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hardadi\Documents\EXIOBASE_3\Proxies\"/>
    </mc:Choice>
  </mc:AlternateContent>
  <bookViews>
    <workbookView xWindow="0" yWindow="0" windowWidth="19200" windowHeight="6330" activeTab="3"/>
  </bookViews>
  <sheets>
    <sheet name="GENESIS" sheetId="8" r:id="rId1"/>
    <sheet name="bp_to_pp" sheetId="1" r:id="rId2"/>
    <sheet name="error_range" sheetId="6" r:id="rId3"/>
    <sheet name="food" sheetId="4" r:id="rId4"/>
    <sheet name="expenditure" sheetId="5" r:id="rId5"/>
    <sheet name="concordance" sheetId="3" r:id="rId6"/>
    <sheet name="average" sheetId="10" r:id="rId7"/>
    <sheet name="max" sheetId="11" r:id="rId8"/>
    <sheet name="stdev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4" l="1"/>
  <c r="Z3" i="4"/>
  <c r="AA3" i="4"/>
  <c r="AB15" i="4"/>
  <c r="AB5" i="4"/>
  <c r="AB6" i="4"/>
  <c r="AB7" i="4"/>
  <c r="AB8" i="4"/>
  <c r="AB9" i="4"/>
  <c r="AB10" i="4"/>
  <c r="AB11" i="4"/>
  <c r="AB12" i="4"/>
  <c r="AB13" i="4"/>
  <c r="AB14" i="4"/>
  <c r="AB4" i="4"/>
  <c r="AB3" i="4"/>
  <c r="V3" i="6" l="1"/>
  <c r="P44" i="6" l="1"/>
  <c r="P43" i="6"/>
  <c r="P10" i="6"/>
  <c r="P9" i="6"/>
  <c r="P27" i="6"/>
  <c r="L106" i="5" l="1"/>
  <c r="M106" i="5"/>
  <c r="J106" i="5"/>
  <c r="H106" i="5"/>
  <c r="N106" i="5"/>
  <c r="K106" i="5"/>
  <c r="F106" i="5"/>
  <c r="E106" i="5"/>
  <c r="I106" i="5" l="1"/>
  <c r="G106" i="5"/>
  <c r="C106" i="5"/>
  <c r="T4" i="6" l="1"/>
  <c r="T5" i="6"/>
  <c r="T6" i="6"/>
  <c r="T7" i="6"/>
  <c r="T8" i="6"/>
  <c r="T9" i="6"/>
  <c r="T10" i="6"/>
  <c r="T11" i="6"/>
  <c r="T12" i="6"/>
  <c r="T13" i="6"/>
  <c r="T14" i="6"/>
  <c r="T15" i="6"/>
  <c r="L4" i="6"/>
  <c r="M4" i="6" s="1"/>
  <c r="L5" i="6"/>
  <c r="M5" i="6" s="1"/>
  <c r="L6" i="6"/>
  <c r="M6" i="6" s="1"/>
  <c r="L7" i="6"/>
  <c r="M7" i="6" s="1"/>
  <c r="L8" i="6"/>
  <c r="M8" i="6" s="1"/>
  <c r="L9" i="6"/>
  <c r="M9" i="6" s="1"/>
  <c r="L10" i="6"/>
  <c r="M10" i="6" s="1"/>
  <c r="L11" i="6"/>
  <c r="M11" i="6"/>
  <c r="L12" i="6"/>
  <c r="M12" i="6" s="1"/>
  <c r="L13" i="6"/>
  <c r="M13" i="6" s="1"/>
  <c r="L14" i="6"/>
  <c r="M14" i="6" s="1"/>
  <c r="L15" i="6"/>
  <c r="M15" i="6"/>
  <c r="L16" i="6"/>
  <c r="M16" i="6" s="1"/>
  <c r="L17" i="6"/>
  <c r="M17" i="6" s="1"/>
  <c r="L18" i="6"/>
  <c r="M18" i="6" s="1"/>
  <c r="L19" i="6"/>
  <c r="M19" i="6" s="1"/>
  <c r="L20" i="6"/>
  <c r="M20" i="6" s="1"/>
  <c r="L21" i="6"/>
  <c r="M21" i="6" s="1"/>
  <c r="L22" i="6"/>
  <c r="M22" i="6" s="1"/>
  <c r="L23" i="6"/>
  <c r="M23" i="6"/>
  <c r="L24" i="6"/>
  <c r="M24" i="6" s="1"/>
  <c r="L25" i="6"/>
  <c r="M25" i="6"/>
  <c r="L26" i="6"/>
  <c r="M26" i="6" s="1"/>
  <c r="L27" i="6"/>
  <c r="M27" i="6"/>
  <c r="L28" i="6"/>
  <c r="M28" i="6" s="1"/>
  <c r="L29" i="6"/>
  <c r="M29" i="6" s="1"/>
  <c r="L30" i="6"/>
  <c r="M30" i="6" s="1"/>
  <c r="L31" i="6"/>
  <c r="M31" i="6"/>
  <c r="L32" i="6"/>
  <c r="M32" i="6" s="1"/>
  <c r="L33" i="6"/>
  <c r="M33" i="6" s="1"/>
  <c r="L34" i="6"/>
  <c r="M34" i="6" s="1"/>
  <c r="L35" i="6"/>
  <c r="M35" i="6" s="1"/>
  <c r="L36" i="6"/>
  <c r="M36" i="6" s="1"/>
  <c r="L37" i="6"/>
  <c r="M37" i="6" s="1"/>
  <c r="L38" i="6"/>
  <c r="M38" i="6" s="1"/>
  <c r="L39" i="6"/>
  <c r="M39" i="6"/>
  <c r="L40" i="6"/>
  <c r="M40" i="6" s="1"/>
  <c r="L41" i="6"/>
  <c r="M41" i="6"/>
  <c r="L42" i="6"/>
  <c r="M42" i="6" s="1"/>
  <c r="L43" i="6"/>
  <c r="M43" i="6"/>
  <c r="L44" i="6"/>
  <c r="M44" i="6" s="1"/>
  <c r="L3" i="6"/>
  <c r="W14" i="4"/>
  <c r="W13" i="4"/>
  <c r="W12" i="4"/>
  <c r="W10" i="4"/>
  <c r="W9" i="4"/>
  <c r="W7" i="4"/>
  <c r="W6" i="4"/>
  <c r="D47" i="4"/>
  <c r="C47" i="4"/>
  <c r="E31" i="4"/>
  <c r="E15" i="4"/>
  <c r="C8" i="4"/>
  <c r="L15" i="4" s="1"/>
  <c r="M46" i="4"/>
  <c r="L46" i="4"/>
  <c r="J46" i="4"/>
  <c r="I46" i="4"/>
  <c r="G46" i="4"/>
  <c r="F46" i="4"/>
  <c r="M44" i="4"/>
  <c r="L44" i="4"/>
  <c r="J44" i="4"/>
  <c r="I44" i="4"/>
  <c r="G44" i="4"/>
  <c r="F44" i="4"/>
  <c r="D44" i="4"/>
  <c r="C44" i="4"/>
  <c r="M43" i="4"/>
  <c r="L43" i="4"/>
  <c r="J43" i="4"/>
  <c r="I43" i="4"/>
  <c r="G43" i="4"/>
  <c r="F43" i="4"/>
  <c r="D43" i="4"/>
  <c r="C43" i="4"/>
  <c r="M42" i="4"/>
  <c r="L42" i="4"/>
  <c r="J42" i="4"/>
  <c r="I42" i="4"/>
  <c r="G42" i="4"/>
  <c r="F42" i="4"/>
  <c r="D42" i="4"/>
  <c r="C42" i="4"/>
  <c r="M41" i="4"/>
  <c r="L41" i="4"/>
  <c r="J41" i="4"/>
  <c r="I41" i="4"/>
  <c r="G41" i="4"/>
  <c r="F41" i="4"/>
  <c r="D41" i="4"/>
  <c r="M39" i="4"/>
  <c r="L39" i="4"/>
  <c r="J39" i="4"/>
  <c r="I39" i="4"/>
  <c r="G39" i="4"/>
  <c r="F39" i="4"/>
  <c r="D39" i="4"/>
  <c r="C39" i="4"/>
  <c r="M38" i="4"/>
  <c r="L38" i="4"/>
  <c r="J38" i="4"/>
  <c r="I38" i="4"/>
  <c r="G38" i="4"/>
  <c r="F38" i="4"/>
  <c r="D38" i="4"/>
  <c r="C38" i="4"/>
  <c r="M37" i="4"/>
  <c r="L37" i="4"/>
  <c r="J37" i="4"/>
  <c r="I37" i="4"/>
  <c r="G37" i="4"/>
  <c r="F37" i="4"/>
  <c r="D37" i="4"/>
  <c r="C37" i="4"/>
  <c r="M36" i="4"/>
  <c r="L36" i="4"/>
  <c r="J36" i="4"/>
  <c r="I36" i="4"/>
  <c r="G36" i="4"/>
  <c r="F36" i="4"/>
  <c r="D36" i="4"/>
  <c r="C36" i="4"/>
  <c r="M35" i="4"/>
  <c r="L35" i="4"/>
  <c r="J35" i="4"/>
  <c r="I35" i="4"/>
  <c r="G35" i="4"/>
  <c r="F35" i="4"/>
  <c r="D35" i="4"/>
  <c r="C35" i="4"/>
  <c r="N30" i="4"/>
  <c r="K30" i="4"/>
  <c r="H30" i="4"/>
  <c r="D30" i="4"/>
  <c r="C30" i="4"/>
  <c r="M29" i="4"/>
  <c r="L29" i="4"/>
  <c r="J29" i="4"/>
  <c r="I29" i="4"/>
  <c r="G29" i="4"/>
  <c r="F29" i="4"/>
  <c r="D29" i="4"/>
  <c r="C29" i="4"/>
  <c r="N28" i="4"/>
  <c r="K28" i="4"/>
  <c r="H28" i="4"/>
  <c r="E28" i="4"/>
  <c r="N27" i="4"/>
  <c r="K27" i="4"/>
  <c r="H27" i="4"/>
  <c r="E27" i="4"/>
  <c r="N26" i="4"/>
  <c r="K26" i="4"/>
  <c r="H26" i="4"/>
  <c r="E26" i="4"/>
  <c r="N25" i="4"/>
  <c r="K25" i="4"/>
  <c r="H25" i="4"/>
  <c r="C25" i="4"/>
  <c r="C41" i="4" s="1"/>
  <c r="D24" i="4"/>
  <c r="M31" i="4" s="1"/>
  <c r="C24" i="4"/>
  <c r="L31" i="4" s="1"/>
  <c r="L47" i="4" s="1"/>
  <c r="N23" i="4"/>
  <c r="K23" i="4"/>
  <c r="H23" i="4"/>
  <c r="E23" i="4"/>
  <c r="N22" i="4"/>
  <c r="K22" i="4"/>
  <c r="H22" i="4"/>
  <c r="E22" i="4"/>
  <c r="N21" i="4"/>
  <c r="K21" i="4"/>
  <c r="H21" i="4"/>
  <c r="E21" i="4"/>
  <c r="N20" i="4"/>
  <c r="K20" i="4"/>
  <c r="H20" i="4"/>
  <c r="E20" i="4"/>
  <c r="N19" i="4"/>
  <c r="K19" i="4"/>
  <c r="H19" i="4"/>
  <c r="E19" i="4"/>
  <c r="N14" i="4"/>
  <c r="K14" i="4"/>
  <c r="H14" i="4"/>
  <c r="D14" i="4"/>
  <c r="C14" i="4"/>
  <c r="M13" i="4"/>
  <c r="L13" i="4"/>
  <c r="J13" i="4"/>
  <c r="I13" i="4"/>
  <c r="G13" i="4"/>
  <c r="F13" i="4"/>
  <c r="D13" i="4"/>
  <c r="C13" i="4"/>
  <c r="N12" i="4"/>
  <c r="K12" i="4"/>
  <c r="Z12" i="4" s="1"/>
  <c r="H12" i="4"/>
  <c r="X12" i="4" s="1"/>
  <c r="E12" i="4"/>
  <c r="N11" i="4"/>
  <c r="K11" i="4"/>
  <c r="H11" i="4"/>
  <c r="E11" i="4"/>
  <c r="N10" i="4"/>
  <c r="K10" i="4"/>
  <c r="H10" i="4"/>
  <c r="X10" i="4" s="1"/>
  <c r="E10" i="4"/>
  <c r="N9" i="4"/>
  <c r="K9" i="4"/>
  <c r="Z9" i="4" s="1"/>
  <c r="H9" i="4"/>
  <c r="X9" i="4" s="1"/>
  <c r="E9" i="4"/>
  <c r="D8" i="4"/>
  <c r="J8" i="4" s="1"/>
  <c r="N7" i="4"/>
  <c r="K7" i="4"/>
  <c r="Z7" i="4" s="1"/>
  <c r="H7" i="4"/>
  <c r="E7" i="4"/>
  <c r="N6" i="4"/>
  <c r="K6" i="4"/>
  <c r="Z6" i="4" s="1"/>
  <c r="H6" i="4"/>
  <c r="E6" i="4"/>
  <c r="N5" i="4"/>
  <c r="K5" i="4"/>
  <c r="H5" i="4"/>
  <c r="E5" i="4"/>
  <c r="N4" i="4"/>
  <c r="K4" i="4"/>
  <c r="H4" i="4"/>
  <c r="E4" i="4"/>
  <c r="N3" i="4"/>
  <c r="K3" i="4"/>
  <c r="H3" i="4"/>
  <c r="E3" i="4"/>
  <c r="T102" i="6"/>
  <c r="T103" i="6"/>
  <c r="T104" i="6"/>
  <c r="T105" i="6"/>
  <c r="W3" i="4" l="1"/>
  <c r="X7" i="4"/>
  <c r="Z10" i="4"/>
  <c r="X6" i="4"/>
  <c r="W5" i="4"/>
  <c r="Z5" i="4" s="1"/>
  <c r="W4" i="4"/>
  <c r="F8" i="4"/>
  <c r="E47" i="4"/>
  <c r="J15" i="4"/>
  <c r="J45" i="4"/>
  <c r="I8" i="4"/>
  <c r="D40" i="4"/>
  <c r="G8" i="4"/>
  <c r="F15" i="4"/>
  <c r="L8" i="4"/>
  <c r="G31" i="4"/>
  <c r="L24" i="4"/>
  <c r="N41" i="4"/>
  <c r="N44" i="4"/>
  <c r="M45" i="4"/>
  <c r="G15" i="4"/>
  <c r="F24" i="4"/>
  <c r="M8" i="4"/>
  <c r="C40" i="4"/>
  <c r="M24" i="4"/>
  <c r="M40" i="4" s="1"/>
  <c r="J31" i="4"/>
  <c r="I31" i="4"/>
  <c r="E43" i="4"/>
  <c r="E44" i="4"/>
  <c r="F31" i="4"/>
  <c r="M15" i="4"/>
  <c r="I24" i="4"/>
  <c r="N38" i="4"/>
  <c r="N39" i="4"/>
  <c r="G24" i="4"/>
  <c r="J24" i="4"/>
  <c r="J40" i="4" s="1"/>
  <c r="N43" i="4"/>
  <c r="H29" i="4"/>
  <c r="E39" i="4"/>
  <c r="E25" i="4"/>
  <c r="E41" i="4" s="1"/>
  <c r="N46" i="4"/>
  <c r="D46" i="4"/>
  <c r="K13" i="4"/>
  <c r="Z13" i="4" s="1"/>
  <c r="K36" i="4"/>
  <c r="K39" i="4"/>
  <c r="K41" i="4"/>
  <c r="K42" i="4"/>
  <c r="F45" i="4"/>
  <c r="E13" i="4"/>
  <c r="E42" i="4"/>
  <c r="I45" i="4"/>
  <c r="K46" i="4"/>
  <c r="K35" i="4"/>
  <c r="K37" i="4"/>
  <c r="K38" i="4"/>
  <c r="K43" i="4"/>
  <c r="K44" i="4"/>
  <c r="K29" i="4"/>
  <c r="H13" i="4"/>
  <c r="X13" i="4" s="1"/>
  <c r="N13" i="4"/>
  <c r="N35" i="4"/>
  <c r="N36" i="4"/>
  <c r="N37" i="4"/>
  <c r="G45" i="4"/>
  <c r="N8" i="4"/>
  <c r="E37" i="4"/>
  <c r="E36" i="4"/>
  <c r="E29" i="4"/>
  <c r="C45" i="4"/>
  <c r="E24" i="4"/>
  <c r="C46" i="4"/>
  <c r="E30" i="4"/>
  <c r="E35" i="4"/>
  <c r="E38" i="4"/>
  <c r="E14" i="4"/>
  <c r="N42" i="4"/>
  <c r="H41" i="4"/>
  <c r="H42" i="4"/>
  <c r="H43" i="4"/>
  <c r="H44" i="4"/>
  <c r="D45" i="4"/>
  <c r="L45" i="4"/>
  <c r="N29" i="4"/>
  <c r="E8" i="4"/>
  <c r="W8" i="4" s="1"/>
  <c r="H35" i="4"/>
  <c r="H36" i="4"/>
  <c r="H37" i="4"/>
  <c r="H38" i="4"/>
  <c r="H39" i="4"/>
  <c r="H46" i="4"/>
  <c r="Z4" i="4" l="1"/>
  <c r="X5" i="4"/>
  <c r="X14" i="4"/>
  <c r="Z14" i="4"/>
  <c r="X4" i="4"/>
  <c r="N31" i="4"/>
  <c r="H8" i="4"/>
  <c r="X8" i="4" s="1"/>
  <c r="I15" i="4"/>
  <c r="K15" i="4" s="1"/>
  <c r="Z15" i="4" s="1"/>
  <c r="H15" i="4"/>
  <c r="W15" i="4"/>
  <c r="H31" i="4"/>
  <c r="K24" i="4"/>
  <c r="G40" i="4"/>
  <c r="J47" i="4"/>
  <c r="F40" i="4"/>
  <c r="W11" i="4"/>
  <c r="I40" i="4"/>
  <c r="L40" i="4"/>
  <c r="F47" i="4"/>
  <c r="G47" i="4"/>
  <c r="M47" i="4"/>
  <c r="N15" i="4"/>
  <c r="E40" i="4"/>
  <c r="K45" i="4"/>
  <c r="N45" i="4"/>
  <c r="E45" i="4"/>
  <c r="E46" i="4"/>
  <c r="N24" i="4"/>
  <c r="N40" i="4" s="1"/>
  <c r="H45" i="4"/>
  <c r="K8" i="4"/>
  <c r="H24" i="4"/>
  <c r="X11" i="4" l="1"/>
  <c r="Z11" i="4"/>
  <c r="K40" i="4"/>
  <c r="Z8" i="4"/>
  <c r="I47" i="4"/>
  <c r="Y4" i="4"/>
  <c r="Y10" i="4"/>
  <c r="K31" i="4"/>
  <c r="K47" i="4" s="1"/>
  <c r="AC4" i="4"/>
  <c r="H40" i="4"/>
  <c r="X15" i="4"/>
  <c r="Y15" i="4" s="1"/>
  <c r="AC5" i="4"/>
  <c r="AA9" i="4"/>
  <c r="H47" i="4"/>
  <c r="N47" i="4"/>
  <c r="D106" i="5"/>
  <c r="AA8" i="4" l="1"/>
  <c r="AA13" i="4"/>
  <c r="AA5" i="4"/>
  <c r="AA6" i="4"/>
  <c r="AC11" i="4"/>
  <c r="AC6" i="4"/>
  <c r="AC10" i="4"/>
  <c r="AC12" i="4"/>
  <c r="AC7" i="4"/>
  <c r="AC9" i="4"/>
  <c r="AC14" i="4"/>
  <c r="AC13" i="4"/>
  <c r="AC3" i="4"/>
  <c r="Y8" i="4"/>
  <c r="Y12" i="4"/>
  <c r="AA7" i="4"/>
  <c r="AA10" i="4"/>
  <c r="AA11" i="4"/>
  <c r="Y11" i="4"/>
  <c r="AA14" i="4"/>
  <c r="Y3" i="4"/>
  <c r="AA12" i="4"/>
  <c r="AA4" i="4"/>
  <c r="AC8" i="4"/>
  <c r="Y13" i="4"/>
  <c r="Y14" i="4"/>
  <c r="Y5" i="4"/>
  <c r="AC15" i="4"/>
  <c r="AA15" i="4"/>
  <c r="Y9" i="4"/>
  <c r="Y7" i="4"/>
  <c r="Y6" i="4"/>
  <c r="M3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3" i="6"/>
  <c r="D24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3" i="6"/>
  <c r="O6" i="6" l="1"/>
  <c r="P6" i="6" s="1"/>
  <c r="U18" i="6" s="1"/>
  <c r="P38" i="6"/>
  <c r="U94" i="6" s="1"/>
  <c r="O39" i="6"/>
  <c r="P39" i="6" s="1"/>
  <c r="U95" i="6" s="1"/>
  <c r="O38" i="6"/>
  <c r="O27" i="6"/>
  <c r="O22" i="6"/>
  <c r="P22" i="6" s="1"/>
  <c r="U56" i="6" s="1"/>
  <c r="O24" i="6"/>
  <c r="P24" i="6" s="1"/>
  <c r="U59" i="6" s="1"/>
  <c r="O41" i="6"/>
  <c r="P41" i="6" s="1"/>
  <c r="U101" i="6" s="1"/>
  <c r="O36" i="6"/>
  <c r="O32" i="6"/>
  <c r="P32" i="6" s="1"/>
  <c r="U75" i="6" s="1"/>
  <c r="U65" i="6"/>
  <c r="P36" i="6"/>
  <c r="U87" i="6" s="1"/>
  <c r="O44" i="6"/>
  <c r="U105" i="6" s="1"/>
  <c r="O40" i="6"/>
  <c r="P40" i="6" s="1"/>
  <c r="U99" i="6" s="1"/>
  <c r="O42" i="6"/>
  <c r="P42" i="6" s="1"/>
  <c r="U102" i="6" s="1"/>
  <c r="O16" i="6"/>
  <c r="P16" i="6" s="1"/>
  <c r="U43" i="6" s="1"/>
  <c r="O35" i="6"/>
  <c r="P35" i="6" s="1"/>
  <c r="U83" i="6" s="1"/>
  <c r="O34" i="6"/>
  <c r="P34" i="6" s="1"/>
  <c r="U80" i="6" s="1"/>
  <c r="O29" i="6"/>
  <c r="P29" i="6" s="1"/>
  <c r="U67" i="6" s="1"/>
  <c r="O7" i="6"/>
  <c r="P7" i="6" s="1"/>
  <c r="U19" i="6" s="1"/>
  <c r="O3" i="6"/>
  <c r="P3" i="6" s="1"/>
  <c r="O19" i="6"/>
  <c r="P19" i="6" s="1"/>
  <c r="U49" i="6" s="1"/>
  <c r="O33" i="6"/>
  <c r="P33" i="6" s="1"/>
  <c r="U79" i="6" s="1"/>
  <c r="O31" i="6"/>
  <c r="P31" i="6" s="1"/>
  <c r="U71" i="6" s="1"/>
  <c r="O28" i="6"/>
  <c r="P28" i="6" s="1"/>
  <c r="U66" i="6" s="1"/>
  <c r="O26" i="6"/>
  <c r="P26" i="6" s="1"/>
  <c r="U63" i="6" s="1"/>
  <c r="O30" i="6"/>
  <c r="P30" i="6" s="1"/>
  <c r="U68" i="6" s="1"/>
  <c r="O14" i="6"/>
  <c r="P14" i="6" s="1"/>
  <c r="U39" i="6" s="1"/>
  <c r="O37" i="6"/>
  <c r="P37" i="6" s="1"/>
  <c r="U91" i="6" s="1"/>
  <c r="O25" i="6"/>
  <c r="P25" i="6" s="1"/>
  <c r="U61" i="6" s="1"/>
  <c r="O11" i="6"/>
  <c r="P11" i="6" s="1"/>
  <c r="U31" i="6" s="1"/>
  <c r="O21" i="6"/>
  <c r="P21" i="6" s="1"/>
  <c r="U55" i="6" s="1"/>
  <c r="O17" i="6"/>
  <c r="P17" i="6" s="1"/>
  <c r="U45" i="6" s="1"/>
  <c r="O4" i="6"/>
  <c r="P4" i="6" s="1"/>
  <c r="U16" i="6" s="1"/>
  <c r="O12" i="6"/>
  <c r="P12" i="6" s="1"/>
  <c r="U32" i="6" s="1"/>
  <c r="O15" i="6"/>
  <c r="P15" i="6" s="1"/>
  <c r="U41" i="6" s="1"/>
  <c r="O9" i="6"/>
  <c r="U25" i="6" s="1"/>
  <c r="O18" i="6"/>
  <c r="P18" i="6" s="1"/>
  <c r="U47" i="6" s="1"/>
  <c r="O5" i="6"/>
  <c r="P5" i="6" s="1"/>
  <c r="U17" i="6" s="1"/>
  <c r="O8" i="6"/>
  <c r="P8" i="6" s="1"/>
  <c r="U23" i="6" s="1"/>
  <c r="O20" i="6"/>
  <c r="P20" i="6" s="1"/>
  <c r="U51" i="6" s="1"/>
  <c r="O13" i="6"/>
  <c r="P13" i="6" s="1"/>
  <c r="U35" i="6" s="1"/>
  <c r="O23" i="6"/>
  <c r="P23" i="6" s="1"/>
  <c r="U57" i="6" s="1"/>
  <c r="O10" i="6"/>
  <c r="U27" i="6" s="1"/>
  <c r="U3" i="6" l="1"/>
  <c r="U9" i="6"/>
  <c r="U15" i="6"/>
  <c r="U5" i="6"/>
  <c r="U7" i="6"/>
  <c r="U11" i="6"/>
  <c r="U13" i="6"/>
  <c r="U14" i="6"/>
  <c r="U12" i="6"/>
  <c r="U6" i="6"/>
  <c r="U8" i="6"/>
  <c r="U4" i="6"/>
  <c r="U10" i="6"/>
  <c r="U29" i="6"/>
  <c r="U52" i="6"/>
  <c r="U88" i="6"/>
  <c r="U24" i="6"/>
  <c r="U50" i="6"/>
  <c r="U84" i="6"/>
  <c r="U98" i="6"/>
  <c r="U22" i="6"/>
  <c r="U38" i="6"/>
  <c r="U54" i="6"/>
  <c r="U70" i="6"/>
  <c r="U86" i="6"/>
  <c r="U93" i="6"/>
  <c r="U60" i="6"/>
  <c r="U92" i="6"/>
  <c r="U37" i="6"/>
  <c r="U77" i="6"/>
  <c r="U28" i="6"/>
  <c r="U64" i="6"/>
  <c r="U96" i="6"/>
  <c r="U33" i="6"/>
  <c r="U73" i="6"/>
  <c r="U81" i="6"/>
  <c r="U26" i="6"/>
  <c r="U42" i="6"/>
  <c r="U58" i="6"/>
  <c r="U74" i="6"/>
  <c r="U90" i="6"/>
  <c r="U40" i="6"/>
  <c r="U100" i="6"/>
  <c r="U89" i="6"/>
  <c r="U36" i="6"/>
  <c r="U72" i="6"/>
  <c r="U85" i="6"/>
  <c r="U34" i="6"/>
  <c r="U82" i="6"/>
  <c r="U30" i="6"/>
  <c r="U46" i="6"/>
  <c r="U62" i="6"/>
  <c r="U78" i="6"/>
  <c r="U69" i="6"/>
  <c r="U20" i="6"/>
  <c r="U44" i="6"/>
  <c r="U76" i="6"/>
  <c r="U21" i="6"/>
  <c r="U53" i="6"/>
  <c r="U48" i="6"/>
  <c r="U97" i="6"/>
  <c r="O43" i="6"/>
  <c r="U103" i="6" l="1"/>
  <c r="U104" i="6"/>
  <c r="DD205" i="3" l="1"/>
  <c r="DF205" i="3" l="1"/>
</calcChain>
</file>

<file path=xl/comments1.xml><?xml version="1.0" encoding="utf-8"?>
<comments xmlns="http://schemas.openxmlformats.org/spreadsheetml/2006/main">
  <authors>
    <author>Hardadi, Gilang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Hardadi, Gilang:</t>
        </r>
        <r>
          <rPr>
            <sz val="9"/>
            <color indexed="81"/>
            <rFont val="Tahoma"/>
            <family val="2"/>
          </rPr>
          <t xml:space="preserve">
Split Ratio maintained as average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Hardadi, Gilang:</t>
        </r>
        <r>
          <rPr>
            <sz val="9"/>
            <color indexed="81"/>
            <rFont val="Tahoma"/>
            <family val="2"/>
          </rPr>
          <t xml:space="preserve">
Soups, sauces and spicy ingredients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Hardadi, Gilang:</t>
        </r>
        <r>
          <rPr>
            <sz val="9"/>
            <color indexed="81"/>
            <rFont val="Tahoma"/>
            <family val="2"/>
          </rPr>
          <t xml:space="preserve">
Split Ratio maintained as average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Hardadi, Gilang:</t>
        </r>
        <r>
          <rPr>
            <sz val="9"/>
            <color indexed="81"/>
            <rFont val="Tahoma"/>
            <family val="2"/>
          </rPr>
          <t xml:space="preserve">
Soups, sauces and spicy ingredients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Hardadi, Gilang:</t>
        </r>
        <r>
          <rPr>
            <sz val="9"/>
            <color indexed="81"/>
            <rFont val="Tahoma"/>
            <family val="2"/>
          </rPr>
          <t xml:space="preserve">
Split Ratio maintained as average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Hardadi, Gilang:</t>
        </r>
        <r>
          <rPr>
            <sz val="9"/>
            <color indexed="81"/>
            <rFont val="Tahoma"/>
            <family val="2"/>
          </rPr>
          <t xml:space="preserve">
Soups, sauces and spicy ingredients</t>
        </r>
      </text>
    </comment>
  </commentList>
</comments>
</file>

<file path=xl/sharedStrings.xml><?xml version="1.0" encoding="utf-8"?>
<sst xmlns="http://schemas.openxmlformats.org/spreadsheetml/2006/main" count="3140" uniqueCount="1337">
  <si>
    <t>y01</t>
  </si>
  <si>
    <t>F_HOUS</t>
  </si>
  <si>
    <t>bp_dom</t>
  </si>
  <si>
    <t>bp_imp</t>
  </si>
  <si>
    <t>trade_margins</t>
  </si>
  <si>
    <t>transport_margins</t>
  </si>
  <si>
    <t>product_taxes</t>
  </si>
  <si>
    <t>bp_hh</t>
  </si>
  <si>
    <t>pp_hh</t>
  </si>
  <si>
    <t>Paddy rice</t>
  </si>
  <si>
    <t>p01.a</t>
  </si>
  <si>
    <t>C_PARI</t>
  </si>
  <si>
    <t>Wheat</t>
  </si>
  <si>
    <t>p01.b</t>
  </si>
  <si>
    <t>C_WHEA</t>
  </si>
  <si>
    <t>Cereal grains nec</t>
  </si>
  <si>
    <t>p01.c</t>
  </si>
  <si>
    <t>C_OCER</t>
  </si>
  <si>
    <t>Vegetables, fruit, nuts</t>
  </si>
  <si>
    <t>p01.d</t>
  </si>
  <si>
    <t>C_FVEG</t>
  </si>
  <si>
    <t>Oil seeds</t>
  </si>
  <si>
    <t>p01.e</t>
  </si>
  <si>
    <t>C_OILS</t>
  </si>
  <si>
    <t>Sugar cane, sugar beet</t>
  </si>
  <si>
    <t>p01.f</t>
  </si>
  <si>
    <t>C_SUGB</t>
  </si>
  <si>
    <t>Plant-based fibers</t>
  </si>
  <si>
    <t>p01.g</t>
  </si>
  <si>
    <t>C_FIBR</t>
  </si>
  <si>
    <t>Crops nec</t>
  </si>
  <si>
    <t>p01.h</t>
  </si>
  <si>
    <t>C_OTCR</t>
  </si>
  <si>
    <t>Cattle</t>
  </si>
  <si>
    <t>p01.i</t>
  </si>
  <si>
    <t>C_CATL</t>
  </si>
  <si>
    <t>Pigs</t>
  </si>
  <si>
    <t>p01.j</t>
  </si>
  <si>
    <t>C_PIGS</t>
  </si>
  <si>
    <t>Poultry</t>
  </si>
  <si>
    <t>p01.k</t>
  </si>
  <si>
    <t>C_PLTR</t>
  </si>
  <si>
    <t>Meat animals nec</t>
  </si>
  <si>
    <t>p01.l</t>
  </si>
  <si>
    <t>C_OMEA</t>
  </si>
  <si>
    <t>Animal products nec</t>
  </si>
  <si>
    <t>p01.m</t>
  </si>
  <si>
    <t>C_OANP</t>
  </si>
  <si>
    <t>Raw milk</t>
  </si>
  <si>
    <t>p01.n</t>
  </si>
  <si>
    <t>C_MILK</t>
  </si>
  <si>
    <t>Wool, silk-worm cocoons</t>
  </si>
  <si>
    <t>p01.o</t>
  </si>
  <si>
    <t>C_WOOL</t>
  </si>
  <si>
    <t>Manure (conventional treatment)</t>
  </si>
  <si>
    <t>p01.w.1</t>
  </si>
  <si>
    <t>C_MANC</t>
  </si>
  <si>
    <t>Manure (biogas treatment)</t>
  </si>
  <si>
    <t>p01.w.2</t>
  </si>
  <si>
    <t>C_MANB</t>
  </si>
  <si>
    <t>Products of forestry, logging and related services (02)</t>
  </si>
  <si>
    <t>p02</t>
  </si>
  <si>
    <t>C_FORE</t>
  </si>
  <si>
    <t>Fish and other fishing products; services incidental of fishing (05)</t>
  </si>
  <si>
    <t>p05</t>
  </si>
  <si>
    <t>C_FISH</t>
  </si>
  <si>
    <t>Anthracite</t>
  </si>
  <si>
    <t>p10.a</t>
  </si>
  <si>
    <t>C_ANTH</t>
  </si>
  <si>
    <t>Coking Coal</t>
  </si>
  <si>
    <t>p10.b</t>
  </si>
  <si>
    <t>C_COKC</t>
  </si>
  <si>
    <t>Other Bituminous Coal</t>
  </si>
  <si>
    <t>p10.c</t>
  </si>
  <si>
    <t>C_OTBC</t>
  </si>
  <si>
    <t>Sub-Bituminous Coal</t>
  </si>
  <si>
    <t>p10.d</t>
  </si>
  <si>
    <t>C_SUBC</t>
  </si>
  <si>
    <t>Patent Fuel</t>
  </si>
  <si>
    <t>p10.e</t>
  </si>
  <si>
    <t>C_PATF</t>
  </si>
  <si>
    <t>Lignite/Brown Coal</t>
  </si>
  <si>
    <t>p10.f</t>
  </si>
  <si>
    <t>C_LIBC</t>
  </si>
  <si>
    <t>BKB/Peat Briquettes</t>
  </si>
  <si>
    <t>p10.g</t>
  </si>
  <si>
    <t>C_BKBP</t>
  </si>
  <si>
    <t>Peat</t>
  </si>
  <si>
    <t>p10.h</t>
  </si>
  <si>
    <t>C_PEAT</t>
  </si>
  <si>
    <t>Crude petroleum and services related to crude oil extraction, excluding surveying</t>
  </si>
  <si>
    <t>p11.a</t>
  </si>
  <si>
    <t>C_COIL</t>
  </si>
  <si>
    <t>Natural gas and services related to natural gas extraction, excluding surveying</t>
  </si>
  <si>
    <t>p11.b</t>
  </si>
  <si>
    <t>C_GASE</t>
  </si>
  <si>
    <t>Natural Gas Liquids</t>
  </si>
  <si>
    <t>p11.b.1</t>
  </si>
  <si>
    <t>C_GASL</t>
  </si>
  <si>
    <t>Other Hydrocarbons</t>
  </si>
  <si>
    <t>p11.c</t>
  </si>
  <si>
    <t>C_OGPL</t>
  </si>
  <si>
    <t>Uranium and thorium ores (12)</t>
  </si>
  <si>
    <t>p12</t>
  </si>
  <si>
    <t>C_ORAN</t>
  </si>
  <si>
    <t>Iron ores</t>
  </si>
  <si>
    <t>p13.1</t>
  </si>
  <si>
    <t>C_IRON</t>
  </si>
  <si>
    <t>Copper ores and concentrates</t>
  </si>
  <si>
    <t>p13.20.11</t>
  </si>
  <si>
    <t>C_COPO</t>
  </si>
  <si>
    <t>Nickel ores and concentrates</t>
  </si>
  <si>
    <t>p13.20.12</t>
  </si>
  <si>
    <t>C_NIKO</t>
  </si>
  <si>
    <t>Aluminium ores and concentrates</t>
  </si>
  <si>
    <t>p13.20.13</t>
  </si>
  <si>
    <t>C_ALUO</t>
  </si>
  <si>
    <t>Precious metal ores and concentrates</t>
  </si>
  <si>
    <t>p13.20.14</t>
  </si>
  <si>
    <t>C_PREO</t>
  </si>
  <si>
    <t>Lead, zinc and tin ores and concentrates</t>
  </si>
  <si>
    <t>p13.20.15</t>
  </si>
  <si>
    <t>C_LZTO</t>
  </si>
  <si>
    <t>Other non-ferrous metal ores and concentrates</t>
  </si>
  <si>
    <t>p13.20.16</t>
  </si>
  <si>
    <t>C_ONFO</t>
  </si>
  <si>
    <t>Stone</t>
  </si>
  <si>
    <t>p14.1</t>
  </si>
  <si>
    <t>C_STON</t>
  </si>
  <si>
    <t>Sand and clay</t>
  </si>
  <si>
    <t>p14.2</t>
  </si>
  <si>
    <t>C_SDCL</t>
  </si>
  <si>
    <t>Chemical and fertilizer minerals, salt and other mining and quarrying products n.e.c.</t>
  </si>
  <si>
    <t>p14.3</t>
  </si>
  <si>
    <t>C_CHMF</t>
  </si>
  <si>
    <t>Products of meat cattle</t>
  </si>
  <si>
    <t>p15.a</t>
  </si>
  <si>
    <t>C_PCAT</t>
  </si>
  <si>
    <t>Products of meat pigs</t>
  </si>
  <si>
    <t>p15.b</t>
  </si>
  <si>
    <t>C_PPIG</t>
  </si>
  <si>
    <t>Products of meat poultry</t>
  </si>
  <si>
    <t>p15.c</t>
  </si>
  <si>
    <t>C_PPLT</t>
  </si>
  <si>
    <t>Meat products nec</t>
  </si>
  <si>
    <t>p15.d</t>
  </si>
  <si>
    <t>C_POME</t>
  </si>
  <si>
    <t>products of Vegetable oils and fats</t>
  </si>
  <si>
    <t>p15.e</t>
  </si>
  <si>
    <t>C_VOIL</t>
  </si>
  <si>
    <t>Dairy products</t>
  </si>
  <si>
    <t>p15.f</t>
  </si>
  <si>
    <t>C_DAIR</t>
  </si>
  <si>
    <t>Processed rice</t>
  </si>
  <si>
    <t>p15.g</t>
  </si>
  <si>
    <t>C_RICE</t>
  </si>
  <si>
    <t>Sugar</t>
  </si>
  <si>
    <t>p15.h</t>
  </si>
  <si>
    <t>C_SUGR</t>
  </si>
  <si>
    <t>Food products nec</t>
  </si>
  <si>
    <t>p15.i</t>
  </si>
  <si>
    <t>C_OFOD</t>
  </si>
  <si>
    <t>Beverages</t>
  </si>
  <si>
    <t>p15.j</t>
  </si>
  <si>
    <t>C_BEVR</t>
  </si>
  <si>
    <t>Fish products</t>
  </si>
  <si>
    <t>p15.k</t>
  </si>
  <si>
    <t>C_FSHP</t>
  </si>
  <si>
    <t>Tobacco products (16)</t>
  </si>
  <si>
    <t>p16</t>
  </si>
  <si>
    <t>C_TOBC</t>
  </si>
  <si>
    <t>Textiles (17)</t>
  </si>
  <si>
    <t>p17</t>
  </si>
  <si>
    <t>C_TEXT</t>
  </si>
  <si>
    <t>Wearing apparel; furs (18)</t>
  </si>
  <si>
    <t>p18</t>
  </si>
  <si>
    <t>C_GARM</t>
  </si>
  <si>
    <t>Leather and leather products (19)</t>
  </si>
  <si>
    <t>p19</t>
  </si>
  <si>
    <t>C_LETH</t>
  </si>
  <si>
    <t>Wood and products of wood and cork (except furniture); articles of straw and plaiting materials (20)</t>
  </si>
  <si>
    <t>p20</t>
  </si>
  <si>
    <t>C_WOOD</t>
  </si>
  <si>
    <t>Wood material for treatment, Re-processing of secondary wood material into new wood material</t>
  </si>
  <si>
    <t>p20.w</t>
  </si>
  <si>
    <t>C_WOOW</t>
  </si>
  <si>
    <t>Pulp</t>
  </si>
  <si>
    <t>p21.1</t>
  </si>
  <si>
    <t>C_PULP</t>
  </si>
  <si>
    <t>Secondary paper for treatment, Re-processing of secondary paper into new pulp</t>
  </si>
  <si>
    <t>p21.w.1</t>
  </si>
  <si>
    <t>C_PAPR</t>
  </si>
  <si>
    <t>Paper and paper products</t>
  </si>
  <si>
    <t>p21.2</t>
  </si>
  <si>
    <t>C_PAPE</t>
  </si>
  <si>
    <t>Printed matter and recorded media (22)</t>
  </si>
  <si>
    <t>p22</t>
  </si>
  <si>
    <t>C_MDIA</t>
  </si>
  <si>
    <t>Coke Oven Coke</t>
  </si>
  <si>
    <t>p23.1.a</t>
  </si>
  <si>
    <t>C_COKE</t>
  </si>
  <si>
    <t>Gas Coke</t>
  </si>
  <si>
    <t>p23.1.b</t>
  </si>
  <si>
    <t>C_GCOK</t>
  </si>
  <si>
    <t>Coal Tar</t>
  </si>
  <si>
    <t>p23.1.c</t>
  </si>
  <si>
    <t>C_COTA</t>
  </si>
  <si>
    <t>Motor Gasoline</t>
  </si>
  <si>
    <t>p23.20.a</t>
  </si>
  <si>
    <t>C_MGSL</t>
  </si>
  <si>
    <t>Aviation Gasoline</t>
  </si>
  <si>
    <t>p23.20.b</t>
  </si>
  <si>
    <t>C_AGSL</t>
  </si>
  <si>
    <t>Gasoline Type Jet Fuel</t>
  </si>
  <si>
    <t>p23.20.c</t>
  </si>
  <si>
    <t>C_GJET</t>
  </si>
  <si>
    <t>Kerosene Type Jet Fuel</t>
  </si>
  <si>
    <t>p23.20.d</t>
  </si>
  <si>
    <t>C_KJET</t>
  </si>
  <si>
    <t>Kerosene</t>
  </si>
  <si>
    <t>p23.20.e</t>
  </si>
  <si>
    <t>C_KERO</t>
  </si>
  <si>
    <t>Gas/Diesel Oil</t>
  </si>
  <si>
    <t>p23.20.f</t>
  </si>
  <si>
    <t>C_DOIL</t>
  </si>
  <si>
    <t>Heavy Fuel Oil</t>
  </si>
  <si>
    <t>p23.20.g</t>
  </si>
  <si>
    <t>C_FOIL</t>
  </si>
  <si>
    <t>Refinery Gas</t>
  </si>
  <si>
    <t>p23.20.h</t>
  </si>
  <si>
    <t>C_RGAS</t>
  </si>
  <si>
    <t>Liquefied Petroleum Gases (LPG)</t>
  </si>
  <si>
    <t>p23.20.i</t>
  </si>
  <si>
    <t>C_LPGA</t>
  </si>
  <si>
    <t>Refinery Feedstocks</t>
  </si>
  <si>
    <t>p23.20.j</t>
  </si>
  <si>
    <t>C_REFF</t>
  </si>
  <si>
    <t>Ethane</t>
  </si>
  <si>
    <t>p23.20.k</t>
  </si>
  <si>
    <t>C_ETHA</t>
  </si>
  <si>
    <t>Naphtha</t>
  </si>
  <si>
    <t>p23.20.l</t>
  </si>
  <si>
    <t>C_NAPT</t>
  </si>
  <si>
    <t>White Spirit &amp; SBP</t>
  </si>
  <si>
    <t>p23.20.m</t>
  </si>
  <si>
    <t>C_WHSP</t>
  </si>
  <si>
    <t>Lubricants</t>
  </si>
  <si>
    <t>p23.20.n</t>
  </si>
  <si>
    <t>C_LUBR</t>
  </si>
  <si>
    <t>Bitumen</t>
  </si>
  <si>
    <t>p23.20.o</t>
  </si>
  <si>
    <t>C_BITU</t>
  </si>
  <si>
    <t>Paraffin Waxes</t>
  </si>
  <si>
    <t>p23.20.p</t>
  </si>
  <si>
    <t>C_PARW</t>
  </si>
  <si>
    <t>Petroleum Coke</t>
  </si>
  <si>
    <t>p23.20.q</t>
  </si>
  <si>
    <t>C_PETC</t>
  </si>
  <si>
    <t>Non-specified Petroleum Products</t>
  </si>
  <si>
    <t>p23.20.r</t>
  </si>
  <si>
    <t>C_NSPP</t>
  </si>
  <si>
    <t>Nuclear fuel</t>
  </si>
  <si>
    <t>p23.3</t>
  </si>
  <si>
    <t>C_NUCF</t>
  </si>
  <si>
    <t>Plastics, basic</t>
  </si>
  <si>
    <t>p24.a</t>
  </si>
  <si>
    <t>C_PLAS</t>
  </si>
  <si>
    <t>Secondary plastic for treatment, Re-processing of secondary plastic into new plastic</t>
  </si>
  <si>
    <t>p24.a.w</t>
  </si>
  <si>
    <t>C_PLAW</t>
  </si>
  <si>
    <t>N-fertiliser</t>
  </si>
  <si>
    <t>p24.b</t>
  </si>
  <si>
    <t>C_NFER</t>
  </si>
  <si>
    <t>P- and other fertiliser</t>
  </si>
  <si>
    <t>p24.c</t>
  </si>
  <si>
    <t>C_PFER</t>
  </si>
  <si>
    <t>Chemicals nec</t>
  </si>
  <si>
    <t>p24.d</t>
  </si>
  <si>
    <t>C_CHEM</t>
  </si>
  <si>
    <t>Charcoal</t>
  </si>
  <si>
    <t>p24.e</t>
  </si>
  <si>
    <t>C_CHAR</t>
  </si>
  <si>
    <t>Additives/Blending Components</t>
  </si>
  <si>
    <t>p24.f</t>
  </si>
  <si>
    <t>C_ADDC</t>
  </si>
  <si>
    <t>Biogasoline</t>
  </si>
  <si>
    <t>p24.g</t>
  </si>
  <si>
    <t>C_BIOG</t>
  </si>
  <si>
    <t>Biodiesels</t>
  </si>
  <si>
    <t>p24.h</t>
  </si>
  <si>
    <t>C_BIOD</t>
  </si>
  <si>
    <t>Other Liquid Biofuels</t>
  </si>
  <si>
    <t>p24.i</t>
  </si>
  <si>
    <t>C_OBIO</t>
  </si>
  <si>
    <t>Rubber and plastic products (25)</t>
  </si>
  <si>
    <t>p25</t>
  </si>
  <si>
    <t>C_RUBP</t>
  </si>
  <si>
    <t>Glass and glass products</t>
  </si>
  <si>
    <t>p26.a</t>
  </si>
  <si>
    <t>C_GLAS</t>
  </si>
  <si>
    <t>Secondary glass for treatment, Re-processing of secondary glass into new glass</t>
  </si>
  <si>
    <t>p26.a.w</t>
  </si>
  <si>
    <t>C_GLAW</t>
  </si>
  <si>
    <t>Ceramic goods</t>
  </si>
  <si>
    <t>p26.b</t>
  </si>
  <si>
    <t>C_CRMC</t>
  </si>
  <si>
    <t>Bricks, tiles and construction products, in baked clay</t>
  </si>
  <si>
    <t>p26.c</t>
  </si>
  <si>
    <t>C_BRIK</t>
  </si>
  <si>
    <t>Cement, lime and plaster</t>
  </si>
  <si>
    <t>p26.d</t>
  </si>
  <si>
    <t>C_CMNT</t>
  </si>
  <si>
    <t>Ash for treatment, Re-processing of ash into clinker</t>
  </si>
  <si>
    <t>p26.d.w</t>
  </si>
  <si>
    <t>C_ASHW</t>
  </si>
  <si>
    <t>Other non-metallic mineral products</t>
  </si>
  <si>
    <t>p26.e</t>
  </si>
  <si>
    <t>C_ONMM</t>
  </si>
  <si>
    <t>Basic iron and steel and of ferro-alloys and first products thereof</t>
  </si>
  <si>
    <t>p27.a</t>
  </si>
  <si>
    <t>C_STEL</t>
  </si>
  <si>
    <t>Secondary steel for treatment, Re-processing of secondary steel into new steel</t>
  </si>
  <si>
    <t>p27.a.w</t>
  </si>
  <si>
    <t>C_STEW</t>
  </si>
  <si>
    <t>Precious metals</t>
  </si>
  <si>
    <t>p27.41</t>
  </si>
  <si>
    <t>C_PREM</t>
  </si>
  <si>
    <t>Secondary preciuos metals for treatment, Re-processing of secondary preciuos metals into new preciuos metals</t>
  </si>
  <si>
    <t>p27.41.w</t>
  </si>
  <si>
    <t>C_PREW</t>
  </si>
  <si>
    <t>Aluminium and aluminium products</t>
  </si>
  <si>
    <t>p27.42</t>
  </si>
  <si>
    <t>C_ALUM</t>
  </si>
  <si>
    <t>Secondary aluminium for treatment, Re-processing of secondary aluminium into new aluminium</t>
  </si>
  <si>
    <t>p27.42.w</t>
  </si>
  <si>
    <t>C_ALUW</t>
  </si>
  <si>
    <t>Lead, zinc and tin and products thereof</t>
  </si>
  <si>
    <t>p27.43</t>
  </si>
  <si>
    <t>C_LZTP</t>
  </si>
  <si>
    <t>Secondary lead for treatment, Re-processing of secondary lead into new lead</t>
  </si>
  <si>
    <t>p27.43.w</t>
  </si>
  <si>
    <t>C_LZTW</t>
  </si>
  <si>
    <t>Copper products</t>
  </si>
  <si>
    <t>p27.44</t>
  </si>
  <si>
    <t>C_COPP</t>
  </si>
  <si>
    <t>Secondary copper for treatment, Re-processing of secondary copper into new copper</t>
  </si>
  <si>
    <t>p27.44.w</t>
  </si>
  <si>
    <t>C_COPW</t>
  </si>
  <si>
    <t>Other non-ferrous metal products</t>
  </si>
  <si>
    <t>p27.45</t>
  </si>
  <si>
    <t>C_ONFM</t>
  </si>
  <si>
    <t>Secondary other non-ferrous metals for treatment, Re-processing of secondary other non-ferrous metals into new other non-ferrous metals</t>
  </si>
  <si>
    <t>p27.45.w</t>
  </si>
  <si>
    <t>C_ONFW</t>
  </si>
  <si>
    <t>Foundry work services</t>
  </si>
  <si>
    <t>p27.5</t>
  </si>
  <si>
    <t>C_METC</t>
  </si>
  <si>
    <t>Fabricated metal products, except machinery and equipment (28)</t>
  </si>
  <si>
    <t>p28</t>
  </si>
  <si>
    <t>C_FABM</t>
  </si>
  <si>
    <t>Machinery and equipment n.e.c. (29)</t>
  </si>
  <si>
    <t>p29</t>
  </si>
  <si>
    <t>C_MACH</t>
  </si>
  <si>
    <t>Office machinery and computers (30)</t>
  </si>
  <si>
    <t>p30</t>
  </si>
  <si>
    <t>C_OFMA</t>
  </si>
  <si>
    <t>Electrical machinery and apparatus n.e.c. (31)</t>
  </si>
  <si>
    <t>p31</t>
  </si>
  <si>
    <t>C_ELMA</t>
  </si>
  <si>
    <t>Radio, television and communication equipment and apparatus (32)</t>
  </si>
  <si>
    <t>p32</t>
  </si>
  <si>
    <t>C_RATV</t>
  </si>
  <si>
    <t>Medical, precision and optical instruments, watches and clocks (33)</t>
  </si>
  <si>
    <t>p33</t>
  </si>
  <si>
    <t>C_MEIN</t>
  </si>
  <si>
    <t>Motor vehicles, trailers and semi-trailers (34)</t>
  </si>
  <si>
    <t>p34</t>
  </si>
  <si>
    <t>C_MOTO</t>
  </si>
  <si>
    <t>Other transport equipment (35)</t>
  </si>
  <si>
    <t>p35</t>
  </si>
  <si>
    <t>C_OTRE</t>
  </si>
  <si>
    <t>Furniture; other manufactured goods n.e.c. (36)</t>
  </si>
  <si>
    <t>p36</t>
  </si>
  <si>
    <t>C_FURN</t>
  </si>
  <si>
    <t>Secondary raw materials</t>
  </si>
  <si>
    <t>p37</t>
  </si>
  <si>
    <t>C_RYMS</t>
  </si>
  <si>
    <t>Bottles for treatment, Recycling of bottles by direct reuse</t>
  </si>
  <si>
    <t>p37.w.1</t>
  </si>
  <si>
    <t>C_BOTW</t>
  </si>
  <si>
    <t>Electricity by coal</t>
  </si>
  <si>
    <t>p40.11.a</t>
  </si>
  <si>
    <t>C_POWC</t>
  </si>
  <si>
    <t>Electricity by gas</t>
  </si>
  <si>
    <t>p40.11.b</t>
  </si>
  <si>
    <t>C_POWG</t>
  </si>
  <si>
    <t>Electricity by nuclear</t>
  </si>
  <si>
    <t>p40.11.c</t>
  </si>
  <si>
    <t>C_POWN</t>
  </si>
  <si>
    <t>Electricity by hydro</t>
  </si>
  <si>
    <t>p40.11.d</t>
  </si>
  <si>
    <t>C_POWH</t>
  </si>
  <si>
    <t>Electricity by wind</t>
  </si>
  <si>
    <t>p40.11.e</t>
  </si>
  <si>
    <t>C_POWW</t>
  </si>
  <si>
    <t>Electricity by petroleum and other oil derivatives</t>
  </si>
  <si>
    <t>p40.11.f</t>
  </si>
  <si>
    <t>C_POWP</t>
  </si>
  <si>
    <t>Electricity by biomass and waste</t>
  </si>
  <si>
    <t>p40.11.g</t>
  </si>
  <si>
    <t>C_POWB</t>
  </si>
  <si>
    <t>Electricity by solar photovoltaic</t>
  </si>
  <si>
    <t>p40.11.h</t>
  </si>
  <si>
    <t>C_POWS</t>
  </si>
  <si>
    <t>Electricity by solar thermal</t>
  </si>
  <si>
    <t>p40.11.i</t>
  </si>
  <si>
    <t>C_POWE</t>
  </si>
  <si>
    <t>Electricity by tide, wave, ocean</t>
  </si>
  <si>
    <t>p40.11.j</t>
  </si>
  <si>
    <t>C_POWO</t>
  </si>
  <si>
    <t>Electricity by Geothermal</t>
  </si>
  <si>
    <t>p40.11.k</t>
  </si>
  <si>
    <t>C_POWM</t>
  </si>
  <si>
    <t>Electricity nec</t>
  </si>
  <si>
    <t>p40.11.l</t>
  </si>
  <si>
    <t>C_POWZ</t>
  </si>
  <si>
    <t>Transmission services of electricity</t>
  </si>
  <si>
    <t>p40.12</t>
  </si>
  <si>
    <t>C_POWT</t>
  </si>
  <si>
    <t>Distribution and trade services of electricity</t>
  </si>
  <si>
    <t>p40.13</t>
  </si>
  <si>
    <t>C_POWD</t>
  </si>
  <si>
    <t>Coke oven gas</t>
  </si>
  <si>
    <t>p40.2.a</t>
  </si>
  <si>
    <t>C_COOG</t>
  </si>
  <si>
    <t>Blast Furnace Gas</t>
  </si>
  <si>
    <t>p40.2.b</t>
  </si>
  <si>
    <t>C_MBFG</t>
  </si>
  <si>
    <t>Oxygen Steel Furnace Gas</t>
  </si>
  <si>
    <t>p40.2.c</t>
  </si>
  <si>
    <t>C_MOSG</t>
  </si>
  <si>
    <t>Gas Works Gas</t>
  </si>
  <si>
    <t>p40.2.d</t>
  </si>
  <si>
    <t>C_MGWG</t>
  </si>
  <si>
    <t>Biogas</t>
  </si>
  <si>
    <t>p40.2.e</t>
  </si>
  <si>
    <t>C_MBIO</t>
  </si>
  <si>
    <t>Distribution services of gaseous fuels through mains</t>
  </si>
  <si>
    <t>p40.2.1</t>
  </si>
  <si>
    <t>C_GASD</t>
  </si>
  <si>
    <t>Steam and hot water supply services</t>
  </si>
  <si>
    <t>p40.3</t>
  </si>
  <si>
    <t>C_HWAT</t>
  </si>
  <si>
    <t>Collected and purified water, distribution services of water (41)</t>
  </si>
  <si>
    <t>p41</t>
  </si>
  <si>
    <t>C_WATR</t>
  </si>
  <si>
    <t>Construction work (45)</t>
  </si>
  <si>
    <t>p45</t>
  </si>
  <si>
    <t>C_CONS</t>
  </si>
  <si>
    <t>Secondary construction material for treatment, Re-processing of secondary construction material into aggregates</t>
  </si>
  <si>
    <t>p45.w</t>
  </si>
  <si>
    <t>C_CONW</t>
  </si>
  <si>
    <t>Sale, maintenance, repair of motor vehicles, motor vehicles parts, motorcycles, motor cycles parts and accessoiries</t>
  </si>
  <si>
    <t>p50.a</t>
  </si>
  <si>
    <t>C_TDMO</t>
  </si>
  <si>
    <t>Retail trade services of motor fuel</t>
  </si>
  <si>
    <t>p50.b</t>
  </si>
  <si>
    <t>C_TDFU</t>
  </si>
  <si>
    <t>Wholesale trade and commission trade services, except of motor vehicles and motorcycles (51)</t>
  </si>
  <si>
    <t>p51</t>
  </si>
  <si>
    <t>C_TDWH</t>
  </si>
  <si>
    <t>Retail  trade services, except of motor vehicles and motorcycles; repair services of personal and household goods (52)</t>
  </si>
  <si>
    <t>p52</t>
  </si>
  <si>
    <t>C_TDRT</t>
  </si>
  <si>
    <t>Hotel and restaurant services (55)</t>
  </si>
  <si>
    <t>p55</t>
  </si>
  <si>
    <t>C_HORE</t>
  </si>
  <si>
    <t>Railway transportation services</t>
  </si>
  <si>
    <t>p60.1</t>
  </si>
  <si>
    <t>C_TRAI</t>
  </si>
  <si>
    <t>Other land transportation services</t>
  </si>
  <si>
    <t>p60.2</t>
  </si>
  <si>
    <t>C_TLND</t>
  </si>
  <si>
    <t>Transportation services via pipelines</t>
  </si>
  <si>
    <t>p60.3</t>
  </si>
  <si>
    <t>C_TPIP</t>
  </si>
  <si>
    <t>Sea and coastal water transportation services</t>
  </si>
  <si>
    <t>p61.1</t>
  </si>
  <si>
    <t>C_TWAS</t>
  </si>
  <si>
    <t>Inland water transportation services</t>
  </si>
  <si>
    <t>p61.2</t>
  </si>
  <si>
    <t>C_TWAI</t>
  </si>
  <si>
    <t>Air transport services (62)</t>
  </si>
  <si>
    <t>p62</t>
  </si>
  <si>
    <t>C_TAIR</t>
  </si>
  <si>
    <t>Supporting and auxiliary transport services; travel agency services (63)</t>
  </si>
  <si>
    <t>p63</t>
  </si>
  <si>
    <t>C_TAUX</t>
  </si>
  <si>
    <t>Post and telecommunication services (64)</t>
  </si>
  <si>
    <t>p64</t>
  </si>
  <si>
    <t>C_PTEL</t>
  </si>
  <si>
    <t>Financial intermediation services, except insurance and pension funding services (65)</t>
  </si>
  <si>
    <t>p65</t>
  </si>
  <si>
    <t>C_FINT</t>
  </si>
  <si>
    <t>Insurance and pension funding services, except compulsory social security services (66)</t>
  </si>
  <si>
    <t>p66</t>
  </si>
  <si>
    <t>C_FINS</t>
  </si>
  <si>
    <t>Services auxiliary to financial intermediation (67)</t>
  </si>
  <si>
    <t>p67</t>
  </si>
  <si>
    <t>C_FAUX</t>
  </si>
  <si>
    <t>Real estate services (70)</t>
  </si>
  <si>
    <t>p70</t>
  </si>
  <si>
    <t>C_REAL</t>
  </si>
  <si>
    <t>Renting services of machinery and equipment without operator and of personal and household goods (71)</t>
  </si>
  <si>
    <t>p71</t>
  </si>
  <si>
    <t>C_MARE</t>
  </si>
  <si>
    <t>Computer and related services (72)</t>
  </si>
  <si>
    <t>p72</t>
  </si>
  <si>
    <t>C_COMP</t>
  </si>
  <si>
    <t>Research and development services (73)</t>
  </si>
  <si>
    <t>p73</t>
  </si>
  <si>
    <t>C_RESD</t>
  </si>
  <si>
    <t>Other business services (74)</t>
  </si>
  <si>
    <t>p74</t>
  </si>
  <si>
    <t>C_OBUS</t>
  </si>
  <si>
    <t>Public administration and defence services; compulsory social security services (75)</t>
  </si>
  <si>
    <t>p75</t>
  </si>
  <si>
    <t>C_PADF</t>
  </si>
  <si>
    <t>Education services (80)</t>
  </si>
  <si>
    <t>p80</t>
  </si>
  <si>
    <t>C_EDUC</t>
  </si>
  <si>
    <t>Health and social work services (85)</t>
  </si>
  <si>
    <t>p85</t>
  </si>
  <si>
    <t>C_HEAL</t>
  </si>
  <si>
    <t>Food waste for treatment: incineration</t>
  </si>
  <si>
    <t>p90.1.a</t>
  </si>
  <si>
    <t>C_INCF</t>
  </si>
  <si>
    <t>Paper waste for treatment: incineration</t>
  </si>
  <si>
    <t>p90.1.b</t>
  </si>
  <si>
    <t>C_INCP</t>
  </si>
  <si>
    <t>Plastic waste for treatment: incineration</t>
  </si>
  <si>
    <t>p90.1.c</t>
  </si>
  <si>
    <t>C_INCL</t>
  </si>
  <si>
    <t>Intert/metal waste for treatment: incineration</t>
  </si>
  <si>
    <t>p90.1.d</t>
  </si>
  <si>
    <t>C_INCM</t>
  </si>
  <si>
    <t>Textiles waste for treatment: incineration</t>
  </si>
  <si>
    <t>p90.1.e</t>
  </si>
  <si>
    <t>C_INCT</t>
  </si>
  <si>
    <t>Wood waste for treatment: incineration</t>
  </si>
  <si>
    <t>p90.1.f</t>
  </si>
  <si>
    <t>C_INCW</t>
  </si>
  <si>
    <t>Oil/hazardous waste for treatment: incineration</t>
  </si>
  <si>
    <t>p90.1.g</t>
  </si>
  <si>
    <t>C_INCO</t>
  </si>
  <si>
    <t>Food waste for treatment: biogasification and land application</t>
  </si>
  <si>
    <t>p90.2.a</t>
  </si>
  <si>
    <t>C_BIOF</t>
  </si>
  <si>
    <t>Paper waste for treatment: biogasification and land application</t>
  </si>
  <si>
    <t>p90.2.b</t>
  </si>
  <si>
    <t>C_BIOP</t>
  </si>
  <si>
    <t>Sewage sludge for treatment: biogasification and land application</t>
  </si>
  <si>
    <t>p90.2.c</t>
  </si>
  <si>
    <t>C_BIOS</t>
  </si>
  <si>
    <t>Food waste for treatment: composting and land application</t>
  </si>
  <si>
    <t>p90.3.a</t>
  </si>
  <si>
    <t>C_COMF</t>
  </si>
  <si>
    <t>Paper and wood waste for treatment: composting and land application</t>
  </si>
  <si>
    <t>p90.3.b</t>
  </si>
  <si>
    <t>C_COMW</t>
  </si>
  <si>
    <t>Food waste for treatment: waste water treatment</t>
  </si>
  <si>
    <t>p90.4.a</t>
  </si>
  <si>
    <t>C_WASF</t>
  </si>
  <si>
    <t>Other waste for treatment: waste water treatment</t>
  </si>
  <si>
    <t>p90.4.b</t>
  </si>
  <si>
    <t>C_WASO</t>
  </si>
  <si>
    <t>Food waste for treatment: landfill</t>
  </si>
  <si>
    <t>p90.5.a</t>
  </si>
  <si>
    <t>C_LANF</t>
  </si>
  <si>
    <t>Paper for treatment: landfill</t>
  </si>
  <si>
    <t>p90.5.b</t>
  </si>
  <si>
    <t>C_LANP</t>
  </si>
  <si>
    <t>Plastic waste for treatment: landfill</t>
  </si>
  <si>
    <t>p90.5.c</t>
  </si>
  <si>
    <t>C_LANL</t>
  </si>
  <si>
    <t>Inert/metal/hazardous waste for treatment: landfill</t>
  </si>
  <si>
    <t>p90.5.d</t>
  </si>
  <si>
    <t>C_LANI</t>
  </si>
  <si>
    <t>Textiles waste for treatment: landfill</t>
  </si>
  <si>
    <t>p90.5.e</t>
  </si>
  <si>
    <t>C_LANT</t>
  </si>
  <si>
    <t>Wood waste for treatment: landfill</t>
  </si>
  <si>
    <t>p90.5.f</t>
  </si>
  <si>
    <t>C_LANW</t>
  </si>
  <si>
    <t>Membership organisation services n.e.c. (91)</t>
  </si>
  <si>
    <t>p91</t>
  </si>
  <si>
    <t>C_ORGA</t>
  </si>
  <si>
    <t>Recreational, cultural and sporting services (92)</t>
  </si>
  <si>
    <t>p92</t>
  </si>
  <si>
    <t>C_RECR</t>
  </si>
  <si>
    <t>Other services (93)</t>
  </si>
  <si>
    <t>p93</t>
  </si>
  <si>
    <t>C_OSER</t>
  </si>
  <si>
    <t>Private households with employed persons (95)</t>
  </si>
  <si>
    <t>p95</t>
  </si>
  <si>
    <t>C_PRHH</t>
  </si>
  <si>
    <t>Extra-territorial organizations and bodies</t>
  </si>
  <si>
    <t>p99</t>
  </si>
  <si>
    <t>C_EXTO</t>
  </si>
  <si>
    <t>Food</t>
  </si>
  <si>
    <t>Non-alcoholic beverages</t>
  </si>
  <si>
    <t>Alcoholic beverages</t>
  </si>
  <si>
    <t>Tobacco</t>
  </si>
  <si>
    <t>Clothing</t>
  </si>
  <si>
    <t>Footwear</t>
  </si>
  <si>
    <t>Rentals f.housing incl. rental value of owner-occ.</t>
  </si>
  <si>
    <t>Unterstellte Mietzahlungen</t>
  </si>
  <si>
    <t>Maintenance and repair of the dwelling</t>
  </si>
  <si>
    <t>Water supply, misc. services rel. to the dwelling</t>
  </si>
  <si>
    <t>Electricity</t>
  </si>
  <si>
    <t>Gas</t>
  </si>
  <si>
    <t>Liquid fuels</t>
  </si>
  <si>
    <t>Furniture, lighting equip., carpets, floor cover.</t>
  </si>
  <si>
    <t>Household textiles</t>
  </si>
  <si>
    <t>Household appliances</t>
  </si>
  <si>
    <t>Glassware, tableware, other semi-durables,durables</t>
  </si>
  <si>
    <t>Tools and appliances for house and garden</t>
  </si>
  <si>
    <t>Goods and services for housekeeping</t>
  </si>
  <si>
    <t>Medical products, appliances and equipment</t>
  </si>
  <si>
    <t>Outpatient services</t>
  </si>
  <si>
    <t>Hospital services</t>
  </si>
  <si>
    <t>Motor cars (excluding campers)</t>
  </si>
  <si>
    <t>Fuels and lubricants for vehicles</t>
  </si>
  <si>
    <t>Transport services</t>
  </si>
  <si>
    <t>Postal and courier services</t>
  </si>
  <si>
    <t>Telephones and other communication devices</t>
  </si>
  <si>
    <t>Telecommunication services</t>
  </si>
  <si>
    <t>Audio-visual, photogr., inform. processing equipm.</t>
  </si>
  <si>
    <t>Other durables for recreation and culture</t>
  </si>
  <si>
    <t>Other goods and services for recreation, gardening</t>
  </si>
  <si>
    <t>Recreational and cultural services</t>
  </si>
  <si>
    <t>Newspapers, books and stationery</t>
  </si>
  <si>
    <t>Package holidays</t>
  </si>
  <si>
    <t>Education</t>
  </si>
  <si>
    <t>Accommodation services</t>
  </si>
  <si>
    <t>Personal care</t>
  </si>
  <si>
    <t>Personal effects n.e.c.</t>
  </si>
  <si>
    <t>Social protection services</t>
  </si>
  <si>
    <t>Insurance services</t>
  </si>
  <si>
    <t>Financial services n.e.c.</t>
  </si>
  <si>
    <t>Other services</t>
  </si>
  <si>
    <t>Other vehicles</t>
  </si>
  <si>
    <t>Other goods and services for vehicles</t>
  </si>
  <si>
    <t>Products of forestry, logging and related services</t>
  </si>
  <si>
    <t>Fish and other fishing products; services incidental of fishing</t>
  </si>
  <si>
    <t>Uranium and thorium ores</t>
  </si>
  <si>
    <t>Tobacco products</t>
  </si>
  <si>
    <t>Textiles</t>
  </si>
  <si>
    <t>Wearing apparel; furs</t>
  </si>
  <si>
    <t>Leather and leather products</t>
  </si>
  <si>
    <t>Wood and products of wood and cork (except furniture); articles of straw and plaiting materials</t>
  </si>
  <si>
    <t>Printed matter and recorded media</t>
  </si>
  <si>
    <t>Rubber and plastic products</t>
  </si>
  <si>
    <t>p26.w.1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</si>
  <si>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</si>
  <si>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</si>
  <si>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</si>
  <si>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</si>
  <si>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</si>
  <si>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</si>
  <si>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</si>
  <si>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</si>
  <si>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</si>
  <si>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Collected and purified water, distribution services of water</t>
  </si>
  <si>
    <t>Construction work</t>
  </si>
  <si>
    <t>Wholesale trade and commission trade services, except of motor vehicles and motorcycles</t>
  </si>
  <si>
    <t>Retail  trade services, except of motor vehicles and motorcycles; repair services of personal and household goods</t>
  </si>
  <si>
    <t>Hotel and restaurant services</t>
  </si>
  <si>
    <t>Air transport services</t>
  </si>
  <si>
    <t>Supporting and auxiliary transport services; travel agency services</t>
  </si>
  <si>
    <t>Post and telecommunication services</t>
  </si>
  <si>
    <t>Financial intermediation services, except insurance and pension funding services</t>
  </si>
  <si>
    <t>Insurance and pension funding services, except compulsory social security services</t>
  </si>
  <si>
    <t>Services auxiliary to financial intermediation</t>
  </si>
  <si>
    <t>Real estate services</t>
  </si>
  <si>
    <t>Renting services of machinery and equipment without operator and of personal and household goods</t>
  </si>
  <si>
    <t>Computer and related services</t>
  </si>
  <si>
    <t>Research and development services</t>
  </si>
  <si>
    <t>Other business services</t>
  </si>
  <si>
    <t>Public administration and defence services; compulsory social security services</t>
  </si>
  <si>
    <t>Education services</t>
  </si>
  <si>
    <t>Health and social work services</t>
  </si>
  <si>
    <t>Membership organisation services n.e.c.</t>
  </si>
  <si>
    <t>Recreational, cultural and sporting services</t>
  </si>
  <si>
    <t>Private households with employed persons</t>
  </si>
  <si>
    <t>bp</t>
  </si>
  <si>
    <t>pp</t>
  </si>
  <si>
    <t>Total</t>
  </si>
  <si>
    <t>margin</t>
  </si>
  <si>
    <t>tax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</si>
  <si>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</si>
  <si>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</si>
  <si>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</si>
  <si>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</si>
  <si>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</si>
  <si>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</si>
  <si>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</si>
  <si>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Other actual rentals</t>
  </si>
  <si>
    <t>Imputed rentals of owner-occupiers</t>
  </si>
  <si>
    <t>Other imputed rentals</t>
  </si>
  <si>
    <t>Rent for garage</t>
  </si>
  <si>
    <t>Materials for the maintenance and repair of the dwelling</t>
  </si>
  <si>
    <t>Services for the maintenance and repair of the dwelling</t>
  </si>
  <si>
    <t>Operating costs paid by tenants</t>
  </si>
  <si>
    <t>Solid fuels</t>
  </si>
  <si>
    <t>Heat energy</t>
  </si>
  <si>
    <t>Furniture and furnishing</t>
  </si>
  <si>
    <t>Carpets and other floor coverings</t>
  </si>
  <si>
    <t>Repair of furniture, furnishings and floor coverings</t>
  </si>
  <si>
    <t>Major household appliances whether electric or not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</si>
  <si>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</si>
  <si>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</si>
  <si>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</si>
  <si>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</si>
  <si>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</si>
  <si>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</si>
  <si>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</si>
  <si>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</si>
  <si>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</si>
  <si>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</si>
  <si>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</si>
  <si>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</si>
  <si>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</si>
  <si>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</si>
  <si>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</si>
  <si>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</si>
  <si>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</si>
  <si>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</si>
  <si>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</si>
  <si>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</si>
  <si>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(not by air)</t>
  </si>
  <si>
    <t>Passenger transport by air</t>
  </si>
  <si>
    <t>Postal services</t>
  </si>
  <si>
    <t>Telephone and telefax equipment</t>
  </si>
  <si>
    <t>Telephone and telefax services</t>
  </si>
  <si>
    <t>Equipment for the reception, recording and reproduction of sound and pictures</t>
  </si>
  <si>
    <t>Photographic and cinematographic equipment and optical instruments</t>
  </si>
  <si>
    <t>Information processsing equipment</t>
  </si>
  <si>
    <t>Recording media</t>
  </si>
  <si>
    <t>Repair of audio-visual, photographic and information processing equipment</t>
  </si>
  <si>
    <t>Major durables for outdoor recreation</t>
  </si>
  <si>
    <t>Maintenance and repair of other major durables for recreation and culture</t>
  </si>
  <si>
    <t>Games, toys and hobbies</t>
  </si>
  <si>
    <t>Equipment for sport, camping and open-air recreation</t>
  </si>
  <si>
    <t>Gardens, plants and flowers</t>
  </si>
  <si>
    <t>Pets and related products</t>
  </si>
  <si>
    <t>Recreational and sporting services</t>
  </si>
  <si>
    <t>Cultural services</t>
  </si>
  <si>
    <t>Games of chance</t>
  </si>
  <si>
    <t>Books</t>
  </si>
  <si>
    <t>Newspapers and periodicals</t>
  </si>
  <si>
    <t>Miscellaneous printed matter</t>
  </si>
  <si>
    <t>Stationery and drawing materials</t>
  </si>
  <si>
    <t>Package holidays (Germany)</t>
  </si>
  <si>
    <t>Package holidays (foreign country)</t>
  </si>
  <si>
    <t>Pre-primary and primary education</t>
  </si>
  <si>
    <t>Secondary education</t>
  </si>
  <si>
    <t>Education not definable by level</t>
  </si>
  <si>
    <t>Restaurants, cafés and the like</t>
  </si>
  <si>
    <t>Canteens</t>
  </si>
  <si>
    <t>Hairdressing salons and personal grooming establishments</t>
  </si>
  <si>
    <t>Electric appliances for personal care</t>
  </si>
  <si>
    <t>Other appliances, articles and products for personal care</t>
  </si>
  <si>
    <t>Jewellery, clocks and watches</t>
  </si>
  <si>
    <t>Other personal effects</t>
  </si>
  <si>
    <t>Social protection</t>
  </si>
  <si>
    <t>Other financial services n.e.c.</t>
  </si>
  <si>
    <t>Other services n.e.c.</t>
  </si>
  <si>
    <t>Electricity, gas and other fuels</t>
  </si>
  <si>
    <t>Accommodation and restaurant services</t>
  </si>
  <si>
    <t>Social protection (private)</t>
  </si>
  <si>
    <t>National Account Data</t>
  </si>
  <si>
    <t>Expenditure Survey Data</t>
  </si>
  <si>
    <t>Insurance connected with transport</t>
  </si>
  <si>
    <t>Other insurance</t>
  </si>
  <si>
    <t>Low_Lim</t>
  </si>
  <si>
    <t>Up_Lim</t>
  </si>
  <si>
    <t>Vehicle insurance</t>
  </si>
  <si>
    <t>Social protection (public)</t>
  </si>
  <si>
    <t>Average (kg)</t>
  </si>
  <si>
    <t>Low SES (kg)</t>
  </si>
  <si>
    <t>Medium SES (kg)</t>
  </si>
  <si>
    <t>High SES (kg)</t>
  </si>
  <si>
    <t>Consumer Price Index for Germany</t>
  </si>
  <si>
    <t>Monetary Proportion (%)</t>
  </si>
  <si>
    <t>Male</t>
  </si>
  <si>
    <t>Female</t>
  </si>
  <si>
    <t>Average</t>
  </si>
  <si>
    <t>Weighting of the consumer price index (permil)</t>
  </si>
  <si>
    <t>Low</t>
  </si>
  <si>
    <t>Medium</t>
  </si>
  <si>
    <t>High</t>
  </si>
  <si>
    <t>1.1.1</t>
  </si>
  <si>
    <t>Bread</t>
  </si>
  <si>
    <t>Individual consumption by purpose</t>
  </si>
  <si>
    <t>2010</t>
  </si>
  <si>
    <t>1.1.2</t>
  </si>
  <si>
    <t>Cereals and cereal products</t>
  </si>
  <si>
    <t>CC99</t>
  </si>
  <si>
    <t>Consumer price index, overall</t>
  </si>
  <si>
    <t>1.1.3</t>
  </si>
  <si>
    <t>Potatoes and potato products</t>
  </si>
  <si>
    <t>CC01</t>
  </si>
  <si>
    <t>Food and non-alcoholic beverages</t>
  </si>
  <si>
    <t>1.1.4</t>
  </si>
  <si>
    <t>Vegetables and products thereof</t>
  </si>
  <si>
    <t>CC011</t>
  </si>
  <si>
    <t xml:space="preserve">  Food</t>
  </si>
  <si>
    <t>1.1.5</t>
  </si>
  <si>
    <t>Fruit and fruit products</t>
  </si>
  <si>
    <t>CC0111</t>
  </si>
  <si>
    <t xml:space="preserve">    Bread and cereals</t>
  </si>
  <si>
    <t>1.1.6</t>
  </si>
  <si>
    <t>Dairy products and cheese</t>
  </si>
  <si>
    <t>CC0112</t>
  </si>
  <si>
    <t xml:space="preserve">    Meat and meat products</t>
  </si>
  <si>
    <t>1.1.7</t>
  </si>
  <si>
    <t>Meat and meat products</t>
  </si>
  <si>
    <t>CC0113</t>
  </si>
  <si>
    <t xml:space="preserve">    Fish and fish products</t>
  </si>
  <si>
    <t>1.1.8</t>
  </si>
  <si>
    <t>Fish and fish products</t>
  </si>
  <si>
    <t>CC0114</t>
  </si>
  <si>
    <t xml:space="preserve">    Dairy products and eggs</t>
  </si>
  <si>
    <t>1.1.9</t>
  </si>
  <si>
    <t>Eggs</t>
  </si>
  <si>
    <t>CC0115</t>
  </si>
  <si>
    <t xml:space="preserve">    Edible fats and oils</t>
  </si>
  <si>
    <t>1.1.10</t>
  </si>
  <si>
    <t>Fats and oils</t>
  </si>
  <si>
    <t>CC0116</t>
  </si>
  <si>
    <t xml:space="preserve">    Fruit</t>
  </si>
  <si>
    <t>1.1.11</t>
  </si>
  <si>
    <t>Food products n.e.c.</t>
  </si>
  <si>
    <t>CC0117</t>
  </si>
  <si>
    <t xml:space="preserve">    Vegetables</t>
  </si>
  <si>
    <t>1.1.12</t>
  </si>
  <si>
    <t>Confectionery, total</t>
  </si>
  <si>
    <t>CC0118</t>
  </si>
  <si>
    <t xml:space="preserve">    Sugar, jam, honey and other confectionery</t>
  </si>
  <si>
    <t>1.2.1</t>
  </si>
  <si>
    <t>CC0119</t>
  </si>
  <si>
    <t xml:space="preserve">    Food products n.e.c.</t>
  </si>
  <si>
    <t>Milk</t>
  </si>
  <si>
    <t>CC012</t>
  </si>
  <si>
    <t xml:space="preserve">  Non-alcoholic beverages</t>
  </si>
  <si>
    <t>CC0121</t>
  </si>
  <si>
    <t xml:space="preserve">    Coffee, tea and cocoa</t>
  </si>
  <si>
    <t>CC0122</t>
  </si>
  <si>
    <t xml:space="preserve">    Mineral water, soft drinks and juices</t>
  </si>
  <si>
    <t>CC02</t>
  </si>
  <si>
    <t>Alcoholic beverages and tobacco</t>
  </si>
  <si>
    <t>CC021</t>
  </si>
  <si>
    <t xml:space="preserve">  Alcoholic beverages</t>
  </si>
  <si>
    <t>CC0211</t>
  </si>
  <si>
    <t xml:space="preserve">    Spirits</t>
  </si>
  <si>
    <t>CC0212</t>
  </si>
  <si>
    <t xml:space="preserve">    Wine</t>
  </si>
  <si>
    <t>Uncertainty (kg)</t>
  </si>
  <si>
    <t>CC0213</t>
  </si>
  <si>
    <t xml:space="preserve">    Beer</t>
  </si>
  <si>
    <t>CC0214</t>
  </si>
  <si>
    <t xml:space="preserve">    Refreshments with alcohol content of less than 6%</t>
  </si>
  <si>
    <t>CC022</t>
  </si>
  <si>
    <t xml:space="preserve">  Tobacco</t>
  </si>
  <si>
    <t>CC0220</t>
  </si>
  <si>
    <t xml:space="preserve">    Tobacco</t>
  </si>
  <si>
    <t>CC03</t>
  </si>
  <si>
    <t>Clothing and footwear</t>
  </si>
  <si>
    <t>CC031</t>
  </si>
  <si>
    <t xml:space="preserve">  Clothing</t>
  </si>
  <si>
    <t>CC0311</t>
  </si>
  <si>
    <t xml:space="preserve">    Clothing materials</t>
  </si>
  <si>
    <t>CC0312</t>
  </si>
  <si>
    <t xml:space="preserve">    Garments</t>
  </si>
  <si>
    <t>CC0313</t>
  </si>
  <si>
    <t xml:space="preserve">    Other articles of clothing, clothing accessories</t>
  </si>
  <si>
    <t>CC0314</t>
  </si>
  <si>
    <t xml:space="preserve">    Dry cleaning, other services relating to clothing</t>
  </si>
  <si>
    <t>CC032</t>
  </si>
  <si>
    <t xml:space="preserve">  Footwear</t>
  </si>
  <si>
    <t>CC0321</t>
  </si>
  <si>
    <t xml:space="preserve">    Shoes and other footwear</t>
  </si>
  <si>
    <t>CC0322</t>
  </si>
  <si>
    <t xml:space="preserve">    Repair of footwear</t>
  </si>
  <si>
    <t>CC04</t>
  </si>
  <si>
    <t>Housing, water, electricity, gas and other fuels</t>
  </si>
  <si>
    <t>CC041</t>
  </si>
  <si>
    <t xml:space="preserve">  Rentals f.housing incl. rental value of owner-occ.</t>
  </si>
  <si>
    <t>CC0411</t>
  </si>
  <si>
    <t xml:space="preserve">    Rentals f.housing incl. rental value of owner-occ.</t>
  </si>
  <si>
    <t>CC043</t>
  </si>
  <si>
    <t xml:space="preserve">  Maintenance and repair of the dwelling</t>
  </si>
  <si>
    <t>CC0431</t>
  </si>
  <si>
    <t xml:space="preserve">    Materials f. maintenance a. repair of the dwelling</t>
  </si>
  <si>
    <t>CC0432</t>
  </si>
  <si>
    <t xml:space="preserve">    Services for maintenance a. repair of the dwelling</t>
  </si>
  <si>
    <t>CC044</t>
  </si>
  <si>
    <t xml:space="preserve">  Water supply, misc. services rel. to the dwelling</t>
  </si>
  <si>
    <t>CC0441</t>
  </si>
  <si>
    <t xml:space="preserve">    Water supply</t>
  </si>
  <si>
    <t>CC0442</t>
  </si>
  <si>
    <t xml:space="preserve">    Refuse collection</t>
  </si>
  <si>
    <t>Uncertainty (%)</t>
  </si>
  <si>
    <t>CC0443</t>
  </si>
  <si>
    <t xml:space="preserve">    Sewage disposal</t>
  </si>
  <si>
    <t>CC0444</t>
  </si>
  <si>
    <t xml:space="preserve">    Other services relating to the dwelling</t>
  </si>
  <si>
    <t>CC045</t>
  </si>
  <si>
    <t xml:space="preserve">  Electricity, gas and other fuels</t>
  </si>
  <si>
    <t>CC0451</t>
  </si>
  <si>
    <t xml:space="preserve">    Electricity</t>
  </si>
  <si>
    <t>CC0452</t>
  </si>
  <si>
    <t xml:space="preserve">    Gas</t>
  </si>
  <si>
    <t>CC0453</t>
  </si>
  <si>
    <t xml:space="preserve">    Liquid fuels</t>
  </si>
  <si>
    <t>CC0454</t>
  </si>
  <si>
    <t xml:space="preserve">    Solid fuels</t>
  </si>
  <si>
    <t>CC0455</t>
  </si>
  <si>
    <t xml:space="preserve">    Central heating, district heating and others</t>
  </si>
  <si>
    <t>CC05</t>
  </si>
  <si>
    <t>Furniture, lighting equipment, appliances etc.</t>
  </si>
  <si>
    <t>CC051</t>
  </si>
  <si>
    <t xml:space="preserve">  Furniture, lighting equip., carpets, floor cover.</t>
  </si>
  <si>
    <t>CC0511</t>
  </si>
  <si>
    <t xml:space="preserve">    Furniture and lighting equipment</t>
  </si>
  <si>
    <t>CC0512</t>
  </si>
  <si>
    <t xml:space="preserve">    Carpets and other floor coverings</t>
  </si>
  <si>
    <t>CC0513</t>
  </si>
  <si>
    <t xml:space="preserve">    Repair of furniture, lighting equip., floor cover.</t>
  </si>
  <si>
    <t>CC052</t>
  </si>
  <si>
    <t xml:space="preserve">  Household textiles</t>
  </si>
  <si>
    <t>CC0520</t>
  </si>
  <si>
    <t xml:space="preserve">    Household textiles</t>
  </si>
  <si>
    <t>CC053</t>
  </si>
  <si>
    <t xml:space="preserve">  Household appliances</t>
  </si>
  <si>
    <t>CC0531</t>
  </si>
  <si>
    <t xml:space="preserve">    Major household appliances whether electric or not</t>
  </si>
  <si>
    <t>CC0532</t>
  </si>
  <si>
    <t xml:space="preserve">    Small electric household appliances</t>
  </si>
  <si>
    <t>CC0533</t>
  </si>
  <si>
    <t xml:space="preserve">    Repair of household appliances</t>
  </si>
  <si>
    <t>CC054</t>
  </si>
  <si>
    <t xml:space="preserve">  Glassware, tableware, other semi-durables,durables</t>
  </si>
  <si>
    <t>CC0540</t>
  </si>
  <si>
    <t xml:space="preserve">    Glassware, tableware, other semi-durables,durables</t>
  </si>
  <si>
    <t>CC055</t>
  </si>
  <si>
    <t xml:space="preserve">  Tools and appliances for house and garden</t>
  </si>
  <si>
    <t>CC0551</t>
  </si>
  <si>
    <t xml:space="preserve">    Motor-driven tools and appliances</t>
  </si>
  <si>
    <t>CC0552</t>
  </si>
  <si>
    <t xml:space="preserve">    Gardening tools,equip.,other semi-durables,durabl.</t>
  </si>
  <si>
    <t>CC056</t>
  </si>
  <si>
    <t xml:space="preserve">  Goods and services for housekeeping</t>
  </si>
  <si>
    <t>CC0561</t>
  </si>
  <si>
    <t xml:space="preserve">    Non-durable goods for housekeeping</t>
  </si>
  <si>
    <t>CC0562</t>
  </si>
  <si>
    <t xml:space="preserve">    Domestic services and household services</t>
  </si>
  <si>
    <t>CC06</t>
  </si>
  <si>
    <t>Health care</t>
  </si>
  <si>
    <t>CC061</t>
  </si>
  <si>
    <t xml:space="preserve">  Medical products, appliances and equipment</t>
  </si>
  <si>
    <t>CC0611</t>
  </si>
  <si>
    <t xml:space="preserve">    Pharmaceutical products (without such for animals)</t>
  </si>
  <si>
    <t>CC0612</t>
  </si>
  <si>
    <t xml:space="preserve">    Other medical products</t>
  </si>
  <si>
    <t>CC0613</t>
  </si>
  <si>
    <t xml:space="preserve">    Therapeutic appliances and equipment</t>
  </si>
  <si>
    <t>CC062</t>
  </si>
  <si>
    <t xml:space="preserve">  Outpatient services</t>
  </si>
  <si>
    <t>CC0621</t>
  </si>
  <si>
    <t xml:space="preserve">    Medical services</t>
  </si>
  <si>
    <t>CC0622</t>
  </si>
  <si>
    <t xml:space="preserve">    Dental services</t>
  </si>
  <si>
    <t>CC0623</t>
  </si>
  <si>
    <t xml:space="preserve">    Paramedical services</t>
  </si>
  <si>
    <t>CC063</t>
  </si>
  <si>
    <t xml:space="preserve">  Hospital services</t>
  </si>
  <si>
    <t>CC0630</t>
  </si>
  <si>
    <t xml:space="preserve">    Hospital services</t>
  </si>
  <si>
    <t>CC07</t>
  </si>
  <si>
    <t>Transport</t>
  </si>
  <si>
    <t>CC071</t>
  </si>
  <si>
    <t xml:space="preserve">  Purchase of vehicles</t>
  </si>
  <si>
    <t>CC0711</t>
  </si>
  <si>
    <t xml:space="preserve">    Motor cars (excluding campers)</t>
  </si>
  <si>
    <t>CC0712</t>
  </si>
  <si>
    <t xml:space="preserve">    Motorcycles</t>
  </si>
  <si>
    <t>CC0713</t>
  </si>
  <si>
    <t xml:space="preserve">    Bicycles</t>
  </si>
  <si>
    <t>CC072</t>
  </si>
  <si>
    <t xml:space="preserve">  Goods and services for vehicles</t>
  </si>
  <si>
    <t>CC0721</t>
  </si>
  <si>
    <t xml:space="preserve">    Spare parts and accessories for vehicles</t>
  </si>
  <si>
    <t>CC0722</t>
  </si>
  <si>
    <t xml:space="preserve">    Fuels and lubricants for vehicles</t>
  </si>
  <si>
    <t>CC0723</t>
  </si>
  <si>
    <t xml:space="preserve">    Maintenance and repair of vehicles</t>
  </si>
  <si>
    <t>CC0724</t>
  </si>
  <si>
    <t xml:space="preserve">    Other services for vehicles</t>
  </si>
  <si>
    <t>CC073</t>
  </si>
  <si>
    <t xml:space="preserve">  Transport services</t>
  </si>
  <si>
    <t>CC0731</t>
  </si>
  <si>
    <t xml:space="preserve">    Passenger transport by railway</t>
  </si>
  <si>
    <t>CC0732</t>
  </si>
  <si>
    <t xml:space="preserve">    Passenger transport by road</t>
  </si>
  <si>
    <t>CC0733</t>
  </si>
  <si>
    <t xml:space="preserve">    Passenger transport by air</t>
  </si>
  <si>
    <t>CC0734</t>
  </si>
  <si>
    <t xml:space="preserve">    Passenger transport by waterway</t>
  </si>
  <si>
    <t>CC0735</t>
  </si>
  <si>
    <t xml:space="preserve">    Combined passenger transport services</t>
  </si>
  <si>
    <t>CC0736</t>
  </si>
  <si>
    <t xml:space="preserve">    Other purchased transport services</t>
  </si>
  <si>
    <t>CC08</t>
  </si>
  <si>
    <t>Communication</t>
  </si>
  <si>
    <t>CC081</t>
  </si>
  <si>
    <t xml:space="preserve">  Postal and courier services</t>
  </si>
  <si>
    <t>CC0810</t>
  </si>
  <si>
    <t xml:space="preserve">    Postal and courier services</t>
  </si>
  <si>
    <t>CC082</t>
  </si>
  <si>
    <t xml:space="preserve">  Telephones and other communication devices</t>
  </si>
  <si>
    <t>CC0820</t>
  </si>
  <si>
    <t xml:space="preserve">    Telephones and other communication devices</t>
  </si>
  <si>
    <t>CC083</t>
  </si>
  <si>
    <t xml:space="preserve">  Telecommunication services</t>
  </si>
  <si>
    <t>CC0830</t>
  </si>
  <si>
    <t xml:space="preserve">    Telecommunication services</t>
  </si>
  <si>
    <t>CC09</t>
  </si>
  <si>
    <t>Recreation, entertainment and culture</t>
  </si>
  <si>
    <t>CC091</t>
  </si>
  <si>
    <t xml:space="preserve">  Audio-visual, photogr., inform. processing equipm.</t>
  </si>
  <si>
    <t>CC0911</t>
  </si>
  <si>
    <t xml:space="preserve">    Radio and television sets, video players/recorders</t>
  </si>
  <si>
    <t>CC0912</t>
  </si>
  <si>
    <t xml:space="preserve">    Photographic a. cinematogr. equip., optical instr.</t>
  </si>
  <si>
    <t>CC0913</t>
  </si>
  <si>
    <t xml:space="preserve">    Information processing equipment</t>
  </si>
  <si>
    <t>CC0914</t>
  </si>
  <si>
    <t xml:space="preserve">    Recording media</t>
  </si>
  <si>
    <t>CC0915</t>
  </si>
  <si>
    <t xml:space="preserve">    Repair of audio-visual,photogr.,inf. proc. equip.</t>
  </si>
  <si>
    <t>CC092</t>
  </si>
  <si>
    <t xml:space="preserve">  Other durables for recreation and culture</t>
  </si>
  <si>
    <t>CC0921</t>
  </si>
  <si>
    <t xml:space="preserve">    Campers and caravans</t>
  </si>
  <si>
    <t>CC0922</t>
  </si>
  <si>
    <t xml:space="preserve">    Musical instruments including accessories</t>
  </si>
  <si>
    <t>CC093</t>
  </si>
  <si>
    <t xml:space="preserve">  Other goods and services for recreation, gardening</t>
  </si>
  <si>
    <t>CC0931</t>
  </si>
  <si>
    <t xml:space="preserve">    Games, toys and hobby goods</t>
  </si>
  <si>
    <t>CC0932</t>
  </si>
  <si>
    <t xml:space="preserve">    Goods and services for sport, camping, recreation</t>
  </si>
  <si>
    <t>CC0933</t>
  </si>
  <si>
    <t xml:space="preserve">    Products and non-durables for gardening</t>
  </si>
  <si>
    <t>CC0934</t>
  </si>
  <si>
    <t xml:space="preserve">    Pets, including semi-durables and non-durables</t>
  </si>
  <si>
    <t>CC0935</t>
  </si>
  <si>
    <t xml:space="preserve">    Veterinary and other services for pets</t>
  </si>
  <si>
    <t>CC094</t>
  </si>
  <si>
    <t xml:space="preserve">  Recreational and cultural services</t>
  </si>
  <si>
    <t>CC0941</t>
  </si>
  <si>
    <t xml:space="preserve">    Sporting and recreational services</t>
  </si>
  <si>
    <t>CC0942</t>
  </si>
  <si>
    <t xml:space="preserve">    Cultural services</t>
  </si>
  <si>
    <t>CC0943</t>
  </si>
  <si>
    <t xml:space="preserve">    Games of chance</t>
  </si>
  <si>
    <t>CC095</t>
  </si>
  <si>
    <t xml:space="preserve">  Newspapers, books and stationery</t>
  </si>
  <si>
    <t>CC0951</t>
  </si>
  <si>
    <t xml:space="preserve">    Books</t>
  </si>
  <si>
    <t>CC0952</t>
  </si>
  <si>
    <t xml:space="preserve">    Newspapers and periodicals</t>
  </si>
  <si>
    <t>CC0953</t>
  </si>
  <si>
    <t xml:space="preserve">    Miscellaneous printed matter</t>
  </si>
  <si>
    <t>CC0954</t>
  </si>
  <si>
    <t xml:space="preserve">    Stationery and drawing materials</t>
  </si>
  <si>
    <t>CC096</t>
  </si>
  <si>
    <t xml:space="preserve">  Package holidays</t>
  </si>
  <si>
    <t>CC0960</t>
  </si>
  <si>
    <t xml:space="preserve">    Package holidays</t>
  </si>
  <si>
    <t>CC10</t>
  </si>
  <si>
    <t>CC101</t>
  </si>
  <si>
    <t xml:space="preserve">  Services of pre-primary and primary education</t>
  </si>
  <si>
    <t>CC1010</t>
  </si>
  <si>
    <t xml:space="preserve">    Services of pre-primary and primary education</t>
  </si>
  <si>
    <t>CC102</t>
  </si>
  <si>
    <t xml:space="preserve">  Services of secondary education</t>
  </si>
  <si>
    <t>CC1020</t>
  </si>
  <si>
    <t xml:space="preserve">    Services of secondary education</t>
  </si>
  <si>
    <t>CC104</t>
  </si>
  <si>
    <t xml:space="preserve">  Services of tertiary education</t>
  </si>
  <si>
    <t>CC1040</t>
  </si>
  <si>
    <t xml:space="preserve">    Services of tertiary education</t>
  </si>
  <si>
    <t>CC105</t>
  </si>
  <si>
    <t xml:space="preserve">  Education services not definable by level</t>
  </si>
  <si>
    <t>CC1050</t>
  </si>
  <si>
    <t xml:space="preserve">    Education services not definable by level</t>
  </si>
  <si>
    <t>CC11</t>
  </si>
  <si>
    <t>CC111</t>
  </si>
  <si>
    <t xml:space="preserve">  Catering services</t>
  </si>
  <si>
    <t>CC1111</t>
  </si>
  <si>
    <t xml:space="preserve">    Restaurants, cafés, street sale and the like</t>
  </si>
  <si>
    <t>CC1112</t>
  </si>
  <si>
    <t xml:space="preserve">    Canteens</t>
  </si>
  <si>
    <t>CC112</t>
  </si>
  <si>
    <t xml:space="preserve">  Accommodation services</t>
  </si>
  <si>
    <t>CC1120</t>
  </si>
  <si>
    <t xml:space="preserve">    Accommodation services</t>
  </si>
  <si>
    <t>CC12</t>
  </si>
  <si>
    <t>Miscellaneous goods and services</t>
  </si>
  <si>
    <t>CC121</t>
  </si>
  <si>
    <t xml:space="preserve">  Personal care</t>
  </si>
  <si>
    <t>CC1211</t>
  </si>
  <si>
    <t xml:space="preserve">    Hairdressing services, other serv. for pers. care</t>
  </si>
  <si>
    <t>CC1212</t>
  </si>
  <si>
    <t xml:space="preserve">    Electrical appliances for personal care</t>
  </si>
  <si>
    <t>CC1213</t>
  </si>
  <si>
    <t xml:space="preserve">    Other articles and products for personal care</t>
  </si>
  <si>
    <t>CC123</t>
  </si>
  <si>
    <t xml:space="preserve">  Personal effects n.e.c.</t>
  </si>
  <si>
    <t>CC1231</t>
  </si>
  <si>
    <t xml:space="preserve">    Jewellery, clocks and watches</t>
  </si>
  <si>
    <t>CC1232</t>
  </si>
  <si>
    <t xml:space="preserve">    Other personal effects</t>
  </si>
  <si>
    <t>CC124</t>
  </si>
  <si>
    <t xml:space="preserve">  Social protection services</t>
  </si>
  <si>
    <t>CC1240</t>
  </si>
  <si>
    <t xml:space="preserve">    Social protection services</t>
  </si>
  <si>
    <t>CC125</t>
  </si>
  <si>
    <t xml:space="preserve">  Insurance services</t>
  </si>
  <si>
    <t>CC1252</t>
  </si>
  <si>
    <t xml:space="preserve">    Insurance services connected with the dwelling</t>
  </si>
  <si>
    <t>CC1253</t>
  </si>
  <si>
    <t xml:space="preserve">    Insurance services connected with health</t>
  </si>
  <si>
    <t>CC1254</t>
  </si>
  <si>
    <t xml:space="preserve">    Insurance services connected with transport</t>
  </si>
  <si>
    <t>CC1255</t>
  </si>
  <si>
    <t xml:space="preserve">    Other insurance services</t>
  </si>
  <si>
    <t>CC126</t>
  </si>
  <si>
    <t xml:space="preserve">  Financial services n.e.c.</t>
  </si>
  <si>
    <t>CC1262</t>
  </si>
  <si>
    <t xml:space="preserve">    Other financial services</t>
  </si>
  <si>
    <t>CC127</t>
  </si>
  <si>
    <t xml:space="preserve">  Other services</t>
  </si>
  <si>
    <t>CC1270</t>
  </si>
  <si>
    <t xml:space="preserve">    Other services</t>
  </si>
  <si>
    <t>__________</t>
  </si>
  <si>
    <t>(C)opyright Statistisches Bundesamt (Destatis), 2018</t>
  </si>
  <si>
    <t>created: 24.04.2018 / 18:29:09</t>
  </si>
  <si>
    <t>Milk products</t>
  </si>
  <si>
    <t>Expenditure</t>
  </si>
  <si>
    <t>Average_HH</t>
  </si>
  <si>
    <t>Below_900</t>
  </si>
  <si>
    <t>Below_1300</t>
  </si>
  <si>
    <t>Below_1500</t>
  </si>
  <si>
    <t>Below_1700</t>
  </si>
  <si>
    <t>Below_2000</t>
  </si>
  <si>
    <t>Below_2600</t>
  </si>
  <si>
    <t>Below_3600</t>
  </si>
  <si>
    <t>Below_5000</t>
  </si>
  <si>
    <t>Below_7500</t>
  </si>
  <si>
    <t>Below_10000</t>
  </si>
  <si>
    <t>Below_18000</t>
  </si>
  <si>
    <t>1.2.0</t>
  </si>
  <si>
    <t>2.1.0</t>
  </si>
  <si>
    <t>2.2.0</t>
  </si>
  <si>
    <t>3.1.1</t>
  </si>
  <si>
    <t>3.1.2</t>
  </si>
  <si>
    <t>3.1.3</t>
  </si>
  <si>
    <t>3.1.4</t>
  </si>
  <si>
    <t>3.2.1</t>
  </si>
  <si>
    <t>3.2.2</t>
  </si>
  <si>
    <t>4.1.1</t>
  </si>
  <si>
    <t>4.1.2</t>
  </si>
  <si>
    <t>4.2.1</t>
  </si>
  <si>
    <t>4.2.2</t>
  </si>
  <si>
    <t>4.2.3</t>
  </si>
  <si>
    <t>4.3.1</t>
  </si>
  <si>
    <t>4.3.2</t>
  </si>
  <si>
    <t>4.4.1</t>
  </si>
  <si>
    <t>4.5.1</t>
  </si>
  <si>
    <t>4.5.2</t>
  </si>
  <si>
    <t>4.5.3</t>
  </si>
  <si>
    <t>4.5.4</t>
  </si>
  <si>
    <t>4.5.5</t>
  </si>
  <si>
    <t>5.1.1</t>
  </si>
  <si>
    <t>5.1.2</t>
  </si>
  <si>
    <t>5.1.3</t>
  </si>
  <si>
    <t>5.2.0</t>
  </si>
  <si>
    <t>5.3.1</t>
  </si>
  <si>
    <t>5.3.2</t>
  </si>
  <si>
    <t>5.3.3</t>
  </si>
  <si>
    <t>5.4.0</t>
  </si>
  <si>
    <t>5.5.1</t>
  </si>
  <si>
    <t>5.5.2</t>
  </si>
  <si>
    <t>5.6.1</t>
  </si>
  <si>
    <t>5.6.2</t>
  </si>
  <si>
    <t>6.1.1</t>
  </si>
  <si>
    <t>6.1.2</t>
  </si>
  <si>
    <t>6.1.3</t>
  </si>
  <si>
    <t>6.2.1</t>
  </si>
  <si>
    <t>6.2.2</t>
  </si>
  <si>
    <t>6.2.3</t>
  </si>
  <si>
    <t>6.3.0</t>
  </si>
  <si>
    <t>7.1.1</t>
  </si>
  <si>
    <t>7.1.2</t>
  </si>
  <si>
    <t>7.1.3</t>
  </si>
  <si>
    <t>7.2.1</t>
  </si>
  <si>
    <t>7.2.2</t>
  </si>
  <si>
    <t>7.2.3</t>
  </si>
  <si>
    <t>7.2.4</t>
  </si>
  <si>
    <t>7.3.0</t>
  </si>
  <si>
    <t>7.3.3</t>
  </si>
  <si>
    <t>8.1.0</t>
  </si>
  <si>
    <t>8.2.0</t>
  </si>
  <si>
    <t>8.3.0</t>
  </si>
  <si>
    <t>9.1.1</t>
  </si>
  <si>
    <t>9.1.2</t>
  </si>
  <si>
    <t>9.1.3</t>
  </si>
  <si>
    <t>9.1.4</t>
  </si>
  <si>
    <t>9.1.5</t>
  </si>
  <si>
    <t>9.2.1</t>
  </si>
  <si>
    <t>9.2.3</t>
  </si>
  <si>
    <t>9.3.1</t>
  </si>
  <si>
    <t>9.3.2</t>
  </si>
  <si>
    <t>9.3.3</t>
  </si>
  <si>
    <t>9.3.4</t>
  </si>
  <si>
    <t>9.4.1</t>
  </si>
  <si>
    <t>9.4.2</t>
  </si>
  <si>
    <t>9.4.3</t>
  </si>
  <si>
    <t>9.5.1</t>
  </si>
  <si>
    <t>9.5.2</t>
  </si>
  <si>
    <t>9.5.3</t>
  </si>
  <si>
    <t>9.5.4</t>
  </si>
  <si>
    <t>9.6.1</t>
  </si>
  <si>
    <t>9.6.2</t>
  </si>
  <si>
    <t>10.1.0</t>
  </si>
  <si>
    <t>10.2.0</t>
  </si>
  <si>
    <t>10.5.0</t>
  </si>
  <si>
    <t>11.1.1</t>
  </si>
  <si>
    <t>11.1.2</t>
  </si>
  <si>
    <t>11.2.0</t>
  </si>
  <si>
    <t>12.1.1</t>
  </si>
  <si>
    <t>12.1.2</t>
  </si>
  <si>
    <t>12.1.3</t>
  </si>
  <si>
    <t>12.3.1</t>
  </si>
  <si>
    <t>12.3.2</t>
  </si>
  <si>
    <t>12.5.1</t>
  </si>
  <si>
    <t>12.5.2</t>
  </si>
  <si>
    <t>12.6.2</t>
  </si>
  <si>
    <t>12.7.0</t>
  </si>
  <si>
    <t>99.9.9</t>
  </si>
  <si>
    <t>12.4.2</t>
  </si>
  <si>
    <t>12.4.1</t>
  </si>
  <si>
    <t>1.1.13</t>
  </si>
  <si>
    <t>Low (%)</t>
  </si>
  <si>
    <t>Med (%)</t>
  </si>
  <si>
    <t>High (%)</t>
  </si>
  <si>
    <t>dom</t>
  </si>
  <si>
    <t>imp</t>
  </si>
  <si>
    <t>Products of agric., hunting and related services</t>
  </si>
  <si>
    <t>Fish,aquaculture prod.,support services to fishing</t>
  </si>
  <si>
    <t>Coal</t>
  </si>
  <si>
    <t>Crude petroleum and natural gas</t>
  </si>
  <si>
    <t>Metal ores, other mining and quarr. prod.,services</t>
  </si>
  <si>
    <t>Food products, beverages, tobacco products</t>
  </si>
  <si>
    <t>Textiles,wearing apparel,leather,leather products</t>
  </si>
  <si>
    <t>Wood,cork,exc.furn.,art.of straw and plaiting mat.</t>
  </si>
  <si>
    <t>Printing services, rec. sound,image,data carriers</t>
  </si>
  <si>
    <t>Coke and refined petroleum products</t>
  </si>
  <si>
    <t>Chemicals and chemical products</t>
  </si>
  <si>
    <t>Rubber and plastics products</t>
  </si>
  <si>
    <t>Glass and glassware</t>
  </si>
  <si>
    <t>Ceramic products, processed stone and clay</t>
  </si>
  <si>
    <t>Pig iron,steel,products of the first proc.of steel</t>
  </si>
  <si>
    <t>Non-ferrous metals and semi-finished products</t>
  </si>
  <si>
    <t>Foundry products</t>
  </si>
  <si>
    <t>Metal products</t>
  </si>
  <si>
    <t>Computer, electronic and optical products</t>
  </si>
  <si>
    <t>Electrical equipment</t>
  </si>
  <si>
    <t>Machinery</t>
  </si>
  <si>
    <t>Furniture and other manufactured goods n.e.c.</t>
  </si>
  <si>
    <t>Repair,maintenance,install. of machinery a. equip.</t>
  </si>
  <si>
    <t>Natural water, water treatment and supply services</t>
  </si>
  <si>
    <t>Sewage, waste disposal, material recovery services</t>
  </si>
  <si>
    <t>Building construction works</t>
  </si>
  <si>
    <t>Civil engineering works</t>
  </si>
  <si>
    <t>Specialised construction works</t>
  </si>
  <si>
    <t>Wholesale,ret.trade,repair of motor veh.,motorcyc.</t>
  </si>
  <si>
    <t>Wholesale trade serv.,exc. motor veh. a. motorcyc.</t>
  </si>
  <si>
    <t>Retail trade serv.,exc. motor veh. and motorcycles</t>
  </si>
  <si>
    <t>Land transp.serv. a. transport serv. via pipelines</t>
  </si>
  <si>
    <t>Water transport services</t>
  </si>
  <si>
    <t>Warehousing and other services for transportation</t>
  </si>
  <si>
    <t>Accommodation and food services</t>
  </si>
  <si>
    <t>Publishing services</t>
  </si>
  <si>
    <t>Audio-visual media, music publishing, broadcasting</t>
  </si>
  <si>
    <t>Computer programming, consultancy, inform.services</t>
  </si>
  <si>
    <t>Financial services</t>
  </si>
  <si>
    <t>Insurance and pension funding services</t>
  </si>
  <si>
    <t>Services related to financial a.insurance services</t>
  </si>
  <si>
    <t>Legal, accounting, management consultancy services</t>
  </si>
  <si>
    <t>Architectural a. engineering serv., techn. testing</t>
  </si>
  <si>
    <t>Scientific research and development services</t>
  </si>
  <si>
    <t>Advertising and market research services</t>
  </si>
  <si>
    <t>Other prof.,scientific,techn.,veterinary services</t>
  </si>
  <si>
    <t>Rental and leasing services</t>
  </si>
  <si>
    <t>Employment services</t>
  </si>
  <si>
    <t>Travel agency, tour operator,other reserv.services</t>
  </si>
  <si>
    <t>Invest., security, admin., support services n.e.c.</t>
  </si>
  <si>
    <t>Public administration and defence services</t>
  </si>
  <si>
    <t>Compulsory social security services</t>
  </si>
  <si>
    <t>Human health services</t>
  </si>
  <si>
    <t>Residential care and social work services</t>
  </si>
  <si>
    <t>Arts, culture and gambling services</t>
  </si>
  <si>
    <t>Sporting, amusement and recreation services</t>
  </si>
  <si>
    <t>Services of membership organisations</t>
  </si>
  <si>
    <t>Repair of data processing equipment and durables</t>
  </si>
  <si>
    <t>Other personal service activities</t>
  </si>
  <si>
    <t>Goods a. services of private households, non-spec.</t>
  </si>
  <si>
    <t>Taxes on products less subsidies on products</t>
  </si>
  <si>
    <t>TTM</t>
  </si>
  <si>
    <t>Electrical energy, gas, steam and hot water</t>
  </si>
  <si>
    <t>TOTAL</t>
  </si>
  <si>
    <t>EXIOBASE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</si>
</sst>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/>
    <xf numFmtId="0" fontId="19" fillId="0" borderId="0"/>
    <xf numFmtId="0" fontId="21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9" fillId="0" borderId="0"/>
  </cellStyleXfs>
  <cellXfs count="94">
    <xf numFmtId="0" fontId="0" fillId="0" borderId="0" xfId="0"/>
    <xf numFmtId="1" fontId="0" fillId="0" borderId="0" xfId="0" applyNumberFormat="1"/>
    <xf numFmtId="0" fontId="0" fillId="0" borderId="0" xfId="0"/>
    <xf numFmtId="2" fontId="0" fillId="0" borderId="0" xfId="0" applyNumberFormat="1"/>
    <xf numFmtId="0" fontId="0" fillId="0" borderId="0" xfId="0" applyFill="1"/>
    <xf numFmtId="164" fontId="0" fillId="0" borderId="0" xfId="0" applyNumberFormat="1"/>
    <xf numFmtId="165" fontId="0" fillId="0" borderId="0" xfId="46" applyNumberFormat="1" applyFont="1"/>
    <xf numFmtId="165" fontId="0" fillId="0" borderId="0" xfId="0" applyNumberFormat="1"/>
    <xf numFmtId="0" fontId="0" fillId="0" borderId="10" xfId="0" applyBorder="1"/>
    <xf numFmtId="0" fontId="0" fillId="33" borderId="0" xfId="0" applyFill="1"/>
    <xf numFmtId="0" fontId="16" fillId="0" borderId="0" xfId="0" applyFont="1" applyBorder="1" applyAlignment="1">
      <alignment horizontal="center"/>
    </xf>
    <xf numFmtId="0" fontId="22" fillId="0" borderId="0" xfId="44" applyFont="1"/>
    <xf numFmtId="0" fontId="0" fillId="33" borderId="13" xfId="0" applyFill="1" applyBorder="1"/>
    <xf numFmtId="0" fontId="0" fillId="0" borderId="12" xfId="0" applyBorder="1"/>
    <xf numFmtId="0" fontId="0" fillId="33" borderId="16" xfId="0" applyFill="1" applyBorder="1"/>
    <xf numFmtId="0" fontId="0" fillId="0" borderId="0" xfId="0" applyAlignment="1">
      <alignment horizontal="center"/>
    </xf>
    <xf numFmtId="49" fontId="0" fillId="0" borderId="17" xfId="0" applyNumberFormat="1" applyBorder="1" applyAlignment="1">
      <alignment horizontal="right"/>
    </xf>
    <xf numFmtId="0" fontId="0" fillId="0" borderId="18" xfId="0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0" xfId="0" applyNumberFormat="1" applyBorder="1"/>
    <xf numFmtId="0" fontId="22" fillId="0" borderId="23" xfId="44" applyFont="1" applyBorder="1" applyAlignment="1" applyProtection="1">
      <alignment horizontal="center" vertical="center" wrapText="1"/>
    </xf>
    <xf numFmtId="0" fontId="22" fillId="0" borderId="24" xfId="44" applyFont="1" applyBorder="1" applyAlignment="1" applyProtection="1">
      <alignment horizontal="center" vertical="center" wrapText="1"/>
    </xf>
    <xf numFmtId="165" fontId="0" fillId="0" borderId="19" xfId="0" applyNumberFormat="1" applyBorder="1"/>
    <xf numFmtId="165" fontId="0" fillId="0" borderId="20" xfId="0" applyNumberFormat="1" applyBorder="1"/>
    <xf numFmtId="49" fontId="0" fillId="0" borderId="25" xfId="0" applyNumberFormat="1" applyBorder="1" applyAlignment="1">
      <alignment horizontal="right"/>
    </xf>
    <xf numFmtId="0" fontId="0" fillId="0" borderId="13" xfId="0" applyBorder="1"/>
    <xf numFmtId="164" fontId="0" fillId="0" borderId="13" xfId="0" applyNumberFormat="1" applyBorder="1"/>
    <xf numFmtId="164" fontId="0" fillId="0" borderId="26" xfId="0" applyNumberFormat="1" applyBorder="1"/>
    <xf numFmtId="49" fontId="22" fillId="0" borderId="27" xfId="44" applyNumberFormat="1" applyFont="1" applyBorder="1" applyAlignment="1">
      <alignment horizontal="left"/>
    </xf>
    <xf numFmtId="49" fontId="22" fillId="0" borderId="28" xfId="44" applyNumberFormat="1" applyFont="1" applyBorder="1" applyAlignment="1">
      <alignment horizontal="left"/>
    </xf>
    <xf numFmtId="0" fontId="22" fillId="0" borderId="28" xfId="44" applyFont="1" applyBorder="1" applyAlignment="1">
      <alignment horizontal="right"/>
    </xf>
    <xf numFmtId="0" fontId="22" fillId="0" borderId="29" xfId="44" applyFont="1" applyBorder="1" applyAlignment="1">
      <alignment horizontal="right"/>
    </xf>
    <xf numFmtId="165" fontId="0" fillId="0" borderId="13" xfId="0" applyNumberFormat="1" applyBorder="1"/>
    <xf numFmtId="165" fontId="0" fillId="0" borderId="0" xfId="0" applyNumberFormat="1" applyBorder="1"/>
    <xf numFmtId="165" fontId="0" fillId="0" borderId="26" xfId="0" applyNumberFormat="1" applyBorder="1"/>
    <xf numFmtId="0" fontId="22" fillId="0" borderId="27" xfId="44" applyFont="1" applyBorder="1" applyAlignment="1">
      <alignment horizontal="right"/>
    </xf>
    <xf numFmtId="2" fontId="22" fillId="0" borderId="30" xfId="44" applyNumberFormat="1" applyFont="1" applyBorder="1" applyAlignment="1">
      <alignment horizontal="right"/>
    </xf>
    <xf numFmtId="164" fontId="0" fillId="0" borderId="0" xfId="0" applyNumberFormat="1" applyFill="1" applyBorder="1"/>
    <xf numFmtId="49" fontId="0" fillId="0" borderId="31" xfId="0" applyNumberFormat="1" applyBorder="1" applyAlignment="1">
      <alignment horizontal="right"/>
    </xf>
    <xf numFmtId="0" fontId="0" fillId="0" borderId="16" xfId="0" applyBorder="1"/>
    <xf numFmtId="164" fontId="0" fillId="0" borderId="16" xfId="0" applyNumberFormat="1" applyBorder="1"/>
    <xf numFmtId="164" fontId="0" fillId="0" borderId="14" xfId="0" applyNumberFormat="1" applyBorder="1"/>
    <xf numFmtId="2" fontId="0" fillId="0" borderId="0" xfId="0" applyNumberFormat="1" applyBorder="1"/>
    <xf numFmtId="165" fontId="0" fillId="0" borderId="16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8" xfId="46" applyNumberFormat="1" applyFont="1" applyBorder="1"/>
    <xf numFmtId="165" fontId="0" fillId="0" borderId="0" xfId="0" applyNumberFormat="1" applyFill="1" applyBorder="1"/>
    <xf numFmtId="49" fontId="22" fillId="0" borderId="32" xfId="44" applyNumberFormat="1" applyFont="1" applyBorder="1" applyAlignment="1">
      <alignment horizontal="left"/>
    </xf>
    <xf numFmtId="0" fontId="22" fillId="0" borderId="32" xfId="44" applyFont="1" applyBorder="1" applyAlignment="1">
      <alignment horizontal="right"/>
    </xf>
    <xf numFmtId="2" fontId="22" fillId="0" borderId="33" xfId="44" applyNumberFormat="1" applyFont="1" applyBorder="1" applyAlignment="1">
      <alignment horizontal="right"/>
    </xf>
    <xf numFmtId="49" fontId="22" fillId="0" borderId="0" xfId="44" applyNumberFormat="1" applyFont="1" applyAlignment="1">
      <alignment horizontal="left"/>
    </xf>
    <xf numFmtId="164" fontId="0" fillId="0" borderId="15" xfId="0" applyNumberFormat="1" applyBorder="1"/>
    <xf numFmtId="165" fontId="0" fillId="0" borderId="19" xfId="46" applyNumberFormat="1" applyFont="1" applyBorder="1"/>
    <xf numFmtId="165" fontId="0" fillId="0" borderId="20" xfId="46" applyNumberFormat="1" applyFont="1" applyBorder="1"/>
    <xf numFmtId="165" fontId="0" fillId="0" borderId="13" xfId="46" applyNumberFormat="1" applyFont="1" applyBorder="1"/>
    <xf numFmtId="165" fontId="0" fillId="0" borderId="0" xfId="46" applyNumberFormat="1" applyFont="1" applyBorder="1"/>
    <xf numFmtId="165" fontId="0" fillId="0" borderId="26" xfId="46" applyNumberFormat="1" applyFont="1" applyBorder="1"/>
    <xf numFmtId="165" fontId="0" fillId="0" borderId="16" xfId="46" applyNumberFormat="1" applyFont="1" applyBorder="1"/>
    <xf numFmtId="165" fontId="0" fillId="0" borderId="14" xfId="46" applyNumberFormat="1" applyFont="1" applyBorder="1"/>
    <xf numFmtId="165" fontId="0" fillId="0" borderId="15" xfId="46" applyNumberFormat="1" applyFont="1" applyBorder="1"/>
    <xf numFmtId="0" fontId="0" fillId="0" borderId="11" xfId="0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13" xfId="0" applyNumberFormat="1" applyBorder="1"/>
    <xf numFmtId="2" fontId="0" fillId="0" borderId="26" xfId="0" applyNumberFormat="1" applyBorder="1"/>
    <xf numFmtId="2" fontId="0" fillId="0" borderId="16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49" fontId="0" fillId="0" borderId="34" xfId="0" applyNumberFormat="1" applyFill="1" applyBorder="1" applyAlignment="1">
      <alignment horizontal="right"/>
    </xf>
    <xf numFmtId="0" fontId="0" fillId="0" borderId="34" xfId="0" applyFill="1" applyBorder="1"/>
    <xf numFmtId="2" fontId="0" fillId="0" borderId="12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9" xfId="46" applyNumberFormat="1" applyFont="1" applyBorder="1"/>
    <xf numFmtId="2" fontId="0" fillId="0" borderId="0" xfId="46" applyNumberFormat="1" applyFont="1" applyBorder="1"/>
    <xf numFmtId="2" fontId="0" fillId="0" borderId="14" xfId="46" applyNumberFormat="1" applyFont="1" applyBorder="1"/>
    <xf numFmtId="11" fontId="0" fillId="0" borderId="0" xfId="0" applyNumberFormat="1"/>
    <xf numFmtId="0" fontId="0" fillId="33" borderId="19" xfId="0" applyFill="1" applyBorder="1"/>
    <xf numFmtId="0" fontId="17" fillId="33" borderId="20" xfId="0" applyFont="1" applyFill="1" applyBorder="1"/>
    <xf numFmtId="165" fontId="0" fillId="34" borderId="0" xfId="0" applyNumberFormat="1" applyFill="1"/>
    <xf numFmtId="166" fontId="0" fillId="0" borderId="0" xfId="0" applyNumberFormat="1"/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22" fillId="0" borderId="0" xfId="44" applyFont="1" applyAlignment="1">
      <alignment horizontal="left" vertical="center" wrapText="1"/>
    </xf>
    <xf numFmtId="0" fontId="22" fillId="0" borderId="0" xfId="44" applyFont="1"/>
    <xf numFmtId="0" fontId="22" fillId="0" borderId="21" xfId="44" applyFont="1" applyBorder="1" applyAlignment="1" applyProtection="1">
      <alignment horizontal="left" vertical="center" wrapText="1"/>
    </xf>
    <xf numFmtId="0" fontId="22" fillId="0" borderId="22" xfId="44" applyFont="1" applyBorder="1" applyAlignment="1" applyProtection="1">
      <alignment horizontal="left" vertical="center" wrapText="1"/>
    </xf>
  </cellXfs>
  <cellStyles count="48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 2" xfId="45"/>
    <cellStyle name="Neutral" xfId="8" builtinId="28" customBuiltin="1"/>
    <cellStyle name="Normal 2" xfId="42"/>
    <cellStyle name="Normal 2 2" xfId="44"/>
    <cellStyle name="Normal 3" xfId="43"/>
    <cellStyle name="Normal 4" xfId="47"/>
    <cellStyle name="Notiz" xfId="15" builtinId="10" customBuiltin="1"/>
    <cellStyle name="Prozent" xfId="46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workbookViewId="0">
      <selection sqref="A1:A1048576"/>
    </sheetView>
  </sheetViews>
  <sheetFormatPr baseColWidth="10" defaultColWidth="9.140625" defaultRowHeight="15" x14ac:dyDescent="0.25"/>
  <cols>
    <col min="1" max="1" width="27.42578125" customWidth="1"/>
    <col min="5" max="5" width="9.140625" style="2"/>
    <col min="8" max="9" width="0" style="2" hidden="1" customWidth="1"/>
  </cols>
  <sheetData>
    <row r="1" spans="1:14" x14ac:dyDescent="0.25">
      <c r="B1" t="s">
        <v>1270</v>
      </c>
      <c r="C1" t="s">
        <v>1271</v>
      </c>
      <c r="D1" t="s">
        <v>695</v>
      </c>
      <c r="E1" s="2" t="s">
        <v>1333</v>
      </c>
      <c r="F1" t="s">
        <v>696</v>
      </c>
      <c r="H1" s="2" t="s">
        <v>699</v>
      </c>
      <c r="I1" s="2" t="s">
        <v>698</v>
      </c>
    </row>
    <row r="2" spans="1:14" x14ac:dyDescent="0.25">
      <c r="A2" t="s">
        <v>1272</v>
      </c>
      <c r="B2">
        <v>8119</v>
      </c>
      <c r="C2">
        <v>9072</v>
      </c>
      <c r="D2">
        <v>17191</v>
      </c>
      <c r="E2" s="2">
        <v>7882</v>
      </c>
      <c r="F2">
        <v>25073</v>
      </c>
      <c r="H2" s="2">
        <v>2069</v>
      </c>
      <c r="I2" s="2">
        <v>5813</v>
      </c>
      <c r="N2" s="2"/>
    </row>
    <row r="3" spans="1:14" x14ac:dyDescent="0.25">
      <c r="A3" t="s">
        <v>653</v>
      </c>
      <c r="B3">
        <v>1175</v>
      </c>
      <c r="C3">
        <v>168</v>
      </c>
      <c r="D3">
        <v>1343</v>
      </c>
      <c r="E3" s="2">
        <v>105</v>
      </c>
      <c r="F3">
        <v>1448</v>
      </c>
      <c r="H3" s="2">
        <v>20</v>
      </c>
      <c r="I3" s="2">
        <v>85</v>
      </c>
      <c r="N3" s="2"/>
    </row>
    <row r="4" spans="1:14" x14ac:dyDescent="0.25">
      <c r="A4" t="s">
        <v>1273</v>
      </c>
      <c r="B4">
        <v>71</v>
      </c>
      <c r="C4">
        <v>223</v>
      </c>
      <c r="D4">
        <v>294</v>
      </c>
      <c r="E4" s="2">
        <v>111</v>
      </c>
      <c r="F4">
        <v>405</v>
      </c>
      <c r="H4" s="2">
        <v>22</v>
      </c>
      <c r="I4" s="2">
        <v>89</v>
      </c>
      <c r="N4" s="2"/>
    </row>
    <row r="5" spans="1:14" x14ac:dyDescent="0.25">
      <c r="A5" t="s">
        <v>1274</v>
      </c>
      <c r="B5">
        <v>105</v>
      </c>
      <c r="C5">
        <v>221</v>
      </c>
      <c r="D5">
        <v>326</v>
      </c>
      <c r="E5" s="2">
        <v>56</v>
      </c>
      <c r="F5">
        <v>382</v>
      </c>
      <c r="H5" s="2">
        <v>12</v>
      </c>
      <c r="I5" s="2">
        <v>44</v>
      </c>
    </row>
    <row r="6" spans="1:14" x14ac:dyDescent="0.25">
      <c r="A6" t="s">
        <v>1275</v>
      </c>
      <c r="B6">
        <v>298</v>
      </c>
      <c r="C6">
        <v>4232</v>
      </c>
      <c r="D6">
        <v>4530</v>
      </c>
      <c r="E6" s="2">
        <v>13761</v>
      </c>
      <c r="F6">
        <v>18291</v>
      </c>
      <c r="H6" s="2">
        <v>1775</v>
      </c>
      <c r="I6" s="2">
        <v>11986</v>
      </c>
    </row>
    <row r="7" spans="1:14" x14ac:dyDescent="0.25">
      <c r="A7" t="s">
        <v>1276</v>
      </c>
      <c r="B7">
        <v>51</v>
      </c>
      <c r="C7">
        <v>30</v>
      </c>
      <c r="D7">
        <v>81</v>
      </c>
      <c r="E7" s="2">
        <v>33</v>
      </c>
      <c r="F7">
        <v>114</v>
      </c>
      <c r="H7" s="2">
        <v>2</v>
      </c>
      <c r="I7" s="2">
        <v>31</v>
      </c>
    </row>
    <row r="8" spans="1:14" x14ac:dyDescent="0.25">
      <c r="A8" t="s">
        <v>1277</v>
      </c>
      <c r="B8">
        <v>83377</v>
      </c>
      <c r="C8">
        <v>26040</v>
      </c>
      <c r="D8">
        <v>109417</v>
      </c>
      <c r="E8" s="2">
        <v>73899</v>
      </c>
      <c r="F8">
        <v>183316</v>
      </c>
      <c r="H8" s="2">
        <v>46643</v>
      </c>
      <c r="I8" s="2">
        <v>27256</v>
      </c>
    </row>
    <row r="9" spans="1:14" x14ac:dyDescent="0.25">
      <c r="A9" t="s">
        <v>1278</v>
      </c>
      <c r="B9">
        <v>10326</v>
      </c>
      <c r="C9">
        <v>22444</v>
      </c>
      <c r="D9">
        <v>32770</v>
      </c>
      <c r="E9" s="2">
        <v>52710</v>
      </c>
      <c r="F9">
        <v>85480</v>
      </c>
      <c r="H9" s="2">
        <v>18142</v>
      </c>
      <c r="I9" s="2">
        <v>34568</v>
      </c>
    </row>
    <row r="10" spans="1:14" x14ac:dyDescent="0.25">
      <c r="A10" t="s">
        <v>1279</v>
      </c>
      <c r="B10">
        <v>1494</v>
      </c>
      <c r="C10">
        <v>741</v>
      </c>
      <c r="D10">
        <v>2235</v>
      </c>
      <c r="E10" s="2">
        <v>1176</v>
      </c>
      <c r="F10">
        <v>3411</v>
      </c>
      <c r="H10" s="2">
        <v>58</v>
      </c>
      <c r="I10" s="2">
        <v>1118</v>
      </c>
    </row>
    <row r="11" spans="1:14" x14ac:dyDescent="0.25">
      <c r="A11" t="s">
        <v>192</v>
      </c>
      <c r="B11">
        <v>3506</v>
      </c>
      <c r="C11">
        <v>1380</v>
      </c>
      <c r="D11">
        <v>4886</v>
      </c>
      <c r="E11" s="2">
        <v>3842</v>
      </c>
      <c r="F11">
        <v>8728</v>
      </c>
      <c r="H11" s="2">
        <v>248</v>
      </c>
      <c r="I11" s="2">
        <v>3594</v>
      </c>
    </row>
    <row r="12" spans="1:14" x14ac:dyDescent="0.25">
      <c r="A12" t="s">
        <v>1280</v>
      </c>
      <c r="B12">
        <v>2524</v>
      </c>
      <c r="C12">
        <v>13</v>
      </c>
      <c r="D12">
        <v>2537</v>
      </c>
      <c r="E12" s="2">
        <v>439</v>
      </c>
      <c r="F12">
        <v>2976</v>
      </c>
      <c r="H12" s="2">
        <v>101</v>
      </c>
      <c r="I12" s="2">
        <v>338</v>
      </c>
    </row>
    <row r="13" spans="1:14" x14ac:dyDescent="0.25">
      <c r="A13" t="s">
        <v>1281</v>
      </c>
      <c r="B13">
        <v>22675</v>
      </c>
      <c r="C13">
        <v>12746</v>
      </c>
      <c r="D13">
        <v>35421</v>
      </c>
      <c r="E13" s="2">
        <v>36929</v>
      </c>
      <c r="F13">
        <v>72350</v>
      </c>
      <c r="H13" s="2">
        <v>32669</v>
      </c>
      <c r="I13" s="2">
        <v>4260</v>
      </c>
    </row>
    <row r="14" spans="1:14" x14ac:dyDescent="0.25">
      <c r="A14" t="s">
        <v>1282</v>
      </c>
      <c r="B14">
        <v>6033</v>
      </c>
      <c r="C14">
        <v>4044</v>
      </c>
      <c r="D14">
        <v>10077</v>
      </c>
      <c r="E14" s="2">
        <v>11566</v>
      </c>
      <c r="F14">
        <v>21643</v>
      </c>
      <c r="H14" s="2">
        <v>1968</v>
      </c>
      <c r="I14" s="2">
        <v>9598</v>
      </c>
    </row>
    <row r="15" spans="1:14" x14ac:dyDescent="0.25">
      <c r="A15" t="s">
        <v>727</v>
      </c>
      <c r="B15">
        <v>9686</v>
      </c>
      <c r="C15">
        <v>1754</v>
      </c>
      <c r="D15">
        <v>11440</v>
      </c>
      <c r="E15" s="2">
        <v>9985</v>
      </c>
      <c r="F15">
        <v>21425</v>
      </c>
      <c r="H15" s="2">
        <v>1698</v>
      </c>
      <c r="I15" s="2">
        <v>8287</v>
      </c>
    </row>
    <row r="16" spans="1:14" x14ac:dyDescent="0.25">
      <c r="A16" t="s">
        <v>1283</v>
      </c>
      <c r="B16">
        <v>1189</v>
      </c>
      <c r="C16">
        <v>4538</v>
      </c>
      <c r="D16">
        <v>5727</v>
      </c>
      <c r="E16" s="2">
        <v>3913</v>
      </c>
      <c r="F16">
        <v>9640</v>
      </c>
      <c r="H16" s="2">
        <v>329</v>
      </c>
      <c r="I16" s="2">
        <v>3584</v>
      </c>
    </row>
    <row r="17" spans="1:9" x14ac:dyDescent="0.25">
      <c r="A17" t="s">
        <v>1284</v>
      </c>
      <c r="B17">
        <v>1301</v>
      </c>
      <c r="C17">
        <v>301</v>
      </c>
      <c r="D17">
        <v>1602</v>
      </c>
      <c r="E17" s="2">
        <v>557</v>
      </c>
      <c r="F17">
        <v>2159</v>
      </c>
      <c r="H17" s="2">
        <v>53</v>
      </c>
      <c r="I17" s="2">
        <v>504</v>
      </c>
    </row>
    <row r="18" spans="1:9" x14ac:dyDescent="0.25">
      <c r="A18" t="s">
        <v>1285</v>
      </c>
      <c r="B18">
        <v>2220</v>
      </c>
      <c r="C18">
        <v>322</v>
      </c>
      <c r="D18">
        <v>2542</v>
      </c>
      <c r="E18" s="2">
        <v>1714</v>
      </c>
      <c r="F18">
        <v>4256</v>
      </c>
      <c r="H18" s="2">
        <v>162</v>
      </c>
      <c r="I18" s="2">
        <v>1552</v>
      </c>
    </row>
    <row r="19" spans="1:9" x14ac:dyDescent="0.25">
      <c r="A19" t="s">
        <v>1286</v>
      </c>
      <c r="B19">
        <v>0</v>
      </c>
      <c r="C19">
        <v>0</v>
      </c>
      <c r="D19">
        <v>0</v>
      </c>
      <c r="E19" s="2">
        <v>0</v>
      </c>
      <c r="F19">
        <v>0</v>
      </c>
      <c r="H19" s="2">
        <v>0</v>
      </c>
      <c r="I19" s="2">
        <v>0</v>
      </c>
    </row>
    <row r="20" spans="1:9" x14ac:dyDescent="0.25">
      <c r="A20" t="s">
        <v>1287</v>
      </c>
      <c r="B20">
        <v>0</v>
      </c>
      <c r="C20">
        <v>0</v>
      </c>
      <c r="D20">
        <v>0</v>
      </c>
      <c r="E20" s="2">
        <v>0</v>
      </c>
      <c r="F20">
        <v>0</v>
      </c>
      <c r="H20" s="2">
        <v>0</v>
      </c>
      <c r="I20" s="2">
        <v>0</v>
      </c>
    </row>
    <row r="21" spans="1:9" x14ac:dyDescent="0.25">
      <c r="A21" t="s">
        <v>1288</v>
      </c>
      <c r="B21">
        <v>0</v>
      </c>
      <c r="C21">
        <v>0</v>
      </c>
      <c r="D21">
        <v>0</v>
      </c>
      <c r="E21" s="2">
        <v>0</v>
      </c>
      <c r="F21">
        <v>0</v>
      </c>
      <c r="H21" s="2">
        <v>0</v>
      </c>
      <c r="I21" s="2">
        <v>0</v>
      </c>
    </row>
    <row r="22" spans="1:9" x14ac:dyDescent="0.25">
      <c r="A22" t="s">
        <v>1289</v>
      </c>
      <c r="B22">
        <v>3786</v>
      </c>
      <c r="C22">
        <v>1296</v>
      </c>
      <c r="D22">
        <v>5082</v>
      </c>
      <c r="E22" s="2">
        <v>3715</v>
      </c>
      <c r="F22">
        <v>8797</v>
      </c>
      <c r="H22" s="2">
        <v>269</v>
      </c>
      <c r="I22" s="2">
        <v>3446</v>
      </c>
    </row>
    <row r="23" spans="1:9" x14ac:dyDescent="0.25">
      <c r="A23" t="s">
        <v>1290</v>
      </c>
      <c r="B23">
        <v>6340</v>
      </c>
      <c r="C23">
        <v>10711</v>
      </c>
      <c r="D23">
        <v>17051</v>
      </c>
      <c r="E23" s="2">
        <v>16108</v>
      </c>
      <c r="F23">
        <v>33159</v>
      </c>
      <c r="H23" s="2">
        <v>873</v>
      </c>
      <c r="I23" s="2">
        <v>15235</v>
      </c>
    </row>
    <row r="24" spans="1:9" x14ac:dyDescent="0.25">
      <c r="A24" t="s">
        <v>1291</v>
      </c>
      <c r="B24">
        <v>5746</v>
      </c>
      <c r="C24">
        <v>2968</v>
      </c>
      <c r="D24">
        <v>8714</v>
      </c>
      <c r="E24" s="2">
        <v>9155</v>
      </c>
      <c r="F24">
        <v>17869</v>
      </c>
      <c r="H24" s="2">
        <v>56</v>
      </c>
      <c r="I24" s="2">
        <v>9099</v>
      </c>
    </row>
    <row r="25" spans="1:9" x14ac:dyDescent="0.25">
      <c r="A25" t="s">
        <v>1292</v>
      </c>
      <c r="B25">
        <v>1093</v>
      </c>
      <c r="C25">
        <v>201</v>
      </c>
      <c r="D25">
        <v>1294</v>
      </c>
      <c r="E25" s="2">
        <v>1599</v>
      </c>
      <c r="F25">
        <v>2893</v>
      </c>
      <c r="H25" s="2">
        <v>596</v>
      </c>
      <c r="I25" s="2">
        <v>1003</v>
      </c>
    </row>
    <row r="26" spans="1:9" x14ac:dyDescent="0.25">
      <c r="A26" t="s">
        <v>670</v>
      </c>
      <c r="B26">
        <v>43664</v>
      </c>
      <c r="C26">
        <v>10771</v>
      </c>
      <c r="D26">
        <v>54435</v>
      </c>
      <c r="E26" s="2">
        <v>10869</v>
      </c>
      <c r="F26">
        <v>65304</v>
      </c>
      <c r="H26" s="2">
        <v>3793</v>
      </c>
      <c r="I26" s="2">
        <v>7076</v>
      </c>
    </row>
    <row r="27" spans="1:9" x14ac:dyDescent="0.25">
      <c r="A27" t="s">
        <v>671</v>
      </c>
      <c r="B27">
        <v>1700</v>
      </c>
      <c r="C27">
        <v>1027</v>
      </c>
      <c r="D27">
        <v>2727</v>
      </c>
      <c r="E27" s="2">
        <v>2835</v>
      </c>
      <c r="F27">
        <v>5562</v>
      </c>
      <c r="H27" s="2">
        <v>328</v>
      </c>
      <c r="I27" s="2">
        <v>2507</v>
      </c>
    </row>
    <row r="28" spans="1:9" x14ac:dyDescent="0.25">
      <c r="A28" t="s">
        <v>1293</v>
      </c>
      <c r="B28">
        <v>17569</v>
      </c>
      <c r="C28">
        <v>8310</v>
      </c>
      <c r="D28">
        <v>25879</v>
      </c>
      <c r="E28" s="2">
        <v>32561</v>
      </c>
      <c r="F28">
        <v>58440</v>
      </c>
      <c r="H28" s="2">
        <v>8023</v>
      </c>
      <c r="I28" s="2">
        <v>24538</v>
      </c>
    </row>
    <row r="29" spans="1:9" x14ac:dyDescent="0.25">
      <c r="A29" t="s">
        <v>1294</v>
      </c>
      <c r="B29">
        <v>448</v>
      </c>
      <c r="C29">
        <v>16</v>
      </c>
      <c r="D29">
        <v>464</v>
      </c>
      <c r="E29" s="2">
        <v>80</v>
      </c>
      <c r="F29">
        <v>544</v>
      </c>
      <c r="H29" s="2">
        <v>80</v>
      </c>
      <c r="I29" s="2">
        <v>0</v>
      </c>
    </row>
    <row r="30" spans="1:9" x14ac:dyDescent="0.25">
      <c r="A30" s="2" t="s">
        <v>1334</v>
      </c>
      <c r="B30" s="2">
        <v>40494</v>
      </c>
      <c r="C30" s="2">
        <v>803</v>
      </c>
      <c r="D30" s="2">
        <v>41297</v>
      </c>
      <c r="E30" s="2">
        <v>-751</v>
      </c>
      <c r="F30" s="2">
        <v>40546</v>
      </c>
      <c r="H30" s="2">
        <v>8809</v>
      </c>
      <c r="I30" s="2">
        <v>-9560</v>
      </c>
    </row>
    <row r="31" spans="1:9" x14ac:dyDescent="0.25">
      <c r="A31" t="s">
        <v>1295</v>
      </c>
      <c r="B31">
        <v>6458</v>
      </c>
      <c r="C31">
        <v>0</v>
      </c>
      <c r="D31">
        <v>6458</v>
      </c>
      <c r="E31" s="2">
        <v>452</v>
      </c>
      <c r="F31">
        <v>6910</v>
      </c>
      <c r="H31" s="2">
        <v>452</v>
      </c>
      <c r="I31" s="2">
        <v>0</v>
      </c>
    </row>
    <row r="32" spans="1:9" s="2" customFormat="1" x14ac:dyDescent="0.25">
      <c r="A32" t="s">
        <v>1296</v>
      </c>
      <c r="B32">
        <v>13251</v>
      </c>
      <c r="C32">
        <v>0</v>
      </c>
      <c r="D32">
        <v>13251</v>
      </c>
      <c r="E32" s="2">
        <v>0</v>
      </c>
      <c r="F32">
        <v>13251</v>
      </c>
      <c r="H32" s="2">
        <v>0</v>
      </c>
      <c r="I32" s="2">
        <v>0</v>
      </c>
    </row>
    <row r="33" spans="1:9" x14ac:dyDescent="0.25">
      <c r="A33" t="s">
        <v>1297</v>
      </c>
      <c r="B33">
        <v>0</v>
      </c>
      <c r="C33">
        <v>0</v>
      </c>
      <c r="D33">
        <v>0</v>
      </c>
      <c r="E33" s="2">
        <v>0</v>
      </c>
      <c r="F33">
        <v>0</v>
      </c>
      <c r="H33" s="2">
        <v>0</v>
      </c>
      <c r="I33" s="2">
        <v>0</v>
      </c>
    </row>
    <row r="34" spans="1:9" x14ac:dyDescent="0.25">
      <c r="A34" t="s">
        <v>1298</v>
      </c>
      <c r="B34">
        <v>0</v>
      </c>
      <c r="C34">
        <v>0</v>
      </c>
      <c r="D34">
        <v>0</v>
      </c>
      <c r="E34" s="2">
        <v>0</v>
      </c>
      <c r="F34">
        <v>0</v>
      </c>
      <c r="H34" s="2">
        <v>0</v>
      </c>
      <c r="I34" s="2">
        <v>0</v>
      </c>
    </row>
    <row r="35" spans="1:9" x14ac:dyDescent="0.25">
      <c r="A35" t="s">
        <v>1299</v>
      </c>
      <c r="B35">
        <v>5095</v>
      </c>
      <c r="C35">
        <v>0</v>
      </c>
      <c r="D35">
        <v>5095</v>
      </c>
      <c r="E35" s="2">
        <v>389</v>
      </c>
      <c r="F35">
        <v>5484</v>
      </c>
      <c r="H35" s="2">
        <v>389</v>
      </c>
      <c r="I35" s="2">
        <v>0</v>
      </c>
    </row>
    <row r="36" spans="1:9" x14ac:dyDescent="0.25">
      <c r="A36" t="s">
        <v>1300</v>
      </c>
      <c r="B36">
        <v>23071</v>
      </c>
      <c r="C36">
        <v>2210</v>
      </c>
      <c r="D36">
        <v>25281</v>
      </c>
      <c r="E36" s="2">
        <v>-3612</v>
      </c>
      <c r="F36">
        <v>21669</v>
      </c>
      <c r="H36" s="2">
        <v>1815</v>
      </c>
      <c r="I36" s="2">
        <v>-5427</v>
      </c>
    </row>
    <row r="37" spans="1:9" x14ac:dyDescent="0.25">
      <c r="A37" t="s">
        <v>1301</v>
      </c>
      <c r="B37">
        <v>51841</v>
      </c>
      <c r="C37">
        <v>0</v>
      </c>
      <c r="D37">
        <v>51841</v>
      </c>
      <c r="E37" s="2">
        <v>-51841</v>
      </c>
      <c r="F37">
        <v>0</v>
      </c>
      <c r="H37" s="2">
        <v>518</v>
      </c>
      <c r="I37" s="2">
        <v>-52359</v>
      </c>
    </row>
    <row r="38" spans="1:9" x14ac:dyDescent="0.25">
      <c r="A38" t="s">
        <v>1302</v>
      </c>
      <c r="B38">
        <v>113344</v>
      </c>
      <c r="C38">
        <v>0</v>
      </c>
      <c r="D38">
        <v>113344</v>
      </c>
      <c r="E38" s="2">
        <v>-113344</v>
      </c>
      <c r="F38">
        <v>0</v>
      </c>
      <c r="H38" s="2">
        <v>0</v>
      </c>
      <c r="I38" s="2">
        <v>-113344</v>
      </c>
    </row>
    <row r="39" spans="1:9" x14ac:dyDescent="0.25">
      <c r="A39" t="s">
        <v>1303</v>
      </c>
      <c r="B39">
        <v>33278</v>
      </c>
      <c r="C39">
        <v>255</v>
      </c>
      <c r="D39">
        <v>33533</v>
      </c>
      <c r="E39" s="2">
        <v>-2678</v>
      </c>
      <c r="F39">
        <v>30855</v>
      </c>
      <c r="H39" s="2">
        <v>-2678</v>
      </c>
      <c r="I39" s="2">
        <v>0</v>
      </c>
    </row>
    <row r="40" spans="1:9" x14ac:dyDescent="0.25">
      <c r="A40" t="s">
        <v>1304</v>
      </c>
      <c r="B40">
        <v>1439</v>
      </c>
      <c r="C40">
        <v>8</v>
      </c>
      <c r="D40">
        <v>1447</v>
      </c>
      <c r="E40" s="2">
        <v>65</v>
      </c>
      <c r="F40">
        <v>1512</v>
      </c>
      <c r="H40" s="2">
        <v>65</v>
      </c>
      <c r="I40" s="2">
        <v>0</v>
      </c>
    </row>
    <row r="41" spans="1:9" x14ac:dyDescent="0.25">
      <c r="A41" t="s">
        <v>678</v>
      </c>
      <c r="B41">
        <v>13662</v>
      </c>
      <c r="C41">
        <v>1588</v>
      </c>
      <c r="D41">
        <v>15250</v>
      </c>
      <c r="E41" s="2">
        <v>1283</v>
      </c>
      <c r="F41">
        <v>16533</v>
      </c>
      <c r="H41" s="2">
        <v>1283</v>
      </c>
      <c r="I41" s="2">
        <v>0</v>
      </c>
    </row>
    <row r="42" spans="1:9" x14ac:dyDescent="0.25">
      <c r="A42" t="s">
        <v>1305</v>
      </c>
      <c r="B42">
        <v>3153</v>
      </c>
      <c r="C42">
        <v>5</v>
      </c>
      <c r="D42">
        <v>3158</v>
      </c>
      <c r="E42" s="2">
        <v>9</v>
      </c>
      <c r="F42">
        <v>3167</v>
      </c>
      <c r="H42" s="2">
        <v>9</v>
      </c>
      <c r="I42" s="2">
        <v>0</v>
      </c>
    </row>
    <row r="43" spans="1:9" x14ac:dyDescent="0.25">
      <c r="A43" t="s">
        <v>634</v>
      </c>
      <c r="B43">
        <v>2710</v>
      </c>
      <c r="C43">
        <v>59</v>
      </c>
      <c r="D43">
        <v>2769</v>
      </c>
      <c r="E43" s="2">
        <v>91</v>
      </c>
      <c r="F43">
        <v>2860</v>
      </c>
      <c r="H43" s="2">
        <v>91</v>
      </c>
      <c r="I43" s="2">
        <v>0</v>
      </c>
    </row>
    <row r="44" spans="1:9" x14ac:dyDescent="0.25">
      <c r="A44" t="s">
        <v>1306</v>
      </c>
      <c r="B44">
        <v>71066</v>
      </c>
      <c r="C44">
        <v>0</v>
      </c>
      <c r="D44">
        <v>71066</v>
      </c>
      <c r="E44" s="2">
        <v>9776</v>
      </c>
      <c r="F44">
        <v>80842</v>
      </c>
      <c r="H44" s="2">
        <v>9776</v>
      </c>
      <c r="I44" s="2">
        <v>0</v>
      </c>
    </row>
    <row r="45" spans="1:9" x14ac:dyDescent="0.25">
      <c r="A45" t="s">
        <v>1307</v>
      </c>
      <c r="B45">
        <v>10529</v>
      </c>
      <c r="C45">
        <v>3246</v>
      </c>
      <c r="D45">
        <v>13775</v>
      </c>
      <c r="E45" s="2">
        <v>6587</v>
      </c>
      <c r="F45">
        <v>20362</v>
      </c>
      <c r="H45" s="2">
        <v>1508</v>
      </c>
      <c r="I45" s="2">
        <v>5079</v>
      </c>
    </row>
    <row r="46" spans="1:9" x14ac:dyDescent="0.25">
      <c r="A46" t="s">
        <v>1308</v>
      </c>
      <c r="B46">
        <v>7519</v>
      </c>
      <c r="C46">
        <v>695</v>
      </c>
      <c r="D46">
        <v>8214</v>
      </c>
      <c r="E46" s="2">
        <v>1367</v>
      </c>
      <c r="F46">
        <v>9581</v>
      </c>
      <c r="H46" s="2">
        <v>1367</v>
      </c>
      <c r="I46" s="2">
        <v>0</v>
      </c>
    </row>
    <row r="47" spans="1:9" x14ac:dyDescent="0.25">
      <c r="A47" t="s">
        <v>636</v>
      </c>
      <c r="B47">
        <v>26661</v>
      </c>
      <c r="C47">
        <v>1859</v>
      </c>
      <c r="D47">
        <v>28520</v>
      </c>
      <c r="E47" s="2">
        <v>4745</v>
      </c>
      <c r="F47">
        <v>33265</v>
      </c>
      <c r="H47" s="2">
        <v>4745</v>
      </c>
      <c r="I47" s="2">
        <v>0</v>
      </c>
    </row>
    <row r="48" spans="1:9" x14ac:dyDescent="0.25">
      <c r="A48" t="s">
        <v>1309</v>
      </c>
      <c r="B48">
        <v>238</v>
      </c>
      <c r="C48">
        <v>53</v>
      </c>
      <c r="D48">
        <v>291</v>
      </c>
      <c r="E48" s="2">
        <v>50</v>
      </c>
      <c r="F48">
        <v>341</v>
      </c>
      <c r="H48" s="2">
        <v>50</v>
      </c>
      <c r="I48" s="2">
        <v>0</v>
      </c>
    </row>
    <row r="49" spans="1:9" x14ac:dyDescent="0.25">
      <c r="A49" t="s">
        <v>1310</v>
      </c>
      <c r="B49">
        <v>41732</v>
      </c>
      <c r="C49">
        <v>2120</v>
      </c>
      <c r="D49">
        <v>43852</v>
      </c>
      <c r="E49" s="2">
        <v>0</v>
      </c>
      <c r="F49">
        <v>43852</v>
      </c>
      <c r="H49" s="2">
        <v>0</v>
      </c>
      <c r="I49" s="2">
        <v>0</v>
      </c>
    </row>
    <row r="50" spans="1:9" x14ac:dyDescent="0.25">
      <c r="A50" t="s">
        <v>1311</v>
      </c>
      <c r="B50">
        <v>37020</v>
      </c>
      <c r="C50">
        <v>0</v>
      </c>
      <c r="D50">
        <v>37020</v>
      </c>
      <c r="E50" s="2">
        <v>9842</v>
      </c>
      <c r="F50">
        <v>46862</v>
      </c>
      <c r="H50" s="2">
        <v>9842</v>
      </c>
      <c r="I50" s="2">
        <v>0</v>
      </c>
    </row>
    <row r="51" spans="1:9" x14ac:dyDescent="0.25">
      <c r="A51" t="s">
        <v>1312</v>
      </c>
      <c r="B51">
        <v>573</v>
      </c>
      <c r="C51">
        <v>73</v>
      </c>
      <c r="D51">
        <v>646</v>
      </c>
      <c r="E51" s="2">
        <v>0</v>
      </c>
      <c r="F51">
        <v>646</v>
      </c>
      <c r="H51" s="2">
        <v>0</v>
      </c>
      <c r="I51" s="2">
        <v>0</v>
      </c>
    </row>
    <row r="52" spans="1:9" x14ac:dyDescent="0.25">
      <c r="A52" t="s">
        <v>684</v>
      </c>
      <c r="B52">
        <v>252425</v>
      </c>
      <c r="C52">
        <v>0</v>
      </c>
      <c r="D52">
        <v>252425</v>
      </c>
      <c r="E52" s="2">
        <v>170</v>
      </c>
      <c r="F52">
        <v>252595</v>
      </c>
      <c r="H52" s="2">
        <v>170</v>
      </c>
      <c r="I52" s="2">
        <v>0</v>
      </c>
    </row>
    <row r="53" spans="1:9" x14ac:dyDescent="0.25">
      <c r="A53" t="s">
        <v>1313</v>
      </c>
      <c r="B53">
        <v>1908</v>
      </c>
      <c r="C53">
        <v>66</v>
      </c>
      <c r="D53">
        <v>1974</v>
      </c>
      <c r="E53" s="2">
        <v>9</v>
      </c>
      <c r="F53">
        <v>1983</v>
      </c>
      <c r="H53" s="2">
        <v>9</v>
      </c>
      <c r="I53" s="2">
        <v>0</v>
      </c>
    </row>
    <row r="54" spans="1:9" x14ac:dyDescent="0.25">
      <c r="A54" t="s">
        <v>1314</v>
      </c>
      <c r="B54">
        <v>1868</v>
      </c>
      <c r="C54">
        <v>187</v>
      </c>
      <c r="D54">
        <v>2055</v>
      </c>
      <c r="E54" s="2">
        <v>358</v>
      </c>
      <c r="F54">
        <v>2413</v>
      </c>
      <c r="H54" s="2">
        <v>358</v>
      </c>
      <c r="I54" s="2">
        <v>0</v>
      </c>
    </row>
    <row r="55" spans="1:9" x14ac:dyDescent="0.25">
      <c r="A55" t="s">
        <v>1315</v>
      </c>
      <c r="B55">
        <v>0</v>
      </c>
      <c r="C55">
        <v>0</v>
      </c>
      <c r="D55">
        <v>0</v>
      </c>
      <c r="E55" s="2">
        <v>0</v>
      </c>
      <c r="F55">
        <v>0</v>
      </c>
      <c r="H55" s="2">
        <v>0</v>
      </c>
      <c r="I55" s="2">
        <v>0</v>
      </c>
    </row>
    <row r="56" spans="1:9" x14ac:dyDescent="0.25">
      <c r="A56" t="s">
        <v>1316</v>
      </c>
      <c r="B56">
        <v>0</v>
      </c>
      <c r="C56">
        <v>0</v>
      </c>
      <c r="D56">
        <v>0</v>
      </c>
      <c r="E56" s="2">
        <v>0</v>
      </c>
      <c r="F56">
        <v>0</v>
      </c>
      <c r="H56" s="2">
        <v>0</v>
      </c>
      <c r="I56" s="2">
        <v>0</v>
      </c>
    </row>
    <row r="57" spans="1:9" x14ac:dyDescent="0.25">
      <c r="A57" t="s">
        <v>1317</v>
      </c>
      <c r="B57">
        <v>5526</v>
      </c>
      <c r="C57">
        <v>336</v>
      </c>
      <c r="D57">
        <v>5862</v>
      </c>
      <c r="E57" s="2">
        <v>1019</v>
      </c>
      <c r="F57">
        <v>6881</v>
      </c>
      <c r="H57" s="2">
        <v>1019</v>
      </c>
      <c r="I57" s="2">
        <v>0</v>
      </c>
    </row>
    <row r="58" spans="1:9" x14ac:dyDescent="0.25">
      <c r="A58" t="s">
        <v>1318</v>
      </c>
      <c r="B58">
        <v>4480</v>
      </c>
      <c r="C58">
        <v>215</v>
      </c>
      <c r="D58">
        <v>4695</v>
      </c>
      <c r="E58" s="2">
        <v>829</v>
      </c>
      <c r="F58">
        <v>5524</v>
      </c>
      <c r="H58" s="2">
        <v>829</v>
      </c>
      <c r="I58" s="2">
        <v>0</v>
      </c>
    </row>
    <row r="59" spans="1:9" x14ac:dyDescent="0.25">
      <c r="A59" t="s">
        <v>1319</v>
      </c>
      <c r="B59">
        <v>219</v>
      </c>
      <c r="C59">
        <v>11</v>
      </c>
      <c r="D59">
        <v>230</v>
      </c>
      <c r="E59" s="2">
        <v>41</v>
      </c>
      <c r="F59">
        <v>271</v>
      </c>
      <c r="H59" s="2">
        <v>41</v>
      </c>
      <c r="I59" s="2">
        <v>0</v>
      </c>
    </row>
    <row r="60" spans="1:9" x14ac:dyDescent="0.25">
      <c r="A60" t="s">
        <v>1320</v>
      </c>
      <c r="B60">
        <v>5214</v>
      </c>
      <c r="C60">
        <v>133</v>
      </c>
      <c r="D60">
        <v>5347</v>
      </c>
      <c r="E60" s="2">
        <v>757</v>
      </c>
      <c r="F60">
        <v>6104</v>
      </c>
      <c r="H60" s="2">
        <v>757</v>
      </c>
      <c r="I60" s="2">
        <v>0</v>
      </c>
    </row>
    <row r="61" spans="1:9" x14ac:dyDescent="0.25">
      <c r="A61" t="s">
        <v>1321</v>
      </c>
      <c r="B61">
        <v>9623</v>
      </c>
      <c r="C61">
        <v>406</v>
      </c>
      <c r="D61">
        <v>10029</v>
      </c>
      <c r="E61" s="2">
        <v>1422</v>
      </c>
      <c r="F61">
        <v>11451</v>
      </c>
      <c r="H61" s="2">
        <v>1422</v>
      </c>
      <c r="I61" s="2">
        <v>0</v>
      </c>
    </row>
    <row r="62" spans="1:9" x14ac:dyDescent="0.25">
      <c r="A62" t="s">
        <v>1322</v>
      </c>
      <c r="B62">
        <v>5606</v>
      </c>
      <c r="C62">
        <v>93</v>
      </c>
      <c r="D62">
        <v>5699</v>
      </c>
      <c r="E62" s="2">
        <v>0</v>
      </c>
      <c r="F62">
        <v>5699</v>
      </c>
      <c r="H62" s="2">
        <v>0</v>
      </c>
      <c r="I62" s="2">
        <v>0</v>
      </c>
    </row>
    <row r="63" spans="1:9" x14ac:dyDescent="0.25">
      <c r="A63" t="s">
        <v>1323</v>
      </c>
      <c r="B63">
        <v>0</v>
      </c>
      <c r="C63">
        <v>0</v>
      </c>
      <c r="D63">
        <v>0</v>
      </c>
      <c r="E63" s="2">
        <v>0</v>
      </c>
      <c r="F63">
        <v>0</v>
      </c>
      <c r="H63" s="2">
        <v>0</v>
      </c>
      <c r="I63" s="2">
        <v>0</v>
      </c>
    </row>
    <row r="64" spans="1:9" x14ac:dyDescent="0.25">
      <c r="A64" t="s">
        <v>690</v>
      </c>
      <c r="B64">
        <v>15780</v>
      </c>
      <c r="C64">
        <v>22</v>
      </c>
      <c r="D64">
        <v>15802</v>
      </c>
      <c r="E64" s="2">
        <v>0</v>
      </c>
      <c r="F64">
        <v>15802</v>
      </c>
      <c r="H64" s="2">
        <v>0</v>
      </c>
      <c r="I64" s="2">
        <v>0</v>
      </c>
    </row>
    <row r="65" spans="1:9" x14ac:dyDescent="0.25">
      <c r="A65" t="s">
        <v>1324</v>
      </c>
      <c r="B65">
        <v>45401</v>
      </c>
      <c r="C65">
        <v>4</v>
      </c>
      <c r="D65">
        <v>45405</v>
      </c>
      <c r="E65" s="2">
        <v>91</v>
      </c>
      <c r="F65">
        <v>45496</v>
      </c>
      <c r="H65" s="2">
        <v>91</v>
      </c>
      <c r="I65" s="2">
        <v>0</v>
      </c>
    </row>
    <row r="66" spans="1:9" x14ac:dyDescent="0.25">
      <c r="A66" t="s">
        <v>1325</v>
      </c>
      <c r="B66">
        <v>13121</v>
      </c>
      <c r="C66">
        <v>0</v>
      </c>
      <c r="D66">
        <v>13121</v>
      </c>
      <c r="E66" s="2">
        <v>0</v>
      </c>
      <c r="F66">
        <v>13121</v>
      </c>
      <c r="H66" s="2">
        <v>0</v>
      </c>
      <c r="I66" s="2">
        <v>0</v>
      </c>
    </row>
    <row r="67" spans="1:9" x14ac:dyDescent="0.25">
      <c r="A67" t="s">
        <v>1326</v>
      </c>
      <c r="B67">
        <v>13119</v>
      </c>
      <c r="C67">
        <v>66</v>
      </c>
      <c r="D67">
        <v>13185</v>
      </c>
      <c r="E67" s="2">
        <v>1607</v>
      </c>
      <c r="F67">
        <v>14792</v>
      </c>
      <c r="H67" s="2">
        <v>1607</v>
      </c>
      <c r="I67" s="2">
        <v>0</v>
      </c>
    </row>
    <row r="68" spans="1:9" x14ac:dyDescent="0.25">
      <c r="A68" t="s">
        <v>1327</v>
      </c>
      <c r="B68">
        <v>8224</v>
      </c>
      <c r="C68">
        <v>5</v>
      </c>
      <c r="D68">
        <v>8229</v>
      </c>
      <c r="E68" s="2">
        <v>117</v>
      </c>
      <c r="F68">
        <v>8346</v>
      </c>
      <c r="H68" s="2">
        <v>117</v>
      </c>
      <c r="I68" s="2">
        <v>0</v>
      </c>
    </row>
    <row r="69" spans="1:9" x14ac:dyDescent="0.25">
      <c r="A69" t="s">
        <v>1328</v>
      </c>
      <c r="B69">
        <v>1899</v>
      </c>
      <c r="C69">
        <v>3</v>
      </c>
      <c r="D69">
        <v>1902</v>
      </c>
      <c r="E69" s="2">
        <v>0</v>
      </c>
      <c r="F69">
        <v>1902</v>
      </c>
      <c r="H69" s="2">
        <v>0</v>
      </c>
      <c r="I69" s="2">
        <v>0</v>
      </c>
    </row>
    <row r="70" spans="1:9" x14ac:dyDescent="0.25">
      <c r="A70" t="s">
        <v>1329</v>
      </c>
      <c r="B70">
        <v>1055</v>
      </c>
      <c r="C70">
        <v>81</v>
      </c>
      <c r="D70">
        <v>1136</v>
      </c>
      <c r="E70" s="2">
        <v>199</v>
      </c>
      <c r="F70">
        <v>1335</v>
      </c>
      <c r="H70" s="2">
        <v>199</v>
      </c>
      <c r="I70" s="2">
        <v>0</v>
      </c>
    </row>
    <row r="71" spans="1:9" x14ac:dyDescent="0.25">
      <c r="A71" t="s">
        <v>1330</v>
      </c>
      <c r="B71">
        <v>38878</v>
      </c>
      <c r="C71">
        <v>0</v>
      </c>
      <c r="D71">
        <v>38878</v>
      </c>
      <c r="E71" s="2">
        <v>482</v>
      </c>
      <c r="F71">
        <v>39360</v>
      </c>
      <c r="H71" s="2">
        <v>482</v>
      </c>
      <c r="I71" s="2">
        <v>0</v>
      </c>
    </row>
    <row r="72" spans="1:9" x14ac:dyDescent="0.25">
      <c r="A72" t="s">
        <v>1331</v>
      </c>
      <c r="B72">
        <v>7158</v>
      </c>
      <c r="C72">
        <v>0</v>
      </c>
      <c r="D72">
        <v>7158</v>
      </c>
      <c r="E72" s="2">
        <v>0</v>
      </c>
      <c r="F72">
        <v>7158</v>
      </c>
      <c r="H72" s="2">
        <v>0</v>
      </c>
      <c r="I72" s="2">
        <v>0</v>
      </c>
    </row>
    <row r="73" spans="1:9" x14ac:dyDescent="0.25">
      <c r="A73" t="s">
        <v>1335</v>
      </c>
      <c r="B73">
        <v>1169134</v>
      </c>
      <c r="C73" s="2">
        <v>138171</v>
      </c>
      <c r="D73" s="2">
        <v>1307305</v>
      </c>
      <c r="E73" s="2">
        <v>165131</v>
      </c>
      <c r="F73" s="2">
        <v>1472436</v>
      </c>
      <c r="H73" s="2">
        <v>165131</v>
      </c>
      <c r="I73" s="2">
        <v>0</v>
      </c>
    </row>
    <row r="74" spans="1:9" x14ac:dyDescent="0.25">
      <c r="A74" s="2" t="s">
        <v>1332</v>
      </c>
      <c r="D74">
        <v>165131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topLeftCell="A167" workbookViewId="0">
      <selection activeCell="F4" sqref="F4:F204"/>
    </sheetView>
  </sheetViews>
  <sheetFormatPr baseColWidth="10" defaultColWidth="9.140625" defaultRowHeight="15" x14ac:dyDescent="0.25"/>
  <cols>
    <col min="1" max="1" width="27.42578125" customWidth="1"/>
    <col min="6" max="6" width="9.140625" customWidth="1"/>
    <col min="7" max="7" width="8.85546875" customWidth="1"/>
    <col min="10" max="10" width="8.7109375" customWidth="1"/>
  </cols>
  <sheetData>
    <row r="1" spans="1:10" x14ac:dyDescent="0.25"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  <c r="J1" t="s">
        <v>8</v>
      </c>
    </row>
    <row r="2" spans="1:10" x14ac:dyDescent="0.25"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0" x14ac:dyDescent="0.25"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 x14ac:dyDescent="0.25">
      <c r="A4" t="s">
        <v>9</v>
      </c>
      <c r="B4" t="s">
        <v>10</v>
      </c>
      <c r="C4" t="s">
        <v>11</v>
      </c>
      <c r="D4">
        <v>0</v>
      </c>
      <c r="E4">
        <v>3086880.9415479298</v>
      </c>
      <c r="F4">
        <v>3086880.9415479298</v>
      </c>
      <c r="G4">
        <v>43013.509621620913</v>
      </c>
      <c r="H4">
        <v>0</v>
      </c>
      <c r="I4" s="2">
        <v>108077.38185961594</v>
      </c>
      <c r="J4">
        <v>3237971.8330291668</v>
      </c>
    </row>
    <row r="5" spans="1:10" x14ac:dyDescent="0.25">
      <c r="A5" t="s">
        <v>12</v>
      </c>
      <c r="B5" t="s">
        <v>13</v>
      </c>
      <c r="C5" t="s">
        <v>14</v>
      </c>
      <c r="D5">
        <v>1145808870.4558821</v>
      </c>
      <c r="E5">
        <v>281550223.36157525</v>
      </c>
      <c r="F5">
        <v>1427359093.8174572</v>
      </c>
      <c r="G5">
        <v>14555759.719926521</v>
      </c>
      <c r="H5">
        <v>0</v>
      </c>
      <c r="I5" s="2">
        <v>71576440.002297327</v>
      </c>
      <c r="J5" s="2">
        <v>1513491293.5396812</v>
      </c>
    </row>
    <row r="6" spans="1:10" x14ac:dyDescent="0.25">
      <c r="A6" t="s">
        <v>15</v>
      </c>
      <c r="B6" t="s">
        <v>16</v>
      </c>
      <c r="C6" t="s">
        <v>17</v>
      </c>
      <c r="D6">
        <v>250637552.46608406</v>
      </c>
      <c r="E6">
        <v>102620884.76512398</v>
      </c>
      <c r="F6">
        <v>353258437.23120803</v>
      </c>
      <c r="G6">
        <v>4364676.5925560584</v>
      </c>
      <c r="H6">
        <v>0</v>
      </c>
      <c r="I6" s="2">
        <v>21704659.109185889</v>
      </c>
      <c r="J6" s="2">
        <v>379327772.93294996</v>
      </c>
    </row>
    <row r="7" spans="1:10" x14ac:dyDescent="0.25">
      <c r="A7" t="s">
        <v>18</v>
      </c>
      <c r="B7" t="s">
        <v>19</v>
      </c>
      <c r="C7" t="s">
        <v>20</v>
      </c>
      <c r="D7">
        <v>3447481378.75102</v>
      </c>
      <c r="E7">
        <v>11044635233.14983</v>
      </c>
      <c r="F7">
        <v>14492116611.90085</v>
      </c>
      <c r="G7">
        <v>117631534.48279704</v>
      </c>
      <c r="H7">
        <v>0</v>
      </c>
      <c r="I7" s="2">
        <v>317878542.04711676</v>
      </c>
      <c r="J7" s="2">
        <v>14927626688.430765</v>
      </c>
    </row>
    <row r="8" spans="1:10" x14ac:dyDescent="0.25">
      <c r="A8" t="s">
        <v>21</v>
      </c>
      <c r="B8" t="s">
        <v>22</v>
      </c>
      <c r="C8" t="s">
        <v>23</v>
      </c>
      <c r="D8">
        <v>242827272.34285167</v>
      </c>
      <c r="E8">
        <v>757338650.02850401</v>
      </c>
      <c r="F8">
        <v>1000165922.3713557</v>
      </c>
      <c r="G8">
        <v>23579576.890135262</v>
      </c>
      <c r="H8">
        <v>0</v>
      </c>
      <c r="I8" s="2">
        <v>90417675.517625257</v>
      </c>
      <c r="J8" s="2">
        <v>1114163174.7791162</v>
      </c>
    </row>
    <row r="9" spans="1:10" x14ac:dyDescent="0.25">
      <c r="A9" t="s">
        <v>24</v>
      </c>
      <c r="B9" t="s">
        <v>25</v>
      </c>
      <c r="C9" t="s">
        <v>26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 s="2">
        <v>0</v>
      </c>
    </row>
    <row r="10" spans="1:10" x14ac:dyDescent="0.25">
      <c r="A10" t="s">
        <v>27</v>
      </c>
      <c r="B10" t="s">
        <v>28</v>
      </c>
      <c r="C10" t="s">
        <v>29</v>
      </c>
      <c r="D10">
        <v>0</v>
      </c>
      <c r="E10">
        <v>64.509591433665861</v>
      </c>
      <c r="F10">
        <v>64.509591433665861</v>
      </c>
      <c r="G10">
        <v>0</v>
      </c>
      <c r="H10">
        <v>0</v>
      </c>
      <c r="I10" s="2">
        <v>0</v>
      </c>
      <c r="J10" s="2">
        <v>64.509591433665861</v>
      </c>
    </row>
    <row r="11" spans="1:10" x14ac:dyDescent="0.25">
      <c r="A11" t="s">
        <v>30</v>
      </c>
      <c r="B11" t="s">
        <v>31</v>
      </c>
      <c r="C11" t="s">
        <v>32</v>
      </c>
      <c r="D11">
        <v>429475738.59928417</v>
      </c>
      <c r="E11">
        <v>2042518481.3496914</v>
      </c>
      <c r="F11">
        <v>2471994219.9489756</v>
      </c>
      <c r="G11">
        <v>9579229.2948414404</v>
      </c>
      <c r="H11">
        <v>0</v>
      </c>
      <c r="I11" s="2">
        <v>60117555.367637806</v>
      </c>
      <c r="J11" s="2">
        <v>2541691004.6114545</v>
      </c>
    </row>
    <row r="12" spans="1:10" x14ac:dyDescent="0.25">
      <c r="A12" t="s">
        <v>33</v>
      </c>
      <c r="B12" t="s">
        <v>34</v>
      </c>
      <c r="C12" t="s">
        <v>35</v>
      </c>
      <c r="D12">
        <v>0</v>
      </c>
      <c r="E12">
        <v>0</v>
      </c>
      <c r="F12">
        <v>0</v>
      </c>
      <c r="G12">
        <v>0</v>
      </c>
      <c r="H12">
        <v>0</v>
      </c>
      <c r="I12" s="2">
        <v>0</v>
      </c>
      <c r="J12" s="2">
        <v>0</v>
      </c>
    </row>
    <row r="13" spans="1:10" x14ac:dyDescent="0.25">
      <c r="A13" t="s">
        <v>36</v>
      </c>
      <c r="B13" t="s">
        <v>37</v>
      </c>
      <c r="C13" t="s">
        <v>38</v>
      </c>
      <c r="D13">
        <v>0</v>
      </c>
      <c r="E13">
        <v>0</v>
      </c>
      <c r="F13">
        <v>0</v>
      </c>
      <c r="G13">
        <v>0</v>
      </c>
      <c r="H13">
        <v>0</v>
      </c>
      <c r="I13" s="2">
        <v>0</v>
      </c>
      <c r="J13" s="2">
        <v>0</v>
      </c>
    </row>
    <row r="14" spans="1:10" x14ac:dyDescent="0.25">
      <c r="A14" t="s">
        <v>39</v>
      </c>
      <c r="B14" t="s">
        <v>40</v>
      </c>
      <c r="C14" t="s">
        <v>41</v>
      </c>
      <c r="D14">
        <v>2623950819.8592725</v>
      </c>
      <c r="E14">
        <v>261697221.85834077</v>
      </c>
      <c r="F14">
        <v>2885648041.7176132</v>
      </c>
      <c r="G14">
        <v>51849304.33887969</v>
      </c>
      <c r="H14">
        <v>0</v>
      </c>
      <c r="I14" s="2">
        <v>164805778.38468176</v>
      </c>
      <c r="J14" s="2">
        <v>3102303124.4411745</v>
      </c>
    </row>
    <row r="15" spans="1:10" x14ac:dyDescent="0.25">
      <c r="A15" t="s">
        <v>42</v>
      </c>
      <c r="B15" t="s">
        <v>43</v>
      </c>
      <c r="C15" t="s">
        <v>44</v>
      </c>
      <c r="D15">
        <v>405242060.06353116</v>
      </c>
      <c r="E15">
        <v>53072868.568933852</v>
      </c>
      <c r="F15">
        <v>458314928.632465</v>
      </c>
      <c r="G15">
        <v>19367187.996107049</v>
      </c>
      <c r="H15">
        <v>0</v>
      </c>
      <c r="I15" s="2">
        <v>47214916.448367581</v>
      </c>
      <c r="J15" s="2">
        <v>524897033.07693964</v>
      </c>
    </row>
    <row r="16" spans="1:10" x14ac:dyDescent="0.25">
      <c r="A16" t="s">
        <v>45</v>
      </c>
      <c r="B16" t="s">
        <v>46</v>
      </c>
      <c r="C16" t="s">
        <v>47</v>
      </c>
      <c r="D16">
        <v>65857976.031493209</v>
      </c>
      <c r="E16">
        <v>219293185.39580989</v>
      </c>
      <c r="F16">
        <v>285151161.42730308</v>
      </c>
      <c r="G16">
        <v>2858218.7442324702</v>
      </c>
      <c r="H16">
        <v>0</v>
      </c>
      <c r="I16" s="2">
        <v>724985.46152986318</v>
      </c>
      <c r="J16" s="2">
        <v>288734365.6330654</v>
      </c>
    </row>
    <row r="17" spans="1:10" x14ac:dyDescent="0.25">
      <c r="A17" t="s">
        <v>48</v>
      </c>
      <c r="B17" t="s">
        <v>49</v>
      </c>
      <c r="C17" t="s">
        <v>50</v>
      </c>
      <c r="D17">
        <v>56606392.171319485</v>
      </c>
      <c r="E17">
        <v>0</v>
      </c>
      <c r="F17">
        <v>56606392.171319485</v>
      </c>
      <c r="G17">
        <v>298202.09404396889</v>
      </c>
      <c r="H17">
        <v>0</v>
      </c>
      <c r="I17" s="2">
        <v>1260444.0534030739</v>
      </c>
      <c r="J17" s="2">
        <v>58165038.318766527</v>
      </c>
    </row>
    <row r="18" spans="1:10" x14ac:dyDescent="0.25">
      <c r="A18" t="s">
        <v>51</v>
      </c>
      <c r="B18" t="s">
        <v>52</v>
      </c>
      <c r="C18" t="s">
        <v>53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 s="2">
        <v>0</v>
      </c>
    </row>
    <row r="19" spans="1:10" x14ac:dyDescent="0.25">
      <c r="A19" t="s">
        <v>54</v>
      </c>
      <c r="B19" t="s">
        <v>55</v>
      </c>
      <c r="C19" t="s">
        <v>56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 s="2">
        <v>0</v>
      </c>
    </row>
    <row r="20" spans="1:10" x14ac:dyDescent="0.25">
      <c r="A20" t="s">
        <v>57</v>
      </c>
      <c r="B20" t="s">
        <v>58</v>
      </c>
      <c r="C20" t="s">
        <v>59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 s="2">
        <v>0</v>
      </c>
    </row>
    <row r="21" spans="1:10" x14ac:dyDescent="0.25">
      <c r="A21" t="s">
        <v>60</v>
      </c>
      <c r="B21" t="s">
        <v>61</v>
      </c>
      <c r="C21" t="s">
        <v>62</v>
      </c>
      <c r="D21">
        <v>1041250325.5701591</v>
      </c>
      <c r="E21">
        <v>311264057.89510232</v>
      </c>
      <c r="F21">
        <v>1352514383.4652615</v>
      </c>
      <c r="G21">
        <v>644957.58518173837</v>
      </c>
      <c r="H21">
        <v>0</v>
      </c>
      <c r="I21" s="2">
        <v>26935712.329215601</v>
      </c>
      <c r="J21" s="2">
        <v>1380095053.3796587</v>
      </c>
    </row>
    <row r="22" spans="1:10" x14ac:dyDescent="0.25">
      <c r="A22" t="s">
        <v>63</v>
      </c>
      <c r="B22" t="s">
        <v>64</v>
      </c>
      <c r="C22" t="s">
        <v>65</v>
      </c>
      <c r="D22">
        <v>188960510.62422839</v>
      </c>
      <c r="E22">
        <v>247320245.19878417</v>
      </c>
      <c r="F22">
        <v>436280755.82301259</v>
      </c>
      <c r="G22">
        <v>2182297.8345401362</v>
      </c>
      <c r="H22">
        <v>0</v>
      </c>
      <c r="I22" s="2">
        <v>15689747.119110765</v>
      </c>
      <c r="J22" s="2">
        <v>454152800.77666348</v>
      </c>
    </row>
    <row r="23" spans="1:10" x14ac:dyDescent="0.25">
      <c r="A23" t="s">
        <v>66</v>
      </c>
      <c r="B23" t="s">
        <v>67</v>
      </c>
      <c r="C23" t="s">
        <v>68</v>
      </c>
      <c r="D23">
        <v>43058143.634696648</v>
      </c>
      <c r="E23">
        <v>256231.4929292991</v>
      </c>
      <c r="F23">
        <v>43314375.12762595</v>
      </c>
      <c r="G23">
        <v>64670.956646239742</v>
      </c>
      <c r="H23">
        <v>0</v>
      </c>
      <c r="I23" s="2">
        <v>1009566.7562478441</v>
      </c>
      <c r="J23" s="2">
        <v>44388612.840520032</v>
      </c>
    </row>
    <row r="24" spans="1:10" x14ac:dyDescent="0.25">
      <c r="A24" t="s">
        <v>69</v>
      </c>
      <c r="B24" t="s">
        <v>70</v>
      </c>
      <c r="C24" t="s">
        <v>71</v>
      </c>
      <c r="D24">
        <v>0</v>
      </c>
      <c r="E24">
        <v>0</v>
      </c>
      <c r="F24">
        <v>0</v>
      </c>
      <c r="G24">
        <v>0</v>
      </c>
      <c r="H24">
        <v>0</v>
      </c>
      <c r="I24" s="2">
        <v>0</v>
      </c>
      <c r="J24" s="2">
        <v>0</v>
      </c>
    </row>
    <row r="25" spans="1:10" x14ac:dyDescent="0.25">
      <c r="A25" t="s">
        <v>72</v>
      </c>
      <c r="B25" t="s">
        <v>73</v>
      </c>
      <c r="C25" t="s">
        <v>74</v>
      </c>
      <c r="D25">
        <v>120432688.27177393</v>
      </c>
      <c r="E25">
        <v>142509445.05582747</v>
      </c>
      <c r="F25">
        <v>262942133.3276014</v>
      </c>
      <c r="G25">
        <v>172675.52457746607</v>
      </c>
      <c r="H25">
        <v>0</v>
      </c>
      <c r="I25" s="2">
        <v>3385700.2576509076</v>
      </c>
      <c r="J25" s="2">
        <v>266500509.10982978</v>
      </c>
    </row>
    <row r="26" spans="1:10" x14ac:dyDescent="0.25">
      <c r="A26" t="s">
        <v>75</v>
      </c>
      <c r="B26" t="s">
        <v>76</v>
      </c>
      <c r="C26" t="s">
        <v>77</v>
      </c>
      <c r="D26">
        <v>24.7974481433751</v>
      </c>
      <c r="E26">
        <v>156.05304196133852</v>
      </c>
      <c r="F26">
        <v>180.85049010471363</v>
      </c>
      <c r="G26">
        <v>0</v>
      </c>
      <c r="H26">
        <v>0</v>
      </c>
      <c r="I26" s="2">
        <v>0</v>
      </c>
      <c r="J26" s="2">
        <v>180.85049010471363</v>
      </c>
    </row>
    <row r="27" spans="1:10" x14ac:dyDescent="0.25">
      <c r="A27" t="s">
        <v>78</v>
      </c>
      <c r="B27" t="s">
        <v>79</v>
      </c>
      <c r="C27" t="s">
        <v>80</v>
      </c>
      <c r="D27">
        <v>18189072.306679484</v>
      </c>
      <c r="E27">
        <v>678314.30708218401</v>
      </c>
      <c r="F27">
        <v>18867386.613761667</v>
      </c>
      <c r="G27">
        <v>9101.3952039234464</v>
      </c>
      <c r="H27">
        <v>0</v>
      </c>
      <c r="I27" s="2">
        <v>1571438.6904277683</v>
      </c>
      <c r="J27" s="2">
        <v>20447926.699393358</v>
      </c>
    </row>
    <row r="28" spans="1:10" x14ac:dyDescent="0.25">
      <c r="A28" t="s">
        <v>81</v>
      </c>
      <c r="B28" t="s">
        <v>82</v>
      </c>
      <c r="C28" t="s">
        <v>83</v>
      </c>
      <c r="D28">
        <v>0</v>
      </c>
      <c r="E28">
        <v>0</v>
      </c>
      <c r="F28">
        <v>0</v>
      </c>
      <c r="G28">
        <v>0</v>
      </c>
      <c r="H28">
        <v>0</v>
      </c>
      <c r="I28" s="2">
        <v>0</v>
      </c>
      <c r="J28" s="2">
        <v>0</v>
      </c>
    </row>
    <row r="29" spans="1:10" x14ac:dyDescent="0.25">
      <c r="A29" t="s">
        <v>84</v>
      </c>
      <c r="B29" t="s">
        <v>85</v>
      </c>
      <c r="C29" t="s">
        <v>86</v>
      </c>
      <c r="D29">
        <v>235827082.6099495</v>
      </c>
      <c r="E29">
        <v>7786460.5037845019</v>
      </c>
      <c r="F29">
        <v>243613543.11373401</v>
      </c>
      <c r="G29">
        <v>464345.16368976003</v>
      </c>
      <c r="H29">
        <v>0</v>
      </c>
      <c r="I29" s="2">
        <v>17586127.316731159</v>
      </c>
      <c r="J29" s="2">
        <v>261664015.59415492</v>
      </c>
    </row>
    <row r="30" spans="1:10" x14ac:dyDescent="0.25">
      <c r="A30" t="s">
        <v>87</v>
      </c>
      <c r="B30" t="s">
        <v>88</v>
      </c>
      <c r="C30" t="s">
        <v>89</v>
      </c>
      <c r="D30">
        <v>133.33796544683963</v>
      </c>
      <c r="E30">
        <v>155.09438982494515</v>
      </c>
      <c r="F30">
        <v>288.43235527178479</v>
      </c>
      <c r="G30">
        <v>0</v>
      </c>
      <c r="H30">
        <v>0</v>
      </c>
      <c r="I30" s="2">
        <v>0</v>
      </c>
      <c r="J30" s="2">
        <v>288.43235527178479</v>
      </c>
    </row>
    <row r="31" spans="1:10" x14ac:dyDescent="0.25">
      <c r="A31" t="s">
        <v>90</v>
      </c>
      <c r="B31" t="s">
        <v>91</v>
      </c>
      <c r="C31" t="s">
        <v>92</v>
      </c>
      <c r="D31">
        <v>1363283023.7867098</v>
      </c>
      <c r="E31">
        <v>78443775.060402542</v>
      </c>
      <c r="F31">
        <v>1441726798.8471124</v>
      </c>
      <c r="G31">
        <v>4772569.8719725143</v>
      </c>
      <c r="H31">
        <v>0</v>
      </c>
      <c r="I31" s="2">
        <v>119357819.33201811</v>
      </c>
      <c r="J31" s="2">
        <v>1565857188.0511031</v>
      </c>
    </row>
    <row r="32" spans="1:10" x14ac:dyDescent="0.25">
      <c r="A32" t="s">
        <v>93</v>
      </c>
      <c r="B32" t="s">
        <v>94</v>
      </c>
      <c r="C32" t="s">
        <v>95</v>
      </c>
      <c r="D32">
        <v>0</v>
      </c>
      <c r="E32">
        <v>0</v>
      </c>
      <c r="F32">
        <v>0</v>
      </c>
      <c r="G32">
        <v>0</v>
      </c>
      <c r="H32">
        <v>0</v>
      </c>
      <c r="I32" s="2">
        <v>0</v>
      </c>
      <c r="J32" s="2">
        <v>0</v>
      </c>
    </row>
    <row r="33" spans="1:10" x14ac:dyDescent="0.25">
      <c r="A33" t="s">
        <v>96</v>
      </c>
      <c r="B33" t="s">
        <v>97</v>
      </c>
      <c r="C33" t="s">
        <v>98</v>
      </c>
      <c r="D33">
        <v>0</v>
      </c>
      <c r="E33">
        <v>0</v>
      </c>
      <c r="F33">
        <v>0</v>
      </c>
      <c r="G33">
        <v>0</v>
      </c>
      <c r="H33">
        <v>0</v>
      </c>
      <c r="I33" s="2">
        <v>0</v>
      </c>
      <c r="J33" s="2">
        <v>0</v>
      </c>
    </row>
    <row r="34" spans="1:10" x14ac:dyDescent="0.25">
      <c r="A34" t="s">
        <v>99</v>
      </c>
      <c r="B34" t="s">
        <v>100</v>
      </c>
      <c r="C34" t="s">
        <v>101</v>
      </c>
      <c r="D34">
        <v>0</v>
      </c>
      <c r="E34">
        <v>0</v>
      </c>
      <c r="F34">
        <v>0</v>
      </c>
      <c r="G34">
        <v>0</v>
      </c>
      <c r="H34">
        <v>0</v>
      </c>
      <c r="I34" s="2">
        <v>0</v>
      </c>
      <c r="J34" s="2">
        <v>0</v>
      </c>
    </row>
    <row r="35" spans="1:10" x14ac:dyDescent="0.25">
      <c r="A35" t="s">
        <v>102</v>
      </c>
      <c r="B35" t="s">
        <v>103</v>
      </c>
      <c r="C35" t="s">
        <v>104</v>
      </c>
      <c r="D35">
        <v>0</v>
      </c>
      <c r="E35">
        <v>0</v>
      </c>
      <c r="F35">
        <v>0</v>
      </c>
      <c r="G35">
        <v>0</v>
      </c>
      <c r="H35">
        <v>0</v>
      </c>
      <c r="I35" s="2">
        <v>0</v>
      </c>
      <c r="J35" s="2">
        <v>0</v>
      </c>
    </row>
    <row r="36" spans="1:10" x14ac:dyDescent="0.25">
      <c r="A36" t="s">
        <v>105</v>
      </c>
      <c r="B36" t="s">
        <v>106</v>
      </c>
      <c r="C36" t="s">
        <v>107</v>
      </c>
      <c r="D36">
        <v>0</v>
      </c>
      <c r="E36">
        <v>0</v>
      </c>
      <c r="F36">
        <v>0</v>
      </c>
      <c r="G36">
        <v>0</v>
      </c>
      <c r="H36">
        <v>0</v>
      </c>
      <c r="I36" s="2">
        <v>0</v>
      </c>
      <c r="J36" s="2">
        <v>0</v>
      </c>
    </row>
    <row r="37" spans="1:10" x14ac:dyDescent="0.25">
      <c r="A37" t="s">
        <v>108</v>
      </c>
      <c r="B37" t="s">
        <v>109</v>
      </c>
      <c r="C37" t="s">
        <v>110</v>
      </c>
      <c r="D37">
        <v>0</v>
      </c>
      <c r="E37">
        <v>0</v>
      </c>
      <c r="F37">
        <v>0</v>
      </c>
      <c r="G37">
        <v>0</v>
      </c>
      <c r="H37">
        <v>0</v>
      </c>
      <c r="I37" s="2">
        <v>0</v>
      </c>
      <c r="J37" s="2">
        <v>0</v>
      </c>
    </row>
    <row r="38" spans="1:10" x14ac:dyDescent="0.25">
      <c r="A38" t="s">
        <v>111</v>
      </c>
      <c r="B38" t="s">
        <v>112</v>
      </c>
      <c r="C38" t="s">
        <v>113</v>
      </c>
      <c r="D38">
        <v>0</v>
      </c>
      <c r="E38">
        <v>0</v>
      </c>
      <c r="F38">
        <v>0</v>
      </c>
      <c r="G38">
        <v>0</v>
      </c>
      <c r="H38">
        <v>0</v>
      </c>
      <c r="I38" s="2">
        <v>0</v>
      </c>
      <c r="J38" s="2">
        <v>0</v>
      </c>
    </row>
    <row r="39" spans="1:10" x14ac:dyDescent="0.25">
      <c r="A39" t="s">
        <v>114</v>
      </c>
      <c r="B39" t="s">
        <v>115</v>
      </c>
      <c r="C39" t="s">
        <v>116</v>
      </c>
      <c r="D39">
        <v>0</v>
      </c>
      <c r="E39">
        <v>0</v>
      </c>
      <c r="F39">
        <v>0</v>
      </c>
      <c r="G39">
        <v>0</v>
      </c>
      <c r="H39">
        <v>0</v>
      </c>
      <c r="I39" s="2">
        <v>0</v>
      </c>
      <c r="J39" s="2">
        <v>0</v>
      </c>
    </row>
    <row r="40" spans="1:10" x14ac:dyDescent="0.25">
      <c r="A40" t="s">
        <v>117</v>
      </c>
      <c r="B40" t="s">
        <v>118</v>
      </c>
      <c r="C40" t="s">
        <v>119</v>
      </c>
      <c r="D40">
        <v>0</v>
      </c>
      <c r="E40">
        <v>0</v>
      </c>
      <c r="F40">
        <v>0</v>
      </c>
      <c r="G40">
        <v>0</v>
      </c>
      <c r="H40">
        <v>0</v>
      </c>
      <c r="I40" s="2">
        <v>0</v>
      </c>
      <c r="J40" s="2">
        <v>0</v>
      </c>
    </row>
    <row r="41" spans="1:10" x14ac:dyDescent="0.25">
      <c r="A41" t="s">
        <v>120</v>
      </c>
      <c r="B41" t="s">
        <v>121</v>
      </c>
      <c r="C41" t="s">
        <v>122</v>
      </c>
      <c r="D41">
        <v>0</v>
      </c>
      <c r="E41">
        <v>0</v>
      </c>
      <c r="F41">
        <v>0</v>
      </c>
      <c r="G41">
        <v>0</v>
      </c>
      <c r="H41">
        <v>0</v>
      </c>
      <c r="I41" s="2">
        <v>0</v>
      </c>
      <c r="J41" s="2">
        <v>0</v>
      </c>
    </row>
    <row r="42" spans="1:10" x14ac:dyDescent="0.25">
      <c r="A42" t="s">
        <v>123</v>
      </c>
      <c r="B42" t="s">
        <v>124</v>
      </c>
      <c r="C42" t="s">
        <v>125</v>
      </c>
      <c r="D42">
        <v>0</v>
      </c>
      <c r="E42">
        <v>0</v>
      </c>
      <c r="F42">
        <v>0</v>
      </c>
      <c r="G42">
        <v>0</v>
      </c>
      <c r="H42">
        <v>0</v>
      </c>
      <c r="I42" s="2">
        <v>0</v>
      </c>
      <c r="J42" s="2">
        <v>0</v>
      </c>
    </row>
    <row r="43" spans="1:10" x14ac:dyDescent="0.25">
      <c r="A43" t="s">
        <v>126</v>
      </c>
      <c r="B43" t="s">
        <v>127</v>
      </c>
      <c r="C43" t="s">
        <v>128</v>
      </c>
      <c r="D43">
        <v>0</v>
      </c>
      <c r="E43">
        <v>0</v>
      </c>
      <c r="F43">
        <v>0</v>
      </c>
      <c r="G43">
        <v>0</v>
      </c>
      <c r="H43">
        <v>0</v>
      </c>
      <c r="I43" s="2">
        <v>0</v>
      </c>
      <c r="J43" s="2">
        <v>0</v>
      </c>
    </row>
    <row r="44" spans="1:10" x14ac:dyDescent="0.25">
      <c r="A44" t="s">
        <v>129</v>
      </c>
      <c r="B44" t="s">
        <v>130</v>
      </c>
      <c r="C44" t="s">
        <v>131</v>
      </c>
      <c r="D44">
        <v>0</v>
      </c>
      <c r="E44">
        <v>0</v>
      </c>
      <c r="F44">
        <v>0</v>
      </c>
      <c r="G44">
        <v>0</v>
      </c>
      <c r="H44">
        <v>0</v>
      </c>
      <c r="I44" s="2">
        <v>0</v>
      </c>
      <c r="J44" s="2">
        <v>0</v>
      </c>
    </row>
    <row r="45" spans="1:10" x14ac:dyDescent="0.25">
      <c r="A45" t="s">
        <v>132</v>
      </c>
      <c r="B45" t="s">
        <v>133</v>
      </c>
      <c r="C45" t="s">
        <v>134</v>
      </c>
      <c r="D45">
        <v>76278842.475126132</v>
      </c>
      <c r="E45">
        <v>92550890.755123168</v>
      </c>
      <c r="F45">
        <v>168829733.23024929</v>
      </c>
      <c r="G45">
        <v>720425.45239400445</v>
      </c>
      <c r="H45">
        <v>0</v>
      </c>
      <c r="I45" s="2">
        <v>4153938.4180444251</v>
      </c>
      <c r="J45" s="2">
        <v>173704097.10068771</v>
      </c>
    </row>
    <row r="46" spans="1:10" x14ac:dyDescent="0.25">
      <c r="A46" t="s">
        <v>135</v>
      </c>
      <c r="B46" t="s">
        <v>136</v>
      </c>
      <c r="C46" t="s">
        <v>137</v>
      </c>
      <c r="D46">
        <v>1686431666.603318</v>
      </c>
      <c r="E46">
        <v>1095317284.8277535</v>
      </c>
      <c r="F46">
        <v>2781748951.4310713</v>
      </c>
      <c r="G46">
        <v>13919285.651298491</v>
      </c>
      <c r="H46">
        <v>0</v>
      </c>
      <c r="I46" s="2">
        <v>321965384.69609028</v>
      </c>
      <c r="J46" s="2">
        <v>3117633621.77846</v>
      </c>
    </row>
    <row r="47" spans="1:10" x14ac:dyDescent="0.25">
      <c r="A47" t="s">
        <v>138</v>
      </c>
      <c r="B47" t="s">
        <v>139</v>
      </c>
      <c r="C47" t="s">
        <v>140</v>
      </c>
      <c r="D47">
        <v>5091642693.8527899</v>
      </c>
      <c r="E47">
        <v>1003488920.5730075</v>
      </c>
      <c r="F47">
        <v>6095131614.4257975</v>
      </c>
      <c r="G47">
        <v>16557649.443653543</v>
      </c>
      <c r="H47">
        <v>0</v>
      </c>
      <c r="I47" s="2">
        <v>376136944.41931909</v>
      </c>
      <c r="J47" s="2">
        <v>6487826208.2887697</v>
      </c>
    </row>
    <row r="48" spans="1:10" x14ac:dyDescent="0.25">
      <c r="A48" t="s">
        <v>141</v>
      </c>
      <c r="B48" t="s">
        <v>142</v>
      </c>
      <c r="C48" t="s">
        <v>143</v>
      </c>
      <c r="D48">
        <v>6663826253.9002867</v>
      </c>
      <c r="E48">
        <v>1509938758.3226106</v>
      </c>
      <c r="F48">
        <v>8173765012.2228975</v>
      </c>
      <c r="G48">
        <v>229086163.21227425</v>
      </c>
      <c r="H48">
        <v>0</v>
      </c>
      <c r="I48" s="2">
        <v>335034698.16167957</v>
      </c>
      <c r="J48" s="2">
        <v>8737885873.5968513</v>
      </c>
    </row>
    <row r="49" spans="1:10" x14ac:dyDescent="0.25">
      <c r="A49" t="s">
        <v>144</v>
      </c>
      <c r="B49" t="s">
        <v>145</v>
      </c>
      <c r="C49" t="s">
        <v>146</v>
      </c>
      <c r="D49">
        <v>11491193219.971191</v>
      </c>
      <c r="E49">
        <v>1372939246.716017</v>
      </c>
      <c r="F49">
        <v>12864132466.687208</v>
      </c>
      <c r="G49">
        <v>15788677.761293033</v>
      </c>
      <c r="H49">
        <v>0</v>
      </c>
      <c r="I49" s="2">
        <v>2948518953.4997301</v>
      </c>
      <c r="J49" s="2">
        <v>15828440097.948231</v>
      </c>
    </row>
    <row r="50" spans="1:10" x14ac:dyDescent="0.25">
      <c r="A50" t="s">
        <v>147</v>
      </c>
      <c r="B50" t="s">
        <v>148</v>
      </c>
      <c r="C50" t="s">
        <v>149</v>
      </c>
      <c r="D50">
        <v>362937462.91734761</v>
      </c>
      <c r="E50">
        <v>182693867.44399297</v>
      </c>
      <c r="F50">
        <v>545631330.36134052</v>
      </c>
      <c r="G50">
        <v>448021.03610294242</v>
      </c>
      <c r="H50">
        <v>0</v>
      </c>
      <c r="I50" s="2">
        <v>22003667.280105326</v>
      </c>
      <c r="J50" s="2">
        <v>568083018.67754877</v>
      </c>
    </row>
    <row r="51" spans="1:10" x14ac:dyDescent="0.25">
      <c r="A51" t="s">
        <v>150</v>
      </c>
      <c r="B51" t="s">
        <v>151</v>
      </c>
      <c r="C51" t="s">
        <v>152</v>
      </c>
      <c r="D51">
        <v>13293834252.710197</v>
      </c>
      <c r="E51">
        <v>3444798476.8815737</v>
      </c>
      <c r="F51">
        <v>16738632729.59177</v>
      </c>
      <c r="G51">
        <v>116042028.37017342</v>
      </c>
      <c r="H51">
        <v>0</v>
      </c>
      <c r="I51" s="2">
        <v>1621885290.9157698</v>
      </c>
      <c r="J51" s="2">
        <v>18476560048.877712</v>
      </c>
    </row>
    <row r="52" spans="1:10" x14ac:dyDescent="0.25">
      <c r="A52" t="s">
        <v>153</v>
      </c>
      <c r="B52" t="s">
        <v>154</v>
      </c>
      <c r="C52" t="s">
        <v>155</v>
      </c>
      <c r="D52">
        <v>53085920.02921553</v>
      </c>
      <c r="E52">
        <v>150457898.85460564</v>
      </c>
      <c r="F52">
        <v>203543818.88382119</v>
      </c>
      <c r="G52">
        <v>871468.88994701079</v>
      </c>
      <c r="H52">
        <v>0</v>
      </c>
      <c r="I52" s="2">
        <v>16467739.769152381</v>
      </c>
      <c r="J52" s="2">
        <v>220883027.54292056</v>
      </c>
    </row>
    <row r="53" spans="1:10" x14ac:dyDescent="0.25">
      <c r="A53" t="s">
        <v>156</v>
      </c>
      <c r="B53" t="s">
        <v>157</v>
      </c>
      <c r="C53" t="s">
        <v>158</v>
      </c>
      <c r="D53">
        <v>1480976953.7699938</v>
      </c>
      <c r="E53">
        <v>190885712.77061021</v>
      </c>
      <c r="F53">
        <v>1671862666.5406041</v>
      </c>
      <c r="G53">
        <v>7774268.9808774479</v>
      </c>
      <c r="H53">
        <v>0</v>
      </c>
      <c r="I53" s="2">
        <v>145526833.30838862</v>
      </c>
      <c r="J53" s="2">
        <v>1825163768.8298702</v>
      </c>
    </row>
    <row r="54" spans="1:10" x14ac:dyDescent="0.25">
      <c r="A54" t="s">
        <v>159</v>
      </c>
      <c r="B54" t="s">
        <v>160</v>
      </c>
      <c r="C54" t="s">
        <v>161</v>
      </c>
      <c r="D54">
        <v>47616437000.902451</v>
      </c>
      <c r="E54">
        <v>14357640448.667355</v>
      </c>
      <c r="F54">
        <v>61974077449.569809</v>
      </c>
      <c r="G54">
        <v>433882196.43921936</v>
      </c>
      <c r="H54">
        <v>0</v>
      </c>
      <c r="I54" s="2">
        <v>6104526405.6983767</v>
      </c>
      <c r="J54" s="2">
        <v>68512486051.707405</v>
      </c>
    </row>
    <row r="55" spans="1:10" x14ac:dyDescent="0.25">
      <c r="A55" t="s">
        <v>162</v>
      </c>
      <c r="B55" t="s">
        <v>163</v>
      </c>
      <c r="C55" t="s">
        <v>164</v>
      </c>
      <c r="D55">
        <v>8321015093.5888968</v>
      </c>
      <c r="E55">
        <v>2109218248.0081155</v>
      </c>
      <c r="F55">
        <v>10430233341.597012</v>
      </c>
      <c r="G55">
        <v>36370968.319226354</v>
      </c>
      <c r="H55">
        <v>0</v>
      </c>
      <c r="I55" s="2">
        <v>1753212838.2762909</v>
      </c>
      <c r="J55" s="2">
        <v>12219817148.19253</v>
      </c>
    </row>
    <row r="56" spans="1:10" x14ac:dyDescent="0.25">
      <c r="A56" t="s">
        <v>165</v>
      </c>
      <c r="B56" t="s">
        <v>166</v>
      </c>
      <c r="C56" t="s">
        <v>167</v>
      </c>
      <c r="D56">
        <v>4542880793.9059973</v>
      </c>
      <c r="E56">
        <v>3493921753.3383408</v>
      </c>
      <c r="F56">
        <v>8036802547.244338</v>
      </c>
      <c r="G56">
        <v>253190340.72293988</v>
      </c>
      <c r="H56">
        <v>0</v>
      </c>
      <c r="I56" s="2">
        <v>3715270461.5148325</v>
      </c>
      <c r="J56" s="2">
        <v>12005263349.482109</v>
      </c>
    </row>
    <row r="57" spans="1:10" x14ac:dyDescent="0.25">
      <c r="A57" t="s">
        <v>168</v>
      </c>
      <c r="B57" t="s">
        <v>169</v>
      </c>
      <c r="C57" t="s">
        <v>170</v>
      </c>
      <c r="D57">
        <v>2996842030.2386465</v>
      </c>
      <c r="E57">
        <v>1043690463.3270874</v>
      </c>
      <c r="F57">
        <v>4040532493.5657339</v>
      </c>
      <c r="G57">
        <v>70236767.901515096</v>
      </c>
      <c r="H57">
        <v>0</v>
      </c>
      <c r="I57" s="2">
        <v>21518664495.798496</v>
      </c>
      <c r="J57" s="2">
        <v>25629433757.265747</v>
      </c>
    </row>
    <row r="58" spans="1:10" x14ac:dyDescent="0.25">
      <c r="A58" t="s">
        <v>171</v>
      </c>
      <c r="B58" t="s">
        <v>172</v>
      </c>
      <c r="C58" t="s">
        <v>173</v>
      </c>
      <c r="D58">
        <v>3273062247.7229486</v>
      </c>
      <c r="E58">
        <v>10212403718.334723</v>
      </c>
      <c r="F58">
        <v>13485465966.057671</v>
      </c>
      <c r="G58">
        <v>254160378.16034672</v>
      </c>
      <c r="H58">
        <v>0</v>
      </c>
      <c r="I58" s="2">
        <v>3526293487.3049912</v>
      </c>
      <c r="J58" s="2">
        <v>17265919831.52301</v>
      </c>
    </row>
    <row r="59" spans="1:10" x14ac:dyDescent="0.25">
      <c r="A59" t="s">
        <v>174</v>
      </c>
      <c r="B59" t="s">
        <v>175</v>
      </c>
      <c r="C59" t="s">
        <v>176</v>
      </c>
      <c r="D59">
        <v>6952380567.5141373</v>
      </c>
      <c r="E59">
        <v>14706853527.208551</v>
      </c>
      <c r="F59">
        <v>21659234094.722687</v>
      </c>
      <c r="G59">
        <v>583912867.91471148</v>
      </c>
      <c r="H59">
        <v>0</v>
      </c>
      <c r="I59" s="2">
        <v>10861711808.357504</v>
      </c>
      <c r="J59" s="2">
        <v>33104858770.994904</v>
      </c>
    </row>
    <row r="60" spans="1:10" x14ac:dyDescent="0.25">
      <c r="A60" t="s">
        <v>177</v>
      </c>
      <c r="B60" t="s">
        <v>178</v>
      </c>
      <c r="C60" t="s">
        <v>179</v>
      </c>
      <c r="D60">
        <v>1429947651.6124773</v>
      </c>
      <c r="E60">
        <v>6178387591.4559517</v>
      </c>
      <c r="F60">
        <v>7608335243.068429</v>
      </c>
      <c r="G60">
        <v>177058171.05336872</v>
      </c>
      <c r="H60">
        <v>0</v>
      </c>
      <c r="I60" s="2">
        <v>3411051561.3236151</v>
      </c>
      <c r="J60" s="2">
        <v>11196444975.445412</v>
      </c>
    </row>
    <row r="61" spans="1:10" x14ac:dyDescent="0.25">
      <c r="A61" t="s">
        <v>180</v>
      </c>
      <c r="B61" t="s">
        <v>181</v>
      </c>
      <c r="C61" t="s">
        <v>182</v>
      </c>
      <c r="D61">
        <v>2840586818.3668818</v>
      </c>
      <c r="E61">
        <v>1320252083.3424163</v>
      </c>
      <c r="F61">
        <v>4160838901.7092981</v>
      </c>
      <c r="G61">
        <v>34873165.805114247</v>
      </c>
      <c r="H61">
        <v>0</v>
      </c>
      <c r="I61" s="2">
        <v>248225294.75887176</v>
      </c>
      <c r="J61" s="2">
        <v>4443937362.273284</v>
      </c>
    </row>
    <row r="62" spans="1:10" x14ac:dyDescent="0.25">
      <c r="A62" t="s">
        <v>183</v>
      </c>
      <c r="B62" t="s">
        <v>184</v>
      </c>
      <c r="C62" t="s">
        <v>185</v>
      </c>
      <c r="D62">
        <v>0</v>
      </c>
      <c r="E62">
        <v>0</v>
      </c>
      <c r="F62">
        <v>0</v>
      </c>
      <c r="G62">
        <v>0</v>
      </c>
      <c r="H62">
        <v>0</v>
      </c>
      <c r="I62" s="2">
        <v>0</v>
      </c>
      <c r="J62" s="2">
        <v>0</v>
      </c>
    </row>
    <row r="63" spans="1:10" x14ac:dyDescent="0.25">
      <c r="A63" t="s">
        <v>186</v>
      </c>
      <c r="B63" t="s">
        <v>187</v>
      </c>
      <c r="C63" t="s">
        <v>188</v>
      </c>
      <c r="D63">
        <v>0</v>
      </c>
      <c r="E63">
        <v>0</v>
      </c>
      <c r="F63">
        <v>0</v>
      </c>
      <c r="G63">
        <v>0</v>
      </c>
      <c r="H63">
        <v>0</v>
      </c>
      <c r="I63" s="2">
        <v>0</v>
      </c>
      <c r="J63" s="2">
        <v>0</v>
      </c>
    </row>
    <row r="64" spans="1:10" x14ac:dyDescent="0.25">
      <c r="A64" t="s">
        <v>189</v>
      </c>
      <c r="B64" t="s">
        <v>190</v>
      </c>
      <c r="C64" t="s">
        <v>191</v>
      </c>
      <c r="D64">
        <v>0</v>
      </c>
      <c r="E64">
        <v>0</v>
      </c>
      <c r="F64">
        <v>0</v>
      </c>
      <c r="G64">
        <v>0</v>
      </c>
      <c r="H64">
        <v>0</v>
      </c>
      <c r="I64" s="2">
        <v>0</v>
      </c>
      <c r="J64" s="2">
        <v>0</v>
      </c>
    </row>
    <row r="65" spans="1:10" x14ac:dyDescent="0.25">
      <c r="A65" t="s">
        <v>192</v>
      </c>
      <c r="B65" t="s">
        <v>193</v>
      </c>
      <c r="C65" t="s">
        <v>194</v>
      </c>
      <c r="D65">
        <v>1757805699.1163542</v>
      </c>
      <c r="E65">
        <v>4735281129.0719957</v>
      </c>
      <c r="F65">
        <v>6493086828.1883497</v>
      </c>
      <c r="G65">
        <v>25745795.23117194</v>
      </c>
      <c r="H65">
        <v>0</v>
      </c>
      <c r="I65" s="2">
        <v>124163263.40847114</v>
      </c>
      <c r="J65" s="2">
        <v>6642995886.8279924</v>
      </c>
    </row>
    <row r="66" spans="1:10" x14ac:dyDescent="0.25">
      <c r="A66" t="s">
        <v>195</v>
      </c>
      <c r="B66" t="s">
        <v>196</v>
      </c>
      <c r="C66" t="s">
        <v>197</v>
      </c>
      <c r="D66">
        <v>22873234228.229877</v>
      </c>
      <c r="E66">
        <v>3384978206.7536612</v>
      </c>
      <c r="F66">
        <v>26258212434.98354</v>
      </c>
      <c r="G66">
        <v>257198769.84387508</v>
      </c>
      <c r="H66">
        <v>0</v>
      </c>
      <c r="I66" s="2">
        <v>2150153033.5478082</v>
      </c>
      <c r="J66" s="2">
        <v>28665564238.375225</v>
      </c>
    </row>
    <row r="67" spans="1:10" x14ac:dyDescent="0.25">
      <c r="A67" t="s">
        <v>198</v>
      </c>
      <c r="B67" t="s">
        <v>199</v>
      </c>
      <c r="C67" t="s">
        <v>200</v>
      </c>
      <c r="D67">
        <v>0</v>
      </c>
      <c r="E67">
        <v>7390196.0041426979</v>
      </c>
      <c r="F67">
        <v>7390196.0041426979</v>
      </c>
      <c r="G67">
        <v>142139.56347015916</v>
      </c>
      <c r="H67">
        <v>0</v>
      </c>
      <c r="I67" s="2">
        <v>19678462.154491607</v>
      </c>
      <c r="J67" s="2">
        <v>27210797.722104464</v>
      </c>
    </row>
    <row r="68" spans="1:10" x14ac:dyDescent="0.25">
      <c r="A68" t="s">
        <v>201</v>
      </c>
      <c r="B68" t="s">
        <v>202</v>
      </c>
      <c r="C68" t="s">
        <v>203</v>
      </c>
      <c r="D68">
        <v>0</v>
      </c>
      <c r="E68">
        <v>0</v>
      </c>
      <c r="F68">
        <v>0</v>
      </c>
      <c r="G68">
        <v>0</v>
      </c>
      <c r="H68">
        <v>0</v>
      </c>
      <c r="I68" s="2">
        <v>0</v>
      </c>
      <c r="J68" s="2">
        <v>0</v>
      </c>
    </row>
    <row r="69" spans="1:10" x14ac:dyDescent="0.25">
      <c r="A69" t="s">
        <v>204</v>
      </c>
      <c r="B69" t="s">
        <v>205</v>
      </c>
      <c r="C69" t="s">
        <v>206</v>
      </c>
      <c r="D69">
        <v>31.797161804855183</v>
      </c>
      <c r="E69">
        <v>129.41799503098753</v>
      </c>
      <c r="F69">
        <v>161.21515683584272</v>
      </c>
      <c r="G69">
        <v>0</v>
      </c>
      <c r="H69">
        <v>0</v>
      </c>
      <c r="I69" s="2">
        <v>0</v>
      </c>
      <c r="J69" s="2">
        <v>161.21515683584272</v>
      </c>
    </row>
    <row r="70" spans="1:10" x14ac:dyDescent="0.25">
      <c r="A70" t="s">
        <v>207</v>
      </c>
      <c r="B70" t="s">
        <v>208</v>
      </c>
      <c r="C70" t="s">
        <v>209</v>
      </c>
      <c r="D70">
        <v>20127915330.255886</v>
      </c>
      <c r="E70">
        <v>5289908477.0418911</v>
      </c>
      <c r="F70">
        <v>25417823807.297775</v>
      </c>
      <c r="G70">
        <v>73634624.912897557</v>
      </c>
      <c r="H70">
        <v>0</v>
      </c>
      <c r="I70" s="2">
        <v>15304841585.356716</v>
      </c>
      <c r="J70" s="2">
        <v>40796300017.56739</v>
      </c>
    </row>
    <row r="71" spans="1:10" x14ac:dyDescent="0.25">
      <c r="A71" t="s">
        <v>210</v>
      </c>
      <c r="B71" t="s">
        <v>211</v>
      </c>
      <c r="C71" t="s">
        <v>212</v>
      </c>
      <c r="D71">
        <v>0</v>
      </c>
      <c r="E71">
        <v>683812.52512858168</v>
      </c>
      <c r="F71">
        <v>683812.52512858168</v>
      </c>
      <c r="G71">
        <v>849.6080781731996</v>
      </c>
      <c r="H71">
        <v>0</v>
      </c>
      <c r="I71" s="2">
        <v>267903.28192206635</v>
      </c>
      <c r="J71" s="2">
        <v>952565.41512882127</v>
      </c>
    </row>
    <row r="72" spans="1:10" x14ac:dyDescent="0.25">
      <c r="A72" t="s">
        <v>213</v>
      </c>
      <c r="B72" t="s">
        <v>214</v>
      </c>
      <c r="C72" t="s">
        <v>215</v>
      </c>
      <c r="D72">
        <v>0</v>
      </c>
      <c r="E72">
        <v>0</v>
      </c>
      <c r="F72">
        <v>0</v>
      </c>
      <c r="G72">
        <v>0</v>
      </c>
      <c r="H72">
        <v>0</v>
      </c>
      <c r="I72" s="2">
        <v>0</v>
      </c>
      <c r="J72" s="2">
        <v>0</v>
      </c>
    </row>
    <row r="73" spans="1:10" x14ac:dyDescent="0.25">
      <c r="A73" t="s">
        <v>216</v>
      </c>
      <c r="B73" t="s">
        <v>217</v>
      </c>
      <c r="C73" t="s">
        <v>218</v>
      </c>
      <c r="D73">
        <v>238853899.49616036</v>
      </c>
      <c r="E73">
        <v>10507513.729844993</v>
      </c>
      <c r="F73">
        <v>249361413.22600535</v>
      </c>
      <c r="G73">
        <v>474915.10230188997</v>
      </c>
      <c r="H73">
        <v>0</v>
      </c>
      <c r="I73" s="2">
        <v>88934539.255409271</v>
      </c>
      <c r="J73" s="2">
        <v>338770867.58371651</v>
      </c>
    </row>
    <row r="74" spans="1:10" x14ac:dyDescent="0.25">
      <c r="A74" t="s">
        <v>219</v>
      </c>
      <c r="B74" t="s">
        <v>220</v>
      </c>
      <c r="C74" t="s">
        <v>221</v>
      </c>
      <c r="D74">
        <v>5921.2448611222781</v>
      </c>
      <c r="E74">
        <v>15884271.097225588</v>
      </c>
      <c r="F74">
        <v>15890192.34208671</v>
      </c>
      <c r="G74">
        <v>2003.0512944960205</v>
      </c>
      <c r="H74">
        <v>0</v>
      </c>
      <c r="I74" s="2">
        <v>13949803.195214583</v>
      </c>
      <c r="J74" s="2">
        <v>29841998.588595789</v>
      </c>
    </row>
    <row r="75" spans="1:10" x14ac:dyDescent="0.25">
      <c r="A75" t="s">
        <v>222</v>
      </c>
      <c r="B75" t="s">
        <v>223</v>
      </c>
      <c r="C75" t="s">
        <v>224</v>
      </c>
      <c r="D75">
        <v>6178038613.7019796</v>
      </c>
      <c r="E75">
        <v>4186195801.4007368</v>
      </c>
      <c r="F75">
        <v>10364234415.102716</v>
      </c>
      <c r="G75">
        <v>52913003.558276385</v>
      </c>
      <c r="H75">
        <v>0</v>
      </c>
      <c r="I75" s="2">
        <v>13144874036.038582</v>
      </c>
      <c r="J75" s="2">
        <v>23562021454.699577</v>
      </c>
    </row>
    <row r="76" spans="1:10" x14ac:dyDescent="0.25">
      <c r="A76" t="s">
        <v>225</v>
      </c>
      <c r="B76" t="s">
        <v>226</v>
      </c>
      <c r="C76" t="s">
        <v>227</v>
      </c>
      <c r="D76">
        <v>0</v>
      </c>
      <c r="E76">
        <v>0</v>
      </c>
      <c r="F76">
        <v>0</v>
      </c>
      <c r="G76">
        <v>0</v>
      </c>
      <c r="H76">
        <v>0</v>
      </c>
      <c r="I76" s="2">
        <v>0</v>
      </c>
      <c r="J76" s="2">
        <v>0</v>
      </c>
    </row>
    <row r="77" spans="1:10" x14ac:dyDescent="0.25">
      <c r="A77" t="s">
        <v>228</v>
      </c>
      <c r="B77" t="s">
        <v>229</v>
      </c>
      <c r="C77" t="s">
        <v>230</v>
      </c>
      <c r="D77">
        <v>0</v>
      </c>
      <c r="E77">
        <v>0</v>
      </c>
      <c r="F77">
        <v>0</v>
      </c>
      <c r="G77">
        <v>0</v>
      </c>
      <c r="H77">
        <v>0</v>
      </c>
      <c r="I77" s="2">
        <v>0</v>
      </c>
      <c r="J77" s="2">
        <v>0</v>
      </c>
    </row>
    <row r="78" spans="1:10" x14ac:dyDescent="0.25">
      <c r="A78" t="s">
        <v>231</v>
      </c>
      <c r="B78" t="s">
        <v>232</v>
      </c>
      <c r="C78" t="s">
        <v>233</v>
      </c>
      <c r="D78">
        <v>450659003.4743408</v>
      </c>
      <c r="E78">
        <v>370911562.01476794</v>
      </c>
      <c r="F78">
        <v>821570565.4891088</v>
      </c>
      <c r="G78">
        <v>3599447.9984615692</v>
      </c>
      <c r="H78">
        <v>0</v>
      </c>
      <c r="I78" s="2">
        <v>792731303.07796359</v>
      </c>
      <c r="J78" s="2">
        <v>1617901316.5655341</v>
      </c>
    </row>
    <row r="79" spans="1:10" x14ac:dyDescent="0.25">
      <c r="A79" t="s">
        <v>234</v>
      </c>
      <c r="B79" t="s">
        <v>235</v>
      </c>
      <c r="C79" t="s">
        <v>236</v>
      </c>
      <c r="D79">
        <v>0</v>
      </c>
      <c r="E79">
        <v>61.153274195201526</v>
      </c>
      <c r="F79">
        <v>61.153274195201526</v>
      </c>
      <c r="G79">
        <v>0</v>
      </c>
      <c r="H79">
        <v>0</v>
      </c>
      <c r="I79" s="2">
        <v>0</v>
      </c>
      <c r="J79" s="2">
        <v>61.153274195201526</v>
      </c>
    </row>
    <row r="80" spans="1:10" x14ac:dyDescent="0.25">
      <c r="A80" t="s">
        <v>237</v>
      </c>
      <c r="B80" t="s">
        <v>238</v>
      </c>
      <c r="C80" t="s">
        <v>239</v>
      </c>
      <c r="D80">
        <v>0</v>
      </c>
      <c r="E80">
        <v>130.16071392353166</v>
      </c>
      <c r="F80">
        <v>130.16071392353166</v>
      </c>
      <c r="G80">
        <v>0</v>
      </c>
      <c r="H80">
        <v>0</v>
      </c>
      <c r="I80" s="2">
        <v>0</v>
      </c>
      <c r="J80" s="2">
        <v>130.16071392353166</v>
      </c>
    </row>
    <row r="81" spans="1:10" x14ac:dyDescent="0.25">
      <c r="A81" t="s">
        <v>240</v>
      </c>
      <c r="B81" t="s">
        <v>241</v>
      </c>
      <c r="C81" t="s">
        <v>242</v>
      </c>
      <c r="D81">
        <v>0</v>
      </c>
      <c r="E81">
        <v>0</v>
      </c>
      <c r="F81">
        <v>0</v>
      </c>
      <c r="G81">
        <v>0</v>
      </c>
      <c r="H81">
        <v>0</v>
      </c>
      <c r="I81" s="2">
        <v>0</v>
      </c>
      <c r="J81" s="2">
        <v>0</v>
      </c>
    </row>
    <row r="82" spans="1:10" x14ac:dyDescent="0.25">
      <c r="A82" t="s">
        <v>243</v>
      </c>
      <c r="B82" t="s">
        <v>244</v>
      </c>
      <c r="C82" t="s">
        <v>245</v>
      </c>
      <c r="D82">
        <v>0</v>
      </c>
      <c r="E82">
        <v>0</v>
      </c>
      <c r="F82">
        <v>0</v>
      </c>
      <c r="G82">
        <v>0</v>
      </c>
      <c r="H82">
        <v>0</v>
      </c>
      <c r="I82" s="2">
        <v>0</v>
      </c>
      <c r="J82" s="2">
        <v>0</v>
      </c>
    </row>
    <row r="83" spans="1:10" x14ac:dyDescent="0.25">
      <c r="A83" t="s">
        <v>246</v>
      </c>
      <c r="B83" t="s">
        <v>247</v>
      </c>
      <c r="C83" t="s">
        <v>248</v>
      </c>
      <c r="D83">
        <v>0</v>
      </c>
      <c r="E83">
        <v>0</v>
      </c>
      <c r="F83">
        <v>0</v>
      </c>
      <c r="G83">
        <v>0</v>
      </c>
      <c r="H83">
        <v>0</v>
      </c>
      <c r="I83" s="2">
        <v>0</v>
      </c>
      <c r="J83" s="2">
        <v>0</v>
      </c>
    </row>
    <row r="84" spans="1:10" x14ac:dyDescent="0.25">
      <c r="A84" t="s">
        <v>249</v>
      </c>
      <c r="B84" t="s">
        <v>250</v>
      </c>
      <c r="C84" t="s">
        <v>251</v>
      </c>
      <c r="D84">
        <v>0</v>
      </c>
      <c r="E84">
        <v>0</v>
      </c>
      <c r="F84">
        <v>0</v>
      </c>
      <c r="G84">
        <v>0</v>
      </c>
      <c r="H84">
        <v>0</v>
      </c>
      <c r="I84" s="2">
        <v>0</v>
      </c>
      <c r="J84" s="2">
        <v>0</v>
      </c>
    </row>
    <row r="85" spans="1:10" x14ac:dyDescent="0.25">
      <c r="A85" t="s">
        <v>252</v>
      </c>
      <c r="B85" t="s">
        <v>253</v>
      </c>
      <c r="C85" t="s">
        <v>254</v>
      </c>
      <c r="D85">
        <v>0</v>
      </c>
      <c r="E85">
        <v>0</v>
      </c>
      <c r="F85">
        <v>0</v>
      </c>
      <c r="G85">
        <v>0</v>
      </c>
      <c r="H85">
        <v>0</v>
      </c>
      <c r="I85" s="2">
        <v>0</v>
      </c>
      <c r="J85" s="2">
        <v>0</v>
      </c>
    </row>
    <row r="86" spans="1:10" x14ac:dyDescent="0.25">
      <c r="A86" t="s">
        <v>255</v>
      </c>
      <c r="B86" t="s">
        <v>256</v>
      </c>
      <c r="C86" t="s">
        <v>257</v>
      </c>
      <c r="D86">
        <v>0</v>
      </c>
      <c r="E86">
        <v>0</v>
      </c>
      <c r="F86">
        <v>0</v>
      </c>
      <c r="G86">
        <v>0</v>
      </c>
      <c r="H86">
        <v>0</v>
      </c>
      <c r="I86" s="2">
        <v>0</v>
      </c>
      <c r="J86" s="2">
        <v>0</v>
      </c>
    </row>
    <row r="87" spans="1:10" x14ac:dyDescent="0.25">
      <c r="A87" t="s">
        <v>258</v>
      </c>
      <c r="B87" t="s">
        <v>259</v>
      </c>
      <c r="C87" t="s">
        <v>260</v>
      </c>
      <c r="D87">
        <v>0</v>
      </c>
      <c r="E87">
        <v>0</v>
      </c>
      <c r="F87">
        <v>0</v>
      </c>
      <c r="G87">
        <v>0</v>
      </c>
      <c r="H87">
        <v>0</v>
      </c>
      <c r="I87" s="2">
        <v>0</v>
      </c>
      <c r="J87" s="2">
        <v>0</v>
      </c>
    </row>
    <row r="88" spans="1:10" x14ac:dyDescent="0.25">
      <c r="A88" t="s">
        <v>261</v>
      </c>
      <c r="B88" t="s">
        <v>262</v>
      </c>
      <c r="C88" t="s">
        <v>263</v>
      </c>
      <c r="D88">
        <v>0</v>
      </c>
      <c r="E88">
        <v>0</v>
      </c>
      <c r="F88">
        <v>0</v>
      </c>
      <c r="G88">
        <v>0</v>
      </c>
      <c r="H88">
        <v>0</v>
      </c>
      <c r="I88" s="2">
        <v>0</v>
      </c>
      <c r="J88" s="2">
        <v>0</v>
      </c>
    </row>
    <row r="89" spans="1:10" x14ac:dyDescent="0.25">
      <c r="A89" t="s">
        <v>264</v>
      </c>
      <c r="B89" t="s">
        <v>265</v>
      </c>
      <c r="C89" t="s">
        <v>266</v>
      </c>
      <c r="D89">
        <v>0</v>
      </c>
      <c r="E89">
        <v>0</v>
      </c>
      <c r="F89">
        <v>0</v>
      </c>
      <c r="G89">
        <v>0</v>
      </c>
      <c r="H89">
        <v>0</v>
      </c>
      <c r="I89" s="2">
        <v>0</v>
      </c>
      <c r="J89" s="2">
        <v>0</v>
      </c>
    </row>
    <row r="90" spans="1:10" x14ac:dyDescent="0.25">
      <c r="A90" t="s">
        <v>267</v>
      </c>
      <c r="B90" t="s">
        <v>268</v>
      </c>
      <c r="C90" t="s">
        <v>269</v>
      </c>
      <c r="D90">
        <v>0</v>
      </c>
      <c r="E90">
        <v>0</v>
      </c>
      <c r="F90">
        <v>0</v>
      </c>
      <c r="G90">
        <v>0</v>
      </c>
      <c r="H90">
        <v>0</v>
      </c>
      <c r="I90" s="2">
        <v>0</v>
      </c>
      <c r="J90" s="2">
        <v>0</v>
      </c>
    </row>
    <row r="91" spans="1:10" x14ac:dyDescent="0.25">
      <c r="A91" t="s">
        <v>270</v>
      </c>
      <c r="B91" t="s">
        <v>271</v>
      </c>
      <c r="C91" t="s">
        <v>272</v>
      </c>
      <c r="D91">
        <v>24149031.941868372</v>
      </c>
      <c r="E91">
        <v>70452730.419202819</v>
      </c>
      <c r="F91">
        <v>94601762.361071199</v>
      </c>
      <c r="G91">
        <v>287730.06455450278</v>
      </c>
      <c r="H91">
        <v>0</v>
      </c>
      <c r="I91" s="2">
        <v>4712686.0864315275</v>
      </c>
      <c r="J91" s="2">
        <v>99602178.51205723</v>
      </c>
    </row>
    <row r="92" spans="1:10" x14ac:dyDescent="0.25">
      <c r="A92" t="s">
        <v>273</v>
      </c>
      <c r="B92" t="s">
        <v>274</v>
      </c>
      <c r="C92" t="s">
        <v>275</v>
      </c>
      <c r="D92">
        <v>68509259.201016113</v>
      </c>
      <c r="E92">
        <v>52447673.394234523</v>
      </c>
      <c r="F92">
        <v>120956932.59525064</v>
      </c>
      <c r="G92">
        <v>885081.6356203839</v>
      </c>
      <c r="H92">
        <v>0</v>
      </c>
      <c r="I92" s="2">
        <v>13888282.202313188</v>
      </c>
      <c r="J92" s="2">
        <v>135730296.43318421</v>
      </c>
    </row>
    <row r="93" spans="1:10" x14ac:dyDescent="0.25">
      <c r="A93" t="s">
        <v>276</v>
      </c>
      <c r="B93" t="s">
        <v>277</v>
      </c>
      <c r="C93" t="s">
        <v>278</v>
      </c>
      <c r="D93">
        <v>4158052314.7653742</v>
      </c>
      <c r="E93">
        <v>26970942720.343929</v>
      </c>
      <c r="F93">
        <v>31128995035.109303</v>
      </c>
      <c r="G93">
        <v>155071567.7416172</v>
      </c>
      <c r="H93">
        <v>0</v>
      </c>
      <c r="I93" s="2">
        <v>2089507514.5610445</v>
      </c>
      <c r="J93" s="2">
        <v>33373574117.411964</v>
      </c>
    </row>
    <row r="94" spans="1:10" x14ac:dyDescent="0.25">
      <c r="A94" t="s">
        <v>279</v>
      </c>
      <c r="B94" t="s">
        <v>280</v>
      </c>
      <c r="C94" t="s">
        <v>281</v>
      </c>
      <c r="D94">
        <v>0</v>
      </c>
      <c r="E94">
        <v>49.788992200599523</v>
      </c>
      <c r="F94">
        <v>49.788992200599523</v>
      </c>
      <c r="G94">
        <v>0</v>
      </c>
      <c r="H94">
        <v>0</v>
      </c>
      <c r="I94" s="2">
        <v>0</v>
      </c>
      <c r="J94" s="2">
        <v>49.788992200599523</v>
      </c>
    </row>
    <row r="95" spans="1:10" x14ac:dyDescent="0.25">
      <c r="A95" t="s">
        <v>282</v>
      </c>
      <c r="B95" t="s">
        <v>283</v>
      </c>
      <c r="C95" t="s">
        <v>284</v>
      </c>
      <c r="D95">
        <v>0</v>
      </c>
      <c r="E95">
        <v>84.870361134410487</v>
      </c>
      <c r="F95">
        <v>84.870361134410487</v>
      </c>
      <c r="G95">
        <v>0</v>
      </c>
      <c r="H95">
        <v>0</v>
      </c>
      <c r="I95" s="2">
        <v>0</v>
      </c>
      <c r="J95" s="2">
        <v>84.870361134410487</v>
      </c>
    </row>
    <row r="96" spans="1:10" x14ac:dyDescent="0.25">
      <c r="A96" t="s">
        <v>285</v>
      </c>
      <c r="B96" t="s">
        <v>286</v>
      </c>
      <c r="C96" t="s">
        <v>287</v>
      </c>
      <c r="D96">
        <v>38073307.279204294</v>
      </c>
      <c r="E96">
        <v>71634780.859279066</v>
      </c>
      <c r="F96">
        <v>109708088.13848336</v>
      </c>
      <c r="G96">
        <v>1238836.8179043403</v>
      </c>
      <c r="H96">
        <v>0</v>
      </c>
      <c r="I96" s="2">
        <v>15575682.671857553</v>
      </c>
      <c r="J96" s="2">
        <v>126522607.62824525</v>
      </c>
    </row>
    <row r="97" spans="1:10" x14ac:dyDescent="0.25">
      <c r="A97" t="s">
        <v>288</v>
      </c>
      <c r="B97" t="s">
        <v>289</v>
      </c>
      <c r="C97" t="s">
        <v>290</v>
      </c>
      <c r="D97">
        <v>85748365.403679743</v>
      </c>
      <c r="E97">
        <v>0</v>
      </c>
      <c r="F97">
        <v>85748365.403679743</v>
      </c>
      <c r="G97">
        <v>909638.89648318698</v>
      </c>
      <c r="H97">
        <v>0</v>
      </c>
      <c r="I97" s="2">
        <v>34693890.649558082</v>
      </c>
      <c r="J97" s="2">
        <v>121351894.94972101</v>
      </c>
    </row>
    <row r="98" spans="1:10" x14ac:dyDescent="0.25">
      <c r="A98" t="s">
        <v>291</v>
      </c>
      <c r="B98" t="s">
        <v>292</v>
      </c>
      <c r="C98" t="s">
        <v>293</v>
      </c>
      <c r="D98">
        <v>143220267.36521244</v>
      </c>
      <c r="E98">
        <v>0</v>
      </c>
      <c r="F98">
        <v>143220267.36521244</v>
      </c>
      <c r="G98">
        <v>1119115.5974027796</v>
      </c>
      <c r="H98">
        <v>0</v>
      </c>
      <c r="I98" s="2">
        <v>15435972.92805993</v>
      </c>
      <c r="J98" s="2">
        <v>159775355.89067516</v>
      </c>
    </row>
    <row r="99" spans="1:10" x14ac:dyDescent="0.25">
      <c r="A99" t="s">
        <v>294</v>
      </c>
      <c r="B99" t="s">
        <v>295</v>
      </c>
      <c r="C99" t="s">
        <v>296</v>
      </c>
      <c r="D99">
        <v>4737465044.1188278</v>
      </c>
      <c r="E99">
        <v>4306945199.7144947</v>
      </c>
      <c r="F99">
        <v>9044410243.8333225</v>
      </c>
      <c r="G99">
        <v>33477437.170569103</v>
      </c>
      <c r="H99">
        <v>0</v>
      </c>
      <c r="I99" s="2">
        <v>629627891.57488644</v>
      </c>
      <c r="J99" s="2">
        <v>9707515572.5787773</v>
      </c>
    </row>
    <row r="100" spans="1:10" x14ac:dyDescent="0.25">
      <c r="A100" t="s">
        <v>297</v>
      </c>
      <c r="B100" t="s">
        <v>298</v>
      </c>
      <c r="C100" t="s">
        <v>299</v>
      </c>
      <c r="D100">
        <v>0</v>
      </c>
      <c r="E100">
        <v>0</v>
      </c>
      <c r="F100">
        <v>0</v>
      </c>
      <c r="G100">
        <v>0</v>
      </c>
      <c r="H100">
        <v>0</v>
      </c>
      <c r="I100" s="2">
        <v>0</v>
      </c>
      <c r="J100" s="2">
        <v>0</v>
      </c>
    </row>
    <row r="101" spans="1:10" x14ac:dyDescent="0.25">
      <c r="A101" t="s">
        <v>300</v>
      </c>
      <c r="B101" t="s">
        <v>301</v>
      </c>
      <c r="C101" t="s">
        <v>302</v>
      </c>
      <c r="D101">
        <v>0</v>
      </c>
      <c r="E101">
        <v>0</v>
      </c>
      <c r="F101">
        <v>0</v>
      </c>
      <c r="G101">
        <v>0</v>
      </c>
      <c r="H101">
        <v>0</v>
      </c>
      <c r="I101" s="2">
        <v>0</v>
      </c>
      <c r="J101" s="2">
        <v>0</v>
      </c>
    </row>
    <row r="102" spans="1:10" x14ac:dyDescent="0.25">
      <c r="A102" t="s">
        <v>303</v>
      </c>
      <c r="B102" t="s">
        <v>304</v>
      </c>
      <c r="C102" t="s">
        <v>305</v>
      </c>
      <c r="D102">
        <v>783236873.81257463</v>
      </c>
      <c r="E102">
        <v>913521996.36158407</v>
      </c>
      <c r="F102">
        <v>1696758870.1741586</v>
      </c>
      <c r="G102">
        <v>17578429.864512123</v>
      </c>
      <c r="H102">
        <v>0</v>
      </c>
      <c r="I102" s="2">
        <v>52230069.698170274</v>
      </c>
      <c r="J102" s="2">
        <v>1766567369.736841</v>
      </c>
    </row>
    <row r="103" spans="1:10" x14ac:dyDescent="0.25">
      <c r="A103" t="s">
        <v>306</v>
      </c>
      <c r="B103" t="s">
        <v>307</v>
      </c>
      <c r="C103" t="s">
        <v>308</v>
      </c>
      <c r="D103">
        <v>5659292.8538976545</v>
      </c>
      <c r="E103">
        <v>505768.74270037544</v>
      </c>
      <c r="F103">
        <v>6165061.5965980301</v>
      </c>
      <c r="G103">
        <v>47691.28918946319</v>
      </c>
      <c r="H103">
        <v>0</v>
      </c>
      <c r="I103" s="2">
        <v>147891.29809320954</v>
      </c>
      <c r="J103" s="2">
        <v>6360644.1838807035</v>
      </c>
    </row>
    <row r="104" spans="1:10" x14ac:dyDescent="0.25">
      <c r="A104" t="s">
        <v>309</v>
      </c>
      <c r="B104" t="s">
        <v>310</v>
      </c>
      <c r="C104" t="s">
        <v>311</v>
      </c>
      <c r="D104">
        <v>41104078.132245578</v>
      </c>
      <c r="E104">
        <v>2672442.4450094895</v>
      </c>
      <c r="F104">
        <v>43776520.57725507</v>
      </c>
      <c r="G104">
        <v>316898.35374975431</v>
      </c>
      <c r="H104">
        <v>0</v>
      </c>
      <c r="I104" s="2">
        <v>999208.62337170099</v>
      </c>
      <c r="J104" s="2">
        <v>45092627.55437652</v>
      </c>
    </row>
    <row r="105" spans="1:10" x14ac:dyDescent="0.25">
      <c r="A105" t="s">
        <v>312</v>
      </c>
      <c r="B105" t="s">
        <v>313</v>
      </c>
      <c r="C105" t="s">
        <v>314</v>
      </c>
      <c r="D105">
        <v>0</v>
      </c>
      <c r="E105">
        <v>0</v>
      </c>
      <c r="F105">
        <v>0</v>
      </c>
      <c r="G105">
        <v>0</v>
      </c>
      <c r="H105">
        <v>0</v>
      </c>
      <c r="I105" s="2">
        <v>0</v>
      </c>
      <c r="J105" s="2">
        <v>0</v>
      </c>
    </row>
    <row r="106" spans="1:10" x14ac:dyDescent="0.25">
      <c r="A106" t="s">
        <v>315</v>
      </c>
      <c r="B106" t="s">
        <v>316</v>
      </c>
      <c r="C106" t="s">
        <v>317</v>
      </c>
      <c r="D106">
        <v>1848673218.8118968</v>
      </c>
      <c r="E106">
        <v>1069397015.4166448</v>
      </c>
      <c r="F106">
        <v>2918070234.2285414</v>
      </c>
      <c r="G106">
        <v>30066986.718400087</v>
      </c>
      <c r="H106">
        <v>0</v>
      </c>
      <c r="I106" s="2">
        <v>75125969.449455738</v>
      </c>
      <c r="J106" s="2">
        <v>3023263190.3963971</v>
      </c>
    </row>
    <row r="107" spans="1:10" x14ac:dyDescent="0.25">
      <c r="A107" t="s">
        <v>318</v>
      </c>
      <c r="B107" t="s">
        <v>319</v>
      </c>
      <c r="C107" t="s">
        <v>320</v>
      </c>
      <c r="D107">
        <v>0</v>
      </c>
      <c r="E107">
        <v>0</v>
      </c>
      <c r="F107">
        <v>0</v>
      </c>
      <c r="G107">
        <v>0</v>
      </c>
      <c r="H107">
        <v>0</v>
      </c>
      <c r="I107" s="2">
        <v>0</v>
      </c>
      <c r="J107" s="2">
        <v>0</v>
      </c>
    </row>
    <row r="108" spans="1:10" x14ac:dyDescent="0.25">
      <c r="A108" t="s">
        <v>321</v>
      </c>
      <c r="B108" t="s">
        <v>322</v>
      </c>
      <c r="C108" t="s">
        <v>323</v>
      </c>
      <c r="D108">
        <v>0</v>
      </c>
      <c r="E108">
        <v>0</v>
      </c>
      <c r="F108">
        <v>0</v>
      </c>
      <c r="G108">
        <v>0</v>
      </c>
      <c r="H108">
        <v>0</v>
      </c>
      <c r="I108" s="2">
        <v>0</v>
      </c>
      <c r="J108" s="2">
        <v>0</v>
      </c>
    </row>
    <row r="109" spans="1:10" x14ac:dyDescent="0.25">
      <c r="A109" t="s">
        <v>324</v>
      </c>
      <c r="B109" t="s">
        <v>325</v>
      </c>
      <c r="C109" t="s">
        <v>326</v>
      </c>
      <c r="D109">
        <v>0</v>
      </c>
      <c r="E109">
        <v>0</v>
      </c>
      <c r="F109">
        <v>0</v>
      </c>
      <c r="G109">
        <v>0</v>
      </c>
      <c r="H109">
        <v>0</v>
      </c>
      <c r="I109" s="2">
        <v>0</v>
      </c>
      <c r="J109" s="2">
        <v>0</v>
      </c>
    </row>
    <row r="110" spans="1:10" x14ac:dyDescent="0.25">
      <c r="A110" t="s">
        <v>327</v>
      </c>
      <c r="B110" t="s">
        <v>328</v>
      </c>
      <c r="C110" t="s">
        <v>329</v>
      </c>
      <c r="D110">
        <v>0</v>
      </c>
      <c r="E110">
        <v>0</v>
      </c>
      <c r="F110">
        <v>0</v>
      </c>
      <c r="G110">
        <v>0</v>
      </c>
      <c r="H110">
        <v>0</v>
      </c>
      <c r="I110" s="2">
        <v>0</v>
      </c>
      <c r="J110" s="2">
        <v>0</v>
      </c>
    </row>
    <row r="111" spans="1:10" x14ac:dyDescent="0.25">
      <c r="A111" t="s">
        <v>330</v>
      </c>
      <c r="B111" t="s">
        <v>331</v>
      </c>
      <c r="C111" t="s">
        <v>332</v>
      </c>
      <c r="D111">
        <v>0</v>
      </c>
      <c r="E111">
        <v>0</v>
      </c>
      <c r="F111">
        <v>0</v>
      </c>
      <c r="G111">
        <v>0</v>
      </c>
      <c r="H111">
        <v>0</v>
      </c>
      <c r="I111" s="2">
        <v>0</v>
      </c>
      <c r="J111" s="2">
        <v>0</v>
      </c>
    </row>
    <row r="112" spans="1:10" x14ac:dyDescent="0.25">
      <c r="A112" t="s">
        <v>333</v>
      </c>
      <c r="B112" t="s">
        <v>334</v>
      </c>
      <c r="C112" t="s">
        <v>335</v>
      </c>
      <c r="D112">
        <v>0</v>
      </c>
      <c r="E112">
        <v>0</v>
      </c>
      <c r="F112">
        <v>0</v>
      </c>
      <c r="G112">
        <v>0</v>
      </c>
      <c r="H112">
        <v>0</v>
      </c>
      <c r="I112" s="2">
        <v>0</v>
      </c>
      <c r="J112" s="2">
        <v>0</v>
      </c>
    </row>
    <row r="113" spans="1:10" x14ac:dyDescent="0.25">
      <c r="A113" t="s">
        <v>336</v>
      </c>
      <c r="B113" t="s">
        <v>337</v>
      </c>
      <c r="C113" t="s">
        <v>338</v>
      </c>
      <c r="D113">
        <v>0</v>
      </c>
      <c r="E113">
        <v>0</v>
      </c>
      <c r="F113">
        <v>0</v>
      </c>
      <c r="G113">
        <v>0</v>
      </c>
      <c r="H113">
        <v>0</v>
      </c>
      <c r="I113" s="2">
        <v>0</v>
      </c>
      <c r="J113" s="2">
        <v>0</v>
      </c>
    </row>
    <row r="114" spans="1:10" x14ac:dyDescent="0.25">
      <c r="A114" t="s">
        <v>339</v>
      </c>
      <c r="B114" t="s">
        <v>340</v>
      </c>
      <c r="C114" t="s">
        <v>341</v>
      </c>
      <c r="D114">
        <v>0</v>
      </c>
      <c r="E114">
        <v>0</v>
      </c>
      <c r="F114">
        <v>0</v>
      </c>
      <c r="G114">
        <v>0</v>
      </c>
      <c r="H114">
        <v>0</v>
      </c>
      <c r="I114" s="2">
        <v>0</v>
      </c>
      <c r="J114" s="2">
        <v>0</v>
      </c>
    </row>
    <row r="115" spans="1:10" x14ac:dyDescent="0.25">
      <c r="A115" t="s">
        <v>342</v>
      </c>
      <c r="B115" t="s">
        <v>343</v>
      </c>
      <c r="C115" t="s">
        <v>344</v>
      </c>
      <c r="D115">
        <v>0</v>
      </c>
      <c r="E115">
        <v>0</v>
      </c>
      <c r="F115">
        <v>0</v>
      </c>
      <c r="G115">
        <v>0</v>
      </c>
      <c r="H115">
        <v>0</v>
      </c>
      <c r="I115" s="2">
        <v>0</v>
      </c>
      <c r="J115" s="2">
        <v>0</v>
      </c>
    </row>
    <row r="116" spans="1:10" x14ac:dyDescent="0.25">
      <c r="A116" t="s">
        <v>345</v>
      </c>
      <c r="B116" t="s">
        <v>346</v>
      </c>
      <c r="C116" t="s">
        <v>347</v>
      </c>
      <c r="D116">
        <v>0</v>
      </c>
      <c r="E116">
        <v>0</v>
      </c>
      <c r="F116">
        <v>0</v>
      </c>
      <c r="G116">
        <v>0</v>
      </c>
      <c r="H116">
        <v>0</v>
      </c>
      <c r="I116" s="2">
        <v>0</v>
      </c>
      <c r="J116" s="2">
        <v>0</v>
      </c>
    </row>
    <row r="117" spans="1:10" x14ac:dyDescent="0.25">
      <c r="A117" t="s">
        <v>348</v>
      </c>
      <c r="B117" t="s">
        <v>349</v>
      </c>
      <c r="C117" t="s">
        <v>350</v>
      </c>
      <c r="D117">
        <v>0</v>
      </c>
      <c r="E117">
        <v>0</v>
      </c>
      <c r="F117">
        <v>0</v>
      </c>
      <c r="G117">
        <v>0</v>
      </c>
      <c r="H117">
        <v>0</v>
      </c>
      <c r="I117" s="2">
        <v>0</v>
      </c>
      <c r="J117" s="2">
        <v>0</v>
      </c>
    </row>
    <row r="118" spans="1:10" x14ac:dyDescent="0.25">
      <c r="A118" t="s">
        <v>351</v>
      </c>
      <c r="B118" t="s">
        <v>352</v>
      </c>
      <c r="C118" t="s">
        <v>353</v>
      </c>
      <c r="D118">
        <v>0</v>
      </c>
      <c r="E118">
        <v>0</v>
      </c>
      <c r="F118">
        <v>0</v>
      </c>
      <c r="G118">
        <v>0</v>
      </c>
      <c r="H118">
        <v>0</v>
      </c>
      <c r="I118" s="2">
        <v>0</v>
      </c>
      <c r="J118" s="2">
        <v>0</v>
      </c>
    </row>
    <row r="119" spans="1:10" x14ac:dyDescent="0.25">
      <c r="A119" t="s">
        <v>354</v>
      </c>
      <c r="B119" t="s">
        <v>355</v>
      </c>
      <c r="C119" t="s">
        <v>356</v>
      </c>
      <c r="D119">
        <v>0</v>
      </c>
      <c r="E119">
        <v>0</v>
      </c>
      <c r="F119">
        <v>0</v>
      </c>
      <c r="G119">
        <v>0</v>
      </c>
      <c r="H119">
        <v>0</v>
      </c>
      <c r="I119" s="2">
        <v>0</v>
      </c>
      <c r="J119" s="2">
        <v>0</v>
      </c>
    </row>
    <row r="120" spans="1:10" x14ac:dyDescent="0.25">
      <c r="A120" t="s">
        <v>357</v>
      </c>
      <c r="B120" t="s">
        <v>358</v>
      </c>
      <c r="C120" t="s">
        <v>359</v>
      </c>
      <c r="D120">
        <v>5537704779.0448923</v>
      </c>
      <c r="E120">
        <v>1978814544.8143542</v>
      </c>
      <c r="F120">
        <v>7516519323.8592463</v>
      </c>
      <c r="G120">
        <v>39747628.699901551</v>
      </c>
      <c r="H120">
        <v>0</v>
      </c>
      <c r="I120" s="2">
        <v>621962747.11292768</v>
      </c>
      <c r="J120" s="2">
        <v>8178229699.6720753</v>
      </c>
    </row>
    <row r="121" spans="1:10" x14ac:dyDescent="0.25">
      <c r="A121" t="s">
        <v>360</v>
      </c>
      <c r="B121" t="s">
        <v>361</v>
      </c>
      <c r="C121" t="s">
        <v>362</v>
      </c>
      <c r="D121">
        <v>157458527.28605399</v>
      </c>
      <c r="E121">
        <v>95888289.483531952</v>
      </c>
      <c r="F121">
        <v>253346816.76958594</v>
      </c>
      <c r="G121">
        <v>1091583.8610092502</v>
      </c>
      <c r="H121">
        <v>0</v>
      </c>
      <c r="I121" s="2">
        <v>7753488.0186737152</v>
      </c>
      <c r="J121" s="2">
        <v>262191888.6492689</v>
      </c>
    </row>
    <row r="122" spans="1:10" x14ac:dyDescent="0.25">
      <c r="A122" t="s">
        <v>363</v>
      </c>
      <c r="B122" t="s">
        <v>364</v>
      </c>
      <c r="C122" t="s">
        <v>365</v>
      </c>
      <c r="D122">
        <v>2624022720.0715013</v>
      </c>
      <c r="E122">
        <v>4030745064.3543262</v>
      </c>
      <c r="F122">
        <v>6654767784.425827</v>
      </c>
      <c r="G122">
        <v>60759344.377887994</v>
      </c>
      <c r="H122">
        <v>0</v>
      </c>
      <c r="I122" s="2">
        <v>1542952850.2123272</v>
      </c>
      <c r="J122" s="2">
        <v>8258479979.0160418</v>
      </c>
    </row>
    <row r="123" spans="1:10" x14ac:dyDescent="0.25">
      <c r="A123" t="s">
        <v>366</v>
      </c>
      <c r="B123" t="s">
        <v>367</v>
      </c>
      <c r="C123" t="s">
        <v>368</v>
      </c>
      <c r="D123">
        <v>2146805411.7241504</v>
      </c>
      <c r="E123">
        <v>1693325806.8987353</v>
      </c>
      <c r="F123">
        <v>3840131218.6228857</v>
      </c>
      <c r="G123">
        <v>16721042.873887599</v>
      </c>
      <c r="H123">
        <v>0</v>
      </c>
      <c r="I123" s="2">
        <v>285477900.55019951</v>
      </c>
      <c r="J123" s="2">
        <v>4142330162.0469728</v>
      </c>
    </row>
    <row r="124" spans="1:10" x14ac:dyDescent="0.25">
      <c r="A124" t="s">
        <v>369</v>
      </c>
      <c r="B124" t="s">
        <v>370</v>
      </c>
      <c r="C124" t="s">
        <v>371</v>
      </c>
      <c r="D124">
        <v>3545843051.2518082</v>
      </c>
      <c r="E124">
        <v>10141804994.854584</v>
      </c>
      <c r="F124">
        <v>13687648046.106392</v>
      </c>
      <c r="G124">
        <v>79557711.721131295</v>
      </c>
      <c r="H124">
        <v>0</v>
      </c>
      <c r="I124" s="2">
        <v>1491294941.5760908</v>
      </c>
      <c r="J124" s="2">
        <v>15258500699.403614</v>
      </c>
    </row>
    <row r="125" spans="1:10" x14ac:dyDescent="0.25">
      <c r="A125" t="s">
        <v>372</v>
      </c>
      <c r="B125" t="s">
        <v>373</v>
      </c>
      <c r="C125" t="s">
        <v>374</v>
      </c>
      <c r="D125">
        <v>7222011539.4742756</v>
      </c>
      <c r="E125">
        <v>4597144092.7366533</v>
      </c>
      <c r="F125">
        <v>11819155632.21093</v>
      </c>
      <c r="G125">
        <v>120048936.62847486</v>
      </c>
      <c r="H125">
        <v>0</v>
      </c>
      <c r="I125" s="2">
        <v>2203962546.6342187</v>
      </c>
      <c r="J125" s="2">
        <v>14143167115.473623</v>
      </c>
    </row>
    <row r="126" spans="1:10" x14ac:dyDescent="0.25">
      <c r="A126" t="s">
        <v>375</v>
      </c>
      <c r="B126" t="s">
        <v>376</v>
      </c>
      <c r="C126" t="s">
        <v>377</v>
      </c>
      <c r="D126">
        <v>43132510176.290062</v>
      </c>
      <c r="E126">
        <v>22667275781.013912</v>
      </c>
      <c r="F126">
        <v>65799785957.30397</v>
      </c>
      <c r="G126">
        <v>320060519.78409886</v>
      </c>
      <c r="H126">
        <v>0</v>
      </c>
      <c r="I126" s="2">
        <v>2079468773.3625569</v>
      </c>
      <c r="J126" s="2">
        <v>68199315250.450623</v>
      </c>
    </row>
    <row r="127" spans="1:10" x14ac:dyDescent="0.25">
      <c r="A127" t="s">
        <v>378</v>
      </c>
      <c r="B127" t="s">
        <v>379</v>
      </c>
      <c r="C127" t="s">
        <v>380</v>
      </c>
      <c r="D127">
        <v>1475260015.2945893</v>
      </c>
      <c r="E127">
        <v>2171956617.0816197</v>
      </c>
      <c r="F127">
        <v>3647216632.3762093</v>
      </c>
      <c r="G127">
        <v>9064786.8527683225</v>
      </c>
      <c r="H127">
        <v>0</v>
      </c>
      <c r="I127" s="2">
        <v>305271891.64128095</v>
      </c>
      <c r="J127" s="2">
        <v>3961553310.8702588</v>
      </c>
    </row>
    <row r="128" spans="1:10" x14ac:dyDescent="0.25">
      <c r="A128" t="s">
        <v>381</v>
      </c>
      <c r="B128" t="s">
        <v>382</v>
      </c>
      <c r="C128" t="s">
        <v>383</v>
      </c>
      <c r="D128">
        <v>23652652579.242001</v>
      </c>
      <c r="E128">
        <v>14045467229.007215</v>
      </c>
      <c r="F128">
        <v>37698119808.249214</v>
      </c>
      <c r="G128">
        <v>569949118.34314466</v>
      </c>
      <c r="H128">
        <v>0</v>
      </c>
      <c r="I128" s="2">
        <v>10690365274.027561</v>
      </c>
      <c r="J128" s="2">
        <v>48958434200.619919</v>
      </c>
    </row>
    <row r="129" spans="1:10" x14ac:dyDescent="0.25">
      <c r="A129" t="s">
        <v>384</v>
      </c>
      <c r="B129" t="s">
        <v>385</v>
      </c>
      <c r="C129" t="s">
        <v>386</v>
      </c>
      <c r="D129">
        <v>0</v>
      </c>
      <c r="E129">
        <v>0</v>
      </c>
      <c r="F129">
        <v>0</v>
      </c>
      <c r="G129">
        <v>0</v>
      </c>
      <c r="H129">
        <v>0</v>
      </c>
      <c r="I129" s="2">
        <v>0</v>
      </c>
      <c r="J129" s="2">
        <v>0</v>
      </c>
    </row>
    <row r="130" spans="1:10" x14ac:dyDescent="0.25">
      <c r="A130" t="s">
        <v>387</v>
      </c>
      <c r="B130" t="s">
        <v>388</v>
      </c>
      <c r="C130" t="s">
        <v>389</v>
      </c>
      <c r="D130">
        <v>0</v>
      </c>
      <c r="E130">
        <v>0</v>
      </c>
      <c r="F130">
        <v>0</v>
      </c>
      <c r="G130">
        <v>0</v>
      </c>
      <c r="H130">
        <v>0</v>
      </c>
      <c r="I130" s="2">
        <v>0</v>
      </c>
      <c r="J130" s="2">
        <v>0</v>
      </c>
    </row>
    <row r="131" spans="1:10" x14ac:dyDescent="0.25">
      <c r="A131" t="s">
        <v>390</v>
      </c>
      <c r="B131" t="s">
        <v>391</v>
      </c>
      <c r="C131" t="s">
        <v>392</v>
      </c>
      <c r="D131">
        <v>2514731733.1228733</v>
      </c>
      <c r="E131">
        <v>0</v>
      </c>
      <c r="F131">
        <v>2514731733.1228733</v>
      </c>
      <c r="G131">
        <v>0</v>
      </c>
      <c r="H131">
        <v>0</v>
      </c>
      <c r="I131" s="2">
        <v>461439286.65355003</v>
      </c>
      <c r="J131" s="2">
        <v>2976171019.7764235</v>
      </c>
    </row>
    <row r="132" spans="1:10" x14ac:dyDescent="0.25">
      <c r="A132" t="s">
        <v>393</v>
      </c>
      <c r="B132" t="s">
        <v>394</v>
      </c>
      <c r="C132" t="s">
        <v>395</v>
      </c>
      <c r="D132">
        <v>807824905.64159238</v>
      </c>
      <c r="E132">
        <v>0</v>
      </c>
      <c r="F132">
        <v>807824905.64159238</v>
      </c>
      <c r="G132">
        <v>0</v>
      </c>
      <c r="H132">
        <v>0</v>
      </c>
      <c r="I132" s="2">
        <v>184292400.76406923</v>
      </c>
      <c r="J132" s="2">
        <v>992117306.40566158</v>
      </c>
    </row>
    <row r="133" spans="1:10" x14ac:dyDescent="0.25">
      <c r="A133" t="s">
        <v>396</v>
      </c>
      <c r="B133" t="s">
        <v>397</v>
      </c>
      <c r="C133" t="s">
        <v>398</v>
      </c>
      <c r="D133">
        <v>1061942518.078462</v>
      </c>
      <c r="E133">
        <v>0</v>
      </c>
      <c r="F133">
        <v>1061942518.078462</v>
      </c>
      <c r="G133">
        <v>0</v>
      </c>
      <c r="H133">
        <v>0</v>
      </c>
      <c r="I133" s="2">
        <v>181494246.77545673</v>
      </c>
      <c r="J133" s="2">
        <v>1243436764.8539188</v>
      </c>
    </row>
    <row r="134" spans="1:10" x14ac:dyDescent="0.25">
      <c r="A134" t="s">
        <v>399</v>
      </c>
      <c r="B134" t="s">
        <v>400</v>
      </c>
      <c r="C134" t="s">
        <v>401</v>
      </c>
      <c r="D134">
        <v>168841164.03982711</v>
      </c>
      <c r="E134">
        <v>0</v>
      </c>
      <c r="F134">
        <v>168841164.03982711</v>
      </c>
      <c r="G134">
        <v>0</v>
      </c>
      <c r="H134">
        <v>0</v>
      </c>
      <c r="I134" s="2">
        <v>25530488.744297534</v>
      </c>
      <c r="J134" s="2">
        <v>194371652.78412464</v>
      </c>
    </row>
    <row r="135" spans="1:10" x14ac:dyDescent="0.25">
      <c r="A135" t="s">
        <v>402</v>
      </c>
      <c r="B135" t="s">
        <v>403</v>
      </c>
      <c r="C135" t="s">
        <v>404</v>
      </c>
      <c r="D135">
        <v>480993089.68864959</v>
      </c>
      <c r="E135">
        <v>0</v>
      </c>
      <c r="F135">
        <v>480993089.68864959</v>
      </c>
      <c r="G135">
        <v>0</v>
      </c>
      <c r="H135">
        <v>0</v>
      </c>
      <c r="I135" s="2">
        <v>83047289.588965043</v>
      </c>
      <c r="J135" s="2">
        <v>564040379.27761459</v>
      </c>
    </row>
    <row r="136" spans="1:10" x14ac:dyDescent="0.25">
      <c r="A136" t="s">
        <v>405</v>
      </c>
      <c r="B136" t="s">
        <v>406</v>
      </c>
      <c r="C136" t="s">
        <v>407</v>
      </c>
      <c r="D136">
        <v>65131382.618445672</v>
      </c>
      <c r="E136">
        <v>0</v>
      </c>
      <c r="F136">
        <v>65131382.618445672</v>
      </c>
      <c r="G136">
        <v>0</v>
      </c>
      <c r="H136">
        <v>0</v>
      </c>
      <c r="I136" s="2">
        <v>12722657.622043887</v>
      </c>
      <c r="J136" s="2">
        <v>77854040.240489557</v>
      </c>
    </row>
    <row r="137" spans="1:10" x14ac:dyDescent="0.25">
      <c r="A137" t="s">
        <v>408</v>
      </c>
      <c r="B137" t="s">
        <v>409</v>
      </c>
      <c r="C137" t="s">
        <v>410</v>
      </c>
      <c r="D137">
        <v>421041066.88470143</v>
      </c>
      <c r="E137">
        <v>0</v>
      </c>
      <c r="F137">
        <v>421041066.88470143</v>
      </c>
      <c r="G137">
        <v>0</v>
      </c>
      <c r="H137">
        <v>0</v>
      </c>
      <c r="I137" s="2">
        <v>71322173.019765154</v>
      </c>
      <c r="J137" s="2">
        <v>492363239.90446657</v>
      </c>
    </row>
    <row r="138" spans="1:10" x14ac:dyDescent="0.25">
      <c r="A138" t="s">
        <v>411</v>
      </c>
      <c r="B138" t="s">
        <v>412</v>
      </c>
      <c r="C138" t="s">
        <v>413</v>
      </c>
      <c r="D138">
        <v>191603002.93603542</v>
      </c>
      <c r="E138">
        <v>0</v>
      </c>
      <c r="F138">
        <v>191603002.93603542</v>
      </c>
      <c r="G138">
        <v>0</v>
      </c>
      <c r="H138">
        <v>0</v>
      </c>
      <c r="I138" s="2">
        <v>33110842.405227087</v>
      </c>
      <c r="J138" s="2">
        <v>224713845.34126252</v>
      </c>
    </row>
    <row r="139" spans="1:10" x14ac:dyDescent="0.25">
      <c r="A139" t="s">
        <v>414</v>
      </c>
      <c r="B139" t="s">
        <v>415</v>
      </c>
      <c r="C139" t="s">
        <v>416</v>
      </c>
      <c r="D139">
        <v>0</v>
      </c>
      <c r="E139">
        <v>0</v>
      </c>
      <c r="F139">
        <v>0</v>
      </c>
      <c r="G139">
        <v>0</v>
      </c>
      <c r="H139">
        <v>0</v>
      </c>
      <c r="I139" s="2">
        <v>0</v>
      </c>
      <c r="J139" s="2">
        <v>0</v>
      </c>
    </row>
    <row r="140" spans="1:10" x14ac:dyDescent="0.25">
      <c r="A140" t="s">
        <v>417</v>
      </c>
      <c r="B140" t="s">
        <v>418</v>
      </c>
      <c r="C140" t="s">
        <v>419</v>
      </c>
      <c r="D140">
        <v>0</v>
      </c>
      <c r="E140">
        <v>0</v>
      </c>
      <c r="F140">
        <v>0</v>
      </c>
      <c r="G140">
        <v>0</v>
      </c>
      <c r="H140">
        <v>0</v>
      </c>
      <c r="I140" s="2">
        <v>0</v>
      </c>
      <c r="J140" s="2">
        <v>0</v>
      </c>
    </row>
    <row r="141" spans="1:10" x14ac:dyDescent="0.25">
      <c r="A141" t="s">
        <v>420</v>
      </c>
      <c r="B141" t="s">
        <v>421</v>
      </c>
      <c r="C141" t="s">
        <v>422</v>
      </c>
      <c r="D141">
        <v>3310033.182527171</v>
      </c>
      <c r="E141">
        <v>0</v>
      </c>
      <c r="F141">
        <v>3310033.182527171</v>
      </c>
      <c r="G141">
        <v>0</v>
      </c>
      <c r="H141">
        <v>0</v>
      </c>
      <c r="I141" s="2">
        <v>60971.384532001444</v>
      </c>
      <c r="J141" s="2">
        <v>3371004.5670591723</v>
      </c>
    </row>
    <row r="142" spans="1:10" x14ac:dyDescent="0.25">
      <c r="A142" t="s">
        <v>423</v>
      </c>
      <c r="B142" t="s">
        <v>424</v>
      </c>
      <c r="C142" t="s">
        <v>425</v>
      </c>
      <c r="D142">
        <v>120701653.20752636</v>
      </c>
      <c r="E142">
        <v>0</v>
      </c>
      <c r="F142">
        <v>120701653.20752636</v>
      </c>
      <c r="G142">
        <v>0</v>
      </c>
      <c r="H142">
        <v>0</v>
      </c>
      <c r="I142" s="2">
        <v>20998741.719625957</v>
      </c>
      <c r="J142" s="2">
        <v>141700394.92715231</v>
      </c>
    </row>
    <row r="143" spans="1:10" x14ac:dyDescent="0.25">
      <c r="A143" t="s">
        <v>426</v>
      </c>
      <c r="B143" t="s">
        <v>427</v>
      </c>
      <c r="C143" t="s">
        <v>428</v>
      </c>
      <c r="D143">
        <v>2413541093.7237015</v>
      </c>
      <c r="E143">
        <v>0</v>
      </c>
      <c r="F143">
        <v>2413541093.7237015</v>
      </c>
      <c r="G143">
        <v>0</v>
      </c>
      <c r="H143">
        <v>0</v>
      </c>
      <c r="I143" s="2">
        <v>416026277.35470515</v>
      </c>
      <c r="J143" s="2">
        <v>2829567371.0784068</v>
      </c>
    </row>
    <row r="144" spans="1:10" x14ac:dyDescent="0.25">
      <c r="A144" t="s">
        <v>429</v>
      </c>
      <c r="B144" t="s">
        <v>430</v>
      </c>
      <c r="C144" t="s">
        <v>431</v>
      </c>
      <c r="D144">
        <v>12401048021.731787</v>
      </c>
      <c r="E144">
        <v>0</v>
      </c>
      <c r="F144">
        <v>12401048021.731787</v>
      </c>
      <c r="G144">
        <v>0</v>
      </c>
      <c r="H144">
        <v>0</v>
      </c>
      <c r="I144" s="2">
        <v>2089871892.7035563</v>
      </c>
      <c r="J144" s="2">
        <v>14490919914.435343</v>
      </c>
    </row>
    <row r="145" spans="1:10" x14ac:dyDescent="0.25">
      <c r="A145" t="s">
        <v>432</v>
      </c>
      <c r="B145" t="s">
        <v>433</v>
      </c>
      <c r="C145" t="s">
        <v>434</v>
      </c>
      <c r="D145">
        <v>0</v>
      </c>
      <c r="E145">
        <v>0</v>
      </c>
      <c r="F145">
        <v>0</v>
      </c>
      <c r="G145">
        <v>0</v>
      </c>
      <c r="H145">
        <v>0</v>
      </c>
      <c r="I145" s="2">
        <v>0</v>
      </c>
      <c r="J145" s="2">
        <v>0</v>
      </c>
    </row>
    <row r="146" spans="1:10" x14ac:dyDescent="0.25">
      <c r="A146" t="s">
        <v>435</v>
      </c>
      <c r="B146" t="s">
        <v>436</v>
      </c>
      <c r="C146" t="s">
        <v>437</v>
      </c>
      <c r="D146">
        <v>0</v>
      </c>
      <c r="E146">
        <v>0</v>
      </c>
      <c r="F146">
        <v>0</v>
      </c>
      <c r="G146">
        <v>0</v>
      </c>
      <c r="H146">
        <v>0</v>
      </c>
      <c r="I146" s="2">
        <v>0</v>
      </c>
      <c r="J146" s="2">
        <v>0</v>
      </c>
    </row>
    <row r="147" spans="1:10" x14ac:dyDescent="0.25">
      <c r="A147" t="s">
        <v>438</v>
      </c>
      <c r="B147" t="s">
        <v>439</v>
      </c>
      <c r="C147" t="s">
        <v>440</v>
      </c>
      <c r="D147">
        <v>0</v>
      </c>
      <c r="E147">
        <v>0</v>
      </c>
      <c r="F147">
        <v>0</v>
      </c>
      <c r="G147">
        <v>0</v>
      </c>
      <c r="H147">
        <v>0</v>
      </c>
      <c r="I147" s="2">
        <v>0</v>
      </c>
      <c r="J147" s="2">
        <v>0</v>
      </c>
    </row>
    <row r="148" spans="1:10" x14ac:dyDescent="0.25">
      <c r="A148" t="s">
        <v>441</v>
      </c>
      <c r="B148" t="s">
        <v>442</v>
      </c>
      <c r="C148" t="s">
        <v>443</v>
      </c>
      <c r="D148">
        <v>88.186862013612028</v>
      </c>
      <c r="E148">
        <v>0</v>
      </c>
      <c r="F148">
        <v>88.186862013612028</v>
      </c>
      <c r="G148">
        <v>0</v>
      </c>
      <c r="H148">
        <v>0</v>
      </c>
      <c r="I148" s="2">
        <v>0</v>
      </c>
      <c r="J148" s="2">
        <v>88.186862013612028</v>
      </c>
    </row>
    <row r="149" spans="1:10" x14ac:dyDescent="0.25">
      <c r="A149" t="s">
        <v>444</v>
      </c>
      <c r="B149" t="s">
        <v>445</v>
      </c>
      <c r="C149" t="s">
        <v>446</v>
      </c>
      <c r="D149">
        <v>0</v>
      </c>
      <c r="E149">
        <v>0</v>
      </c>
      <c r="F149">
        <v>0</v>
      </c>
      <c r="G149">
        <v>0</v>
      </c>
      <c r="H149">
        <v>0</v>
      </c>
      <c r="I149" s="2">
        <v>0</v>
      </c>
      <c r="J149" s="2">
        <v>0</v>
      </c>
    </row>
    <row r="150" spans="1:10" x14ac:dyDescent="0.25">
      <c r="A150" t="s">
        <v>447</v>
      </c>
      <c r="B150" t="s">
        <v>448</v>
      </c>
      <c r="C150" t="s">
        <v>449</v>
      </c>
      <c r="D150">
        <v>16468714655.028959</v>
      </c>
      <c r="E150">
        <v>0</v>
      </c>
      <c r="F150">
        <v>16468714655.028959</v>
      </c>
      <c r="G150">
        <v>-571227739.65878427</v>
      </c>
      <c r="H150">
        <v>0</v>
      </c>
      <c r="I150" s="2">
        <v>1613156444.6549473</v>
      </c>
      <c r="J150" s="2">
        <v>17510643360.025124</v>
      </c>
    </row>
    <row r="151" spans="1:10" x14ac:dyDescent="0.25">
      <c r="A151" t="s">
        <v>450</v>
      </c>
      <c r="B151" t="s">
        <v>451</v>
      </c>
      <c r="C151" t="s">
        <v>452</v>
      </c>
      <c r="D151">
        <v>741395700.45332825</v>
      </c>
      <c r="E151">
        <v>0</v>
      </c>
      <c r="F151">
        <v>741395700.45332825</v>
      </c>
      <c r="G151">
        <v>0</v>
      </c>
      <c r="H151">
        <v>0</v>
      </c>
      <c r="I151" s="2">
        <v>112802597.74992807</v>
      </c>
      <c r="J151" s="2">
        <v>854198298.20325637</v>
      </c>
    </row>
    <row r="152" spans="1:10" x14ac:dyDescent="0.25">
      <c r="A152" t="s">
        <v>453</v>
      </c>
      <c r="B152" t="s">
        <v>454</v>
      </c>
      <c r="C152" t="s">
        <v>455</v>
      </c>
      <c r="D152">
        <v>5129416847.878788</v>
      </c>
      <c r="E152">
        <v>0</v>
      </c>
      <c r="F152">
        <v>5129416847.878788</v>
      </c>
      <c r="G152">
        <v>0</v>
      </c>
      <c r="H152">
        <v>0</v>
      </c>
      <c r="I152" s="2">
        <v>1620189014.0233016</v>
      </c>
      <c r="J152" s="2">
        <v>6749605861.9020901</v>
      </c>
    </row>
    <row r="153" spans="1:10" x14ac:dyDescent="0.25">
      <c r="A153" t="s">
        <v>456</v>
      </c>
      <c r="B153" t="s">
        <v>457</v>
      </c>
      <c r="C153" t="s">
        <v>458</v>
      </c>
      <c r="D153">
        <v>5124996555.5521002</v>
      </c>
      <c r="E153">
        <v>84086419.417000517</v>
      </c>
      <c r="F153">
        <v>5209082974.969101</v>
      </c>
      <c r="G153">
        <v>0</v>
      </c>
      <c r="H153">
        <v>0</v>
      </c>
      <c r="I153" s="2">
        <v>758055638.85595739</v>
      </c>
      <c r="J153" s="2">
        <v>5967138613.825058</v>
      </c>
    </row>
    <row r="154" spans="1:10" x14ac:dyDescent="0.25">
      <c r="A154" t="s">
        <v>459</v>
      </c>
      <c r="B154" t="s">
        <v>460</v>
      </c>
      <c r="C154" t="s">
        <v>461</v>
      </c>
      <c r="D154">
        <v>0</v>
      </c>
      <c r="E154">
        <v>0</v>
      </c>
      <c r="F154">
        <v>0</v>
      </c>
      <c r="G154">
        <v>0</v>
      </c>
      <c r="H154">
        <v>0</v>
      </c>
      <c r="I154" s="2">
        <v>0</v>
      </c>
      <c r="J154" s="2">
        <v>0</v>
      </c>
    </row>
    <row r="155" spans="1:10" x14ac:dyDescent="0.25">
      <c r="A155" t="s">
        <v>462</v>
      </c>
      <c r="B155" t="s">
        <v>463</v>
      </c>
      <c r="C155" t="s">
        <v>464</v>
      </c>
      <c r="D155">
        <v>27391968291.746201</v>
      </c>
      <c r="E155">
        <v>0</v>
      </c>
      <c r="F155">
        <v>27391968291.746201</v>
      </c>
      <c r="G155">
        <v>-901579861.6513437</v>
      </c>
      <c r="H155">
        <v>0</v>
      </c>
      <c r="I155" s="2">
        <v>3632494364.3671141</v>
      </c>
      <c r="J155" s="2">
        <v>30122882794.461971</v>
      </c>
    </row>
    <row r="156" spans="1:10" x14ac:dyDescent="0.25">
      <c r="A156" t="s">
        <v>465</v>
      </c>
      <c r="B156" t="s">
        <v>466</v>
      </c>
      <c r="C156" t="s">
        <v>467</v>
      </c>
      <c r="D156">
        <v>314610731.89315861</v>
      </c>
      <c r="E156">
        <v>0</v>
      </c>
      <c r="F156">
        <v>314610731.89315861</v>
      </c>
      <c r="G156">
        <v>-44844137.680844314</v>
      </c>
      <c r="H156">
        <v>0</v>
      </c>
      <c r="I156" s="2">
        <v>65907947.306278788</v>
      </c>
      <c r="J156" s="2">
        <v>335674541.51859307</v>
      </c>
    </row>
    <row r="157" spans="1:10" x14ac:dyDescent="0.25">
      <c r="A157" t="s">
        <v>468</v>
      </c>
      <c r="B157" t="s">
        <v>469</v>
      </c>
      <c r="C157" t="s">
        <v>470</v>
      </c>
      <c r="D157">
        <v>1890956221.2672458</v>
      </c>
      <c r="E157">
        <v>47003711.407714479</v>
      </c>
      <c r="F157">
        <v>1937959932.6749601</v>
      </c>
      <c r="G157">
        <v>-1944734325.8202169</v>
      </c>
      <c r="H157">
        <v>0</v>
      </c>
      <c r="I157" s="2">
        <v>6774393.1452568676</v>
      </c>
      <c r="J157" s="2">
        <v>0</v>
      </c>
    </row>
    <row r="158" spans="1:10" x14ac:dyDescent="0.25">
      <c r="A158" t="s">
        <v>471</v>
      </c>
      <c r="B158" t="s">
        <v>472</v>
      </c>
      <c r="C158" t="s">
        <v>473</v>
      </c>
      <c r="D158">
        <v>836143459.30496252</v>
      </c>
      <c r="E158">
        <v>70512279.155391961</v>
      </c>
      <c r="F158">
        <v>906655738.46035445</v>
      </c>
      <c r="G158">
        <v>-906655738.46035433</v>
      </c>
      <c r="H158">
        <v>0</v>
      </c>
      <c r="I158" s="2">
        <v>0</v>
      </c>
      <c r="J158" s="2">
        <v>0</v>
      </c>
    </row>
    <row r="159" spans="1:10" x14ac:dyDescent="0.25">
      <c r="A159" t="s">
        <v>474</v>
      </c>
      <c r="B159" t="s">
        <v>475</v>
      </c>
      <c r="C159" t="s">
        <v>476</v>
      </c>
      <c r="D159">
        <v>68454553051.941856</v>
      </c>
      <c r="E159">
        <v>19622048617.05217</v>
      </c>
      <c r="F159">
        <v>88076601668.994019</v>
      </c>
      <c r="G159">
        <v>0</v>
      </c>
      <c r="H159">
        <v>0</v>
      </c>
      <c r="I159" s="2">
        <v>18233137788.883713</v>
      </c>
      <c r="J159" s="2">
        <v>106309739457.87773</v>
      </c>
    </row>
    <row r="160" spans="1:10" x14ac:dyDescent="0.25">
      <c r="A160" t="s">
        <v>477</v>
      </c>
      <c r="B160" t="s">
        <v>478</v>
      </c>
      <c r="C160" t="s">
        <v>479</v>
      </c>
      <c r="D160">
        <v>11958545554.388737</v>
      </c>
      <c r="E160">
        <v>1002894018.116069</v>
      </c>
      <c r="F160">
        <v>12961439572.504807</v>
      </c>
      <c r="G160">
        <v>0</v>
      </c>
      <c r="H160">
        <v>0</v>
      </c>
      <c r="I160" s="2">
        <v>-864684682.15788543</v>
      </c>
      <c r="J160" s="2">
        <v>12096754890.346922</v>
      </c>
    </row>
    <row r="161" spans="1:10" x14ac:dyDescent="0.25">
      <c r="A161" t="s">
        <v>480</v>
      </c>
      <c r="B161" t="s">
        <v>481</v>
      </c>
      <c r="C161" t="s">
        <v>482</v>
      </c>
      <c r="D161">
        <v>12984747136.530949</v>
      </c>
      <c r="E161">
        <v>2338087479.4942551</v>
      </c>
      <c r="F161">
        <v>15322834616.025204</v>
      </c>
      <c r="G161">
        <v>0</v>
      </c>
      <c r="H161">
        <v>0</v>
      </c>
      <c r="I161" s="2">
        <v>-1090275865.033304</v>
      </c>
      <c r="J161" s="2">
        <v>14232558750.991899</v>
      </c>
    </row>
    <row r="162" spans="1:10" x14ac:dyDescent="0.25">
      <c r="A162" t="s">
        <v>483</v>
      </c>
      <c r="B162" t="s">
        <v>484</v>
      </c>
      <c r="C162" t="s">
        <v>485</v>
      </c>
      <c r="D162">
        <v>0</v>
      </c>
      <c r="E162">
        <v>0</v>
      </c>
      <c r="F162">
        <v>0</v>
      </c>
      <c r="G162">
        <v>0</v>
      </c>
      <c r="H162">
        <v>0</v>
      </c>
      <c r="I162" s="2">
        <v>0</v>
      </c>
      <c r="J162" s="2">
        <v>0</v>
      </c>
    </row>
    <row r="163" spans="1:10" x14ac:dyDescent="0.25">
      <c r="A163" t="s">
        <v>486</v>
      </c>
      <c r="B163" t="s">
        <v>487</v>
      </c>
      <c r="C163" t="s">
        <v>488</v>
      </c>
      <c r="D163">
        <v>369283524.00091887</v>
      </c>
      <c r="E163">
        <v>313643724.38061547</v>
      </c>
      <c r="F163">
        <v>682927248.38153434</v>
      </c>
      <c r="G163">
        <v>0</v>
      </c>
      <c r="H163">
        <v>0</v>
      </c>
      <c r="I163" s="2">
        <v>1225071.3288140593</v>
      </c>
      <c r="J163" s="2">
        <v>684152319.71034837</v>
      </c>
    </row>
    <row r="164" spans="1:10" x14ac:dyDescent="0.25">
      <c r="A164" t="s">
        <v>489</v>
      </c>
      <c r="B164" t="s">
        <v>490</v>
      </c>
      <c r="C164" t="s">
        <v>491</v>
      </c>
      <c r="D164">
        <v>390455183.69583112</v>
      </c>
      <c r="E164">
        <v>141006752.17163146</v>
      </c>
      <c r="F164">
        <v>531461935.86746258</v>
      </c>
      <c r="G164">
        <v>0</v>
      </c>
      <c r="H164">
        <v>0</v>
      </c>
      <c r="I164" s="2">
        <v>998477.24307623575</v>
      </c>
      <c r="J164" s="2">
        <v>532460413.11053884</v>
      </c>
    </row>
    <row r="165" spans="1:10" x14ac:dyDescent="0.25">
      <c r="A165" t="s">
        <v>492</v>
      </c>
      <c r="B165" t="s">
        <v>493</v>
      </c>
      <c r="C165" t="s">
        <v>494</v>
      </c>
      <c r="D165">
        <v>16120835759.287395</v>
      </c>
      <c r="E165">
        <v>6892566702.9292316</v>
      </c>
      <c r="F165">
        <v>23013402462.216629</v>
      </c>
      <c r="G165">
        <v>0</v>
      </c>
      <c r="H165">
        <v>0</v>
      </c>
      <c r="I165" s="2">
        <v>899836090.26717544</v>
      </c>
      <c r="J165" s="2">
        <v>23913238552.483803</v>
      </c>
    </row>
    <row r="166" spans="1:10" x14ac:dyDescent="0.25">
      <c r="A166" t="s">
        <v>495</v>
      </c>
      <c r="B166" t="s">
        <v>496</v>
      </c>
      <c r="C166" t="s">
        <v>497</v>
      </c>
      <c r="D166">
        <v>7767092561.0988588</v>
      </c>
      <c r="E166">
        <v>667049235.40206933</v>
      </c>
      <c r="F166">
        <v>8434141796.5009279</v>
      </c>
      <c r="G166">
        <v>0</v>
      </c>
      <c r="H166">
        <v>0</v>
      </c>
      <c r="I166" s="2">
        <v>86105957.390021056</v>
      </c>
      <c r="J166" s="2">
        <v>8520247753.8909492</v>
      </c>
    </row>
    <row r="167" spans="1:10" x14ac:dyDescent="0.25">
      <c r="A167" t="s">
        <v>498</v>
      </c>
      <c r="B167" t="s">
        <v>499</v>
      </c>
      <c r="C167" t="s">
        <v>500</v>
      </c>
      <c r="D167">
        <v>37251181444.59269</v>
      </c>
      <c r="E167">
        <v>2236461840.949069</v>
      </c>
      <c r="F167">
        <v>39487643285.541756</v>
      </c>
      <c r="G167">
        <v>0</v>
      </c>
      <c r="H167">
        <v>0</v>
      </c>
      <c r="I167" s="2">
        <v>8222548815.4921951</v>
      </c>
      <c r="J167" s="2">
        <v>47710192101.033951</v>
      </c>
    </row>
    <row r="168" spans="1:10" x14ac:dyDescent="0.25">
      <c r="A168" t="s">
        <v>501</v>
      </c>
      <c r="B168" t="s">
        <v>502</v>
      </c>
      <c r="C168" t="s">
        <v>503</v>
      </c>
      <c r="D168">
        <v>47510139352.739746</v>
      </c>
      <c r="E168">
        <v>1334337519.1695535</v>
      </c>
      <c r="F168">
        <v>48844476871.909302</v>
      </c>
      <c r="G168">
        <v>0</v>
      </c>
      <c r="H168">
        <v>0</v>
      </c>
      <c r="I168" s="2">
        <v>729298336.50208628</v>
      </c>
      <c r="J168" s="2">
        <v>49573775208.411385</v>
      </c>
    </row>
    <row r="169" spans="1:10" x14ac:dyDescent="0.25">
      <c r="A169" t="s">
        <v>504</v>
      </c>
      <c r="B169" t="s">
        <v>505</v>
      </c>
      <c r="C169" t="s">
        <v>506</v>
      </c>
      <c r="D169">
        <v>38703596871.334999</v>
      </c>
      <c r="E169">
        <v>1736945397.2722726</v>
      </c>
      <c r="F169">
        <v>40440542268.607269</v>
      </c>
      <c r="G169">
        <v>0</v>
      </c>
      <c r="H169">
        <v>0</v>
      </c>
      <c r="I169" s="2">
        <v>7211041924.5588379</v>
      </c>
      <c r="J169" s="2">
        <v>47651584193.166107</v>
      </c>
    </row>
    <row r="170" spans="1:10" x14ac:dyDescent="0.25">
      <c r="A170" t="s">
        <v>507</v>
      </c>
      <c r="B170" t="s">
        <v>508</v>
      </c>
      <c r="C170" t="s">
        <v>509</v>
      </c>
      <c r="D170">
        <v>546198529.2422663</v>
      </c>
      <c r="E170">
        <v>161395303.17473802</v>
      </c>
      <c r="F170">
        <v>707593832.41700435</v>
      </c>
      <c r="G170">
        <v>0</v>
      </c>
      <c r="H170">
        <v>0</v>
      </c>
      <c r="I170" s="2">
        <v>10696033.857303284</v>
      </c>
      <c r="J170" s="2">
        <v>718289866.27430761</v>
      </c>
    </row>
    <row r="171" spans="1:10" x14ac:dyDescent="0.25">
      <c r="A171" t="s">
        <v>510</v>
      </c>
      <c r="B171" t="s">
        <v>511</v>
      </c>
      <c r="C171" t="s">
        <v>512</v>
      </c>
      <c r="D171">
        <v>250857753101.27789</v>
      </c>
      <c r="E171">
        <v>4127326389.605247</v>
      </c>
      <c r="F171">
        <v>254985079490.88315</v>
      </c>
      <c r="G171">
        <v>0</v>
      </c>
      <c r="H171">
        <v>0</v>
      </c>
      <c r="I171" s="2">
        <v>2567015274.5701432</v>
      </c>
      <c r="J171" s="2">
        <v>257552094765.45328</v>
      </c>
    </row>
    <row r="172" spans="1:10" x14ac:dyDescent="0.25">
      <c r="A172" t="s">
        <v>513</v>
      </c>
      <c r="B172" t="s">
        <v>514</v>
      </c>
      <c r="C172" t="s">
        <v>515</v>
      </c>
      <c r="D172">
        <v>5010753376.2097788</v>
      </c>
      <c r="E172">
        <v>0</v>
      </c>
      <c r="F172">
        <v>5010753376.2097788</v>
      </c>
      <c r="G172">
        <v>0</v>
      </c>
      <c r="H172">
        <v>0</v>
      </c>
      <c r="I172" s="2">
        <v>189514420.12504548</v>
      </c>
      <c r="J172" s="2">
        <v>5200267796.3348246</v>
      </c>
    </row>
    <row r="173" spans="1:10" x14ac:dyDescent="0.25">
      <c r="A173" t="s">
        <v>516</v>
      </c>
      <c r="B173" t="s">
        <v>517</v>
      </c>
      <c r="C173" t="s">
        <v>518</v>
      </c>
      <c r="D173">
        <v>206724148.50103137</v>
      </c>
      <c r="E173">
        <v>17534058.198760226</v>
      </c>
      <c r="F173">
        <v>224258206.69979161</v>
      </c>
      <c r="G173">
        <v>0</v>
      </c>
      <c r="H173">
        <v>0</v>
      </c>
      <c r="I173" s="2">
        <v>6233532.608685662</v>
      </c>
      <c r="J173" s="2">
        <v>230491739.30847728</v>
      </c>
    </row>
    <row r="174" spans="1:10" x14ac:dyDescent="0.25">
      <c r="A174" t="s">
        <v>519</v>
      </c>
      <c r="B174" t="s">
        <v>520</v>
      </c>
      <c r="C174" t="s">
        <v>521</v>
      </c>
      <c r="D174">
        <v>220817076.90855938</v>
      </c>
      <c r="E174">
        <v>41572446.197647832</v>
      </c>
      <c r="F174">
        <v>262389523.10620722</v>
      </c>
      <c r="G174">
        <v>0</v>
      </c>
      <c r="H174">
        <v>0</v>
      </c>
      <c r="I174" s="2">
        <v>13107770.277055144</v>
      </c>
      <c r="J174" s="2">
        <v>275497293.3832624</v>
      </c>
    </row>
    <row r="175" spans="1:10" x14ac:dyDescent="0.25">
      <c r="A175" t="s">
        <v>522</v>
      </c>
      <c r="B175" t="s">
        <v>523</v>
      </c>
      <c r="C175" t="s">
        <v>524</v>
      </c>
      <c r="D175">
        <v>16215835030.14035</v>
      </c>
      <c r="E175">
        <v>607399794.75368261</v>
      </c>
      <c r="F175">
        <v>16823234824.894033</v>
      </c>
      <c r="G175">
        <v>0</v>
      </c>
      <c r="H175">
        <v>0</v>
      </c>
      <c r="I175" s="2">
        <v>1258102689.4952881</v>
      </c>
      <c r="J175" s="2">
        <v>18081337514.38932</v>
      </c>
    </row>
    <row r="176" spans="1:10" x14ac:dyDescent="0.25">
      <c r="A176" t="s">
        <v>525</v>
      </c>
      <c r="B176" t="s">
        <v>526</v>
      </c>
      <c r="C176" t="s">
        <v>527</v>
      </c>
      <c r="D176">
        <v>14080039887.10253</v>
      </c>
      <c r="E176">
        <v>66624069.581035145</v>
      </c>
      <c r="F176">
        <v>14146663956.683565</v>
      </c>
      <c r="G176">
        <v>0</v>
      </c>
      <c r="H176">
        <v>0</v>
      </c>
      <c r="I176" s="2">
        <v>231995932.97453642</v>
      </c>
      <c r="J176" s="2">
        <v>14378659889.658102</v>
      </c>
    </row>
    <row r="177" spans="1:10" x14ac:dyDescent="0.25">
      <c r="A177" t="s">
        <v>528</v>
      </c>
      <c r="B177" t="s">
        <v>529</v>
      </c>
      <c r="C177" t="s">
        <v>530</v>
      </c>
      <c r="D177">
        <v>21461842601.029106</v>
      </c>
      <c r="E177">
        <v>0</v>
      </c>
      <c r="F177">
        <v>21461842601.029106</v>
      </c>
      <c r="G177">
        <v>0</v>
      </c>
      <c r="H177">
        <v>0</v>
      </c>
      <c r="I177" s="2">
        <v>641215980.40708756</v>
      </c>
      <c r="J177" s="2">
        <v>22103058581.436195</v>
      </c>
    </row>
    <row r="178" spans="1:10" x14ac:dyDescent="0.25">
      <c r="A178" t="s">
        <v>531</v>
      </c>
      <c r="B178" t="s">
        <v>532</v>
      </c>
      <c r="C178" t="s">
        <v>533</v>
      </c>
      <c r="D178">
        <v>39004098619.716606</v>
      </c>
      <c r="E178">
        <v>0</v>
      </c>
      <c r="F178">
        <v>39004098619.716606</v>
      </c>
      <c r="G178">
        <v>0</v>
      </c>
      <c r="H178">
        <v>0</v>
      </c>
      <c r="I178" s="2">
        <v>197346026.12157845</v>
      </c>
      <c r="J178" s="2">
        <v>39201444645.838188</v>
      </c>
    </row>
    <row r="179" spans="1:10" x14ac:dyDescent="0.25">
      <c r="A179" t="s">
        <v>534</v>
      </c>
      <c r="B179" t="s">
        <v>535</v>
      </c>
      <c r="C179" t="s">
        <v>536</v>
      </c>
      <c r="D179">
        <v>2313346089.8579631</v>
      </c>
      <c r="E179">
        <v>26792305.838385597</v>
      </c>
      <c r="F179">
        <v>2340138395.6963487</v>
      </c>
      <c r="G179">
        <v>0</v>
      </c>
      <c r="H179">
        <v>0</v>
      </c>
      <c r="I179" s="2">
        <v>18701248.641566254</v>
      </c>
      <c r="J179" s="2">
        <v>2358839644.3379149</v>
      </c>
    </row>
    <row r="180" spans="1:10" x14ac:dyDescent="0.25">
      <c r="A180" t="s">
        <v>537</v>
      </c>
      <c r="B180" t="s">
        <v>538</v>
      </c>
      <c r="C180" t="s">
        <v>539</v>
      </c>
      <c r="D180">
        <v>3281156538.8688507</v>
      </c>
      <c r="E180">
        <v>32819126.932731111</v>
      </c>
      <c r="F180">
        <v>3313975665.8015819</v>
      </c>
      <c r="G180">
        <v>0</v>
      </c>
      <c r="H180">
        <v>0</v>
      </c>
      <c r="I180" s="2">
        <v>26644778.514237676</v>
      </c>
      <c r="J180" s="2">
        <v>3340620444.3158197</v>
      </c>
    </row>
    <row r="181" spans="1:10" x14ac:dyDescent="0.25">
      <c r="A181" t="s">
        <v>540</v>
      </c>
      <c r="B181" t="s">
        <v>541</v>
      </c>
      <c r="C181" t="s">
        <v>542</v>
      </c>
      <c r="D181">
        <v>3235650808.4140987</v>
      </c>
      <c r="E181">
        <v>31578401.724796392</v>
      </c>
      <c r="F181">
        <v>3267229210.138895</v>
      </c>
      <c r="G181">
        <v>0</v>
      </c>
      <c r="H181">
        <v>0</v>
      </c>
      <c r="I181" s="2">
        <v>26145116.674738735</v>
      </c>
      <c r="J181" s="2">
        <v>3293374326.8136339</v>
      </c>
    </row>
    <row r="182" spans="1:10" x14ac:dyDescent="0.25">
      <c r="A182" t="s">
        <v>543</v>
      </c>
      <c r="B182" t="s">
        <v>544</v>
      </c>
      <c r="C182" t="s">
        <v>545</v>
      </c>
      <c r="D182">
        <v>3904177161.9767408</v>
      </c>
      <c r="E182">
        <v>28506826.603948411</v>
      </c>
      <c r="F182">
        <v>3932683988.5806894</v>
      </c>
      <c r="G182">
        <v>0</v>
      </c>
      <c r="H182">
        <v>0</v>
      </c>
      <c r="I182" s="2">
        <v>31303739.669128824</v>
      </c>
      <c r="J182" s="2">
        <v>3963987728.2498183</v>
      </c>
    </row>
    <row r="183" spans="1:10" x14ac:dyDescent="0.25">
      <c r="A183" t="s">
        <v>546</v>
      </c>
      <c r="B183" t="s">
        <v>547</v>
      </c>
      <c r="C183" t="s">
        <v>548</v>
      </c>
      <c r="D183">
        <v>528352303.10234845</v>
      </c>
      <c r="E183">
        <v>9751757.4053726792</v>
      </c>
      <c r="F183">
        <v>538104060.50772119</v>
      </c>
      <c r="G183">
        <v>0</v>
      </c>
      <c r="H183">
        <v>0</v>
      </c>
      <c r="I183" s="2">
        <v>4265792.6366197653</v>
      </c>
      <c r="J183" s="2">
        <v>542369853.14434099</v>
      </c>
    </row>
    <row r="184" spans="1:10" x14ac:dyDescent="0.25">
      <c r="A184" t="s">
        <v>549</v>
      </c>
      <c r="B184" t="s">
        <v>550</v>
      </c>
      <c r="C184" t="s">
        <v>551</v>
      </c>
      <c r="D184">
        <v>1986406814.7344313</v>
      </c>
      <c r="E184">
        <v>16252171.738620717</v>
      </c>
      <c r="F184">
        <v>2002658986.473052</v>
      </c>
      <c r="G184">
        <v>0</v>
      </c>
      <c r="H184">
        <v>0</v>
      </c>
      <c r="I184" s="2">
        <v>16004303.656716997</v>
      </c>
      <c r="J184" s="2">
        <v>2018663290.1297691</v>
      </c>
    </row>
    <row r="185" spans="1:10" x14ac:dyDescent="0.25">
      <c r="A185" t="s">
        <v>552</v>
      </c>
      <c r="B185" t="s">
        <v>553</v>
      </c>
      <c r="C185" t="s">
        <v>554</v>
      </c>
      <c r="D185">
        <v>3126169913.2606182</v>
      </c>
      <c r="E185">
        <v>6668451.5506819729</v>
      </c>
      <c r="F185">
        <v>3132838364.8113003</v>
      </c>
      <c r="G185">
        <v>0</v>
      </c>
      <c r="H185">
        <v>0</v>
      </c>
      <c r="I185" s="2">
        <v>25282208.705847882</v>
      </c>
      <c r="J185" s="2">
        <v>3158120573.517148</v>
      </c>
    </row>
    <row r="186" spans="1:10" x14ac:dyDescent="0.25">
      <c r="A186" t="s">
        <v>555</v>
      </c>
      <c r="B186" t="s">
        <v>556</v>
      </c>
      <c r="C186" t="s">
        <v>557</v>
      </c>
      <c r="D186">
        <v>596961299.24118483</v>
      </c>
      <c r="E186">
        <v>1086910.2156135831</v>
      </c>
      <c r="F186">
        <v>598048209.45679843</v>
      </c>
      <c r="G186">
        <v>0</v>
      </c>
      <c r="H186">
        <v>0</v>
      </c>
      <c r="I186" s="2">
        <v>4615016.8948292937</v>
      </c>
      <c r="J186" s="2">
        <v>602663226.35162771</v>
      </c>
    </row>
    <row r="187" spans="1:10" x14ac:dyDescent="0.25">
      <c r="A187" t="s">
        <v>558</v>
      </c>
      <c r="B187" t="s">
        <v>559</v>
      </c>
      <c r="C187" t="s">
        <v>560</v>
      </c>
      <c r="D187">
        <v>73160822.85303463</v>
      </c>
      <c r="E187">
        <v>435295.62617890531</v>
      </c>
      <c r="F187">
        <v>73596118.479213536</v>
      </c>
      <c r="G187">
        <v>0</v>
      </c>
      <c r="H187">
        <v>0</v>
      </c>
      <c r="I187" s="2">
        <v>550281.84043604031</v>
      </c>
      <c r="J187" s="2">
        <v>74146400.319649577</v>
      </c>
    </row>
    <row r="188" spans="1:10" x14ac:dyDescent="0.25">
      <c r="A188" t="s">
        <v>561</v>
      </c>
      <c r="B188" t="s">
        <v>562</v>
      </c>
      <c r="C188" t="s">
        <v>563</v>
      </c>
      <c r="D188">
        <v>3246545851.7969995</v>
      </c>
      <c r="E188">
        <v>15640997.820176421</v>
      </c>
      <c r="F188">
        <v>3262186849.6171761</v>
      </c>
      <c r="G188">
        <v>0</v>
      </c>
      <c r="H188">
        <v>0</v>
      </c>
      <c r="I188" s="2">
        <v>25643274.97239304</v>
      </c>
      <c r="J188" s="2">
        <v>3287830124.5895691</v>
      </c>
    </row>
    <row r="189" spans="1:10" x14ac:dyDescent="0.25">
      <c r="A189" t="s">
        <v>564</v>
      </c>
      <c r="B189" t="s">
        <v>565</v>
      </c>
      <c r="C189" t="s">
        <v>566</v>
      </c>
      <c r="D189">
        <v>1740566239.7911112</v>
      </c>
      <c r="E189">
        <v>27954416.400427788</v>
      </c>
      <c r="F189">
        <v>1768520656.191539</v>
      </c>
      <c r="G189">
        <v>0</v>
      </c>
      <c r="H189">
        <v>0</v>
      </c>
      <c r="I189" s="2">
        <v>14645488.96027823</v>
      </c>
      <c r="J189" s="2">
        <v>1783166145.1518173</v>
      </c>
    </row>
    <row r="190" spans="1:10" x14ac:dyDescent="0.25">
      <c r="A190" t="s">
        <v>567</v>
      </c>
      <c r="B190" t="s">
        <v>568</v>
      </c>
      <c r="C190" t="s">
        <v>569</v>
      </c>
      <c r="D190">
        <v>37254996.603526883</v>
      </c>
      <c r="E190">
        <v>228645.1157107511</v>
      </c>
      <c r="F190">
        <v>37483641.719237633</v>
      </c>
      <c r="G190">
        <v>0</v>
      </c>
      <c r="H190">
        <v>0</v>
      </c>
      <c r="I190" s="2">
        <v>208735.20437398265</v>
      </c>
      <c r="J190" s="2">
        <v>37692376.923611619</v>
      </c>
    </row>
    <row r="191" spans="1:10" x14ac:dyDescent="0.25">
      <c r="A191" t="s">
        <v>570</v>
      </c>
      <c r="B191" t="s">
        <v>571</v>
      </c>
      <c r="C191" t="s">
        <v>572</v>
      </c>
      <c r="D191">
        <v>873979529.52026761</v>
      </c>
      <c r="E191">
        <v>19207855.667898614</v>
      </c>
      <c r="F191">
        <v>893187385.18816626</v>
      </c>
      <c r="G191">
        <v>0</v>
      </c>
      <c r="H191">
        <v>0</v>
      </c>
      <c r="I191" s="2">
        <v>9623562.9448357988</v>
      </c>
      <c r="J191" s="2">
        <v>902810948.13300204</v>
      </c>
    </row>
    <row r="192" spans="1:10" x14ac:dyDescent="0.25">
      <c r="A192" t="s">
        <v>573</v>
      </c>
      <c r="B192" t="s">
        <v>574</v>
      </c>
      <c r="C192" t="s">
        <v>575</v>
      </c>
      <c r="D192">
        <v>1642250463.2400682</v>
      </c>
      <c r="E192">
        <v>18799994.517379358</v>
      </c>
      <c r="F192">
        <v>1661050457.7574475</v>
      </c>
      <c r="G192">
        <v>0</v>
      </c>
      <c r="H192">
        <v>0</v>
      </c>
      <c r="I192" s="2">
        <v>14605382.132367596</v>
      </c>
      <c r="J192" s="2">
        <v>1675655839.8898151</v>
      </c>
    </row>
    <row r="193" spans="1:10" x14ac:dyDescent="0.25">
      <c r="A193" t="s">
        <v>576</v>
      </c>
      <c r="B193" t="s">
        <v>577</v>
      </c>
      <c r="C193" t="s">
        <v>578</v>
      </c>
      <c r="D193">
        <v>21472251.662009206</v>
      </c>
      <c r="E193">
        <v>18208292.56102711</v>
      </c>
      <c r="F193">
        <v>39680544.223036319</v>
      </c>
      <c r="G193">
        <v>0</v>
      </c>
      <c r="H193">
        <v>0</v>
      </c>
      <c r="I193" s="2">
        <v>1594225.501451818</v>
      </c>
      <c r="J193" s="2">
        <v>41274769.724488139</v>
      </c>
    </row>
    <row r="194" spans="1:10" x14ac:dyDescent="0.25">
      <c r="A194" t="s">
        <v>579</v>
      </c>
      <c r="B194" t="s">
        <v>580</v>
      </c>
      <c r="C194" t="s">
        <v>581</v>
      </c>
      <c r="D194">
        <v>65393326.78535489</v>
      </c>
      <c r="E194">
        <v>14075566.63276856</v>
      </c>
      <c r="F194">
        <v>79468893.418123454</v>
      </c>
      <c r="G194">
        <v>0</v>
      </c>
      <c r="H194">
        <v>0</v>
      </c>
      <c r="I194" s="2">
        <v>1439751.5709557713</v>
      </c>
      <c r="J194" s="2">
        <v>80908644.989079222</v>
      </c>
    </row>
    <row r="195" spans="1:10" x14ac:dyDescent="0.25">
      <c r="A195" t="s">
        <v>582</v>
      </c>
      <c r="B195" t="s">
        <v>583</v>
      </c>
      <c r="C195" t="s">
        <v>584</v>
      </c>
      <c r="D195">
        <v>56748261.047340974</v>
      </c>
      <c r="E195">
        <v>6037851.9057647837</v>
      </c>
      <c r="F195">
        <v>62786112.953105755</v>
      </c>
      <c r="G195">
        <v>0</v>
      </c>
      <c r="H195">
        <v>0</v>
      </c>
      <c r="I195" s="2">
        <v>597803.71167796862</v>
      </c>
      <c r="J195" s="2">
        <v>63383916.664783724</v>
      </c>
    </row>
    <row r="196" spans="1:10" x14ac:dyDescent="0.25">
      <c r="A196" t="s">
        <v>585</v>
      </c>
      <c r="B196" t="s">
        <v>586</v>
      </c>
      <c r="C196" t="s">
        <v>587</v>
      </c>
      <c r="D196">
        <v>772555113.03257513</v>
      </c>
      <c r="E196">
        <v>14048635.470149333</v>
      </c>
      <c r="F196">
        <v>786603748.50272441</v>
      </c>
      <c r="G196">
        <v>0</v>
      </c>
      <c r="H196">
        <v>0</v>
      </c>
      <c r="I196" s="2">
        <v>7176445.9543944607</v>
      </c>
      <c r="J196" s="2">
        <v>793780194.45711887</v>
      </c>
    </row>
    <row r="197" spans="1:10" x14ac:dyDescent="0.25">
      <c r="A197" t="s">
        <v>588</v>
      </c>
      <c r="B197" t="s">
        <v>589</v>
      </c>
      <c r="C197" t="s">
        <v>590</v>
      </c>
      <c r="D197">
        <v>2604827.6326788454</v>
      </c>
      <c r="E197">
        <v>5113204.318267609</v>
      </c>
      <c r="F197">
        <v>7718031.950946454</v>
      </c>
      <c r="G197">
        <v>0</v>
      </c>
      <c r="H197">
        <v>0</v>
      </c>
      <c r="I197" s="2">
        <v>229494.44876031118</v>
      </c>
      <c r="J197" s="2">
        <v>7947526.3997067651</v>
      </c>
    </row>
    <row r="198" spans="1:10" x14ac:dyDescent="0.25">
      <c r="A198" t="s">
        <v>591</v>
      </c>
      <c r="B198" t="s">
        <v>592</v>
      </c>
      <c r="C198" t="s">
        <v>593</v>
      </c>
      <c r="D198">
        <v>35743389.651002862</v>
      </c>
      <c r="E198">
        <v>6043515.9588954467</v>
      </c>
      <c r="F198">
        <v>41786905.609898306</v>
      </c>
      <c r="G198">
        <v>0</v>
      </c>
      <c r="H198">
        <v>0</v>
      </c>
      <c r="I198" s="2">
        <v>533328.68694067711</v>
      </c>
      <c r="J198" s="2">
        <v>42320234.296838984</v>
      </c>
    </row>
    <row r="199" spans="1:10" x14ac:dyDescent="0.25">
      <c r="A199" t="s">
        <v>594</v>
      </c>
      <c r="B199" t="s">
        <v>595</v>
      </c>
      <c r="C199" t="s">
        <v>596</v>
      </c>
      <c r="D199">
        <v>584673041.56528866</v>
      </c>
      <c r="E199">
        <v>0</v>
      </c>
      <c r="F199">
        <v>584673041.56528866</v>
      </c>
      <c r="G199">
        <v>0</v>
      </c>
      <c r="H199">
        <v>0</v>
      </c>
      <c r="I199" s="2">
        <v>35922952.777703807</v>
      </c>
      <c r="J199" s="2">
        <v>620595994.34299242</v>
      </c>
    </row>
    <row r="200" spans="1:10" x14ac:dyDescent="0.25">
      <c r="A200" t="s">
        <v>597</v>
      </c>
      <c r="B200" t="s">
        <v>598</v>
      </c>
      <c r="C200" t="s">
        <v>599</v>
      </c>
      <c r="D200">
        <v>27980067818.150723</v>
      </c>
      <c r="E200">
        <v>1132971034.2035115</v>
      </c>
      <c r="F200">
        <v>29113038852.354233</v>
      </c>
      <c r="G200">
        <v>0</v>
      </c>
      <c r="H200">
        <v>0</v>
      </c>
      <c r="I200" s="2">
        <v>2136220300.5946429</v>
      </c>
      <c r="J200" s="2">
        <v>31249259152.948875</v>
      </c>
    </row>
    <row r="201" spans="1:10" x14ac:dyDescent="0.25">
      <c r="A201" t="s">
        <v>600</v>
      </c>
      <c r="B201" t="s">
        <v>601</v>
      </c>
      <c r="C201" t="s">
        <v>602</v>
      </c>
      <c r="D201">
        <v>40674151681.636192</v>
      </c>
      <c r="E201">
        <v>479695668.65184295</v>
      </c>
      <c r="F201">
        <v>41153847350.288033</v>
      </c>
      <c r="G201">
        <v>0</v>
      </c>
      <c r="H201">
        <v>0</v>
      </c>
      <c r="I201" s="2">
        <v>982829382.5911057</v>
      </c>
      <c r="J201" s="2">
        <v>42136676732.879135</v>
      </c>
    </row>
    <row r="202" spans="1:10" x14ac:dyDescent="0.25">
      <c r="A202" t="s">
        <v>603</v>
      </c>
      <c r="B202" t="s">
        <v>604</v>
      </c>
      <c r="C202" t="s">
        <v>605</v>
      </c>
      <c r="D202">
        <v>3332322255.3302197</v>
      </c>
      <c r="E202">
        <v>0</v>
      </c>
      <c r="F202">
        <v>3332322255.3302197</v>
      </c>
      <c r="G202">
        <v>0</v>
      </c>
      <c r="H202">
        <v>0</v>
      </c>
      <c r="I202" s="2">
        <v>120415747.69198683</v>
      </c>
      <c r="J202" s="2">
        <v>3452738003.0222068</v>
      </c>
    </row>
    <row r="203" spans="1:10" x14ac:dyDescent="0.25">
      <c r="A203" t="s">
        <v>606</v>
      </c>
      <c r="B203" t="s">
        <v>607</v>
      </c>
      <c r="C203" t="s">
        <v>608</v>
      </c>
      <c r="D203">
        <v>0</v>
      </c>
      <c r="E203">
        <v>0</v>
      </c>
      <c r="F203">
        <v>0</v>
      </c>
      <c r="G203">
        <v>0</v>
      </c>
      <c r="H203">
        <v>0</v>
      </c>
      <c r="I203" s="2">
        <v>0</v>
      </c>
      <c r="J203" s="2">
        <v>0</v>
      </c>
    </row>
    <row r="204" spans="1:10" x14ac:dyDescent="0.25">
      <c r="A204" t="s">
        <v>697</v>
      </c>
      <c r="D204">
        <v>1050682036942.1067</v>
      </c>
      <c r="E204" s="2">
        <v>234322608283.67932</v>
      </c>
      <c r="F204" s="2">
        <v>1285004645225.7866</v>
      </c>
      <c r="G204" s="2">
        <v>0</v>
      </c>
      <c r="H204" s="2">
        <v>0</v>
      </c>
      <c r="I204" s="2">
        <v>165131000000</v>
      </c>
      <c r="J204" s="2">
        <v>1450135645225.7866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topLeftCell="B1" workbookViewId="0">
      <selection activeCell="U3" sqref="U3"/>
    </sheetView>
  </sheetViews>
  <sheetFormatPr baseColWidth="10" defaultColWidth="9.140625" defaultRowHeight="15" x14ac:dyDescent="0.25"/>
  <cols>
    <col min="2" max="2" width="26.28515625" customWidth="1"/>
    <col min="5" max="5" width="8.7109375" style="2"/>
    <col min="7" max="7" width="26.28515625" customWidth="1"/>
    <col min="8" max="8" width="8.7109375" style="5"/>
    <col min="9" max="9" width="8.7109375" style="2"/>
    <col min="11" max="11" width="26.28515625" style="2" customWidth="1"/>
    <col min="12" max="12" width="8.7109375" style="2"/>
    <col min="19" max="19" width="26.28515625" style="2" customWidth="1"/>
    <col min="20" max="20" width="8.7109375" style="2"/>
  </cols>
  <sheetData>
    <row r="1" spans="1:22" s="2" customFormat="1" x14ac:dyDescent="0.25">
      <c r="H1" s="5"/>
    </row>
    <row r="2" spans="1:22" x14ac:dyDescent="0.25">
      <c r="B2" t="s">
        <v>781</v>
      </c>
      <c r="G2" t="s">
        <v>782</v>
      </c>
      <c r="K2" s="2" t="s">
        <v>782</v>
      </c>
      <c r="S2" s="2" t="s">
        <v>782</v>
      </c>
      <c r="T2" s="2" t="s">
        <v>785</v>
      </c>
      <c r="U2" t="s">
        <v>786</v>
      </c>
    </row>
    <row r="3" spans="1:22" x14ac:dyDescent="0.25">
      <c r="A3">
        <v>1</v>
      </c>
      <c r="B3" s="2" t="s">
        <v>609</v>
      </c>
      <c r="C3" s="2">
        <v>133726</v>
      </c>
      <c r="D3" s="5">
        <f>C3/80.645605</f>
        <v>1658.1932766205919</v>
      </c>
      <c r="E3" s="5"/>
      <c r="F3" s="2">
        <v>1</v>
      </c>
      <c r="G3" t="s">
        <v>803</v>
      </c>
      <c r="H3" s="5">
        <v>304.97000000000003</v>
      </c>
      <c r="J3">
        <v>1</v>
      </c>
      <c r="K3" s="2" t="s">
        <v>609</v>
      </c>
      <c r="L3" s="2">
        <f>SUMIF($F$3:$F$105,J3,$H$3:$H$105)</f>
        <v>3190.5699999999997</v>
      </c>
      <c r="M3" s="3">
        <f>L3/2</f>
        <v>1595.2849999999999</v>
      </c>
      <c r="O3" s="6">
        <f t="shared" ref="O3:O44" si="0">M3/D3</f>
        <v>0.96206215674158357</v>
      </c>
      <c r="P3" s="7">
        <f>O3</f>
        <v>0.96206215674158357</v>
      </c>
      <c r="R3" s="2">
        <v>1</v>
      </c>
      <c r="S3" s="2" t="s">
        <v>803</v>
      </c>
      <c r="T3" s="1">
        <f>H3*80.645605/2</f>
        <v>12297.245078425001</v>
      </c>
      <c r="U3" s="1">
        <f>T3/VLOOKUP(R3,$J$3:$P$44,7,FALSE)</f>
        <v>12782.173160281705</v>
      </c>
      <c r="V3">
        <f>U3/80.645605*2</f>
        <v>316.99615026216753</v>
      </c>
    </row>
    <row r="4" spans="1:22" x14ac:dyDescent="0.25">
      <c r="A4">
        <v>2</v>
      </c>
      <c r="B4" s="2" t="s">
        <v>610</v>
      </c>
      <c r="C4" s="2">
        <v>16013.000000000002</v>
      </c>
      <c r="D4" s="5">
        <f t="shared" ref="D4:D13" si="1">C4/80.645605</f>
        <v>198.56010752228843</v>
      </c>
      <c r="E4" s="5"/>
      <c r="F4" s="2">
        <v>1</v>
      </c>
      <c r="G4" t="s">
        <v>807</v>
      </c>
      <c r="H4" s="5">
        <v>142</v>
      </c>
      <c r="J4">
        <v>2</v>
      </c>
      <c r="K4" s="2" t="s">
        <v>610</v>
      </c>
      <c r="L4" s="2">
        <f t="shared" ref="L4:L44" si="2">SUMIF($F$3:$F$105,J4,$H$3:$H$105)</f>
        <v>357.36</v>
      </c>
      <c r="M4" s="2">
        <f t="shared" ref="M4:M44" si="3">L4/2</f>
        <v>178.68</v>
      </c>
      <c r="N4" s="2"/>
      <c r="O4" s="6">
        <f t="shared" si="0"/>
        <v>0.89987864244051707</v>
      </c>
      <c r="P4" s="7">
        <f t="shared" ref="P4:P42" si="4">O4</f>
        <v>0.89987864244051707</v>
      </c>
      <c r="R4" s="2">
        <v>1</v>
      </c>
      <c r="S4" s="2" t="s">
        <v>807</v>
      </c>
      <c r="T4" s="1">
        <f t="shared" ref="T4:T15" si="5">H4*80.645605/2</f>
        <v>5725.837955</v>
      </c>
      <c r="U4" s="1">
        <f t="shared" ref="U4:U15" si="6">T4/VLOOKUP(R4,$J$3:$P$44,7,FALSE)</f>
        <v>5951.6299595370101</v>
      </c>
    </row>
    <row r="5" spans="1:22" x14ac:dyDescent="0.25">
      <c r="A5" s="2">
        <v>3</v>
      </c>
      <c r="B5" s="2" t="s">
        <v>611</v>
      </c>
      <c r="C5" s="2">
        <v>21096</v>
      </c>
      <c r="D5" s="5">
        <f t="shared" si="1"/>
        <v>261.588960737538</v>
      </c>
      <c r="E5" s="5"/>
      <c r="F5" s="2">
        <v>1</v>
      </c>
      <c r="G5" t="s">
        <v>811</v>
      </c>
      <c r="H5" s="5">
        <v>158.19999999999999</v>
      </c>
      <c r="J5">
        <v>3</v>
      </c>
      <c r="K5" s="2" t="s">
        <v>611</v>
      </c>
      <c r="L5" s="2">
        <f t="shared" si="2"/>
        <v>292.56</v>
      </c>
      <c r="M5" s="2">
        <f t="shared" si="3"/>
        <v>146.28</v>
      </c>
      <c r="N5" s="2"/>
      <c r="O5" s="6">
        <f t="shared" si="0"/>
        <v>0.55919790952787263</v>
      </c>
      <c r="P5" s="7">
        <f t="shared" si="4"/>
        <v>0.55919790952787263</v>
      </c>
      <c r="R5" s="2">
        <v>1</v>
      </c>
      <c r="S5" s="2" t="s">
        <v>811</v>
      </c>
      <c r="T5" s="1">
        <f t="shared" si="5"/>
        <v>6379.0673554999994</v>
      </c>
      <c r="U5" s="1">
        <f t="shared" si="6"/>
        <v>6630.6187295686968</v>
      </c>
    </row>
    <row r="6" spans="1:22" x14ac:dyDescent="0.25">
      <c r="A6" s="2">
        <v>4</v>
      </c>
      <c r="B6" s="2" t="s">
        <v>612</v>
      </c>
      <c r="C6" s="2">
        <v>26575</v>
      </c>
      <c r="D6" s="5">
        <f t="shared" si="1"/>
        <v>329.52818693591547</v>
      </c>
      <c r="E6" s="5"/>
      <c r="F6" s="2">
        <v>1</v>
      </c>
      <c r="G6" t="s">
        <v>815</v>
      </c>
      <c r="H6" s="5">
        <v>374.31</v>
      </c>
      <c r="J6">
        <v>4</v>
      </c>
      <c r="K6" s="2" t="s">
        <v>612</v>
      </c>
      <c r="L6" s="2">
        <f t="shared" si="2"/>
        <v>205.92000000000002</v>
      </c>
      <c r="M6" s="2">
        <f t="shared" si="3"/>
        <v>102.96000000000001</v>
      </c>
      <c r="N6" s="2"/>
      <c r="O6" s="6">
        <f t="shared" si="0"/>
        <v>0.31244671649294453</v>
      </c>
      <c r="P6" s="7">
        <f t="shared" si="4"/>
        <v>0.31244671649294453</v>
      </c>
      <c r="R6" s="2">
        <v>1</v>
      </c>
      <c r="S6" s="2" t="s">
        <v>815</v>
      </c>
      <c r="T6" s="1">
        <f t="shared" si="5"/>
        <v>15093.228203775001</v>
      </c>
      <c r="U6" s="1">
        <f t="shared" si="6"/>
        <v>15688.412747565482</v>
      </c>
    </row>
    <row r="7" spans="1:22" x14ac:dyDescent="0.25">
      <c r="A7" s="2">
        <v>5</v>
      </c>
      <c r="B7" s="2" t="s">
        <v>613</v>
      </c>
      <c r="C7" s="2">
        <v>60098</v>
      </c>
      <c r="D7" s="5">
        <f t="shared" si="1"/>
        <v>745.21109984852865</v>
      </c>
      <c r="E7" s="5"/>
      <c r="F7" s="2">
        <v>1</v>
      </c>
      <c r="G7" t="s">
        <v>819</v>
      </c>
      <c r="H7" s="5">
        <v>327.39</v>
      </c>
      <c r="J7">
        <v>5</v>
      </c>
      <c r="K7" s="2" t="s">
        <v>613</v>
      </c>
      <c r="L7" s="2">
        <f t="shared" si="2"/>
        <v>1144.08</v>
      </c>
      <c r="M7" s="2">
        <f t="shared" si="3"/>
        <v>572.04</v>
      </c>
      <c r="N7" s="2"/>
      <c r="O7" s="6">
        <f t="shared" si="0"/>
        <v>0.76762141642317538</v>
      </c>
      <c r="P7" s="7">
        <f t="shared" si="4"/>
        <v>0.76762141642317538</v>
      </c>
      <c r="R7" s="2">
        <v>1</v>
      </c>
      <c r="S7" s="2" t="s">
        <v>819</v>
      </c>
      <c r="T7" s="1">
        <f t="shared" si="5"/>
        <v>13201.282310475</v>
      </c>
      <c r="U7" s="1">
        <f t="shared" si="6"/>
        <v>13721.860087695928</v>
      </c>
    </row>
    <row r="8" spans="1:22" x14ac:dyDescent="0.25">
      <c r="A8" s="2">
        <v>6</v>
      </c>
      <c r="B8" s="2" t="s">
        <v>614</v>
      </c>
      <c r="C8" s="2">
        <v>11740</v>
      </c>
      <c r="D8" s="5">
        <f t="shared" si="1"/>
        <v>145.57519904525483</v>
      </c>
      <c r="E8" s="5"/>
      <c r="F8" s="2">
        <v>1</v>
      </c>
      <c r="G8" t="s">
        <v>823</v>
      </c>
      <c r="H8" s="5">
        <v>251.62</v>
      </c>
      <c r="J8">
        <v>6</v>
      </c>
      <c r="K8" s="2" t="s">
        <v>614</v>
      </c>
      <c r="L8" s="2">
        <f t="shared" si="2"/>
        <v>289.44</v>
      </c>
      <c r="M8" s="2">
        <f t="shared" si="3"/>
        <v>144.72</v>
      </c>
      <c r="N8" s="2"/>
      <c r="O8" s="6">
        <f t="shared" si="0"/>
        <v>0.9941253795229984</v>
      </c>
      <c r="P8" s="7">
        <f t="shared" si="4"/>
        <v>0.9941253795229984</v>
      </c>
      <c r="R8" s="2">
        <v>1</v>
      </c>
      <c r="S8" s="2" t="s">
        <v>823</v>
      </c>
      <c r="T8" s="1">
        <f t="shared" si="5"/>
        <v>10146.02356505</v>
      </c>
      <c r="U8" s="1">
        <f t="shared" si="6"/>
        <v>10546.120636751426</v>
      </c>
    </row>
    <row r="9" spans="1:22" x14ac:dyDescent="0.25">
      <c r="A9" s="2">
        <v>7</v>
      </c>
      <c r="B9" s="2" t="s">
        <v>615</v>
      </c>
      <c r="C9" s="2">
        <v>109584</v>
      </c>
      <c r="D9" s="5">
        <f t="shared" si="1"/>
        <v>1358.8341236946515</v>
      </c>
      <c r="E9" s="5"/>
      <c r="F9" s="2">
        <v>1</v>
      </c>
      <c r="G9" t="s">
        <v>827</v>
      </c>
      <c r="H9" s="5">
        <v>751.65</v>
      </c>
      <c r="J9">
        <v>7</v>
      </c>
      <c r="K9" s="2" t="s">
        <v>615</v>
      </c>
      <c r="L9" s="2">
        <f t="shared" si="2"/>
        <v>2979.36</v>
      </c>
      <c r="M9" s="2">
        <f t="shared" si="3"/>
        <v>1489.68</v>
      </c>
      <c r="N9" s="2"/>
      <c r="O9" s="6">
        <f t="shared" si="0"/>
        <v>1.0962927512812091</v>
      </c>
      <c r="P9" s="83">
        <f>SUM(M9,M10,M43,M44)/SUM(D9,D10,D43,D44)</f>
        <v>0.9243461052221662</v>
      </c>
      <c r="R9" s="2">
        <v>1</v>
      </c>
      <c r="S9" s="2" t="s">
        <v>827</v>
      </c>
      <c r="T9" s="1">
        <f t="shared" si="5"/>
        <v>30308.634499125001</v>
      </c>
      <c r="U9" s="1">
        <f t="shared" si="6"/>
        <v>31503.821542859114</v>
      </c>
    </row>
    <row r="10" spans="1:22" x14ac:dyDescent="0.25">
      <c r="A10" s="2">
        <v>8</v>
      </c>
      <c r="B10" s="2" t="s">
        <v>616</v>
      </c>
      <c r="C10" s="2">
        <v>141109</v>
      </c>
      <c r="D10" s="5">
        <f t="shared" si="1"/>
        <v>1749.7419729196649</v>
      </c>
      <c r="E10" s="5"/>
      <c r="F10" s="2">
        <v>1</v>
      </c>
      <c r="G10" t="s">
        <v>831</v>
      </c>
      <c r="H10" s="5">
        <v>129.61000000000001</v>
      </c>
      <c r="J10">
        <v>8</v>
      </c>
      <c r="K10" s="2" t="s">
        <v>616</v>
      </c>
      <c r="L10" s="2">
        <f t="shared" si="2"/>
        <v>4309.7999999999993</v>
      </c>
      <c r="M10" s="2">
        <f t="shared" si="3"/>
        <v>2154.8999999999996</v>
      </c>
      <c r="N10" s="2"/>
      <c r="O10" s="6">
        <f t="shared" si="0"/>
        <v>1.2315530137305202</v>
      </c>
      <c r="P10" s="83">
        <f>SUM(M9,M10,M43,M44)/SUM(D9,D10,D43,D44)</f>
        <v>0.9243461052221662</v>
      </c>
      <c r="R10" s="2">
        <v>1</v>
      </c>
      <c r="S10" s="2" t="s">
        <v>831</v>
      </c>
      <c r="T10" s="1">
        <f t="shared" si="5"/>
        <v>5226.2384320250012</v>
      </c>
      <c r="U10" s="1">
        <f t="shared" si="6"/>
        <v>5432.329289123888</v>
      </c>
    </row>
    <row r="11" spans="1:22" x14ac:dyDescent="0.25">
      <c r="A11" s="2">
        <v>9</v>
      </c>
      <c r="B11" s="2" t="s">
        <v>617</v>
      </c>
      <c r="C11" s="2">
        <v>10000</v>
      </c>
      <c r="D11" s="5">
        <f t="shared" si="1"/>
        <v>123.99931775575371</v>
      </c>
      <c r="E11" s="5"/>
      <c r="F11" s="2">
        <v>1</v>
      </c>
      <c r="G11" t="s">
        <v>835</v>
      </c>
      <c r="H11" s="5">
        <v>27.85</v>
      </c>
      <c r="J11">
        <v>9</v>
      </c>
      <c r="K11" s="2" t="s">
        <v>617</v>
      </c>
      <c r="L11" s="2">
        <f t="shared" si="2"/>
        <v>258.96000000000004</v>
      </c>
      <c r="M11" s="2">
        <f t="shared" si="3"/>
        <v>129.48000000000002</v>
      </c>
      <c r="N11" s="2"/>
      <c r="O11" s="6">
        <f t="shared" si="0"/>
        <v>1.0441992935400002</v>
      </c>
      <c r="P11" s="7">
        <f t="shared" si="4"/>
        <v>1.0441992935400002</v>
      </c>
      <c r="R11" s="2">
        <v>1</v>
      </c>
      <c r="S11" s="2" t="s">
        <v>835</v>
      </c>
      <c r="T11" s="1">
        <f t="shared" si="5"/>
        <v>1122.9900496250002</v>
      </c>
      <c r="U11" s="1">
        <f t="shared" si="6"/>
        <v>1167.2739040359561</v>
      </c>
    </row>
    <row r="12" spans="1:22" x14ac:dyDescent="0.25">
      <c r="A12" s="2">
        <v>10</v>
      </c>
      <c r="B12" s="2" t="s">
        <v>618</v>
      </c>
      <c r="C12" s="2">
        <v>30724</v>
      </c>
      <c r="D12" s="5">
        <f t="shared" si="1"/>
        <v>380.97550387277767</v>
      </c>
      <c r="E12" s="5"/>
      <c r="F12" s="2">
        <v>1</v>
      </c>
      <c r="G12" t="s">
        <v>839</v>
      </c>
      <c r="H12" s="5">
        <v>97.21</v>
      </c>
      <c r="J12">
        <v>10</v>
      </c>
      <c r="K12" s="2" t="s">
        <v>618</v>
      </c>
      <c r="L12" s="2">
        <f t="shared" si="2"/>
        <v>717.84</v>
      </c>
      <c r="M12" s="2">
        <f t="shared" si="3"/>
        <v>358.92</v>
      </c>
      <c r="N12" s="2"/>
      <c r="O12" s="6">
        <f t="shared" si="0"/>
        <v>0.9421078162543941</v>
      </c>
      <c r="P12" s="7">
        <f t="shared" si="4"/>
        <v>0.9421078162543941</v>
      </c>
      <c r="R12" s="2">
        <v>1</v>
      </c>
      <c r="S12" s="2" t="s">
        <v>839</v>
      </c>
      <c r="T12" s="1">
        <f t="shared" si="5"/>
        <v>3919.7796310250001</v>
      </c>
      <c r="U12" s="1">
        <f t="shared" si="6"/>
        <v>4074.3517490605127</v>
      </c>
    </row>
    <row r="13" spans="1:22" x14ac:dyDescent="0.25">
      <c r="A13" s="2">
        <v>11</v>
      </c>
      <c r="B13" s="2" t="s">
        <v>778</v>
      </c>
      <c r="C13" s="2">
        <v>75061</v>
      </c>
      <c r="D13" s="5">
        <f t="shared" si="1"/>
        <v>930.75127900646282</v>
      </c>
      <c r="E13" s="5"/>
      <c r="F13" s="2">
        <v>1</v>
      </c>
      <c r="G13" t="s">
        <v>843</v>
      </c>
      <c r="H13" s="5">
        <v>143.44999999999999</v>
      </c>
      <c r="J13">
        <v>11</v>
      </c>
      <c r="K13" s="2" t="s">
        <v>778</v>
      </c>
      <c r="L13" s="2">
        <f t="shared" si="2"/>
        <v>1869.8400000000001</v>
      </c>
      <c r="M13" s="2">
        <f t="shared" si="3"/>
        <v>934.92000000000007</v>
      </c>
      <c r="N13" s="2"/>
      <c r="O13" s="6">
        <f t="shared" si="0"/>
        <v>1.0044788775342723</v>
      </c>
      <c r="P13" s="7">
        <f t="shared" si="4"/>
        <v>1.0044788775342723</v>
      </c>
      <c r="R13" s="2">
        <v>1</v>
      </c>
      <c r="S13" s="2" t="s">
        <v>843</v>
      </c>
      <c r="T13" s="1">
        <f t="shared" si="5"/>
        <v>5784.3060186249995</v>
      </c>
      <c r="U13" s="1">
        <f t="shared" si="6"/>
        <v>6012.4036457435495</v>
      </c>
    </row>
    <row r="14" spans="1:22" x14ac:dyDescent="0.25">
      <c r="A14" s="2">
        <v>12</v>
      </c>
      <c r="B14" s="2" t="s">
        <v>622</v>
      </c>
      <c r="C14" s="2">
        <v>38961</v>
      </c>
      <c r="D14" s="5">
        <f t="shared" ref="D14:D44" si="7">C14/80.645605</f>
        <v>483.11374190819203</v>
      </c>
      <c r="E14" s="5"/>
      <c r="F14" s="2">
        <v>1</v>
      </c>
      <c r="G14" t="s">
        <v>847</v>
      </c>
      <c r="H14" s="5">
        <v>258.54000000000002</v>
      </c>
      <c r="J14">
        <v>12</v>
      </c>
      <c r="K14" s="2" t="s">
        <v>622</v>
      </c>
      <c r="L14" s="2">
        <f t="shared" si="2"/>
        <v>582.6</v>
      </c>
      <c r="M14" s="2">
        <f t="shared" si="3"/>
        <v>291.3</v>
      </c>
      <c r="N14" s="2"/>
      <c r="O14" s="6">
        <f t="shared" si="0"/>
        <v>0.60296359786709786</v>
      </c>
      <c r="P14" s="7">
        <f t="shared" si="4"/>
        <v>0.60296359786709786</v>
      </c>
      <c r="R14" s="2">
        <v>1</v>
      </c>
      <c r="S14" s="2" t="s">
        <v>847</v>
      </c>
      <c r="T14" s="1">
        <f t="shared" si="5"/>
        <v>10425.057358350001</v>
      </c>
      <c r="U14" s="1">
        <f t="shared" si="6"/>
        <v>10836.157815061259</v>
      </c>
    </row>
    <row r="15" spans="1:22" x14ac:dyDescent="0.25">
      <c r="A15" s="2">
        <v>13</v>
      </c>
      <c r="B15" s="2" t="s">
        <v>623</v>
      </c>
      <c r="C15" s="2">
        <v>7565</v>
      </c>
      <c r="D15" s="5">
        <f t="shared" si="7"/>
        <v>93.805483882227676</v>
      </c>
      <c r="E15" s="5"/>
      <c r="F15" s="2">
        <v>1</v>
      </c>
      <c r="G15" t="s">
        <v>1161</v>
      </c>
      <c r="H15" s="5">
        <v>223.77</v>
      </c>
      <c r="J15">
        <v>13</v>
      </c>
      <c r="K15" s="2" t="s">
        <v>623</v>
      </c>
      <c r="L15" s="2">
        <f t="shared" si="2"/>
        <v>114.60000000000001</v>
      </c>
      <c r="M15" s="2">
        <f t="shared" si="3"/>
        <v>57.300000000000004</v>
      </c>
      <c r="N15" s="2"/>
      <c r="O15" s="6">
        <f t="shared" si="0"/>
        <v>0.6108384886318573</v>
      </c>
      <c r="P15" s="7">
        <f t="shared" si="4"/>
        <v>0.6108384886318573</v>
      </c>
      <c r="R15" s="2">
        <v>1</v>
      </c>
      <c r="S15" s="2" t="s">
        <v>1161</v>
      </c>
      <c r="T15" s="1">
        <f t="shared" si="5"/>
        <v>9023.0335154250006</v>
      </c>
      <c r="U15" s="1">
        <f t="shared" si="6"/>
        <v>9378.8467327154704</v>
      </c>
    </row>
    <row r="16" spans="1:22" x14ac:dyDescent="0.25">
      <c r="A16" s="2">
        <v>14</v>
      </c>
      <c r="B16" s="2" t="s">
        <v>624</v>
      </c>
      <c r="C16" s="2">
        <v>13367</v>
      </c>
      <c r="D16" s="5">
        <f t="shared" si="7"/>
        <v>165.74988804411598</v>
      </c>
      <c r="E16" s="5"/>
      <c r="F16" s="2">
        <v>2</v>
      </c>
      <c r="G16" t="s">
        <v>610</v>
      </c>
      <c r="H16" s="5">
        <v>357.36</v>
      </c>
      <c r="J16">
        <v>14</v>
      </c>
      <c r="K16" s="2" t="s">
        <v>624</v>
      </c>
      <c r="L16" s="2">
        <f t="shared" si="2"/>
        <v>259.68</v>
      </c>
      <c r="M16" s="2">
        <f t="shared" si="3"/>
        <v>129.84</v>
      </c>
      <c r="N16" s="2"/>
      <c r="O16" s="6">
        <f t="shared" si="0"/>
        <v>0.78334894540285782</v>
      </c>
      <c r="P16" s="7">
        <f t="shared" si="4"/>
        <v>0.78334894540285782</v>
      </c>
      <c r="R16" s="2">
        <v>2</v>
      </c>
      <c r="S16" s="2" t="s">
        <v>610</v>
      </c>
      <c r="T16" s="1">
        <f t="shared" ref="T16:T47" si="8">H16*80.645605/2</f>
        <v>14409.756701400001</v>
      </c>
      <c r="U16" s="1">
        <f t="shared" ref="U16:U79" si="9">T16/VLOOKUP(R16,$J$3:$P$44,7,FALSE)</f>
        <v>16013.000000000002</v>
      </c>
    </row>
    <row r="17" spans="1:21" x14ac:dyDescent="0.25">
      <c r="A17" s="2">
        <v>15</v>
      </c>
      <c r="B17" s="2" t="s">
        <v>625</v>
      </c>
      <c r="C17" s="2">
        <v>8484</v>
      </c>
      <c r="D17" s="5">
        <f t="shared" si="7"/>
        <v>105.20102118398144</v>
      </c>
      <c r="E17" s="5"/>
      <c r="F17" s="2">
        <v>3</v>
      </c>
      <c r="G17" t="s">
        <v>611</v>
      </c>
      <c r="H17" s="5">
        <v>292.56</v>
      </c>
      <c r="J17">
        <v>15</v>
      </c>
      <c r="K17" s="2" t="s">
        <v>625</v>
      </c>
      <c r="L17" s="2">
        <f t="shared" si="2"/>
        <v>108.72</v>
      </c>
      <c r="M17" s="2">
        <f t="shared" si="3"/>
        <v>54.36</v>
      </c>
      <c r="N17" s="2"/>
      <c r="O17" s="6">
        <f t="shared" si="0"/>
        <v>0.51672502213578508</v>
      </c>
      <c r="P17" s="7">
        <f t="shared" si="4"/>
        <v>0.51672502213578508</v>
      </c>
      <c r="R17" s="2">
        <v>3</v>
      </c>
      <c r="S17" s="2" t="s">
        <v>611</v>
      </c>
      <c r="T17" s="1">
        <f t="shared" si="8"/>
        <v>11796.8390994</v>
      </c>
      <c r="U17" s="1">
        <f t="shared" si="9"/>
        <v>21096</v>
      </c>
    </row>
    <row r="18" spans="1:21" x14ac:dyDescent="0.25">
      <c r="A18" s="2">
        <v>16</v>
      </c>
      <c r="B18" s="2" t="s">
        <v>626</v>
      </c>
      <c r="C18" s="2">
        <v>8420</v>
      </c>
      <c r="D18" s="5">
        <f t="shared" si="7"/>
        <v>104.40742555034461</v>
      </c>
      <c r="E18" s="5"/>
      <c r="F18" s="2">
        <v>4</v>
      </c>
      <c r="G18" t="s">
        <v>612</v>
      </c>
      <c r="H18" s="5">
        <v>205.92000000000002</v>
      </c>
      <c r="J18">
        <v>16</v>
      </c>
      <c r="K18" s="2" t="s">
        <v>626</v>
      </c>
      <c r="L18" s="2">
        <f t="shared" si="2"/>
        <v>183.35999999999999</v>
      </c>
      <c r="M18" s="2">
        <f t="shared" si="3"/>
        <v>91.679999999999993</v>
      </c>
      <c r="N18" s="2"/>
      <c r="O18" s="6">
        <f t="shared" si="0"/>
        <v>0.87809846394299285</v>
      </c>
      <c r="P18" s="7">
        <f t="shared" si="4"/>
        <v>0.87809846394299285</v>
      </c>
      <c r="R18" s="2">
        <v>4</v>
      </c>
      <c r="S18" s="2" t="s">
        <v>612</v>
      </c>
      <c r="T18" s="1">
        <f t="shared" si="8"/>
        <v>8303.2714908000016</v>
      </c>
      <c r="U18" s="1">
        <f t="shared" si="9"/>
        <v>26575.000000000004</v>
      </c>
    </row>
    <row r="19" spans="1:21" x14ac:dyDescent="0.25">
      <c r="A19" s="2">
        <v>17</v>
      </c>
      <c r="B19" s="2" t="s">
        <v>627</v>
      </c>
      <c r="C19" s="2">
        <v>21029</v>
      </c>
      <c r="D19" s="5">
        <f t="shared" si="7"/>
        <v>260.75816530857446</v>
      </c>
      <c r="E19" s="5"/>
      <c r="F19" s="2">
        <v>5</v>
      </c>
      <c r="G19" t="s">
        <v>700</v>
      </c>
      <c r="H19" s="5">
        <v>26.400000000000002</v>
      </c>
      <c r="J19">
        <v>17</v>
      </c>
      <c r="K19" s="2" t="s">
        <v>627</v>
      </c>
      <c r="L19" s="2">
        <f t="shared" si="2"/>
        <v>234.83999999999997</v>
      </c>
      <c r="M19" s="2">
        <f t="shared" si="3"/>
        <v>117.41999999999999</v>
      </c>
      <c r="N19" s="2"/>
      <c r="O19" s="6">
        <f t="shared" si="0"/>
        <v>0.45030229393218885</v>
      </c>
      <c r="P19" s="7">
        <f t="shared" si="4"/>
        <v>0.45030229393218885</v>
      </c>
      <c r="R19" s="2">
        <v>5</v>
      </c>
      <c r="S19" s="2" t="s">
        <v>700</v>
      </c>
      <c r="T19" s="1">
        <f t="shared" si="8"/>
        <v>1064.5219860000002</v>
      </c>
      <c r="U19" s="1">
        <f t="shared" si="9"/>
        <v>1386.7799454583601</v>
      </c>
    </row>
    <row r="20" spans="1:21" x14ac:dyDescent="0.25">
      <c r="A20" s="2">
        <v>18</v>
      </c>
      <c r="B20" s="2" t="s">
        <v>628</v>
      </c>
      <c r="C20" s="2">
        <v>30908</v>
      </c>
      <c r="D20" s="5">
        <f t="shared" si="7"/>
        <v>383.25709131948355</v>
      </c>
      <c r="E20" s="5"/>
      <c r="F20" s="2">
        <v>5</v>
      </c>
      <c r="G20" t="s">
        <v>701</v>
      </c>
      <c r="H20" s="5">
        <v>1047.48</v>
      </c>
      <c r="J20">
        <v>18</v>
      </c>
      <c r="K20" s="2" t="s">
        <v>628</v>
      </c>
      <c r="L20" s="2">
        <f t="shared" si="2"/>
        <v>614.64</v>
      </c>
      <c r="M20" s="2">
        <f t="shared" si="3"/>
        <v>307.32</v>
      </c>
      <c r="N20" s="2"/>
      <c r="O20" s="6">
        <f t="shared" si="0"/>
        <v>0.80186383229584579</v>
      </c>
      <c r="P20" s="7">
        <f t="shared" si="4"/>
        <v>0.80186383229584579</v>
      </c>
      <c r="R20" s="2">
        <v>5</v>
      </c>
      <c r="S20" s="2" t="s">
        <v>701</v>
      </c>
      <c r="T20" s="1">
        <f t="shared" si="8"/>
        <v>42237.3291627</v>
      </c>
      <c r="U20" s="1">
        <f t="shared" si="9"/>
        <v>55023.646108663736</v>
      </c>
    </row>
    <row r="21" spans="1:21" x14ac:dyDescent="0.25">
      <c r="A21" s="2">
        <v>19</v>
      </c>
      <c r="B21" s="2" t="s">
        <v>629</v>
      </c>
      <c r="C21" s="2">
        <v>31030</v>
      </c>
      <c r="D21" s="5">
        <f t="shared" si="7"/>
        <v>384.76988299610372</v>
      </c>
      <c r="E21" s="5"/>
      <c r="F21" s="2">
        <v>5</v>
      </c>
      <c r="G21" t="s">
        <v>702</v>
      </c>
      <c r="H21" s="5">
        <v>36.119999999999997</v>
      </c>
      <c r="J21">
        <v>19</v>
      </c>
      <c r="K21" s="2" t="s">
        <v>629</v>
      </c>
      <c r="L21" s="2">
        <f t="shared" si="2"/>
        <v>534.24</v>
      </c>
      <c r="M21" s="2">
        <f t="shared" si="3"/>
        <v>267.12</v>
      </c>
      <c r="N21" s="2"/>
      <c r="O21" s="6">
        <f t="shared" si="0"/>
        <v>0.69423312947470195</v>
      </c>
      <c r="P21" s="7">
        <f t="shared" si="4"/>
        <v>0.69423312947470195</v>
      </c>
      <c r="R21" s="2">
        <v>5</v>
      </c>
      <c r="S21" s="2" t="s">
        <v>702</v>
      </c>
      <c r="T21" s="1">
        <f t="shared" si="8"/>
        <v>1456.4596262999999</v>
      </c>
      <c r="U21" s="1">
        <f t="shared" si="9"/>
        <v>1897.3671071953011</v>
      </c>
    </row>
    <row r="22" spans="1:21" x14ac:dyDescent="0.25">
      <c r="A22" s="2">
        <v>20</v>
      </c>
      <c r="B22" s="2" t="s">
        <v>630</v>
      </c>
      <c r="C22" s="2">
        <v>14455</v>
      </c>
      <c r="D22" s="5">
        <f t="shared" si="7"/>
        <v>179.24101381594198</v>
      </c>
      <c r="E22" s="5"/>
      <c r="F22" s="2">
        <v>5</v>
      </c>
      <c r="G22" t="s">
        <v>703</v>
      </c>
      <c r="H22" s="5">
        <v>27.599999999999998</v>
      </c>
      <c r="J22">
        <v>20</v>
      </c>
      <c r="K22" s="2" t="s">
        <v>630</v>
      </c>
      <c r="L22" s="2">
        <f t="shared" si="2"/>
        <v>79.320000000000007</v>
      </c>
      <c r="M22" s="2">
        <f t="shared" si="3"/>
        <v>39.660000000000004</v>
      </c>
      <c r="N22" s="2"/>
      <c r="O22" s="6">
        <f t="shared" si="0"/>
        <v>0.22126632267727434</v>
      </c>
      <c r="P22" s="7">
        <f t="shared" si="4"/>
        <v>0.22126632267727434</v>
      </c>
      <c r="R22" s="2">
        <v>5</v>
      </c>
      <c r="S22" s="2" t="s">
        <v>703</v>
      </c>
      <c r="T22" s="1">
        <f t="shared" si="8"/>
        <v>1112.909349</v>
      </c>
      <c r="U22" s="1">
        <f t="shared" si="9"/>
        <v>1449.8153975246489</v>
      </c>
    </row>
    <row r="23" spans="1:21" x14ac:dyDescent="0.25">
      <c r="A23" s="2">
        <v>21</v>
      </c>
      <c r="B23" s="2" t="s">
        <v>631</v>
      </c>
      <c r="C23" s="2">
        <v>58646</v>
      </c>
      <c r="D23" s="5">
        <f t="shared" si="7"/>
        <v>727.2063989103932</v>
      </c>
      <c r="E23" s="5"/>
      <c r="F23">
        <v>6</v>
      </c>
      <c r="G23" t="s">
        <v>704</v>
      </c>
      <c r="H23" s="5">
        <v>289.44</v>
      </c>
      <c r="J23">
        <v>21</v>
      </c>
      <c r="K23" s="2" t="s">
        <v>631</v>
      </c>
      <c r="L23" s="2">
        <f t="shared" si="2"/>
        <v>1416.2400000000002</v>
      </c>
      <c r="M23" s="2">
        <f t="shared" si="3"/>
        <v>708.12000000000012</v>
      </c>
      <c r="N23" s="2"/>
      <c r="O23" s="6">
        <f t="shared" si="0"/>
        <v>0.97375380780615917</v>
      </c>
      <c r="P23" s="7">
        <f t="shared" si="4"/>
        <v>0.97375380780615917</v>
      </c>
      <c r="R23" s="2">
        <v>6</v>
      </c>
      <c r="S23" s="2" t="s">
        <v>704</v>
      </c>
      <c r="T23" s="1">
        <f t="shared" si="8"/>
        <v>11671.031955599999</v>
      </c>
      <c r="U23" s="1">
        <f t="shared" si="9"/>
        <v>11739.999999999998</v>
      </c>
    </row>
    <row r="24" spans="1:21" x14ac:dyDescent="0.25">
      <c r="A24" s="2">
        <v>22</v>
      </c>
      <c r="B24" s="2" t="s">
        <v>651</v>
      </c>
      <c r="C24" s="2">
        <v>4619.9999999999973</v>
      </c>
      <c r="D24" s="5">
        <f t="shared" si="7"/>
        <v>57.287684803158179</v>
      </c>
      <c r="E24" s="5"/>
      <c r="F24">
        <v>5</v>
      </c>
      <c r="G24" t="s">
        <v>705</v>
      </c>
      <c r="H24" s="5">
        <v>6.48</v>
      </c>
      <c r="J24">
        <v>22</v>
      </c>
      <c r="K24" s="2" t="s">
        <v>651</v>
      </c>
      <c r="L24" s="2">
        <f t="shared" si="2"/>
        <v>94.68</v>
      </c>
      <c r="M24" s="2">
        <f t="shared" si="3"/>
        <v>47.34</v>
      </c>
      <c r="N24" s="2"/>
      <c r="O24" s="6">
        <f t="shared" si="0"/>
        <v>0.82635561487013043</v>
      </c>
      <c r="P24" s="7">
        <f t="shared" si="4"/>
        <v>0.82635561487013043</v>
      </c>
      <c r="R24" s="2">
        <v>5</v>
      </c>
      <c r="S24" s="2" t="s">
        <v>705</v>
      </c>
      <c r="T24" s="1">
        <f t="shared" si="8"/>
        <v>261.29176020000006</v>
      </c>
      <c r="U24" s="1">
        <f t="shared" si="9"/>
        <v>340.39144115796108</v>
      </c>
    </row>
    <row r="25" spans="1:21" x14ac:dyDescent="0.25">
      <c r="A25" s="2">
        <v>23</v>
      </c>
      <c r="B25" s="2" t="s">
        <v>632</v>
      </c>
      <c r="C25" s="2">
        <v>57650</v>
      </c>
      <c r="D25" s="5">
        <f t="shared" si="7"/>
        <v>714.85606686192011</v>
      </c>
      <c r="E25" s="5"/>
      <c r="F25">
        <v>7</v>
      </c>
      <c r="G25" t="s">
        <v>706</v>
      </c>
      <c r="H25" s="5">
        <v>2979.36</v>
      </c>
      <c r="J25">
        <v>23</v>
      </c>
      <c r="K25" s="2" t="s">
        <v>632</v>
      </c>
      <c r="L25" s="2">
        <f t="shared" si="2"/>
        <v>1229.6399999999999</v>
      </c>
      <c r="M25" s="2">
        <f t="shared" si="3"/>
        <v>614.81999999999994</v>
      </c>
      <c r="N25" s="2"/>
      <c r="O25" s="6">
        <f t="shared" si="0"/>
        <v>0.86006124659323502</v>
      </c>
      <c r="P25" s="7">
        <f t="shared" si="4"/>
        <v>0.86006124659323502</v>
      </c>
      <c r="R25" s="2">
        <v>7</v>
      </c>
      <c r="S25" s="2" t="s">
        <v>706</v>
      </c>
      <c r="T25" s="1">
        <f t="shared" si="8"/>
        <v>120136.14485640002</v>
      </c>
      <c r="U25" s="1">
        <f t="shared" si="9"/>
        <v>129968.79002105531</v>
      </c>
    </row>
    <row r="26" spans="1:21" x14ac:dyDescent="0.25">
      <c r="A26" s="2">
        <v>24</v>
      </c>
      <c r="B26" s="2" t="s">
        <v>652</v>
      </c>
      <c r="C26" s="2">
        <v>39714.000000000007</v>
      </c>
      <c r="D26" s="5">
        <f t="shared" si="7"/>
        <v>492.45089053520036</v>
      </c>
      <c r="E26" s="5"/>
      <c r="F26">
        <v>8</v>
      </c>
      <c r="G26" t="s">
        <v>707</v>
      </c>
      <c r="H26" s="5">
        <v>136.92000000000002</v>
      </c>
      <c r="J26">
        <v>24</v>
      </c>
      <c r="K26" s="2" t="s">
        <v>652</v>
      </c>
      <c r="L26" s="2">
        <f t="shared" si="2"/>
        <v>890.04</v>
      </c>
      <c r="M26" s="2">
        <f t="shared" si="3"/>
        <v>445.02</v>
      </c>
      <c r="N26" s="2"/>
      <c r="O26" s="6">
        <f t="shared" si="0"/>
        <v>0.90368401916452612</v>
      </c>
      <c r="P26" s="7">
        <f t="shared" si="4"/>
        <v>0.90368401916452612</v>
      </c>
      <c r="R26" s="2">
        <v>8</v>
      </c>
      <c r="S26" s="2" t="s">
        <v>707</v>
      </c>
      <c r="T26" s="1">
        <f t="shared" si="8"/>
        <v>5520.9981183000009</v>
      </c>
      <c r="U26" s="1">
        <f t="shared" si="9"/>
        <v>5972.8689146940596</v>
      </c>
    </row>
    <row r="27" spans="1:21" x14ac:dyDescent="0.25">
      <c r="A27" s="2">
        <v>25</v>
      </c>
      <c r="B27" s="2" t="s">
        <v>633</v>
      </c>
      <c r="C27" s="4">
        <v>50220</v>
      </c>
      <c r="D27" s="5">
        <f t="shared" si="7"/>
        <v>622.72457376939508</v>
      </c>
      <c r="E27" s="5"/>
      <c r="F27">
        <v>8</v>
      </c>
      <c r="G27" t="s">
        <v>708</v>
      </c>
      <c r="H27" s="5">
        <v>3632.6399999999994</v>
      </c>
      <c r="J27">
        <v>25</v>
      </c>
      <c r="K27" s="2" t="s">
        <v>633</v>
      </c>
      <c r="L27" s="2">
        <f t="shared" si="2"/>
        <v>469.44</v>
      </c>
      <c r="M27" s="2">
        <f t="shared" si="3"/>
        <v>234.72</v>
      </c>
      <c r="N27" s="2"/>
      <c r="O27" s="6">
        <f t="shared" si="0"/>
        <v>0.37692426136200718</v>
      </c>
      <c r="P27" s="83">
        <f>SUM(M27,M36,M38)/SUM(D27,D36,D38)</f>
        <v>0.85543230960054939</v>
      </c>
      <c r="R27" s="2">
        <v>8</v>
      </c>
      <c r="S27" s="2" t="s">
        <v>708</v>
      </c>
      <c r="T27" s="1">
        <f t="shared" si="8"/>
        <v>146478.22527359999</v>
      </c>
      <c r="U27" s="1">
        <f t="shared" si="9"/>
        <v>158466.86046066479</v>
      </c>
    </row>
    <row r="28" spans="1:21" x14ac:dyDescent="0.25">
      <c r="A28" s="2">
        <v>26</v>
      </c>
      <c r="B28" s="2" t="s">
        <v>634</v>
      </c>
      <c r="C28" s="2">
        <v>2860</v>
      </c>
      <c r="D28" s="5">
        <f t="shared" si="7"/>
        <v>35.463804878145559</v>
      </c>
      <c r="E28" s="5"/>
      <c r="F28">
        <v>8</v>
      </c>
      <c r="G28" t="s">
        <v>709</v>
      </c>
      <c r="H28" s="5">
        <v>300.60000000000002</v>
      </c>
      <c r="J28">
        <v>26</v>
      </c>
      <c r="K28" s="2" t="s">
        <v>634</v>
      </c>
      <c r="L28" s="2">
        <f t="shared" si="2"/>
        <v>57.480000000000004</v>
      </c>
      <c r="M28" s="2">
        <f t="shared" si="3"/>
        <v>28.740000000000002</v>
      </c>
      <c r="N28" s="2"/>
      <c r="O28" s="6">
        <f t="shared" si="0"/>
        <v>0.81040373695804202</v>
      </c>
      <c r="P28" s="7">
        <f t="shared" si="4"/>
        <v>0.81040373695804202</v>
      </c>
      <c r="R28" s="2">
        <v>8</v>
      </c>
      <c r="S28" s="2" t="s">
        <v>709</v>
      </c>
      <c r="T28" s="1">
        <f t="shared" si="8"/>
        <v>12121.034431500002</v>
      </c>
      <c r="U28" s="1">
        <f t="shared" si="9"/>
        <v>13113.090824985644</v>
      </c>
    </row>
    <row r="29" spans="1:21" x14ac:dyDescent="0.25">
      <c r="A29" s="2">
        <v>27</v>
      </c>
      <c r="B29" s="2" t="s">
        <v>635</v>
      </c>
      <c r="C29" s="2">
        <v>4835</v>
      </c>
      <c r="D29" s="5">
        <f t="shared" si="7"/>
        <v>59.953670134906915</v>
      </c>
      <c r="E29" s="5"/>
      <c r="F29">
        <v>8</v>
      </c>
      <c r="G29" t="s">
        <v>710</v>
      </c>
      <c r="H29" s="5">
        <v>239.64000000000004</v>
      </c>
      <c r="J29">
        <v>27</v>
      </c>
      <c r="K29" s="2" t="s">
        <v>635</v>
      </c>
      <c r="L29" s="2">
        <f t="shared" si="2"/>
        <v>69.36</v>
      </c>
      <c r="M29" s="2">
        <f t="shared" si="3"/>
        <v>34.68</v>
      </c>
      <c r="N29" s="2"/>
      <c r="O29" s="6">
        <f t="shared" si="0"/>
        <v>0.5784466559255429</v>
      </c>
      <c r="P29" s="7">
        <f t="shared" si="4"/>
        <v>0.5784466559255429</v>
      </c>
      <c r="R29" s="2">
        <v>8</v>
      </c>
      <c r="S29" s="2" t="s">
        <v>710</v>
      </c>
      <c r="T29" s="1">
        <f t="shared" si="8"/>
        <v>9662.9563911000023</v>
      </c>
      <c r="U29" s="1">
        <f t="shared" si="9"/>
        <v>10453.829292413706</v>
      </c>
    </row>
    <row r="30" spans="1:21" x14ac:dyDescent="0.25">
      <c r="A30" s="2">
        <v>28</v>
      </c>
      <c r="B30" s="2" t="s">
        <v>636</v>
      </c>
      <c r="C30" s="2">
        <v>33087</v>
      </c>
      <c r="D30" s="5">
        <f t="shared" si="7"/>
        <v>410.27654265846229</v>
      </c>
      <c r="E30" s="5"/>
      <c r="F30">
        <v>9</v>
      </c>
      <c r="G30" t="s">
        <v>711</v>
      </c>
      <c r="H30" s="5">
        <v>137.04000000000002</v>
      </c>
      <c r="J30">
        <v>28</v>
      </c>
      <c r="K30" s="2" t="s">
        <v>636</v>
      </c>
      <c r="L30" s="2">
        <f t="shared" si="2"/>
        <v>668.40000000000009</v>
      </c>
      <c r="M30" s="2">
        <f t="shared" si="3"/>
        <v>334.20000000000005</v>
      </c>
      <c r="N30" s="2"/>
      <c r="O30" s="6">
        <f t="shared" si="0"/>
        <v>0.81457252670233038</v>
      </c>
      <c r="P30" s="7">
        <f t="shared" si="4"/>
        <v>0.81457252670233038</v>
      </c>
      <c r="R30" s="2">
        <v>9</v>
      </c>
      <c r="S30" s="2" t="s">
        <v>711</v>
      </c>
      <c r="T30" s="1">
        <f t="shared" si="8"/>
        <v>5525.8368546000011</v>
      </c>
      <c r="U30" s="1">
        <f t="shared" si="9"/>
        <v>5291.936978683967</v>
      </c>
    </row>
    <row r="31" spans="1:21" x14ac:dyDescent="0.25">
      <c r="A31" s="2">
        <v>29</v>
      </c>
      <c r="B31" s="2" t="s">
        <v>637</v>
      </c>
      <c r="C31" s="2">
        <v>27791</v>
      </c>
      <c r="D31" s="5">
        <f t="shared" si="7"/>
        <v>344.60650397501513</v>
      </c>
      <c r="E31" s="5"/>
      <c r="F31">
        <v>9</v>
      </c>
      <c r="G31" t="s">
        <v>712</v>
      </c>
      <c r="H31" s="5">
        <v>121.92</v>
      </c>
      <c r="J31">
        <v>29</v>
      </c>
      <c r="K31" s="2" t="s">
        <v>637</v>
      </c>
      <c r="L31" s="2">
        <f t="shared" si="2"/>
        <v>348.12000000000006</v>
      </c>
      <c r="M31" s="2">
        <f t="shared" si="3"/>
        <v>174.06000000000003</v>
      </c>
      <c r="N31" s="2"/>
      <c r="O31" s="6">
        <f t="shared" si="0"/>
        <v>0.50509783765607574</v>
      </c>
      <c r="P31" s="7">
        <f t="shared" si="4"/>
        <v>0.50509783765607574</v>
      </c>
      <c r="R31" s="2">
        <v>9</v>
      </c>
      <c r="S31" s="2" t="s">
        <v>712</v>
      </c>
      <c r="T31" s="1">
        <f t="shared" si="8"/>
        <v>4916.1560808000004</v>
      </c>
      <c r="U31" s="1">
        <f t="shared" si="9"/>
        <v>4708.063021316033</v>
      </c>
    </row>
    <row r="32" spans="1:21" x14ac:dyDescent="0.25">
      <c r="A32" s="2">
        <v>30</v>
      </c>
      <c r="B32" s="2" t="s">
        <v>638</v>
      </c>
      <c r="C32" s="2">
        <v>3760</v>
      </c>
      <c r="D32" s="5">
        <f t="shared" si="7"/>
        <v>46.623743476163391</v>
      </c>
      <c r="E32" s="5"/>
      <c r="F32">
        <v>10</v>
      </c>
      <c r="G32" t="s">
        <v>713</v>
      </c>
      <c r="H32" s="5">
        <v>717.84</v>
      </c>
      <c r="J32">
        <v>30</v>
      </c>
      <c r="K32" s="2" t="s">
        <v>638</v>
      </c>
      <c r="L32" s="2">
        <f t="shared" si="2"/>
        <v>65.040000000000006</v>
      </c>
      <c r="M32" s="2">
        <f t="shared" si="3"/>
        <v>32.520000000000003</v>
      </c>
      <c r="N32" s="2"/>
      <c r="O32" s="6">
        <f t="shared" si="0"/>
        <v>0.69749869005319165</v>
      </c>
      <c r="P32" s="7">
        <f t="shared" si="4"/>
        <v>0.69749869005319165</v>
      </c>
      <c r="R32" s="2">
        <v>10</v>
      </c>
      <c r="S32" s="2" t="s">
        <v>713</v>
      </c>
      <c r="T32" s="1">
        <f t="shared" si="8"/>
        <v>28945.320546600004</v>
      </c>
      <c r="U32" s="1">
        <f t="shared" si="9"/>
        <v>30724</v>
      </c>
    </row>
    <row r="33" spans="1:21" x14ac:dyDescent="0.25">
      <c r="A33" s="2">
        <v>31</v>
      </c>
      <c r="B33" s="2" t="s">
        <v>639</v>
      </c>
      <c r="C33" s="2">
        <v>29870</v>
      </c>
      <c r="D33" s="5">
        <f t="shared" si="7"/>
        <v>370.38596213643632</v>
      </c>
      <c r="E33" s="5"/>
      <c r="F33">
        <v>11</v>
      </c>
      <c r="G33" t="s">
        <v>619</v>
      </c>
      <c r="H33" s="5">
        <v>840.36</v>
      </c>
      <c r="J33">
        <v>31</v>
      </c>
      <c r="K33" s="2" t="s">
        <v>639</v>
      </c>
      <c r="L33" s="2">
        <f t="shared" si="2"/>
        <v>560.88000000000011</v>
      </c>
      <c r="M33" s="2">
        <f t="shared" si="3"/>
        <v>280.44000000000005</v>
      </c>
      <c r="N33" s="2"/>
      <c r="O33" s="6">
        <f t="shared" si="0"/>
        <v>0.75715612541680632</v>
      </c>
      <c r="P33" s="7">
        <f t="shared" si="4"/>
        <v>0.75715612541680632</v>
      </c>
      <c r="R33" s="2">
        <v>11</v>
      </c>
      <c r="S33" s="2" t="s">
        <v>619</v>
      </c>
      <c r="T33" s="1">
        <f t="shared" si="8"/>
        <v>33885.6703089</v>
      </c>
      <c r="U33" s="1">
        <f t="shared" si="9"/>
        <v>33734.577268643297</v>
      </c>
    </row>
    <row r="34" spans="1:21" x14ac:dyDescent="0.25">
      <c r="A34" s="2">
        <v>32</v>
      </c>
      <c r="B34" s="2" t="s">
        <v>640</v>
      </c>
      <c r="C34" s="2">
        <v>39159</v>
      </c>
      <c r="D34" s="5">
        <f t="shared" si="7"/>
        <v>485.56892839975592</v>
      </c>
      <c r="E34" s="5"/>
      <c r="F34">
        <v>11</v>
      </c>
      <c r="G34" t="s">
        <v>620</v>
      </c>
      <c r="H34" s="5">
        <v>419.64</v>
      </c>
      <c r="J34">
        <v>32</v>
      </c>
      <c r="K34" s="2" t="s">
        <v>640</v>
      </c>
      <c r="L34" s="2">
        <f t="shared" si="2"/>
        <v>911.76</v>
      </c>
      <c r="M34" s="2">
        <f t="shared" si="3"/>
        <v>455.88</v>
      </c>
      <c r="N34" s="2"/>
      <c r="O34" s="6">
        <f t="shared" si="0"/>
        <v>0.9388574378150617</v>
      </c>
      <c r="P34" s="7">
        <f t="shared" si="4"/>
        <v>0.9388574378150617</v>
      </c>
      <c r="R34" s="2">
        <v>11</v>
      </c>
      <c r="S34" s="2" t="s">
        <v>620</v>
      </c>
      <c r="T34" s="1">
        <f t="shared" si="8"/>
        <v>16921.060841099999</v>
      </c>
      <c r="U34" s="1">
        <f t="shared" si="9"/>
        <v>16845.611410601974</v>
      </c>
    </row>
    <row r="35" spans="1:21" x14ac:dyDescent="0.25">
      <c r="A35" s="2">
        <v>33</v>
      </c>
      <c r="B35" s="2" t="s">
        <v>641</v>
      </c>
      <c r="C35" s="2">
        <v>25297</v>
      </c>
      <c r="D35" s="5">
        <f t="shared" si="7"/>
        <v>313.68107412673015</v>
      </c>
      <c r="E35" s="5"/>
      <c r="F35" s="2">
        <v>11</v>
      </c>
      <c r="G35" t="s">
        <v>621</v>
      </c>
      <c r="H35" s="5">
        <v>288.71999999999997</v>
      </c>
      <c r="J35">
        <v>33</v>
      </c>
      <c r="K35" s="2" t="s">
        <v>641</v>
      </c>
      <c r="L35" s="2">
        <f t="shared" si="2"/>
        <v>495.72</v>
      </c>
      <c r="M35" s="2">
        <f t="shared" si="3"/>
        <v>247.86</v>
      </c>
      <c r="N35" s="2"/>
      <c r="O35" s="6">
        <f t="shared" si="0"/>
        <v>0.79016561866229207</v>
      </c>
      <c r="P35" s="7">
        <f t="shared" si="4"/>
        <v>0.79016561866229207</v>
      </c>
      <c r="R35" s="2">
        <v>11</v>
      </c>
      <c r="S35" s="2" t="s">
        <v>621</v>
      </c>
      <c r="T35" s="1">
        <f t="shared" si="8"/>
        <v>11641.999537799999</v>
      </c>
      <c r="U35" s="1">
        <f t="shared" si="9"/>
        <v>11590.088948787057</v>
      </c>
    </row>
    <row r="36" spans="1:21" x14ac:dyDescent="0.25">
      <c r="A36" s="2">
        <v>34</v>
      </c>
      <c r="B36" s="2" t="s">
        <v>642</v>
      </c>
      <c r="C36" s="2">
        <v>6104</v>
      </c>
      <c r="D36" s="5">
        <f t="shared" si="7"/>
        <v>75.689183558112063</v>
      </c>
      <c r="E36" s="5"/>
      <c r="F36" s="2">
        <v>11</v>
      </c>
      <c r="G36" t="s">
        <v>714</v>
      </c>
      <c r="H36" s="5">
        <v>60.480000000000004</v>
      </c>
      <c r="J36">
        <v>34</v>
      </c>
      <c r="K36" s="2" t="s">
        <v>642</v>
      </c>
      <c r="L36" s="2">
        <f t="shared" si="2"/>
        <v>754.43999999999994</v>
      </c>
      <c r="M36" s="2">
        <f t="shared" si="3"/>
        <v>377.21999999999997</v>
      </c>
      <c r="N36" s="2"/>
      <c r="O36" s="6">
        <f t="shared" si="0"/>
        <v>4.9838032631225424</v>
      </c>
      <c r="P36" s="83">
        <f>SUM(M27,M36,M38)/SUM(D27,D36,D38)</f>
        <v>0.85543230960054939</v>
      </c>
      <c r="R36" s="2">
        <v>11</v>
      </c>
      <c r="S36" s="2" t="s">
        <v>714</v>
      </c>
      <c r="T36" s="1">
        <f t="shared" si="8"/>
        <v>2438.7230952000004</v>
      </c>
      <c r="U36" s="1">
        <f t="shared" si="9"/>
        <v>2427.8490566037735</v>
      </c>
    </row>
    <row r="37" spans="1:21" x14ac:dyDescent="0.25">
      <c r="A37" s="2">
        <v>35</v>
      </c>
      <c r="B37" s="2" t="s">
        <v>643</v>
      </c>
      <c r="C37" s="2">
        <v>12030</v>
      </c>
      <c r="D37" s="5">
        <f t="shared" si="7"/>
        <v>149.1711792601717</v>
      </c>
      <c r="E37" s="5"/>
      <c r="F37" s="2">
        <v>11</v>
      </c>
      <c r="G37" t="s">
        <v>715</v>
      </c>
      <c r="H37" s="5">
        <v>260.64</v>
      </c>
      <c r="J37">
        <v>35</v>
      </c>
      <c r="K37" s="2" t="s">
        <v>643</v>
      </c>
      <c r="L37" s="2">
        <f t="shared" si="2"/>
        <v>261.72000000000003</v>
      </c>
      <c r="M37" s="2">
        <f t="shared" si="3"/>
        <v>130.86000000000001</v>
      </c>
      <c r="N37" s="2"/>
      <c r="O37" s="6">
        <f t="shared" si="0"/>
        <v>0.87724720451371585</v>
      </c>
      <c r="P37" s="7">
        <f t="shared" si="4"/>
        <v>0.87724720451371585</v>
      </c>
      <c r="R37" s="2">
        <v>11</v>
      </c>
      <c r="S37" s="2" t="s">
        <v>715</v>
      </c>
      <c r="T37" s="1">
        <f t="shared" si="8"/>
        <v>10509.7352436</v>
      </c>
      <c r="U37" s="1">
        <f t="shared" si="9"/>
        <v>10462.873315363879</v>
      </c>
    </row>
    <row r="38" spans="1:21" x14ac:dyDescent="0.25">
      <c r="A38" s="2">
        <v>36</v>
      </c>
      <c r="B38" s="2" t="s">
        <v>779</v>
      </c>
      <c r="C38" s="2">
        <v>74731</v>
      </c>
      <c r="D38" s="5">
        <f t="shared" si="7"/>
        <v>926.65930152052294</v>
      </c>
      <c r="E38" s="5"/>
      <c r="F38">
        <v>12</v>
      </c>
      <c r="G38" t="s">
        <v>716</v>
      </c>
      <c r="H38" s="5">
        <v>519.84</v>
      </c>
      <c r="J38">
        <v>36</v>
      </c>
      <c r="K38" s="2" t="s">
        <v>779</v>
      </c>
      <c r="L38" s="2">
        <f t="shared" si="2"/>
        <v>1556.3999999999999</v>
      </c>
      <c r="M38" s="2">
        <f t="shared" si="3"/>
        <v>778.19999999999993</v>
      </c>
      <c r="N38" s="2"/>
      <c r="O38" s="6">
        <f t="shared" si="0"/>
        <v>0.83979084731905096</v>
      </c>
      <c r="P38" s="83">
        <f>SUM(M27,M36,M38)/SUM(D27,D36,D38)</f>
        <v>0.85543230960054939</v>
      </c>
      <c r="R38" s="2">
        <v>12</v>
      </c>
      <c r="S38" s="2" t="s">
        <v>716</v>
      </c>
      <c r="T38" s="1">
        <f t="shared" si="8"/>
        <v>20961.405651600002</v>
      </c>
      <c r="U38" s="1">
        <f t="shared" si="9"/>
        <v>34763.965396498461</v>
      </c>
    </row>
    <row r="39" spans="1:21" x14ac:dyDescent="0.25">
      <c r="A39" s="2">
        <v>37</v>
      </c>
      <c r="B39" s="2" t="s">
        <v>645</v>
      </c>
      <c r="C39" s="2">
        <v>32211</v>
      </c>
      <c r="D39" s="5">
        <f t="shared" si="7"/>
        <v>399.41420242305827</v>
      </c>
      <c r="E39" s="5"/>
      <c r="F39">
        <v>12</v>
      </c>
      <c r="G39" t="s">
        <v>717</v>
      </c>
      <c r="H39" s="5">
        <v>50.16</v>
      </c>
      <c r="J39">
        <v>37</v>
      </c>
      <c r="K39" s="2" t="s">
        <v>645</v>
      </c>
      <c r="L39" s="2">
        <f t="shared" si="2"/>
        <v>702.48</v>
      </c>
      <c r="M39" s="2">
        <f t="shared" si="3"/>
        <v>351.24</v>
      </c>
      <c r="N39" s="2"/>
      <c r="O39" s="6">
        <f t="shared" si="0"/>
        <v>0.87938785819130116</v>
      </c>
      <c r="P39" s="7">
        <f t="shared" si="4"/>
        <v>0.87938785819130116</v>
      </c>
      <c r="R39" s="2">
        <v>12</v>
      </c>
      <c r="S39" s="2" t="s">
        <v>717</v>
      </c>
      <c r="T39" s="1">
        <f t="shared" si="8"/>
        <v>2022.5917734</v>
      </c>
      <c r="U39" s="1">
        <f t="shared" si="9"/>
        <v>3354.4177136972194</v>
      </c>
    </row>
    <row r="40" spans="1:21" x14ac:dyDescent="0.25">
      <c r="A40" s="2">
        <v>38</v>
      </c>
      <c r="B40" s="2" t="s">
        <v>646</v>
      </c>
      <c r="C40" s="2">
        <v>12590</v>
      </c>
      <c r="D40" s="5">
        <f t="shared" si="7"/>
        <v>156.1151410544939</v>
      </c>
      <c r="E40" s="5"/>
      <c r="F40">
        <v>12</v>
      </c>
      <c r="G40" t="s">
        <v>718</v>
      </c>
      <c r="H40" s="5">
        <v>12.600000000000001</v>
      </c>
      <c r="J40">
        <v>38</v>
      </c>
      <c r="K40" s="2" t="s">
        <v>646</v>
      </c>
      <c r="L40" s="2">
        <f t="shared" si="2"/>
        <v>184.79999999999998</v>
      </c>
      <c r="M40" s="2">
        <f t="shared" si="3"/>
        <v>92.399999999999991</v>
      </c>
      <c r="N40" s="2"/>
      <c r="O40" s="6">
        <f t="shared" si="0"/>
        <v>0.59187084209690233</v>
      </c>
      <c r="P40" s="7">
        <f t="shared" si="4"/>
        <v>0.59187084209690233</v>
      </c>
      <c r="R40" s="2">
        <v>12</v>
      </c>
      <c r="S40" s="2" t="s">
        <v>718</v>
      </c>
      <c r="T40" s="1">
        <f t="shared" si="8"/>
        <v>508.06731150000007</v>
      </c>
      <c r="U40" s="1">
        <f t="shared" si="9"/>
        <v>842.61688980432552</v>
      </c>
    </row>
    <row r="41" spans="1:21" x14ac:dyDescent="0.25">
      <c r="A41" s="2">
        <v>39</v>
      </c>
      <c r="B41" s="2" t="s">
        <v>647</v>
      </c>
      <c r="C41" s="2">
        <v>22969</v>
      </c>
      <c r="D41" s="5">
        <f t="shared" si="7"/>
        <v>284.81403295319069</v>
      </c>
      <c r="E41" s="5"/>
      <c r="F41">
        <v>13</v>
      </c>
      <c r="G41" t="s">
        <v>623</v>
      </c>
      <c r="H41" s="5">
        <v>114.60000000000001</v>
      </c>
      <c r="J41">
        <v>39</v>
      </c>
      <c r="K41" s="2" t="s">
        <v>647</v>
      </c>
      <c r="L41" s="2">
        <f t="shared" si="2"/>
        <v>517.68000000000006</v>
      </c>
      <c r="M41" s="2">
        <f t="shared" si="3"/>
        <v>258.84000000000003</v>
      </c>
      <c r="N41" s="2"/>
      <c r="O41" s="6">
        <f t="shared" si="0"/>
        <v>0.90880353512125045</v>
      </c>
      <c r="P41" s="7">
        <f t="shared" si="4"/>
        <v>0.90880353512125045</v>
      </c>
      <c r="R41" s="2">
        <v>13</v>
      </c>
      <c r="S41" s="2" t="s">
        <v>623</v>
      </c>
      <c r="T41" s="1">
        <f t="shared" si="8"/>
        <v>4620.9931665000004</v>
      </c>
      <c r="U41" s="1">
        <f t="shared" si="9"/>
        <v>7565</v>
      </c>
    </row>
    <row r="42" spans="1:21" x14ac:dyDescent="0.25">
      <c r="A42" s="2">
        <v>40</v>
      </c>
      <c r="B42" s="2" t="s">
        <v>648</v>
      </c>
      <c r="C42" s="2">
        <v>46862</v>
      </c>
      <c r="D42" s="5">
        <f t="shared" si="7"/>
        <v>581.08560286701299</v>
      </c>
      <c r="E42" s="5"/>
      <c r="F42">
        <v>14</v>
      </c>
      <c r="G42" t="s">
        <v>719</v>
      </c>
      <c r="H42" s="5">
        <v>173.64</v>
      </c>
      <c r="J42">
        <v>40</v>
      </c>
      <c r="K42" s="2" t="s">
        <v>648</v>
      </c>
      <c r="L42" s="2">
        <f t="shared" si="2"/>
        <v>1106.8799999999999</v>
      </c>
      <c r="M42" s="2">
        <f t="shared" si="3"/>
        <v>553.43999999999994</v>
      </c>
      <c r="N42" s="2"/>
      <c r="O42" s="6">
        <f t="shared" si="0"/>
        <v>0.95242421644829489</v>
      </c>
      <c r="P42" s="7">
        <f t="shared" si="4"/>
        <v>0.95242421644829489</v>
      </c>
      <c r="R42" s="2">
        <v>14</v>
      </c>
      <c r="S42" s="2" t="s">
        <v>719</v>
      </c>
      <c r="T42" s="1">
        <f t="shared" si="8"/>
        <v>7001.6514260999993</v>
      </c>
      <c r="U42" s="1">
        <f t="shared" si="9"/>
        <v>8938.1002772643242</v>
      </c>
    </row>
    <row r="43" spans="1:21" x14ac:dyDescent="0.25">
      <c r="A43" s="2">
        <v>41</v>
      </c>
      <c r="B43" s="2" t="s">
        <v>649</v>
      </c>
      <c r="C43" s="2">
        <v>45371</v>
      </c>
      <c r="D43" s="5">
        <f t="shared" si="7"/>
        <v>562.59730458963008</v>
      </c>
      <c r="E43" s="5"/>
      <c r="F43">
        <v>14</v>
      </c>
      <c r="G43" t="s">
        <v>720</v>
      </c>
      <c r="H43" s="5">
        <v>73.44</v>
      </c>
      <c r="J43">
        <v>41</v>
      </c>
      <c r="K43" s="2" t="s">
        <v>649</v>
      </c>
      <c r="L43" s="2">
        <f t="shared" si="2"/>
        <v>56.88</v>
      </c>
      <c r="M43" s="2">
        <f t="shared" si="3"/>
        <v>28.44</v>
      </c>
      <c r="N43" s="2"/>
      <c r="O43" s="6">
        <f t="shared" si="0"/>
        <v>5.055125534372177E-2</v>
      </c>
      <c r="P43" s="83">
        <f>SUM(M9,M10,M43,M44)/SUM(D9,D10,D43,D44)</f>
        <v>0.9243461052221662</v>
      </c>
      <c r="R43" s="2">
        <v>14</v>
      </c>
      <c r="S43" s="2" t="s">
        <v>720</v>
      </c>
      <c r="T43" s="1">
        <f t="shared" si="8"/>
        <v>2961.3066156</v>
      </c>
      <c r="U43" s="1">
        <f t="shared" si="9"/>
        <v>3780.3160813308687</v>
      </c>
    </row>
    <row r="44" spans="1:21" x14ac:dyDescent="0.25">
      <c r="A44" s="2">
        <v>42</v>
      </c>
      <c r="B44" s="2" t="s">
        <v>650</v>
      </c>
      <c r="C44" s="2">
        <v>32113.999999999996</v>
      </c>
      <c r="D44" s="5">
        <f t="shared" si="7"/>
        <v>398.21140904082739</v>
      </c>
      <c r="E44" s="5"/>
      <c r="F44">
        <v>14</v>
      </c>
      <c r="G44" t="s">
        <v>721</v>
      </c>
      <c r="H44" s="5">
        <v>12.600000000000001</v>
      </c>
      <c r="J44">
        <v>42</v>
      </c>
      <c r="K44" s="2" t="s">
        <v>650</v>
      </c>
      <c r="L44" s="2">
        <f t="shared" si="2"/>
        <v>177</v>
      </c>
      <c r="M44" s="2">
        <f t="shared" si="3"/>
        <v>88.5</v>
      </c>
      <c r="N44" s="2"/>
      <c r="O44" s="6">
        <f t="shared" si="0"/>
        <v>0.22224375794046214</v>
      </c>
      <c r="P44" s="83">
        <f>SUM(M9,M10,M43,M44)/SUM(D9,D10,D43,D44)</f>
        <v>0.9243461052221662</v>
      </c>
      <c r="R44" s="2">
        <v>14</v>
      </c>
      <c r="S44" s="2" t="s">
        <v>721</v>
      </c>
      <c r="T44" s="1">
        <f t="shared" si="8"/>
        <v>508.06731150000007</v>
      </c>
      <c r="U44" s="1">
        <f t="shared" si="9"/>
        <v>648.58364140480603</v>
      </c>
    </row>
    <row r="45" spans="1:21" x14ac:dyDescent="0.25">
      <c r="F45">
        <v>15</v>
      </c>
      <c r="G45" t="s">
        <v>722</v>
      </c>
      <c r="H45" s="5">
        <v>108.72</v>
      </c>
      <c r="M45" s="2"/>
      <c r="O45" s="6"/>
      <c r="R45" s="2">
        <v>15</v>
      </c>
      <c r="S45" s="2" t="s">
        <v>722</v>
      </c>
      <c r="T45" s="1">
        <f t="shared" si="8"/>
        <v>4383.8950878000005</v>
      </c>
      <c r="U45" s="1">
        <f t="shared" si="9"/>
        <v>8484</v>
      </c>
    </row>
    <row r="46" spans="1:21" x14ac:dyDescent="0.25">
      <c r="F46">
        <v>16</v>
      </c>
      <c r="G46" t="s">
        <v>723</v>
      </c>
      <c r="H46" s="5">
        <v>53.279999999999994</v>
      </c>
      <c r="R46" s="2">
        <v>16</v>
      </c>
      <c r="S46" s="2" t="s">
        <v>723</v>
      </c>
      <c r="T46" s="1">
        <f t="shared" si="8"/>
        <v>2148.3989171999997</v>
      </c>
      <c r="U46" s="1">
        <f t="shared" si="9"/>
        <v>2446.6492146596856</v>
      </c>
    </row>
    <row r="47" spans="1:21" x14ac:dyDescent="0.25">
      <c r="F47">
        <v>16</v>
      </c>
      <c r="G47" t="s">
        <v>724</v>
      </c>
      <c r="H47" s="5">
        <v>130.07999999999998</v>
      </c>
      <c r="R47" s="2">
        <v>16</v>
      </c>
      <c r="S47" s="2" t="s">
        <v>724</v>
      </c>
      <c r="T47" s="1">
        <f t="shared" si="8"/>
        <v>5245.1901491999997</v>
      </c>
      <c r="U47" s="1">
        <f t="shared" si="9"/>
        <v>5973.3507853403144</v>
      </c>
    </row>
    <row r="48" spans="1:21" x14ac:dyDescent="0.25">
      <c r="F48">
        <v>17</v>
      </c>
      <c r="G48" t="s">
        <v>725</v>
      </c>
      <c r="H48" s="5">
        <v>125.28</v>
      </c>
      <c r="R48" s="2">
        <v>17</v>
      </c>
      <c r="S48" s="2" t="s">
        <v>725</v>
      </c>
      <c r="T48" s="1">
        <f t="shared" ref="T48:T79" si="10">H48*80.645605/2</f>
        <v>5051.6406972000004</v>
      </c>
      <c r="U48" s="1">
        <f t="shared" si="9"/>
        <v>11218.332141032193</v>
      </c>
    </row>
    <row r="49" spans="6:21" x14ac:dyDescent="0.25">
      <c r="F49">
        <v>17</v>
      </c>
      <c r="G49" t="s">
        <v>726</v>
      </c>
      <c r="H49" s="5">
        <v>109.55999999999999</v>
      </c>
      <c r="R49" s="2">
        <v>17</v>
      </c>
      <c r="S49" s="2" t="s">
        <v>726</v>
      </c>
      <c r="T49" s="1">
        <f t="shared" si="10"/>
        <v>4417.7662418999998</v>
      </c>
      <c r="U49" s="1">
        <f t="shared" si="9"/>
        <v>9810.6678589678086</v>
      </c>
    </row>
    <row r="50" spans="6:21" x14ac:dyDescent="0.25">
      <c r="F50">
        <v>18</v>
      </c>
      <c r="G50" t="s">
        <v>727</v>
      </c>
      <c r="H50" s="5">
        <v>298.68</v>
      </c>
      <c r="R50" s="2">
        <v>18</v>
      </c>
      <c r="S50" s="2" t="s">
        <v>727</v>
      </c>
      <c r="T50" s="1">
        <f t="shared" si="10"/>
        <v>12043.614650700001</v>
      </c>
      <c r="U50" s="1">
        <f t="shared" si="9"/>
        <v>15019.525966419367</v>
      </c>
    </row>
    <row r="51" spans="6:21" x14ac:dyDescent="0.25">
      <c r="F51" s="2">
        <v>18</v>
      </c>
      <c r="G51" t="s">
        <v>728</v>
      </c>
      <c r="H51" s="5">
        <v>74.759999999999991</v>
      </c>
      <c r="R51" s="2">
        <v>18</v>
      </c>
      <c r="S51" s="2" t="s">
        <v>728</v>
      </c>
      <c r="T51" s="1">
        <f t="shared" si="10"/>
        <v>3014.5327149</v>
      </c>
      <c r="U51" s="1">
        <f t="shared" si="9"/>
        <v>3759.4072627879732</v>
      </c>
    </row>
    <row r="52" spans="6:21" x14ac:dyDescent="0.25">
      <c r="F52" s="2">
        <v>18</v>
      </c>
      <c r="G52" t="s">
        <v>729</v>
      </c>
      <c r="H52" s="5">
        <v>241.20000000000002</v>
      </c>
      <c r="R52" s="2">
        <v>18</v>
      </c>
      <c r="S52" s="2" t="s">
        <v>729</v>
      </c>
      <c r="T52" s="1">
        <f t="shared" si="10"/>
        <v>9725.8599630000008</v>
      </c>
      <c r="U52" s="1">
        <f t="shared" si="9"/>
        <v>12129.066770792659</v>
      </c>
    </row>
    <row r="53" spans="6:21" x14ac:dyDescent="0.25">
      <c r="F53">
        <v>19</v>
      </c>
      <c r="G53" t="s">
        <v>730</v>
      </c>
      <c r="H53" s="5">
        <v>283.20000000000005</v>
      </c>
      <c r="R53" s="2">
        <v>19</v>
      </c>
      <c r="S53" s="2" t="s">
        <v>730</v>
      </c>
      <c r="T53" s="1">
        <f t="shared" si="10"/>
        <v>11419.417668000002</v>
      </c>
      <c r="U53" s="1">
        <f t="shared" si="9"/>
        <v>16448.966756513928</v>
      </c>
    </row>
    <row r="54" spans="6:21" x14ac:dyDescent="0.25">
      <c r="F54" s="2">
        <v>19</v>
      </c>
      <c r="G54" t="s">
        <v>731</v>
      </c>
      <c r="H54" s="5">
        <v>180.12</v>
      </c>
      <c r="R54" s="2">
        <v>19</v>
      </c>
      <c r="S54" s="2" t="s">
        <v>731</v>
      </c>
      <c r="T54" s="1">
        <f t="shared" si="10"/>
        <v>7262.9431863000009</v>
      </c>
      <c r="U54" s="1">
        <f t="shared" si="9"/>
        <v>10461.821653189578</v>
      </c>
    </row>
    <row r="55" spans="6:21" x14ac:dyDescent="0.25">
      <c r="F55" s="2">
        <v>19</v>
      </c>
      <c r="G55" t="s">
        <v>732</v>
      </c>
      <c r="H55" s="5">
        <v>70.92</v>
      </c>
      <c r="R55" s="2">
        <v>19</v>
      </c>
      <c r="S55" s="2" t="s">
        <v>732</v>
      </c>
      <c r="T55" s="1">
        <f t="shared" si="10"/>
        <v>2859.6931533000002</v>
      </c>
      <c r="U55" s="1">
        <f t="shared" si="9"/>
        <v>4119.2115902964961</v>
      </c>
    </row>
    <row r="56" spans="6:21" x14ac:dyDescent="0.25">
      <c r="F56">
        <v>20</v>
      </c>
      <c r="G56" t="s">
        <v>630</v>
      </c>
      <c r="H56" s="5">
        <v>79.320000000000007</v>
      </c>
      <c r="R56" s="2">
        <v>20</v>
      </c>
      <c r="S56" s="2" t="s">
        <v>630</v>
      </c>
      <c r="T56" s="1">
        <f t="shared" si="10"/>
        <v>3198.4046943000003</v>
      </c>
      <c r="U56" s="1">
        <f t="shared" si="9"/>
        <v>14454.999999999998</v>
      </c>
    </row>
    <row r="57" spans="6:21" x14ac:dyDescent="0.25">
      <c r="F57">
        <v>21</v>
      </c>
      <c r="G57" t="s">
        <v>733</v>
      </c>
      <c r="H57" s="5">
        <v>1416.2400000000002</v>
      </c>
      <c r="R57" s="2">
        <v>21</v>
      </c>
      <c r="S57" s="2" t="s">
        <v>733</v>
      </c>
      <c r="T57" s="1">
        <f t="shared" si="10"/>
        <v>57106.76581260001</v>
      </c>
      <c r="U57" s="1">
        <f t="shared" si="9"/>
        <v>58646</v>
      </c>
    </row>
    <row r="58" spans="6:21" x14ac:dyDescent="0.25">
      <c r="F58">
        <v>22</v>
      </c>
      <c r="G58" t="s">
        <v>734</v>
      </c>
      <c r="H58" s="5">
        <v>41.64</v>
      </c>
      <c r="R58" s="2">
        <v>22</v>
      </c>
      <c r="S58" s="2" t="s">
        <v>734</v>
      </c>
      <c r="T58" s="1">
        <f t="shared" si="10"/>
        <v>1679.0414961000001</v>
      </c>
      <c r="U58" s="1">
        <f t="shared" si="9"/>
        <v>2031.8631178707212</v>
      </c>
    </row>
    <row r="59" spans="6:21" x14ac:dyDescent="0.25">
      <c r="F59">
        <v>22</v>
      </c>
      <c r="G59" t="s">
        <v>735</v>
      </c>
      <c r="H59" s="5">
        <v>53.04</v>
      </c>
      <c r="R59" s="2">
        <v>22</v>
      </c>
      <c r="S59" s="2" t="s">
        <v>735</v>
      </c>
      <c r="T59" s="1">
        <f t="shared" si="10"/>
        <v>2138.7214446000003</v>
      </c>
      <c r="U59" s="1">
        <f t="shared" si="9"/>
        <v>2588.1368821292763</v>
      </c>
    </row>
    <row r="60" spans="6:21" x14ac:dyDescent="0.25">
      <c r="F60">
        <v>24</v>
      </c>
      <c r="G60" t="s">
        <v>736</v>
      </c>
      <c r="H60" s="5">
        <v>224.16</v>
      </c>
      <c r="R60" s="2">
        <v>24</v>
      </c>
      <c r="S60" s="2" t="s">
        <v>736</v>
      </c>
      <c r="T60" s="1">
        <f t="shared" si="10"/>
        <v>9038.7594084000011</v>
      </c>
      <c r="U60" s="1">
        <f t="shared" si="9"/>
        <v>10002.123769718219</v>
      </c>
    </row>
    <row r="61" spans="6:21" x14ac:dyDescent="0.25">
      <c r="F61">
        <v>23</v>
      </c>
      <c r="G61" t="s">
        <v>737</v>
      </c>
      <c r="H61" s="5">
        <v>1229.6399999999999</v>
      </c>
      <c r="R61" s="2">
        <v>23</v>
      </c>
      <c r="S61" s="2" t="s">
        <v>737</v>
      </c>
      <c r="T61" s="1">
        <f t="shared" si="10"/>
        <v>49582.530866099994</v>
      </c>
      <c r="U61" s="1">
        <f t="shared" si="9"/>
        <v>57649.999999999993</v>
      </c>
    </row>
    <row r="62" spans="6:21" x14ac:dyDescent="0.25">
      <c r="F62">
        <v>24</v>
      </c>
      <c r="G62" t="s">
        <v>738</v>
      </c>
      <c r="H62" s="5">
        <v>464.28</v>
      </c>
      <c r="R62" s="2">
        <v>24</v>
      </c>
      <c r="S62" s="2" t="s">
        <v>738</v>
      </c>
      <c r="T62" s="1">
        <f t="shared" si="10"/>
        <v>18721.070744699999</v>
      </c>
      <c r="U62" s="1">
        <f t="shared" si="9"/>
        <v>20716.390184710803</v>
      </c>
    </row>
    <row r="63" spans="6:21" x14ac:dyDescent="0.25">
      <c r="F63">
        <v>24</v>
      </c>
      <c r="G63" t="s">
        <v>739</v>
      </c>
      <c r="H63" s="5">
        <v>201.60000000000002</v>
      </c>
      <c r="R63" s="2">
        <v>24</v>
      </c>
      <c r="S63" s="2" t="s">
        <v>739</v>
      </c>
      <c r="T63" s="1">
        <f t="shared" si="10"/>
        <v>8129.0769840000012</v>
      </c>
      <c r="U63" s="1">
        <f t="shared" si="9"/>
        <v>8995.4860455709895</v>
      </c>
    </row>
    <row r="64" spans="6:21" x14ac:dyDescent="0.25">
      <c r="F64">
        <v>25</v>
      </c>
      <c r="G64" t="s">
        <v>740</v>
      </c>
      <c r="H64" s="5">
        <v>338.52</v>
      </c>
      <c r="R64" s="2">
        <v>25</v>
      </c>
      <c r="S64" s="2" t="s">
        <v>740</v>
      </c>
      <c r="T64" s="1">
        <f t="shared" si="10"/>
        <v>13650.075102299999</v>
      </c>
      <c r="U64" s="1">
        <f t="shared" si="9"/>
        <v>15956.931891751909</v>
      </c>
    </row>
    <row r="65" spans="6:21" x14ac:dyDescent="0.25">
      <c r="F65">
        <v>25</v>
      </c>
      <c r="G65" t="s">
        <v>741</v>
      </c>
      <c r="H65" s="5">
        <v>130.92000000000002</v>
      </c>
      <c r="R65" s="2">
        <v>25</v>
      </c>
      <c r="S65" s="2" t="s">
        <v>741</v>
      </c>
      <c r="T65" s="1">
        <f t="shared" si="10"/>
        <v>5279.0613033000009</v>
      </c>
      <c r="U65" s="1">
        <f t="shared" si="9"/>
        <v>6171.220380681083</v>
      </c>
    </row>
    <row r="66" spans="6:21" x14ac:dyDescent="0.25">
      <c r="F66">
        <v>26</v>
      </c>
      <c r="G66" t="s">
        <v>742</v>
      </c>
      <c r="H66" s="5">
        <v>57.480000000000004</v>
      </c>
      <c r="R66" s="2">
        <v>26</v>
      </c>
      <c r="S66" s="2" t="s">
        <v>742</v>
      </c>
      <c r="T66" s="1">
        <f t="shared" si="10"/>
        <v>2317.7546877000004</v>
      </c>
      <c r="U66" s="1">
        <f t="shared" si="9"/>
        <v>2860.0000000000005</v>
      </c>
    </row>
    <row r="67" spans="6:21" x14ac:dyDescent="0.25">
      <c r="F67" s="2">
        <v>27</v>
      </c>
      <c r="G67" t="s">
        <v>743</v>
      </c>
      <c r="H67" s="5">
        <v>69.36</v>
      </c>
      <c r="R67" s="2">
        <v>27</v>
      </c>
      <c r="S67" s="2" t="s">
        <v>743</v>
      </c>
      <c r="T67" s="1">
        <f t="shared" si="10"/>
        <v>2796.7895814000003</v>
      </c>
      <c r="U67" s="1">
        <f t="shared" si="9"/>
        <v>4835.0000000000009</v>
      </c>
    </row>
    <row r="68" spans="6:21" x14ac:dyDescent="0.25">
      <c r="F68" s="2">
        <v>28</v>
      </c>
      <c r="G68" t="s">
        <v>744</v>
      </c>
      <c r="H68" s="5">
        <v>668.40000000000009</v>
      </c>
      <c r="R68" s="2">
        <v>28</v>
      </c>
      <c r="S68" s="2" t="s">
        <v>744</v>
      </c>
      <c r="T68" s="1">
        <f t="shared" si="10"/>
        <v>26951.761191000005</v>
      </c>
      <c r="U68" s="1">
        <f t="shared" si="9"/>
        <v>33087</v>
      </c>
    </row>
    <row r="69" spans="6:21" x14ac:dyDescent="0.25">
      <c r="F69" s="2">
        <v>29</v>
      </c>
      <c r="G69" t="s">
        <v>745</v>
      </c>
      <c r="H69" s="5">
        <v>105.24</v>
      </c>
      <c r="R69" s="2">
        <v>29</v>
      </c>
      <c r="S69" s="2" t="s">
        <v>745</v>
      </c>
      <c r="T69" s="1">
        <f t="shared" si="10"/>
        <v>4243.5717351000003</v>
      </c>
      <c r="U69" s="1">
        <f t="shared" si="9"/>
        <v>8401.4846604619088</v>
      </c>
    </row>
    <row r="70" spans="6:21" x14ac:dyDescent="0.25">
      <c r="F70" s="2">
        <v>29</v>
      </c>
      <c r="G70" t="s">
        <v>746</v>
      </c>
      <c r="H70" s="5">
        <v>35.519999999999996</v>
      </c>
      <c r="R70" s="2">
        <v>29</v>
      </c>
      <c r="S70" s="2" t="s">
        <v>746</v>
      </c>
      <c r="T70" s="1">
        <f t="shared" si="10"/>
        <v>1432.2659447999999</v>
      </c>
      <c r="U70" s="1">
        <f t="shared" si="9"/>
        <v>2835.6208204067561</v>
      </c>
    </row>
    <row r="71" spans="6:21" x14ac:dyDescent="0.25">
      <c r="F71" s="2">
        <v>29</v>
      </c>
      <c r="G71" t="s">
        <v>747</v>
      </c>
      <c r="H71" s="5">
        <v>124.92</v>
      </c>
      <c r="R71" s="2">
        <v>29</v>
      </c>
      <c r="S71" s="2" t="s">
        <v>747</v>
      </c>
      <c r="T71" s="1">
        <f t="shared" si="10"/>
        <v>5037.1244882999999</v>
      </c>
      <c r="U71" s="1">
        <f t="shared" si="9"/>
        <v>9972.5718717683558</v>
      </c>
    </row>
    <row r="72" spans="6:21" x14ac:dyDescent="0.25">
      <c r="F72" s="2">
        <v>29</v>
      </c>
      <c r="G72" t="s">
        <v>748</v>
      </c>
      <c r="H72" s="5">
        <v>74.400000000000006</v>
      </c>
      <c r="R72" s="2">
        <v>29</v>
      </c>
      <c r="S72" s="2" t="s">
        <v>748</v>
      </c>
      <c r="T72" s="1">
        <f t="shared" si="10"/>
        <v>3000.0165060000004</v>
      </c>
      <c r="U72" s="1">
        <f t="shared" si="9"/>
        <v>5939.4760427438814</v>
      </c>
    </row>
    <row r="73" spans="6:21" x14ac:dyDescent="0.25">
      <c r="F73" s="2">
        <v>29</v>
      </c>
      <c r="G73" t="s">
        <v>749</v>
      </c>
      <c r="H73" s="5">
        <v>8.0400000000000009</v>
      </c>
      <c r="R73" s="2">
        <v>29</v>
      </c>
      <c r="S73" s="2" t="s">
        <v>749</v>
      </c>
      <c r="T73" s="1">
        <f t="shared" si="10"/>
        <v>324.19533210000003</v>
      </c>
      <c r="U73" s="1">
        <f t="shared" si="9"/>
        <v>641.84660461909687</v>
      </c>
    </row>
    <row r="74" spans="6:21" x14ac:dyDescent="0.25">
      <c r="F74" s="2">
        <v>30</v>
      </c>
      <c r="G74" t="s">
        <v>750</v>
      </c>
      <c r="H74" s="5">
        <v>58.320000000000007</v>
      </c>
      <c r="R74" s="2">
        <v>30</v>
      </c>
      <c r="S74" s="2" t="s">
        <v>750</v>
      </c>
      <c r="T74" s="1">
        <f t="shared" si="10"/>
        <v>2351.6258418000002</v>
      </c>
      <c r="U74" s="1">
        <f t="shared" si="9"/>
        <v>3371.5129151291508</v>
      </c>
    </row>
    <row r="75" spans="6:21" x14ac:dyDescent="0.25">
      <c r="F75" s="2">
        <v>30</v>
      </c>
      <c r="G75" t="s">
        <v>751</v>
      </c>
      <c r="H75" s="5">
        <v>6.7200000000000006</v>
      </c>
      <c r="R75" s="2">
        <v>30</v>
      </c>
      <c r="S75" s="2" t="s">
        <v>751</v>
      </c>
      <c r="T75" s="1">
        <f t="shared" si="10"/>
        <v>270.96923280000004</v>
      </c>
      <c r="U75" s="1">
        <f t="shared" si="9"/>
        <v>388.48708487084866</v>
      </c>
    </row>
    <row r="76" spans="6:21" x14ac:dyDescent="0.25">
      <c r="F76" s="2">
        <v>31</v>
      </c>
      <c r="G76" t="s">
        <v>752</v>
      </c>
      <c r="H76" s="5">
        <v>109.56</v>
      </c>
      <c r="R76" s="2">
        <v>31</v>
      </c>
      <c r="S76" s="2" t="s">
        <v>752</v>
      </c>
      <c r="T76" s="1">
        <f t="shared" si="10"/>
        <v>4417.7662418999998</v>
      </c>
      <c r="U76" s="1">
        <f t="shared" si="9"/>
        <v>5834.6833547282822</v>
      </c>
    </row>
    <row r="77" spans="6:21" x14ac:dyDescent="0.25">
      <c r="F77" s="2">
        <v>31</v>
      </c>
      <c r="G77" t="s">
        <v>753</v>
      </c>
      <c r="H77" s="5">
        <v>74.400000000000006</v>
      </c>
      <c r="R77" s="2">
        <v>31</v>
      </c>
      <c r="S77" s="2" t="s">
        <v>753</v>
      </c>
      <c r="T77" s="1">
        <f t="shared" si="10"/>
        <v>3000.0165060000004</v>
      </c>
      <c r="U77" s="1">
        <f t="shared" si="9"/>
        <v>3962.2165169020109</v>
      </c>
    </row>
    <row r="78" spans="6:21" x14ac:dyDescent="0.25">
      <c r="F78" s="2">
        <v>31</v>
      </c>
      <c r="G78" t="s">
        <v>754</v>
      </c>
      <c r="H78" s="5">
        <v>192.12</v>
      </c>
      <c r="R78" s="2">
        <v>31</v>
      </c>
      <c r="S78" s="2" t="s">
        <v>754</v>
      </c>
      <c r="T78" s="1">
        <f t="shared" si="10"/>
        <v>7746.8168163000009</v>
      </c>
      <c r="U78" s="1">
        <f t="shared" si="9"/>
        <v>10231.465554129225</v>
      </c>
    </row>
    <row r="79" spans="6:21" x14ac:dyDescent="0.25">
      <c r="F79" s="2">
        <v>31</v>
      </c>
      <c r="G79" t="s">
        <v>755</v>
      </c>
      <c r="H79" s="5">
        <v>184.8</v>
      </c>
      <c r="R79" s="2">
        <v>31</v>
      </c>
      <c r="S79" s="2" t="s">
        <v>755</v>
      </c>
      <c r="T79" s="1">
        <f t="shared" si="10"/>
        <v>7451.6539020000009</v>
      </c>
      <c r="U79" s="1">
        <f t="shared" si="9"/>
        <v>9841.6345742404792</v>
      </c>
    </row>
    <row r="80" spans="6:21" x14ac:dyDescent="0.25">
      <c r="F80" s="2">
        <v>32</v>
      </c>
      <c r="G80" t="s">
        <v>756</v>
      </c>
      <c r="H80" s="5">
        <v>309</v>
      </c>
      <c r="R80" s="2">
        <v>32</v>
      </c>
      <c r="S80" s="2" t="s">
        <v>756</v>
      </c>
      <c r="T80" s="1">
        <f t="shared" ref="T80:T105" si="11">H80*80.645605/2</f>
        <v>12459.745972500001</v>
      </c>
      <c r="U80" s="1">
        <f t="shared" ref="U80:U105" si="12">T80/VLOOKUP(R80,$J$3:$P$44,7,FALSE)</f>
        <v>13271.179915767307</v>
      </c>
    </row>
    <row r="81" spans="6:21" x14ac:dyDescent="0.25">
      <c r="F81" s="2">
        <v>32</v>
      </c>
      <c r="G81" t="s">
        <v>757</v>
      </c>
      <c r="H81" s="5">
        <v>475.20000000000005</v>
      </c>
      <c r="R81" s="2">
        <v>32</v>
      </c>
      <c r="S81" s="2" t="s">
        <v>757</v>
      </c>
      <c r="T81" s="1">
        <f t="shared" si="11"/>
        <v>19161.395748000003</v>
      </c>
      <c r="U81" s="1">
        <f t="shared" si="12"/>
        <v>20409.270860752833</v>
      </c>
    </row>
    <row r="82" spans="6:21" x14ac:dyDescent="0.25">
      <c r="F82" s="2">
        <v>32</v>
      </c>
      <c r="G82" t="s">
        <v>758</v>
      </c>
      <c r="H82" s="5">
        <v>127.56</v>
      </c>
      <c r="R82" s="2">
        <v>32</v>
      </c>
      <c r="S82" s="2" t="s">
        <v>758</v>
      </c>
      <c r="T82" s="1">
        <f t="shared" si="11"/>
        <v>5143.5766868999999</v>
      </c>
      <c r="U82" s="1">
        <f t="shared" si="12"/>
        <v>5478.549223479863</v>
      </c>
    </row>
    <row r="83" spans="6:21" x14ac:dyDescent="0.25">
      <c r="F83" s="2">
        <v>33</v>
      </c>
      <c r="G83" t="s">
        <v>759</v>
      </c>
      <c r="H83" s="5">
        <v>132.60000000000002</v>
      </c>
      <c r="R83" s="2">
        <v>33</v>
      </c>
      <c r="S83" s="2" t="s">
        <v>759</v>
      </c>
      <c r="T83" s="1">
        <f t="shared" si="11"/>
        <v>5346.8036115000014</v>
      </c>
      <c r="U83" s="1">
        <f t="shared" si="12"/>
        <v>6766.6872427983544</v>
      </c>
    </row>
    <row r="84" spans="6:21" x14ac:dyDescent="0.25">
      <c r="F84" s="2">
        <v>33</v>
      </c>
      <c r="G84" t="s">
        <v>760</v>
      </c>
      <c r="H84" s="5">
        <v>197.88</v>
      </c>
      <c r="R84" s="2">
        <v>33</v>
      </c>
      <c r="S84" s="2" t="s">
        <v>760</v>
      </c>
      <c r="T84" s="1">
        <f t="shared" si="11"/>
        <v>7979.0761586999997</v>
      </c>
      <c r="U84" s="1">
        <f t="shared" si="12"/>
        <v>10097.979423868312</v>
      </c>
    </row>
    <row r="85" spans="6:21" x14ac:dyDescent="0.25">
      <c r="F85" s="2">
        <v>33</v>
      </c>
      <c r="G85" t="s">
        <v>761</v>
      </c>
      <c r="H85" s="5">
        <v>96.600000000000009</v>
      </c>
      <c r="R85" s="2">
        <v>33</v>
      </c>
      <c r="S85" s="2" t="s">
        <v>761</v>
      </c>
      <c r="T85" s="1">
        <f t="shared" si="11"/>
        <v>3895.1827215000003</v>
      </c>
      <c r="U85" s="1">
        <f t="shared" si="12"/>
        <v>4929.5775841200675</v>
      </c>
    </row>
    <row r="86" spans="6:21" x14ac:dyDescent="0.25">
      <c r="F86" s="2">
        <v>33</v>
      </c>
      <c r="G86" t="s">
        <v>762</v>
      </c>
      <c r="H86" s="5">
        <v>68.64</v>
      </c>
      <c r="R86" s="2">
        <v>33</v>
      </c>
      <c r="S86" s="2" t="s">
        <v>762</v>
      </c>
      <c r="T86" s="1">
        <f t="shared" si="11"/>
        <v>2767.7571636000002</v>
      </c>
      <c r="U86" s="1">
        <f t="shared" si="12"/>
        <v>3502.7557492132655</v>
      </c>
    </row>
    <row r="87" spans="6:21" x14ac:dyDescent="0.25">
      <c r="F87" s="2">
        <v>34</v>
      </c>
      <c r="G87" t="s">
        <v>763</v>
      </c>
      <c r="H87" s="5">
        <v>161.28</v>
      </c>
      <c r="R87" s="2">
        <v>34</v>
      </c>
      <c r="S87" s="2" t="s">
        <v>763</v>
      </c>
      <c r="T87" s="1">
        <f t="shared" si="11"/>
        <v>6503.2615872000006</v>
      </c>
      <c r="U87" s="1">
        <f t="shared" si="12"/>
        <v>7602.3099831671634</v>
      </c>
    </row>
    <row r="88" spans="6:21" x14ac:dyDescent="0.25">
      <c r="F88" s="2">
        <v>34</v>
      </c>
      <c r="G88" t="s">
        <v>764</v>
      </c>
      <c r="H88" s="5">
        <v>593.16</v>
      </c>
      <c r="M88" s="2"/>
      <c r="R88" s="2">
        <v>34</v>
      </c>
      <c r="S88" s="2" t="s">
        <v>764</v>
      </c>
      <c r="T88" s="1">
        <f t="shared" si="11"/>
        <v>23917.8735309</v>
      </c>
      <c r="U88" s="1">
        <f t="shared" si="12"/>
        <v>27959.983814579828</v>
      </c>
    </row>
    <row r="89" spans="6:21" x14ac:dyDescent="0.25">
      <c r="F89" s="2">
        <v>35</v>
      </c>
      <c r="G89" t="s">
        <v>765</v>
      </c>
      <c r="H89" s="5">
        <v>78.84</v>
      </c>
      <c r="M89" s="2"/>
      <c r="R89" s="2">
        <v>35</v>
      </c>
      <c r="S89" s="2" t="s">
        <v>765</v>
      </c>
      <c r="T89" s="1">
        <f t="shared" si="11"/>
        <v>3179.0497491000001</v>
      </c>
      <c r="U89" s="1">
        <f t="shared" si="12"/>
        <v>3623.8927097661617</v>
      </c>
    </row>
    <row r="90" spans="6:21" x14ac:dyDescent="0.25">
      <c r="F90" s="2">
        <v>35</v>
      </c>
      <c r="G90" t="s">
        <v>766</v>
      </c>
      <c r="H90" s="5">
        <v>134.04</v>
      </c>
      <c r="M90" s="2"/>
      <c r="R90" s="2">
        <v>35</v>
      </c>
      <c r="S90" s="2" t="s">
        <v>766</v>
      </c>
      <c r="T90" s="1">
        <f t="shared" si="11"/>
        <v>5404.8684470999997</v>
      </c>
      <c r="U90" s="1">
        <f t="shared" si="12"/>
        <v>6161.1691884456659</v>
      </c>
    </row>
    <row r="91" spans="6:21" x14ac:dyDescent="0.25">
      <c r="F91" s="2">
        <v>35</v>
      </c>
      <c r="G91" t="s">
        <v>767</v>
      </c>
      <c r="H91" s="5">
        <v>48.84</v>
      </c>
      <c r="M91" s="2"/>
      <c r="R91" s="2">
        <v>35</v>
      </c>
      <c r="S91" s="2" t="s">
        <v>767</v>
      </c>
      <c r="T91" s="1">
        <f t="shared" si="11"/>
        <v>1969.3656741000002</v>
      </c>
      <c r="U91" s="1">
        <f t="shared" si="12"/>
        <v>2244.9381017881706</v>
      </c>
    </row>
    <row r="92" spans="6:21" x14ac:dyDescent="0.25">
      <c r="F92" s="2">
        <v>36</v>
      </c>
      <c r="G92" t="s">
        <v>768</v>
      </c>
      <c r="H92" s="5">
        <v>1045.1999999999998</v>
      </c>
      <c r="R92" s="2">
        <v>36</v>
      </c>
      <c r="S92" s="2" t="s">
        <v>768</v>
      </c>
      <c r="T92" s="1">
        <f t="shared" si="11"/>
        <v>42145.393172999997</v>
      </c>
      <c r="U92" s="1">
        <f t="shared" si="12"/>
        <v>49267.946393888378</v>
      </c>
    </row>
    <row r="93" spans="6:21" x14ac:dyDescent="0.25">
      <c r="F93" s="2">
        <v>36</v>
      </c>
      <c r="G93" t="s">
        <v>769</v>
      </c>
      <c r="H93" s="5">
        <v>135.24</v>
      </c>
      <c r="R93" s="2">
        <v>36</v>
      </c>
      <c r="S93" s="2" t="s">
        <v>769</v>
      </c>
      <c r="T93" s="1">
        <f t="shared" si="11"/>
        <v>5453.2558101000004</v>
      </c>
      <c r="U93" s="1">
        <f t="shared" si="12"/>
        <v>6374.8536838016316</v>
      </c>
    </row>
    <row r="94" spans="6:21" x14ac:dyDescent="0.25">
      <c r="F94" s="2">
        <v>36</v>
      </c>
      <c r="G94" t="s">
        <v>644</v>
      </c>
      <c r="H94" s="5">
        <v>375.96</v>
      </c>
      <c r="R94" s="2">
        <v>36</v>
      </c>
      <c r="S94" s="2" t="s">
        <v>644</v>
      </c>
      <c r="T94" s="1">
        <f t="shared" si="11"/>
        <v>15159.7608279</v>
      </c>
      <c r="U94" s="1">
        <f t="shared" si="12"/>
        <v>17721.753852130001</v>
      </c>
    </row>
    <row r="95" spans="6:21" x14ac:dyDescent="0.25">
      <c r="F95" s="2">
        <v>37</v>
      </c>
      <c r="G95" t="s">
        <v>770</v>
      </c>
      <c r="H95" s="5">
        <v>317.39999999999998</v>
      </c>
      <c r="R95" s="2">
        <v>37</v>
      </c>
      <c r="S95" s="2" t="s">
        <v>770</v>
      </c>
      <c r="T95" s="1">
        <f t="shared" si="11"/>
        <v>12798.4575135</v>
      </c>
      <c r="U95" s="1">
        <f t="shared" si="12"/>
        <v>14553.82558934062</v>
      </c>
    </row>
    <row r="96" spans="6:21" x14ac:dyDescent="0.25">
      <c r="F96" s="2">
        <v>37</v>
      </c>
      <c r="G96" t="s">
        <v>771</v>
      </c>
      <c r="H96" s="5">
        <v>14.52</v>
      </c>
      <c r="R96" s="2">
        <v>37</v>
      </c>
      <c r="S96" s="2" t="s">
        <v>771</v>
      </c>
      <c r="T96" s="1">
        <f t="shared" si="11"/>
        <v>585.48709229999997</v>
      </c>
      <c r="U96" s="1">
        <f t="shared" si="12"/>
        <v>665.78937478647072</v>
      </c>
    </row>
    <row r="97" spans="6:21" x14ac:dyDescent="0.25">
      <c r="F97" s="2">
        <v>37</v>
      </c>
      <c r="G97" t="s">
        <v>772</v>
      </c>
      <c r="H97" s="5">
        <v>370.56</v>
      </c>
      <c r="R97" s="2">
        <v>37</v>
      </c>
      <c r="S97" s="2" t="s">
        <v>772</v>
      </c>
      <c r="T97" s="1">
        <f t="shared" si="11"/>
        <v>14942.017694400001</v>
      </c>
      <c r="U97" s="1">
        <f t="shared" si="12"/>
        <v>16991.385035872907</v>
      </c>
    </row>
    <row r="98" spans="6:21" x14ac:dyDescent="0.25">
      <c r="F98" s="2">
        <v>38</v>
      </c>
      <c r="G98" t="s">
        <v>773</v>
      </c>
      <c r="H98" s="5">
        <v>108.35999999999999</v>
      </c>
      <c r="R98" s="2">
        <v>38</v>
      </c>
      <c r="S98" s="2" t="s">
        <v>773</v>
      </c>
      <c r="T98" s="1">
        <f t="shared" si="11"/>
        <v>4369.3788789</v>
      </c>
      <c r="U98" s="1">
        <f t="shared" si="12"/>
        <v>7382.318181818182</v>
      </c>
    </row>
    <row r="99" spans="6:21" x14ac:dyDescent="0.25">
      <c r="F99" s="2">
        <v>38</v>
      </c>
      <c r="G99" t="s">
        <v>774</v>
      </c>
      <c r="H99" s="5">
        <v>76.44</v>
      </c>
      <c r="R99" s="2">
        <v>38</v>
      </c>
      <c r="S99" s="2" t="s">
        <v>774</v>
      </c>
      <c r="T99" s="1">
        <f t="shared" si="11"/>
        <v>3082.2750231</v>
      </c>
      <c r="U99" s="1">
        <f t="shared" si="12"/>
        <v>5207.681818181818</v>
      </c>
    </row>
    <row r="100" spans="6:21" x14ac:dyDescent="0.25">
      <c r="F100" s="2">
        <v>39</v>
      </c>
      <c r="G100" t="s">
        <v>780</v>
      </c>
      <c r="H100" s="5">
        <v>76.919999999999987</v>
      </c>
      <c r="R100" s="2">
        <v>39</v>
      </c>
      <c r="S100" s="2" t="s">
        <v>780</v>
      </c>
      <c r="T100" s="1">
        <f t="shared" si="11"/>
        <v>3101.6299682999997</v>
      </c>
      <c r="U100" s="1">
        <f t="shared" si="12"/>
        <v>3412.8718127028274</v>
      </c>
    </row>
    <row r="101" spans="6:21" x14ac:dyDescent="0.25">
      <c r="F101" s="2">
        <v>39</v>
      </c>
      <c r="G101" s="2" t="s">
        <v>788</v>
      </c>
      <c r="H101" s="5">
        <v>440.76000000000005</v>
      </c>
      <c r="R101" s="2">
        <v>39</v>
      </c>
      <c r="S101" s="2" t="s">
        <v>788</v>
      </c>
      <c r="T101" s="1">
        <f t="shared" si="11"/>
        <v>17772.678429900003</v>
      </c>
      <c r="U101" s="1">
        <f t="shared" si="12"/>
        <v>19556.128187297174</v>
      </c>
    </row>
    <row r="102" spans="6:21" x14ac:dyDescent="0.25">
      <c r="F102" s="2">
        <v>40</v>
      </c>
      <c r="G102" t="s">
        <v>787</v>
      </c>
      <c r="H102" s="5">
        <v>437.15999999999997</v>
      </c>
      <c r="R102" s="2">
        <v>40</v>
      </c>
      <c r="S102" s="2" t="s">
        <v>787</v>
      </c>
      <c r="T102" s="1">
        <f t="shared" si="11"/>
        <v>17627.516340899998</v>
      </c>
      <c r="U102" s="1">
        <f t="shared" si="12"/>
        <v>18508.051387684303</v>
      </c>
    </row>
    <row r="103" spans="6:21" x14ac:dyDescent="0.25">
      <c r="F103" s="2">
        <v>40</v>
      </c>
      <c r="G103" t="s">
        <v>784</v>
      </c>
      <c r="H103" s="5">
        <v>669.71999999999991</v>
      </c>
      <c r="R103" s="2">
        <v>40</v>
      </c>
      <c r="S103" s="2" t="s">
        <v>784</v>
      </c>
      <c r="T103" s="1">
        <f t="shared" si="11"/>
        <v>27004.987290299996</v>
      </c>
      <c r="U103" s="1">
        <f t="shared" si="12"/>
        <v>28353.948612315697</v>
      </c>
    </row>
    <row r="104" spans="6:21" x14ac:dyDescent="0.25">
      <c r="F104" s="2">
        <v>41</v>
      </c>
      <c r="G104" t="s">
        <v>776</v>
      </c>
      <c r="H104" s="5">
        <v>56.88</v>
      </c>
      <c r="R104" s="2">
        <v>41</v>
      </c>
      <c r="S104" s="2" t="s">
        <v>776</v>
      </c>
      <c r="T104" s="1">
        <f t="shared" si="11"/>
        <v>2293.5610062000001</v>
      </c>
      <c r="U104" s="1">
        <f t="shared" si="12"/>
        <v>2481.2794614942891</v>
      </c>
    </row>
    <row r="105" spans="6:21" x14ac:dyDescent="0.25">
      <c r="F105" s="2">
        <v>42</v>
      </c>
      <c r="G105" t="s">
        <v>777</v>
      </c>
      <c r="H105" s="5">
        <v>177</v>
      </c>
      <c r="R105" s="2">
        <v>42</v>
      </c>
      <c r="S105" s="2" t="s">
        <v>777</v>
      </c>
      <c r="T105" s="1">
        <f t="shared" si="11"/>
        <v>7137.1360425000003</v>
      </c>
      <c r="U105" s="1">
        <f t="shared" si="12"/>
        <v>7721.2810246921445</v>
      </c>
    </row>
  </sheetData>
  <pageMargins left="0.7" right="0.7" top="0.75" bottom="0.75" header="0.3" footer="0.3"/>
  <pageSetup paperSize="9" orientation="portrait" r:id="rId1"/>
  <ignoredErrors>
    <ignoredError sqref="P36 P38 P2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70"/>
  <sheetViews>
    <sheetView tabSelected="1" topLeftCell="L1" workbookViewId="0">
      <selection activeCell="AC3" sqref="AC3"/>
    </sheetView>
  </sheetViews>
  <sheetFormatPr baseColWidth="10" defaultColWidth="8.7109375" defaultRowHeight="15" x14ac:dyDescent="0.25"/>
  <cols>
    <col min="1" max="1" width="8.7109375" style="2"/>
    <col min="2" max="2" width="18.140625" style="2" customWidth="1"/>
    <col min="3" max="15" width="8.7109375" style="2"/>
    <col min="16" max="16" width="13" style="11" customWidth="1"/>
    <col min="17" max="17" width="50.140625" style="11" customWidth="1"/>
    <col min="18" max="19" width="8.7109375" style="11"/>
    <col min="20" max="21" width="8.7109375" style="2"/>
    <col min="22" max="22" width="18.140625" style="2" customWidth="1"/>
    <col min="23" max="16384" width="8.7109375" style="2"/>
  </cols>
  <sheetData>
    <row r="1" spans="1:29" ht="15.75" customHeight="1" thickBot="1" x14ac:dyDescent="0.3">
      <c r="A1" s="9"/>
      <c r="B1" s="9"/>
      <c r="C1" s="87" t="s">
        <v>789</v>
      </c>
      <c r="D1" s="88"/>
      <c r="E1" s="88"/>
      <c r="F1" s="88" t="s">
        <v>790</v>
      </c>
      <c r="G1" s="88"/>
      <c r="H1" s="88"/>
      <c r="I1" s="88" t="s">
        <v>791</v>
      </c>
      <c r="J1" s="88"/>
      <c r="K1" s="88"/>
      <c r="L1" s="88" t="s">
        <v>792</v>
      </c>
      <c r="M1" s="88"/>
      <c r="N1" s="89"/>
      <c r="O1" s="10"/>
      <c r="P1" s="90" t="s">
        <v>793</v>
      </c>
      <c r="Q1" s="91"/>
      <c r="R1" s="91"/>
      <c r="U1" s="12"/>
      <c r="V1" s="9"/>
      <c r="W1" s="85" t="s">
        <v>794</v>
      </c>
      <c r="X1" s="85"/>
      <c r="Y1" s="85"/>
      <c r="Z1" s="85"/>
      <c r="AA1" s="85"/>
      <c r="AB1" s="85"/>
      <c r="AC1" s="86"/>
    </row>
    <row r="2" spans="1:29" ht="15.75" customHeight="1" thickBot="1" x14ac:dyDescent="0.3">
      <c r="A2" s="9"/>
      <c r="B2" s="9"/>
      <c r="C2" s="13" t="s">
        <v>795</v>
      </c>
      <c r="D2" s="8" t="s">
        <v>796</v>
      </c>
      <c r="E2" s="8" t="s">
        <v>797</v>
      </c>
      <c r="F2" s="2" t="s">
        <v>795</v>
      </c>
      <c r="G2" s="2" t="s">
        <v>796</v>
      </c>
      <c r="H2" s="2" t="s">
        <v>797</v>
      </c>
      <c r="I2" s="2" t="s">
        <v>795</v>
      </c>
      <c r="J2" s="2" t="s">
        <v>796</v>
      </c>
      <c r="K2" s="2" t="s">
        <v>797</v>
      </c>
      <c r="L2" s="2" t="s">
        <v>795</v>
      </c>
      <c r="M2" s="2" t="s">
        <v>796</v>
      </c>
      <c r="N2" s="2" t="s">
        <v>797</v>
      </c>
      <c r="P2" s="90" t="s">
        <v>798</v>
      </c>
      <c r="Q2" s="91"/>
      <c r="R2" s="91"/>
      <c r="U2" s="14"/>
      <c r="V2" s="9"/>
      <c r="W2" s="15" t="s">
        <v>797</v>
      </c>
      <c r="X2" s="15" t="s">
        <v>799</v>
      </c>
      <c r="Y2" s="15" t="s">
        <v>1267</v>
      </c>
      <c r="Z2" s="15" t="s">
        <v>800</v>
      </c>
      <c r="AA2" s="15" t="s">
        <v>1268</v>
      </c>
      <c r="AB2" s="15" t="s">
        <v>801</v>
      </c>
      <c r="AC2" s="15" t="s">
        <v>1269</v>
      </c>
    </row>
    <row r="3" spans="1:29" ht="15" customHeight="1" thickBot="1" x14ac:dyDescent="0.3">
      <c r="A3" s="16" t="s">
        <v>802</v>
      </c>
      <c r="B3" s="17" t="s">
        <v>803</v>
      </c>
      <c r="C3" s="18">
        <v>184</v>
      </c>
      <c r="D3" s="19">
        <v>136</v>
      </c>
      <c r="E3" s="19">
        <f>AVERAGE(C3:D3)</f>
        <v>160</v>
      </c>
      <c r="F3" s="19">
        <v>180</v>
      </c>
      <c r="G3" s="19">
        <v>134</v>
      </c>
      <c r="H3" s="19">
        <f>AVERAGE(F3:G3)</f>
        <v>157</v>
      </c>
      <c r="I3" s="19">
        <v>186</v>
      </c>
      <c r="J3" s="19">
        <v>135</v>
      </c>
      <c r="K3" s="19">
        <f>AVERAGE(I3:J3)</f>
        <v>160.5</v>
      </c>
      <c r="L3" s="19">
        <v>186</v>
      </c>
      <c r="M3" s="19">
        <v>138</v>
      </c>
      <c r="N3" s="20">
        <f>AVERAGE(L3:M3)</f>
        <v>162</v>
      </c>
      <c r="O3" s="21"/>
      <c r="P3" s="92" t="s">
        <v>804</v>
      </c>
      <c r="Q3" s="93"/>
      <c r="R3" s="22" t="s">
        <v>805</v>
      </c>
      <c r="S3" s="23">
        <v>2013</v>
      </c>
      <c r="U3" s="16" t="s">
        <v>802</v>
      </c>
      <c r="V3" s="17" t="s">
        <v>803</v>
      </c>
      <c r="W3" s="48">
        <f>$E3/(SUM($E$3:$E$5))*$S7/$S$6*100%</f>
        <v>9.558437058268382E-2</v>
      </c>
      <c r="X3" s="77">
        <f>H3*100/$E3*$W3</f>
        <v>9.379216363425849</v>
      </c>
      <c r="Y3" s="55">
        <f>X3/SUM($X$3:$X$15)</f>
        <v>9.293147037218448E-2</v>
      </c>
      <c r="Z3" s="77">
        <f>K3*100/$E3*$W3</f>
        <v>9.5883071740754708</v>
      </c>
      <c r="AA3" s="55">
        <f>Z3/SUM($Z$3:$Z$15)</f>
        <v>9.5479645017089568E-2</v>
      </c>
      <c r="AB3" s="77">
        <f>N3*100/$E3*$W3</f>
        <v>9.6779175214967363</v>
      </c>
      <c r="AC3" s="56">
        <f>AB3/SUM($AB$3:$AB$15)</f>
        <v>9.6966294245816945E-2</v>
      </c>
    </row>
    <row r="4" spans="1:29" ht="15" customHeight="1" x14ac:dyDescent="0.25">
      <c r="A4" s="26" t="s">
        <v>806</v>
      </c>
      <c r="B4" s="27" t="s">
        <v>807</v>
      </c>
      <c r="C4" s="28">
        <v>80</v>
      </c>
      <c r="D4" s="21">
        <v>69</v>
      </c>
      <c r="E4" s="21">
        <f t="shared" ref="E4:E15" si="0">AVERAGE(C4:D4)</f>
        <v>74.5</v>
      </c>
      <c r="F4" s="21">
        <v>73</v>
      </c>
      <c r="G4" s="21">
        <v>61</v>
      </c>
      <c r="H4" s="21">
        <f t="shared" ref="H4:H15" si="1">AVERAGE(F4:G4)</f>
        <v>67</v>
      </c>
      <c r="I4" s="21">
        <v>77</v>
      </c>
      <c r="J4" s="21">
        <v>66</v>
      </c>
      <c r="K4" s="21">
        <f t="shared" ref="K4:K15" si="2">AVERAGE(I4:J4)</f>
        <v>71.5</v>
      </c>
      <c r="L4" s="21">
        <v>86</v>
      </c>
      <c r="M4" s="21">
        <v>77</v>
      </c>
      <c r="N4" s="29">
        <f t="shared" ref="N4:N15" si="3">AVERAGE(L4:M4)</f>
        <v>81.5</v>
      </c>
      <c r="O4" s="21"/>
      <c r="P4" s="30" t="s">
        <v>808</v>
      </c>
      <c r="Q4" s="31" t="s">
        <v>809</v>
      </c>
      <c r="R4" s="32">
        <v>1000</v>
      </c>
      <c r="S4" s="33">
        <v>1000</v>
      </c>
      <c r="U4" s="26" t="s">
        <v>806</v>
      </c>
      <c r="V4" s="27" t="s">
        <v>807</v>
      </c>
      <c r="W4" s="57">
        <f>$E4/(SUM($E$3:$E$5))*$S7/$S$6*100%</f>
        <v>4.4506472552562161E-2</v>
      </c>
      <c r="X4" s="78">
        <f>H4*100/$E4*$W4</f>
        <v>4.002595518149886</v>
      </c>
      <c r="Y4" s="58">
        <f>X4/SUM($X$3:$X$15)</f>
        <v>3.9658652961378105E-2</v>
      </c>
      <c r="Z4" s="78">
        <f>K4*100/$E4*$W4</f>
        <v>4.2714265604136843</v>
      </c>
      <c r="AA4" s="58">
        <f>Z4/SUM($Z$3:$Z$15)</f>
        <v>4.2534545911039917E-2</v>
      </c>
      <c r="AB4" s="78">
        <f>N4*100/$E4*$W4</f>
        <v>4.8688288765554582</v>
      </c>
      <c r="AC4" s="59">
        <f>AB4/SUM($AB$3:$AB$15)</f>
        <v>4.8782425808852364E-2</v>
      </c>
    </row>
    <row r="5" spans="1:29" x14ac:dyDescent="0.25">
      <c r="A5" s="26" t="s">
        <v>810</v>
      </c>
      <c r="B5" s="27" t="s">
        <v>811</v>
      </c>
      <c r="C5" s="28">
        <v>93</v>
      </c>
      <c r="D5" s="21">
        <v>73</v>
      </c>
      <c r="E5" s="21">
        <f t="shared" si="0"/>
        <v>83</v>
      </c>
      <c r="F5" s="21">
        <v>98</v>
      </c>
      <c r="G5" s="21">
        <v>80</v>
      </c>
      <c r="H5" s="21">
        <f t="shared" si="1"/>
        <v>89</v>
      </c>
      <c r="I5" s="21">
        <v>99</v>
      </c>
      <c r="J5" s="21">
        <v>74</v>
      </c>
      <c r="K5" s="21">
        <f t="shared" si="2"/>
        <v>86.5</v>
      </c>
      <c r="L5" s="21">
        <v>87</v>
      </c>
      <c r="M5" s="21">
        <v>66</v>
      </c>
      <c r="N5" s="29">
        <f t="shared" si="3"/>
        <v>76.5</v>
      </c>
      <c r="O5" s="21"/>
      <c r="P5" s="30" t="s">
        <v>812</v>
      </c>
      <c r="Q5" s="30" t="s">
        <v>813</v>
      </c>
      <c r="R5" s="37">
        <v>102.71</v>
      </c>
      <c r="S5" s="38">
        <v>107.28</v>
      </c>
      <c r="U5" s="26" t="s">
        <v>810</v>
      </c>
      <c r="V5" s="27" t="s">
        <v>811</v>
      </c>
      <c r="W5" s="57">
        <f>$E5/(SUM($E$3:$E$5))*$S7/$S$6*100%</f>
        <v>4.9584392239767239E-2</v>
      </c>
      <c r="X5" s="78">
        <f t="shared" ref="X5:X14" si="4">H5*100/$E5*$W5</f>
        <v>5.3168806136617883</v>
      </c>
      <c r="Y5" s="58">
        <f t="shared" ref="Y5:Y13" si="5">X5/SUM($X$3:$X$15)</f>
        <v>5.2680897217353001E-2</v>
      </c>
      <c r="Z5" s="78">
        <f t="shared" ref="Z5:AB14" si="6">K5*100/$E5*$W5</f>
        <v>5.1675300346263446</v>
      </c>
      <c r="AA5" s="58">
        <f t="shared" ref="AA5:AA14" si="7">Z5/SUM($Z$3:$Z$15)</f>
        <v>5.1457877221048283E-2</v>
      </c>
      <c r="AB5" s="78">
        <f t="shared" ref="AB5:AB14" si="8">N5*100/$E5*$W5</f>
        <v>4.5701277184845708</v>
      </c>
      <c r="AC5" s="59">
        <f t="shared" ref="AC5:AC14" si="9">AB5/SUM($AB$3:$AB$15)</f>
        <v>4.5789638949413569E-2</v>
      </c>
    </row>
    <row r="6" spans="1:29" ht="15.75" customHeight="1" x14ac:dyDescent="0.25">
      <c r="A6" s="26" t="s">
        <v>814</v>
      </c>
      <c r="B6" s="27" t="s">
        <v>815</v>
      </c>
      <c r="C6" s="28">
        <v>231</v>
      </c>
      <c r="D6" s="21">
        <v>241</v>
      </c>
      <c r="E6" s="21">
        <f t="shared" si="0"/>
        <v>236</v>
      </c>
      <c r="F6" s="21">
        <v>219</v>
      </c>
      <c r="G6" s="21">
        <v>224</v>
      </c>
      <c r="H6" s="21">
        <f t="shared" si="1"/>
        <v>221.5</v>
      </c>
      <c r="I6" s="21">
        <v>226</v>
      </c>
      <c r="J6" s="21">
        <v>233</v>
      </c>
      <c r="K6" s="21">
        <f t="shared" si="2"/>
        <v>229.5</v>
      </c>
      <c r="L6" s="21">
        <v>241</v>
      </c>
      <c r="M6" s="21">
        <v>260</v>
      </c>
      <c r="N6" s="29">
        <f t="shared" si="3"/>
        <v>250.5</v>
      </c>
      <c r="O6" s="21"/>
      <c r="P6" s="30" t="s">
        <v>816</v>
      </c>
      <c r="Q6" s="30" t="s">
        <v>817</v>
      </c>
      <c r="R6" s="37">
        <v>90.52</v>
      </c>
      <c r="S6" s="38">
        <v>94.53</v>
      </c>
      <c r="U6" s="26" t="s">
        <v>814</v>
      </c>
      <c r="V6" s="27" t="s">
        <v>815</v>
      </c>
      <c r="W6" s="57">
        <f>$S13/$S$6*100%</f>
        <v>0.11731725378186819</v>
      </c>
      <c r="X6" s="78">
        <f t="shared" si="4"/>
        <v>11.010920217238899</v>
      </c>
      <c r="Y6" s="58">
        <f t="shared" si="5"/>
        <v>0.10909877395824015</v>
      </c>
      <c r="Z6" s="78">
        <f t="shared" si="6"/>
        <v>11.40860582327913</v>
      </c>
      <c r="AA6" s="58">
        <f t="shared" si="7"/>
        <v>0.11360604269039017</v>
      </c>
      <c r="AB6" s="78">
        <f t="shared" si="8"/>
        <v>12.452530539134738</v>
      </c>
      <c r="AC6" s="59">
        <f t="shared" si="9"/>
        <v>0.12476607056018997</v>
      </c>
    </row>
    <row r="7" spans="1:29" ht="15.75" customHeight="1" x14ac:dyDescent="0.25">
      <c r="A7" s="26" t="s">
        <v>818</v>
      </c>
      <c r="B7" s="27" t="s">
        <v>819</v>
      </c>
      <c r="C7" s="28">
        <v>230</v>
      </c>
      <c r="D7" s="21">
        <v>279</v>
      </c>
      <c r="E7" s="21">
        <f t="shared" si="0"/>
        <v>254.5</v>
      </c>
      <c r="F7" s="21">
        <v>215</v>
      </c>
      <c r="G7" s="21">
        <v>269</v>
      </c>
      <c r="H7" s="21">
        <f t="shared" si="1"/>
        <v>242</v>
      </c>
      <c r="I7" s="21">
        <v>229</v>
      </c>
      <c r="J7" s="21">
        <v>275</v>
      </c>
      <c r="K7" s="21">
        <f t="shared" si="2"/>
        <v>252</v>
      </c>
      <c r="L7" s="21">
        <v>240</v>
      </c>
      <c r="M7" s="21">
        <v>290</v>
      </c>
      <c r="N7" s="29">
        <f t="shared" si="3"/>
        <v>265</v>
      </c>
      <c r="O7" s="21"/>
      <c r="P7" s="30" t="s">
        <v>820</v>
      </c>
      <c r="Q7" s="30" t="s">
        <v>821</v>
      </c>
      <c r="R7" s="37">
        <v>17.350000000000001</v>
      </c>
      <c r="S7" s="38">
        <v>17.93</v>
      </c>
      <c r="U7" s="26" t="s">
        <v>818</v>
      </c>
      <c r="V7" s="27" t="s">
        <v>819</v>
      </c>
      <c r="W7" s="57">
        <f>$S12/$S$6*100%</f>
        <v>0.10261292711308578</v>
      </c>
      <c r="X7" s="78">
        <f t="shared" si="4"/>
        <v>9.7572999455272136</v>
      </c>
      <c r="Y7" s="58">
        <f t="shared" si="5"/>
        <v>9.6677610971443312E-2</v>
      </c>
      <c r="Z7" s="78">
        <f t="shared" si="6"/>
        <v>10.160494158152305</v>
      </c>
      <c r="AA7" s="58">
        <f t="shared" si="7"/>
        <v>0.10117744016812186</v>
      </c>
      <c r="AB7" s="78">
        <f t="shared" si="8"/>
        <v>10.684646634564924</v>
      </c>
      <c r="AC7" s="59">
        <f t="shared" si="9"/>
        <v>0.1070530501193577</v>
      </c>
    </row>
    <row r="8" spans="1:29" x14ac:dyDescent="0.25">
      <c r="A8" s="26" t="s">
        <v>822</v>
      </c>
      <c r="B8" s="27" t="s">
        <v>823</v>
      </c>
      <c r="C8" s="28">
        <f>80+46</f>
        <v>126</v>
      </c>
      <c r="D8" s="21">
        <f>92+44</f>
        <v>136</v>
      </c>
      <c r="E8" s="21">
        <f t="shared" si="0"/>
        <v>131</v>
      </c>
      <c r="F8" s="21">
        <f>C8/(C8+C15)*249</f>
        <v>121.13513513513514</v>
      </c>
      <c r="G8" s="21">
        <f>D8/(D8+D15)*239</f>
        <v>137.72881355932205</v>
      </c>
      <c r="H8" s="21">
        <f t="shared" si="1"/>
        <v>129.43197434722859</v>
      </c>
      <c r="I8" s="21">
        <f>C8/(C8+C15)*273</f>
        <v>132.81081081081081</v>
      </c>
      <c r="J8" s="21">
        <f>D8/(D8+D15)*234</f>
        <v>134.84745762711864</v>
      </c>
      <c r="K8" s="21">
        <f t="shared" si="2"/>
        <v>133.82913421896473</v>
      </c>
      <c r="L8" s="21">
        <f>C8/(C8+C15)*254</f>
        <v>123.56756756756758</v>
      </c>
      <c r="M8" s="21">
        <f>D8/(D8+D15)*238</f>
        <v>137.15254237288136</v>
      </c>
      <c r="N8" s="29">
        <f t="shared" si="3"/>
        <v>130.36005497022447</v>
      </c>
      <c r="O8" s="21"/>
      <c r="P8" s="30" t="s">
        <v>824</v>
      </c>
      <c r="Q8" s="30" t="s">
        <v>825</v>
      </c>
      <c r="R8" s="37">
        <v>20.76</v>
      </c>
      <c r="S8" s="38">
        <v>22.27</v>
      </c>
      <c r="U8" s="26" t="s">
        <v>822</v>
      </c>
      <c r="V8" s="27" t="s">
        <v>823</v>
      </c>
      <c r="W8" s="57">
        <f>$E8/(SUM($E$8,$E$11,$E$15))*$S10/$S$6*100%</f>
        <v>7.8863852745160265E-2</v>
      </c>
      <c r="X8" s="78">
        <f t="shared" si="4"/>
        <v>7.7919879125459515</v>
      </c>
      <c r="Y8" s="58">
        <f t="shared" si="5"/>
        <v>7.7204839485192508E-2</v>
      </c>
      <c r="Z8" s="78">
        <f t="shared" si="6"/>
        <v>8.0567031557684903</v>
      </c>
      <c r="AA8" s="58">
        <f t="shared" si="7"/>
        <v>8.0228046865323116E-2</v>
      </c>
      <c r="AB8" s="78">
        <f t="shared" si="8"/>
        <v>7.8478596786433439</v>
      </c>
      <c r="AC8" s="59">
        <f t="shared" si="9"/>
        <v>7.8630332311565729E-2</v>
      </c>
    </row>
    <row r="9" spans="1:29" x14ac:dyDescent="0.25">
      <c r="A9" s="26" t="s">
        <v>826</v>
      </c>
      <c r="B9" s="27" t="s">
        <v>827</v>
      </c>
      <c r="C9" s="28">
        <v>142</v>
      </c>
      <c r="D9" s="21">
        <v>76</v>
      </c>
      <c r="E9" s="21">
        <f t="shared" si="0"/>
        <v>109</v>
      </c>
      <c r="F9" s="21">
        <v>152</v>
      </c>
      <c r="G9" s="21">
        <v>80</v>
      </c>
      <c r="H9" s="21">
        <f t="shared" si="1"/>
        <v>116</v>
      </c>
      <c r="I9" s="21">
        <v>145</v>
      </c>
      <c r="J9" s="21">
        <v>76</v>
      </c>
      <c r="K9" s="21">
        <f t="shared" si="2"/>
        <v>110.5</v>
      </c>
      <c r="L9" s="21">
        <v>133</v>
      </c>
      <c r="M9" s="21">
        <v>74</v>
      </c>
      <c r="N9" s="29">
        <f t="shared" si="3"/>
        <v>103.5</v>
      </c>
      <c r="O9" s="21"/>
      <c r="P9" s="30" t="s">
        <v>828</v>
      </c>
      <c r="Q9" s="30" t="s">
        <v>829</v>
      </c>
      <c r="R9" s="37">
        <v>3.65</v>
      </c>
      <c r="S9" s="38">
        <v>3.84</v>
      </c>
      <c r="U9" s="26" t="s">
        <v>826</v>
      </c>
      <c r="V9" s="27" t="s">
        <v>827</v>
      </c>
      <c r="W9" s="57">
        <f>$S8/$S$6*100%</f>
        <v>0.23558658626890933</v>
      </c>
      <c r="X9" s="78">
        <f t="shared" si="4"/>
        <v>25.071600006599525</v>
      </c>
      <c r="Y9" s="58">
        <f t="shared" si="5"/>
        <v>0.24841527937047514</v>
      </c>
      <c r="Z9" s="78">
        <f t="shared" si="6"/>
        <v>23.882860351114203</v>
      </c>
      <c r="AA9" s="58">
        <f t="shared" si="7"/>
        <v>0.23782373540165419</v>
      </c>
      <c r="AB9" s="78">
        <f t="shared" si="8"/>
        <v>22.36991897140561</v>
      </c>
      <c r="AC9" s="59">
        <f t="shared" si="9"/>
        <v>0.22413170399709434</v>
      </c>
    </row>
    <row r="10" spans="1:29" x14ac:dyDescent="0.25">
      <c r="A10" s="26" t="s">
        <v>830</v>
      </c>
      <c r="B10" s="27" t="s">
        <v>831</v>
      </c>
      <c r="C10" s="28">
        <v>28</v>
      </c>
      <c r="D10" s="21">
        <v>22</v>
      </c>
      <c r="E10" s="21">
        <f t="shared" si="0"/>
        <v>25</v>
      </c>
      <c r="F10" s="21">
        <v>25</v>
      </c>
      <c r="G10" s="21">
        <v>21</v>
      </c>
      <c r="H10" s="21">
        <f t="shared" si="1"/>
        <v>23</v>
      </c>
      <c r="I10" s="21">
        <v>27</v>
      </c>
      <c r="J10" s="21">
        <v>21</v>
      </c>
      <c r="K10" s="21">
        <f t="shared" si="2"/>
        <v>24</v>
      </c>
      <c r="L10" s="21">
        <v>30</v>
      </c>
      <c r="M10" s="21">
        <v>28</v>
      </c>
      <c r="N10" s="29">
        <f t="shared" si="3"/>
        <v>29</v>
      </c>
      <c r="O10" s="21"/>
      <c r="P10" s="30" t="s">
        <v>832</v>
      </c>
      <c r="Q10" s="30" t="s">
        <v>833</v>
      </c>
      <c r="R10" s="37">
        <v>14.33</v>
      </c>
      <c r="S10" s="38">
        <v>14.91</v>
      </c>
      <c r="U10" s="26" t="s">
        <v>830</v>
      </c>
      <c r="V10" s="27" t="s">
        <v>831</v>
      </c>
      <c r="W10" s="57">
        <f>$S9/$S$6*100%</f>
        <v>4.0622024754046332E-2</v>
      </c>
      <c r="X10" s="78">
        <f t="shared" si="4"/>
        <v>3.7372262773722627</v>
      </c>
      <c r="Y10" s="58">
        <f t="shared" si="5"/>
        <v>3.7029312429989934E-2</v>
      </c>
      <c r="Z10" s="78">
        <f t="shared" si="6"/>
        <v>3.8997143763884479</v>
      </c>
      <c r="AA10" s="58">
        <f t="shared" si="7"/>
        <v>3.8833063810506482E-2</v>
      </c>
      <c r="AB10" s="78">
        <f t="shared" si="8"/>
        <v>4.7121548714693748</v>
      </c>
      <c r="AC10" s="59">
        <f t="shared" si="9"/>
        <v>4.7212656522835739E-2</v>
      </c>
    </row>
    <row r="11" spans="1:29" x14ac:dyDescent="0.25">
      <c r="A11" s="26" t="s">
        <v>834</v>
      </c>
      <c r="B11" s="27" t="s">
        <v>835</v>
      </c>
      <c r="C11" s="28">
        <v>17</v>
      </c>
      <c r="D11" s="21">
        <v>12</v>
      </c>
      <c r="E11" s="21">
        <f t="shared" si="0"/>
        <v>14.5</v>
      </c>
      <c r="F11" s="21">
        <v>19</v>
      </c>
      <c r="G11" s="21">
        <v>13</v>
      </c>
      <c r="H11" s="21">
        <f t="shared" si="1"/>
        <v>16</v>
      </c>
      <c r="I11" s="21">
        <v>17</v>
      </c>
      <c r="J11" s="21">
        <v>12</v>
      </c>
      <c r="K11" s="21">
        <f t="shared" si="2"/>
        <v>14.5</v>
      </c>
      <c r="L11" s="21">
        <v>16</v>
      </c>
      <c r="M11" s="21">
        <v>12</v>
      </c>
      <c r="N11" s="29">
        <f t="shared" si="3"/>
        <v>14</v>
      </c>
      <c r="O11" s="21"/>
      <c r="P11" s="30" t="s">
        <v>836</v>
      </c>
      <c r="Q11" s="30" t="s">
        <v>837</v>
      </c>
      <c r="R11" s="37">
        <v>2.59</v>
      </c>
      <c r="S11" s="38">
        <v>2.88</v>
      </c>
      <c r="U11" s="26" t="s">
        <v>834</v>
      </c>
      <c r="V11" s="27" t="s">
        <v>835</v>
      </c>
      <c r="W11" s="57">
        <f>$E11/(SUM($E$8,$E$11,$E$15))*$S10/$S$6*100%</f>
        <v>8.7292050748459839E-3</v>
      </c>
      <c r="X11" s="78">
        <f t="shared" si="4"/>
        <v>0.96322262894852229</v>
      </c>
      <c r="Y11" s="58">
        <f t="shared" si="5"/>
        <v>9.5438351921387499E-3</v>
      </c>
      <c r="Z11" s="78">
        <f t="shared" si="6"/>
        <v>0.87292050748459837</v>
      </c>
      <c r="AA11" s="58">
        <f t="shared" si="7"/>
        <v>8.6924770629079884E-3</v>
      </c>
      <c r="AB11" s="78">
        <f t="shared" si="8"/>
        <v>0.84281980032995707</v>
      </c>
      <c r="AC11" s="59">
        <f t="shared" si="9"/>
        <v>8.4444936189491445E-3</v>
      </c>
    </row>
    <row r="12" spans="1:29" x14ac:dyDescent="0.25">
      <c r="A12" s="26" t="s">
        <v>838</v>
      </c>
      <c r="B12" s="27" t="s">
        <v>839</v>
      </c>
      <c r="C12" s="28">
        <v>38</v>
      </c>
      <c r="D12" s="21">
        <v>27</v>
      </c>
      <c r="E12" s="21">
        <f t="shared" si="0"/>
        <v>32.5</v>
      </c>
      <c r="F12" s="21">
        <v>40</v>
      </c>
      <c r="G12" s="21">
        <v>29</v>
      </c>
      <c r="H12" s="21">
        <f t="shared" si="1"/>
        <v>34.5</v>
      </c>
      <c r="I12" s="21">
        <v>39</v>
      </c>
      <c r="J12" s="39">
        <v>27</v>
      </c>
      <c r="K12" s="21">
        <f t="shared" si="2"/>
        <v>33</v>
      </c>
      <c r="L12" s="21">
        <v>37</v>
      </c>
      <c r="M12" s="21">
        <v>26</v>
      </c>
      <c r="N12" s="29">
        <f t="shared" si="3"/>
        <v>31.5</v>
      </c>
      <c r="O12" s="21"/>
      <c r="P12" s="30" t="s">
        <v>840</v>
      </c>
      <c r="Q12" s="30" t="s">
        <v>841</v>
      </c>
      <c r="R12" s="37">
        <v>8.76</v>
      </c>
      <c r="S12" s="38">
        <v>9.6999999999999993</v>
      </c>
      <c r="U12" s="26" t="s">
        <v>838</v>
      </c>
      <c r="V12" s="27" t="s">
        <v>839</v>
      </c>
      <c r="W12" s="57">
        <f>$S11/$S$6*100%</f>
        <v>3.0466518565534749E-2</v>
      </c>
      <c r="X12" s="78">
        <f t="shared" si="4"/>
        <v>3.2341381246490735</v>
      </c>
      <c r="Y12" s="58">
        <f t="shared" si="5"/>
        <v>3.2044597295183594E-2</v>
      </c>
      <c r="Z12" s="78">
        <f t="shared" si="6"/>
        <v>3.0935234235773743</v>
      </c>
      <c r="AA12" s="58">
        <f t="shared" si="7"/>
        <v>3.0805074657372929E-2</v>
      </c>
      <c r="AB12" s="78">
        <f t="shared" si="8"/>
        <v>2.9529087225056756</v>
      </c>
      <c r="AC12" s="59">
        <f t="shared" si="9"/>
        <v>2.9586180645941491E-2</v>
      </c>
    </row>
    <row r="13" spans="1:29" x14ac:dyDescent="0.25">
      <c r="A13" s="26" t="s">
        <v>842</v>
      </c>
      <c r="B13" s="27" t="s">
        <v>843</v>
      </c>
      <c r="C13" s="28">
        <f>54+45</f>
        <v>99</v>
      </c>
      <c r="D13" s="21">
        <f>47+34</f>
        <v>81</v>
      </c>
      <c r="E13" s="21">
        <f t="shared" si="0"/>
        <v>90</v>
      </c>
      <c r="F13" s="21">
        <f>64+47</f>
        <v>111</v>
      </c>
      <c r="G13" s="21">
        <f>54+35</f>
        <v>89</v>
      </c>
      <c r="H13" s="21">
        <f t="shared" si="1"/>
        <v>100</v>
      </c>
      <c r="I13" s="21">
        <f>54+46</f>
        <v>100</v>
      </c>
      <c r="J13" s="21">
        <f>45+34</f>
        <v>79</v>
      </c>
      <c r="K13" s="21">
        <f t="shared" si="2"/>
        <v>89.5</v>
      </c>
      <c r="L13" s="21">
        <f>48+44</f>
        <v>92</v>
      </c>
      <c r="M13" s="21">
        <f>45+33</f>
        <v>78</v>
      </c>
      <c r="N13" s="29">
        <f t="shared" si="3"/>
        <v>85</v>
      </c>
      <c r="O13" s="21"/>
      <c r="P13" s="30" t="s">
        <v>844</v>
      </c>
      <c r="Q13" s="30" t="s">
        <v>845</v>
      </c>
      <c r="R13" s="37">
        <v>11.26</v>
      </c>
      <c r="S13" s="38">
        <v>11.09</v>
      </c>
      <c r="U13" s="26" t="s">
        <v>842</v>
      </c>
      <c r="V13" s="27" t="s">
        <v>843</v>
      </c>
      <c r="W13" s="57">
        <f>$S15/$S$6*100%</f>
        <v>4.4959272188723157E-2</v>
      </c>
      <c r="X13" s="78">
        <f t="shared" si="4"/>
        <v>4.9954746876359062</v>
      </c>
      <c r="Y13" s="58">
        <f t="shared" si="5"/>
        <v>4.9496332096497966E-2</v>
      </c>
      <c r="Z13" s="78">
        <f t="shared" si="6"/>
        <v>4.4709498454341361</v>
      </c>
      <c r="AA13" s="58">
        <f t="shared" si="7"/>
        <v>4.4521383846093159E-2</v>
      </c>
      <c r="AB13" s="78">
        <f t="shared" si="8"/>
        <v>4.2461534844905202</v>
      </c>
      <c r="AC13" s="59">
        <f t="shared" si="9"/>
        <v>4.2543632684971688E-2</v>
      </c>
    </row>
    <row r="14" spans="1:29" x14ac:dyDescent="0.25">
      <c r="A14" s="26" t="s">
        <v>846</v>
      </c>
      <c r="B14" s="27" t="s">
        <v>847</v>
      </c>
      <c r="C14" s="28">
        <f>46+19+6</f>
        <v>71</v>
      </c>
      <c r="D14" s="21">
        <f>43+17+3</f>
        <v>63</v>
      </c>
      <c r="E14" s="21">
        <f t="shared" si="0"/>
        <v>67</v>
      </c>
      <c r="F14" s="21">
        <v>76</v>
      </c>
      <c r="G14" s="21">
        <v>69</v>
      </c>
      <c r="H14" s="21">
        <f t="shared" si="1"/>
        <v>72.5</v>
      </c>
      <c r="I14" s="21">
        <v>73</v>
      </c>
      <c r="J14" s="21">
        <v>65</v>
      </c>
      <c r="K14" s="21">
        <f t="shared" si="2"/>
        <v>69</v>
      </c>
      <c r="L14" s="21">
        <v>67</v>
      </c>
      <c r="M14" s="21">
        <v>59</v>
      </c>
      <c r="N14" s="29">
        <f t="shared" si="3"/>
        <v>63</v>
      </c>
      <c r="O14" s="21"/>
      <c r="P14" s="30" t="s">
        <v>848</v>
      </c>
      <c r="Q14" s="30" t="s">
        <v>849</v>
      </c>
      <c r="R14" s="37">
        <v>7.54</v>
      </c>
      <c r="S14" s="38">
        <v>7.66</v>
      </c>
      <c r="U14" s="26" t="s">
        <v>846</v>
      </c>
      <c r="V14" s="27" t="s">
        <v>847</v>
      </c>
      <c r="W14" s="57">
        <f>$S14/$S$6*100%</f>
        <v>8.1032476462498684E-2</v>
      </c>
      <c r="X14" s="78">
        <f t="shared" si="4"/>
        <v>8.768439617210678</v>
      </c>
      <c r="Y14" s="58">
        <f>X14/SUM($X$3:$X$15)</f>
        <v>8.6879751454999585E-2</v>
      </c>
      <c r="Z14" s="78">
        <f t="shared" si="6"/>
        <v>8.3451356356901627</v>
      </c>
      <c r="AA14" s="58">
        <f t="shared" si="7"/>
        <v>8.3100235907073911E-2</v>
      </c>
      <c r="AB14" s="78">
        <f t="shared" si="8"/>
        <v>7.6194716673692788</v>
      </c>
      <c r="AC14" s="59">
        <f t="shared" si="9"/>
        <v>7.6342036399327684E-2</v>
      </c>
    </row>
    <row r="15" spans="1:29" ht="15.75" thickBot="1" x14ac:dyDescent="0.3">
      <c r="A15" s="40" t="s">
        <v>1266</v>
      </c>
      <c r="B15" s="41" t="s">
        <v>1161</v>
      </c>
      <c r="C15" s="42">
        <v>133</v>
      </c>
      <c r="D15" s="43">
        <v>100</v>
      </c>
      <c r="E15" s="43">
        <f t="shared" si="0"/>
        <v>116.5</v>
      </c>
      <c r="F15" s="43">
        <f>C15/(C8+C15)*249</f>
        <v>127.86486486486486</v>
      </c>
      <c r="G15" s="43">
        <f>D15/(D8+D15)*239</f>
        <v>101.27118644067797</v>
      </c>
      <c r="H15" s="43">
        <f t="shared" si="1"/>
        <v>114.56802565277141</v>
      </c>
      <c r="I15" s="43">
        <f>F15/(F8+F15)*273</f>
        <v>140.18918918918919</v>
      </c>
      <c r="J15" s="43">
        <f>D15/(D8+D15)*234</f>
        <v>99.152542372881356</v>
      </c>
      <c r="K15" s="43">
        <f t="shared" si="2"/>
        <v>119.67086578103527</v>
      </c>
      <c r="L15" s="43">
        <f>C15/(C8+C15)*254</f>
        <v>130.43243243243242</v>
      </c>
      <c r="M15" s="43">
        <f>D15/(D8+D15)*238</f>
        <v>100.84745762711864</v>
      </c>
      <c r="N15" s="54">
        <f t="shared" si="3"/>
        <v>115.63994502977553</v>
      </c>
      <c r="O15" s="21"/>
      <c r="P15" s="30" t="s">
        <v>851</v>
      </c>
      <c r="Q15" s="30" t="s">
        <v>852</v>
      </c>
      <c r="R15" s="37">
        <v>4.28</v>
      </c>
      <c r="S15" s="38">
        <v>4.25</v>
      </c>
      <c r="U15" s="40" t="s">
        <v>850</v>
      </c>
      <c r="V15" s="41" t="s">
        <v>853</v>
      </c>
      <c r="W15" s="60">
        <f>$E15/(SUM($E$8,$E$11,$E$15))*$S10/$S$6*100%</f>
        <v>7.0134647670314285E-2</v>
      </c>
      <c r="X15" s="79">
        <f>H15*100/$E15*$W15</f>
        <v>6.8971571789190138</v>
      </c>
      <c r="Y15" s="61">
        <f>X15/SUM($X$3:$X$15)</f>
        <v>6.8338647194923441E-2</v>
      </c>
      <c r="Z15" s="79">
        <f>K15*100/$E15*$W15</f>
        <v>7.2043553716346604</v>
      </c>
      <c r="AA15" s="61">
        <f>Z15/SUM($Z$3:$Z$15)</f>
        <v>7.1740431441378594E-2</v>
      </c>
      <c r="AB15" s="79">
        <f>N15*100/$E15*$W15</f>
        <v>6.9616882414401875</v>
      </c>
      <c r="AC15" s="62">
        <f>AB15/SUM($AB$3:$AB$15)</f>
        <v>6.9751484135683522E-2</v>
      </c>
    </row>
    <row r="16" spans="1:29" ht="15.75" thickBot="1" x14ac:dyDescent="0.3">
      <c r="O16" s="21"/>
      <c r="P16" s="30" t="s">
        <v>854</v>
      </c>
      <c r="Q16" s="30" t="s">
        <v>855</v>
      </c>
      <c r="R16" s="37">
        <v>12.19</v>
      </c>
      <c r="S16" s="38">
        <v>12.73</v>
      </c>
    </row>
    <row r="17" spans="1:21" ht="15.75" thickBot="1" x14ac:dyDescent="0.3">
      <c r="A17" s="81"/>
      <c r="B17" s="82" t="s">
        <v>868</v>
      </c>
      <c r="C17" s="87" t="s">
        <v>789</v>
      </c>
      <c r="D17" s="88"/>
      <c r="E17" s="88"/>
      <c r="F17" s="88" t="s">
        <v>790</v>
      </c>
      <c r="G17" s="88"/>
      <c r="H17" s="88"/>
      <c r="I17" s="88" t="s">
        <v>791</v>
      </c>
      <c r="J17" s="88"/>
      <c r="K17" s="88"/>
      <c r="L17" s="88" t="s">
        <v>792</v>
      </c>
      <c r="M17" s="88"/>
      <c r="N17" s="89"/>
      <c r="O17" s="21"/>
      <c r="P17" s="30" t="s">
        <v>856</v>
      </c>
      <c r="Q17" s="30" t="s">
        <v>857</v>
      </c>
      <c r="R17" s="37">
        <v>3.87</v>
      </c>
      <c r="S17" s="38">
        <v>4.0599999999999996</v>
      </c>
      <c r="U17" s="3"/>
    </row>
    <row r="18" spans="1:21" ht="15.75" thickBot="1" x14ac:dyDescent="0.3">
      <c r="A18" s="9"/>
      <c r="B18" s="9"/>
      <c r="C18" s="13" t="s">
        <v>795</v>
      </c>
      <c r="D18" s="8" t="s">
        <v>796</v>
      </c>
      <c r="E18" s="8" t="s">
        <v>797</v>
      </c>
      <c r="F18" s="2" t="s">
        <v>795</v>
      </c>
      <c r="G18" s="2" t="s">
        <v>796</v>
      </c>
      <c r="H18" s="2" t="s">
        <v>797</v>
      </c>
      <c r="I18" s="2" t="s">
        <v>795</v>
      </c>
      <c r="J18" s="2" t="s">
        <v>796</v>
      </c>
      <c r="K18" s="2" t="s">
        <v>797</v>
      </c>
      <c r="L18" s="2" t="s">
        <v>795</v>
      </c>
      <c r="M18" s="2" t="s">
        <v>796</v>
      </c>
      <c r="N18" s="2" t="s">
        <v>797</v>
      </c>
      <c r="O18" s="21"/>
      <c r="P18" s="30" t="s">
        <v>858</v>
      </c>
      <c r="Q18" s="30" t="s">
        <v>859</v>
      </c>
      <c r="R18" s="37">
        <v>8.32</v>
      </c>
      <c r="S18" s="38">
        <v>8.67</v>
      </c>
      <c r="U18" s="3"/>
    </row>
    <row r="19" spans="1:21" x14ac:dyDescent="0.25">
      <c r="A19" s="16" t="s">
        <v>802</v>
      </c>
      <c r="B19" s="17" t="s">
        <v>803</v>
      </c>
      <c r="C19" s="18">
        <v>3</v>
      </c>
      <c r="D19" s="19">
        <v>2</v>
      </c>
      <c r="E19" s="19">
        <f t="shared" ref="E19:E31" si="10">(C19/C3+D19/D3)*SUM(C3:D3)/4</f>
        <v>2.4808184143222505</v>
      </c>
      <c r="F19" s="19">
        <v>6</v>
      </c>
      <c r="G19" s="19">
        <v>3</v>
      </c>
      <c r="H19" s="19">
        <f t="shared" ref="H19:H31" si="11">(F19/F3+G19/G3)*SUM(F3:G3)/4</f>
        <v>4.3741293532338306</v>
      </c>
      <c r="I19" s="19">
        <v>5</v>
      </c>
      <c r="J19" s="19">
        <v>4</v>
      </c>
      <c r="K19" s="19">
        <f t="shared" ref="K19:K31" si="12">(I19/I3+J19/J3)*SUM(I3:J3)/4</f>
        <v>4.5350358422939072</v>
      </c>
      <c r="L19" s="19">
        <v>4</v>
      </c>
      <c r="M19" s="19">
        <v>3</v>
      </c>
      <c r="N19" s="20">
        <f t="shared" ref="N19:N31" si="13">(L19/L3+M19/M3)*SUM(L3:M3)/4</f>
        <v>3.5028050490883591</v>
      </c>
      <c r="O19" s="21"/>
      <c r="P19" s="30" t="s">
        <v>860</v>
      </c>
      <c r="Q19" s="30" t="s">
        <v>861</v>
      </c>
      <c r="R19" s="37">
        <v>37.590000000000003</v>
      </c>
      <c r="S19" s="38">
        <v>38.049999999999997</v>
      </c>
      <c r="U19" s="3"/>
    </row>
    <row r="20" spans="1:21" x14ac:dyDescent="0.25">
      <c r="A20" s="26" t="s">
        <v>806</v>
      </c>
      <c r="B20" s="27" t="s">
        <v>807</v>
      </c>
      <c r="C20" s="28">
        <v>2</v>
      </c>
      <c r="D20" s="21">
        <v>1</v>
      </c>
      <c r="E20" s="21">
        <f t="shared" si="10"/>
        <v>1.4711050724637682</v>
      </c>
      <c r="F20" s="21">
        <v>4</v>
      </c>
      <c r="G20" s="21">
        <v>3</v>
      </c>
      <c r="H20" s="21">
        <f t="shared" si="11"/>
        <v>3.4831574219627215</v>
      </c>
      <c r="I20" s="21">
        <v>3</v>
      </c>
      <c r="J20" s="21">
        <v>2</v>
      </c>
      <c r="K20" s="21">
        <f t="shared" si="12"/>
        <v>2.4761904761904763</v>
      </c>
      <c r="L20" s="21">
        <v>2</v>
      </c>
      <c r="M20" s="21">
        <v>2</v>
      </c>
      <c r="N20" s="29">
        <f t="shared" si="13"/>
        <v>2.0061159770462096</v>
      </c>
      <c r="O20" s="21"/>
      <c r="P20" s="30" t="s">
        <v>862</v>
      </c>
      <c r="Q20" s="30" t="s">
        <v>863</v>
      </c>
      <c r="R20" s="37">
        <v>16.62</v>
      </c>
      <c r="S20" s="38">
        <v>16.309999999999999</v>
      </c>
      <c r="U20" s="3"/>
    </row>
    <row r="21" spans="1:21" x14ac:dyDescent="0.25">
      <c r="A21" s="26" t="s">
        <v>810</v>
      </c>
      <c r="B21" s="27" t="s">
        <v>811</v>
      </c>
      <c r="C21" s="28">
        <v>2</v>
      </c>
      <c r="D21" s="21">
        <v>1</v>
      </c>
      <c r="E21" s="21">
        <f t="shared" si="10"/>
        <v>1.4609662689645015</v>
      </c>
      <c r="F21" s="21">
        <v>4</v>
      </c>
      <c r="G21" s="21">
        <v>2</v>
      </c>
      <c r="H21" s="21">
        <f t="shared" si="11"/>
        <v>2.9288265306122447</v>
      </c>
      <c r="I21" s="21">
        <v>3</v>
      </c>
      <c r="J21" s="21">
        <v>2</v>
      </c>
      <c r="K21" s="21">
        <f t="shared" si="12"/>
        <v>2.4795249795249794</v>
      </c>
      <c r="L21" s="21">
        <v>2</v>
      </c>
      <c r="M21" s="21">
        <v>1</v>
      </c>
      <c r="N21" s="29">
        <f t="shared" si="13"/>
        <v>1.4588557993730407</v>
      </c>
      <c r="O21" s="44"/>
      <c r="P21" s="30" t="s">
        <v>864</v>
      </c>
      <c r="Q21" s="30" t="s">
        <v>865</v>
      </c>
      <c r="R21" s="37">
        <v>1.98</v>
      </c>
      <c r="S21" s="38">
        <v>1.93</v>
      </c>
      <c r="U21" s="3"/>
    </row>
    <row r="22" spans="1:21" x14ac:dyDescent="0.25">
      <c r="A22" s="26" t="s">
        <v>814</v>
      </c>
      <c r="B22" s="27" t="s">
        <v>815</v>
      </c>
      <c r="C22" s="28">
        <v>4</v>
      </c>
      <c r="D22" s="21">
        <v>3</v>
      </c>
      <c r="E22" s="21">
        <f t="shared" si="10"/>
        <v>3.512169711339836</v>
      </c>
      <c r="F22" s="21">
        <v>8</v>
      </c>
      <c r="G22" s="21">
        <v>9</v>
      </c>
      <c r="H22" s="21">
        <f t="shared" si="11"/>
        <v>8.4954388861709056</v>
      </c>
      <c r="I22" s="21">
        <v>6</v>
      </c>
      <c r="J22" s="21">
        <v>6</v>
      </c>
      <c r="K22" s="21">
        <f t="shared" si="12"/>
        <v>6.0013957993087468</v>
      </c>
      <c r="L22" s="21">
        <v>4</v>
      </c>
      <c r="M22" s="21">
        <v>5</v>
      </c>
      <c r="N22" s="29">
        <f t="shared" si="13"/>
        <v>4.4874920204277045</v>
      </c>
      <c r="P22" s="30" t="s">
        <v>866</v>
      </c>
      <c r="Q22" s="30" t="s">
        <v>867</v>
      </c>
      <c r="R22" s="37">
        <v>5.9</v>
      </c>
      <c r="S22" s="38">
        <v>5.98</v>
      </c>
      <c r="U22" s="3"/>
    </row>
    <row r="23" spans="1:21" x14ac:dyDescent="0.25">
      <c r="A23" s="26" t="s">
        <v>818</v>
      </c>
      <c r="B23" s="27" t="s">
        <v>819</v>
      </c>
      <c r="C23" s="28">
        <v>5</v>
      </c>
      <c r="D23" s="21">
        <v>5</v>
      </c>
      <c r="E23" s="21">
        <f t="shared" si="10"/>
        <v>5.0467702976468756</v>
      </c>
      <c r="F23" s="21">
        <v>11</v>
      </c>
      <c r="G23" s="21">
        <v>10</v>
      </c>
      <c r="H23" s="21">
        <f t="shared" si="11"/>
        <v>10.688838938359124</v>
      </c>
      <c r="I23" s="21">
        <v>9</v>
      </c>
      <c r="J23" s="21">
        <v>9</v>
      </c>
      <c r="K23" s="21">
        <f t="shared" si="12"/>
        <v>9.0756014291385458</v>
      </c>
      <c r="L23" s="21">
        <v>7</v>
      </c>
      <c r="M23" s="21">
        <v>8</v>
      </c>
      <c r="N23" s="29">
        <f t="shared" si="13"/>
        <v>7.5197557471264371</v>
      </c>
      <c r="P23" s="30" t="s">
        <v>869</v>
      </c>
      <c r="Q23" s="30" t="s">
        <v>870</v>
      </c>
      <c r="R23" s="37">
        <v>8.6300000000000008</v>
      </c>
      <c r="S23" s="38">
        <v>8.2899999999999991</v>
      </c>
      <c r="U23" s="3"/>
    </row>
    <row r="24" spans="1:21" x14ac:dyDescent="0.25">
      <c r="A24" s="26" t="s">
        <v>822</v>
      </c>
      <c r="B24" s="27" t="s">
        <v>823</v>
      </c>
      <c r="C24" s="28">
        <f>2+2</f>
        <v>4</v>
      </c>
      <c r="D24" s="21">
        <f>3+1</f>
        <v>4</v>
      </c>
      <c r="E24" s="21">
        <f t="shared" si="10"/>
        <v>4.0058356676003735</v>
      </c>
      <c r="F24" s="21">
        <f>C24/(C24+C31)*16</f>
        <v>6.4</v>
      </c>
      <c r="G24" s="21">
        <f>D24/(D24+D31)*11</f>
        <v>4.8888888888888884</v>
      </c>
      <c r="H24" s="21">
        <f t="shared" si="11"/>
        <v>5.7163658878064991</v>
      </c>
      <c r="I24" s="21">
        <f>C24/(C24+C31)*13</f>
        <v>5.2</v>
      </c>
      <c r="J24" s="21">
        <f>D24/(D24+D31)*8</f>
        <v>3.5555555555555554</v>
      </c>
      <c r="K24" s="21">
        <f t="shared" si="12"/>
        <v>4.3842880196818381</v>
      </c>
      <c r="L24" s="21">
        <f>C24/(C24+C31)*8</f>
        <v>3.2</v>
      </c>
      <c r="M24" s="21">
        <f>D24/(D24+D31)*6</f>
        <v>2.6666666666666665</v>
      </c>
      <c r="N24" s="29">
        <f t="shared" si="13"/>
        <v>2.9552516426390403</v>
      </c>
      <c r="P24" s="30" t="s">
        <v>871</v>
      </c>
      <c r="Q24" s="30" t="s">
        <v>872</v>
      </c>
      <c r="R24" s="37">
        <v>0.11</v>
      </c>
      <c r="S24" s="38">
        <v>0.11</v>
      </c>
      <c r="U24" s="3"/>
    </row>
    <row r="25" spans="1:21" x14ac:dyDescent="0.25">
      <c r="A25" s="26" t="s">
        <v>826</v>
      </c>
      <c r="B25" s="27" t="s">
        <v>827</v>
      </c>
      <c r="C25" s="28">
        <f>1+1</f>
        <v>2</v>
      </c>
      <c r="D25" s="21">
        <v>1</v>
      </c>
      <c r="E25" s="21">
        <f t="shared" si="10"/>
        <v>1.4847108969607117</v>
      </c>
      <c r="F25" s="21">
        <v>5</v>
      </c>
      <c r="G25" s="21">
        <v>3</v>
      </c>
      <c r="H25" s="21">
        <f t="shared" si="11"/>
        <v>4.0828947368421051</v>
      </c>
      <c r="I25" s="21">
        <v>4</v>
      </c>
      <c r="J25" s="21">
        <v>2</v>
      </c>
      <c r="K25" s="21">
        <f t="shared" si="12"/>
        <v>2.9780852994555351</v>
      </c>
      <c r="L25" s="21">
        <v>3</v>
      </c>
      <c r="M25" s="21">
        <v>2</v>
      </c>
      <c r="N25" s="29">
        <f t="shared" si="13"/>
        <v>2.5659418817313555</v>
      </c>
      <c r="P25" s="30" t="s">
        <v>873</v>
      </c>
      <c r="Q25" s="30" t="s">
        <v>874</v>
      </c>
      <c r="R25" s="37">
        <v>20.97</v>
      </c>
      <c r="S25" s="38">
        <v>21.76</v>
      </c>
      <c r="U25" s="3"/>
    </row>
    <row r="26" spans="1:21" x14ac:dyDescent="0.25">
      <c r="A26" s="26" t="s">
        <v>830</v>
      </c>
      <c r="B26" s="27" t="s">
        <v>831</v>
      </c>
      <c r="C26" s="28">
        <v>0.5</v>
      </c>
      <c r="D26" s="21">
        <v>0.5</v>
      </c>
      <c r="E26" s="21">
        <f t="shared" si="10"/>
        <v>0.50730519480519476</v>
      </c>
      <c r="F26" s="21">
        <v>2</v>
      </c>
      <c r="G26" s="21">
        <v>1</v>
      </c>
      <c r="H26" s="21">
        <f t="shared" si="11"/>
        <v>1.4676190476190478</v>
      </c>
      <c r="I26" s="21">
        <v>1</v>
      </c>
      <c r="J26" s="21">
        <v>1</v>
      </c>
      <c r="K26" s="21">
        <f t="shared" si="12"/>
        <v>1.0158730158730158</v>
      </c>
      <c r="L26" s="21">
        <v>1</v>
      </c>
      <c r="M26" s="21">
        <v>1</v>
      </c>
      <c r="N26" s="29">
        <f t="shared" si="13"/>
        <v>1.0011904761904762</v>
      </c>
      <c r="P26" s="30" t="s">
        <v>875</v>
      </c>
      <c r="Q26" s="30" t="s">
        <v>876</v>
      </c>
      <c r="R26" s="37">
        <v>20.97</v>
      </c>
      <c r="S26" s="38">
        <v>21.76</v>
      </c>
      <c r="U26" s="3"/>
    </row>
    <row r="27" spans="1:21" x14ac:dyDescent="0.25">
      <c r="A27" s="26" t="s">
        <v>834</v>
      </c>
      <c r="B27" s="27" t="s">
        <v>835</v>
      </c>
      <c r="C27" s="28">
        <v>0.5</v>
      </c>
      <c r="D27" s="21">
        <v>0.5</v>
      </c>
      <c r="E27" s="21">
        <f t="shared" si="10"/>
        <v>0.51531862745098034</v>
      </c>
      <c r="F27" s="21">
        <v>1</v>
      </c>
      <c r="G27" s="21">
        <v>1</v>
      </c>
      <c r="H27" s="21">
        <f t="shared" si="11"/>
        <v>1.0364372469635628</v>
      </c>
      <c r="I27" s="21">
        <v>1</v>
      </c>
      <c r="J27" s="21">
        <v>0.5</v>
      </c>
      <c r="K27" s="21">
        <f t="shared" si="12"/>
        <v>0.72855392156862753</v>
      </c>
      <c r="L27" s="21">
        <v>1</v>
      </c>
      <c r="M27" s="21">
        <v>0.5</v>
      </c>
      <c r="N27" s="29">
        <f t="shared" si="13"/>
        <v>0.72916666666666663</v>
      </c>
      <c r="P27" s="30" t="s">
        <v>877</v>
      </c>
      <c r="Q27" s="30" t="s">
        <v>878</v>
      </c>
      <c r="R27" s="37">
        <v>44.93</v>
      </c>
      <c r="S27" s="38">
        <v>44.38</v>
      </c>
      <c r="U27" s="3"/>
    </row>
    <row r="28" spans="1:21" x14ac:dyDescent="0.25">
      <c r="A28" s="26" t="s">
        <v>838</v>
      </c>
      <c r="B28" s="27" t="s">
        <v>839</v>
      </c>
      <c r="C28" s="28">
        <v>2</v>
      </c>
      <c r="D28" s="21">
        <v>1</v>
      </c>
      <c r="E28" s="21">
        <f t="shared" si="10"/>
        <v>1.4571150097465886</v>
      </c>
      <c r="F28" s="21">
        <v>2</v>
      </c>
      <c r="G28" s="21">
        <v>1</v>
      </c>
      <c r="H28" s="21">
        <f t="shared" si="11"/>
        <v>1.4573275862068966</v>
      </c>
      <c r="I28" s="21">
        <v>1</v>
      </c>
      <c r="J28" s="39">
        <v>1</v>
      </c>
      <c r="K28" s="21">
        <f t="shared" si="12"/>
        <v>1.0341880341880341</v>
      </c>
      <c r="L28" s="21">
        <v>1</v>
      </c>
      <c r="M28" s="21">
        <v>0.5</v>
      </c>
      <c r="N28" s="29">
        <f t="shared" si="13"/>
        <v>0.72856029106029108</v>
      </c>
      <c r="P28" s="30" t="s">
        <v>879</v>
      </c>
      <c r="Q28" s="30" t="s">
        <v>880</v>
      </c>
      <c r="R28" s="37">
        <v>36.28</v>
      </c>
      <c r="S28" s="38">
        <v>35.83</v>
      </c>
      <c r="U28" s="3"/>
    </row>
    <row r="29" spans="1:21" x14ac:dyDescent="0.25">
      <c r="A29" s="26" t="s">
        <v>842</v>
      </c>
      <c r="B29" s="27" t="s">
        <v>843</v>
      </c>
      <c r="C29" s="28">
        <f>2+1</f>
        <v>3</v>
      </c>
      <c r="D29" s="21">
        <f>2+1</f>
        <v>3</v>
      </c>
      <c r="E29" s="21">
        <f t="shared" si="10"/>
        <v>3.0303030303030303</v>
      </c>
      <c r="F29" s="21">
        <f>5+3</f>
        <v>8</v>
      </c>
      <c r="G29" s="21">
        <f>4+2</f>
        <v>6</v>
      </c>
      <c r="H29" s="21">
        <f t="shared" si="11"/>
        <v>6.9743901204575351</v>
      </c>
      <c r="I29" s="21">
        <f>3+2</f>
        <v>5</v>
      </c>
      <c r="J29" s="21">
        <f>3+1</f>
        <v>4</v>
      </c>
      <c r="K29" s="21">
        <f t="shared" si="12"/>
        <v>4.5033227848101269</v>
      </c>
      <c r="L29" s="21">
        <f>3+1</f>
        <v>4</v>
      </c>
      <c r="M29" s="21">
        <f>2+1</f>
        <v>3</v>
      </c>
      <c r="N29" s="29">
        <f t="shared" si="13"/>
        <v>3.4824414715719065</v>
      </c>
      <c r="P29" s="30" t="s">
        <v>881</v>
      </c>
      <c r="Q29" s="30" t="s">
        <v>882</v>
      </c>
      <c r="R29" s="37">
        <v>0.78</v>
      </c>
      <c r="S29" s="38">
        <v>0.82</v>
      </c>
      <c r="U29" s="3"/>
    </row>
    <row r="30" spans="1:21" x14ac:dyDescent="0.25">
      <c r="A30" s="26" t="s">
        <v>846</v>
      </c>
      <c r="B30" s="27" t="s">
        <v>847</v>
      </c>
      <c r="C30" s="28">
        <f>2+1</f>
        <v>3</v>
      </c>
      <c r="D30" s="21">
        <f>2+1</f>
        <v>3</v>
      </c>
      <c r="E30" s="21">
        <f t="shared" si="10"/>
        <v>3.0107310529845739</v>
      </c>
      <c r="F30" s="21">
        <v>4</v>
      </c>
      <c r="G30" s="21">
        <v>4</v>
      </c>
      <c r="H30" s="21">
        <f t="shared" si="11"/>
        <v>4.0093440122044246</v>
      </c>
      <c r="I30" s="21">
        <v>3</v>
      </c>
      <c r="J30" s="21">
        <v>3</v>
      </c>
      <c r="K30" s="21">
        <f t="shared" si="12"/>
        <v>3.0101159114857747</v>
      </c>
      <c r="L30" s="21">
        <v>2</v>
      </c>
      <c r="M30" s="21">
        <v>2</v>
      </c>
      <c r="N30" s="29">
        <f t="shared" si="13"/>
        <v>2.0080951176321777</v>
      </c>
      <c r="P30" s="30" t="s">
        <v>883</v>
      </c>
      <c r="Q30" s="30" t="s">
        <v>884</v>
      </c>
      <c r="R30" s="37">
        <v>33.200000000000003</v>
      </c>
      <c r="S30" s="38">
        <v>32.729999999999997</v>
      </c>
      <c r="U30" s="3"/>
    </row>
    <row r="31" spans="1:21" ht="15.75" thickBot="1" x14ac:dyDescent="0.3">
      <c r="A31" s="40" t="s">
        <v>1266</v>
      </c>
      <c r="B31" s="41" t="s">
        <v>1161</v>
      </c>
      <c r="C31" s="42">
        <v>6</v>
      </c>
      <c r="D31" s="43">
        <v>5</v>
      </c>
      <c r="E31" s="43">
        <f t="shared" si="10"/>
        <v>5.5403195488721808</v>
      </c>
      <c r="F31" s="43">
        <f>C31/(C24+C31)*16</f>
        <v>9.6</v>
      </c>
      <c r="G31" s="43">
        <f>D31/(D24+D31)*11</f>
        <v>6.1111111111111116</v>
      </c>
      <c r="H31" s="43">
        <f t="shared" si="11"/>
        <v>7.757589507732253</v>
      </c>
      <c r="I31" s="43">
        <f>C31/(C31+C24)*13</f>
        <v>7.8</v>
      </c>
      <c r="J31" s="43">
        <f>D31/(D31+D24)*8</f>
        <v>4.4444444444444446</v>
      </c>
      <c r="K31" s="43">
        <f t="shared" si="12"/>
        <v>6.0112715812537401</v>
      </c>
      <c r="L31" s="43">
        <f>C31/(C31+C24)*8</f>
        <v>4.8</v>
      </c>
      <c r="M31" s="43">
        <f>D31/(D31+D24)*6</f>
        <v>3.3333333333333335</v>
      </c>
      <c r="N31" s="54">
        <f t="shared" si="13"/>
        <v>4.0389496739572079</v>
      </c>
      <c r="P31" s="30" t="s">
        <v>885</v>
      </c>
      <c r="Q31" s="30" t="s">
        <v>886</v>
      </c>
      <c r="R31" s="37">
        <v>1.23</v>
      </c>
      <c r="S31" s="38">
        <v>1.21</v>
      </c>
      <c r="U31" s="3"/>
    </row>
    <row r="32" spans="1:21" ht="15.75" thickBot="1" x14ac:dyDescent="0.3">
      <c r="P32" s="30" t="s">
        <v>887</v>
      </c>
      <c r="Q32" s="30" t="s">
        <v>888</v>
      </c>
      <c r="R32" s="37">
        <v>1.07</v>
      </c>
      <c r="S32" s="38">
        <v>1.05</v>
      </c>
      <c r="U32" s="3"/>
    </row>
    <row r="33" spans="1:21" ht="15.75" thickBot="1" x14ac:dyDescent="0.3">
      <c r="A33" s="81"/>
      <c r="B33" s="82" t="s">
        <v>913</v>
      </c>
      <c r="C33" s="87" t="s">
        <v>789</v>
      </c>
      <c r="D33" s="88"/>
      <c r="E33" s="88"/>
      <c r="F33" s="88" t="s">
        <v>790</v>
      </c>
      <c r="G33" s="88"/>
      <c r="H33" s="88"/>
      <c r="I33" s="88" t="s">
        <v>791</v>
      </c>
      <c r="J33" s="88"/>
      <c r="K33" s="88"/>
      <c r="L33" s="88" t="s">
        <v>792</v>
      </c>
      <c r="M33" s="88"/>
      <c r="N33" s="89"/>
      <c r="P33" s="30" t="s">
        <v>889</v>
      </c>
      <c r="Q33" s="30" t="s">
        <v>890</v>
      </c>
      <c r="R33" s="37">
        <v>8.65</v>
      </c>
      <c r="S33" s="38">
        <v>8.57</v>
      </c>
      <c r="U33" s="3"/>
    </row>
    <row r="34" spans="1:21" ht="15.75" thickBot="1" x14ac:dyDescent="0.3">
      <c r="A34" s="9"/>
      <c r="B34" s="9"/>
      <c r="C34" s="13" t="s">
        <v>795</v>
      </c>
      <c r="D34" s="8" t="s">
        <v>796</v>
      </c>
      <c r="E34" s="8" t="s">
        <v>797</v>
      </c>
      <c r="F34" s="2" t="s">
        <v>795</v>
      </c>
      <c r="G34" s="2" t="s">
        <v>796</v>
      </c>
      <c r="H34" s="2" t="s">
        <v>797</v>
      </c>
      <c r="I34" s="2" t="s">
        <v>795</v>
      </c>
      <c r="J34" s="2" t="s">
        <v>796</v>
      </c>
      <c r="K34" s="2" t="s">
        <v>797</v>
      </c>
      <c r="L34" s="2" t="s">
        <v>795</v>
      </c>
      <c r="M34" s="2" t="s">
        <v>796</v>
      </c>
      <c r="N34" s="2" t="s">
        <v>797</v>
      </c>
      <c r="P34" s="30" t="s">
        <v>891</v>
      </c>
      <c r="Q34" s="30" t="s">
        <v>892</v>
      </c>
      <c r="R34" s="37">
        <v>8.3800000000000008</v>
      </c>
      <c r="S34" s="38">
        <v>8.2899999999999991</v>
      </c>
      <c r="U34" s="3"/>
    </row>
    <row r="35" spans="1:21" x14ac:dyDescent="0.25">
      <c r="A35" s="16" t="s">
        <v>802</v>
      </c>
      <c r="B35" s="17" t="s">
        <v>803</v>
      </c>
      <c r="C35" s="48">
        <f t="shared" ref="C35:N35" si="14">C19/C3</f>
        <v>1.6304347826086956E-2</v>
      </c>
      <c r="D35" s="24">
        <f t="shared" si="14"/>
        <v>1.4705882352941176E-2</v>
      </c>
      <c r="E35" s="24">
        <f t="shared" si="14"/>
        <v>1.5505115089514066E-2</v>
      </c>
      <c r="F35" s="24">
        <f t="shared" si="14"/>
        <v>3.3333333333333333E-2</v>
      </c>
      <c r="G35" s="24">
        <f t="shared" si="14"/>
        <v>2.2388059701492536E-2</v>
      </c>
      <c r="H35" s="24">
        <f t="shared" si="14"/>
        <v>2.7860696517412933E-2</v>
      </c>
      <c r="I35" s="24">
        <f t="shared" si="14"/>
        <v>2.6881720430107527E-2</v>
      </c>
      <c r="J35" s="24">
        <f t="shared" si="14"/>
        <v>2.9629629629629631E-2</v>
      </c>
      <c r="K35" s="24">
        <f t="shared" si="14"/>
        <v>2.8255675029868581E-2</v>
      </c>
      <c r="L35" s="24">
        <f t="shared" si="14"/>
        <v>2.1505376344086023E-2</v>
      </c>
      <c r="M35" s="24">
        <f t="shared" si="14"/>
        <v>2.1739130434782608E-2</v>
      </c>
      <c r="N35" s="25">
        <f t="shared" si="14"/>
        <v>2.1622253389434316E-2</v>
      </c>
      <c r="P35" s="30" t="s">
        <v>893</v>
      </c>
      <c r="Q35" s="30" t="s">
        <v>894</v>
      </c>
      <c r="R35" s="37">
        <v>0.27</v>
      </c>
      <c r="S35" s="38">
        <v>0.27</v>
      </c>
      <c r="U35" s="3"/>
    </row>
    <row r="36" spans="1:21" x14ac:dyDescent="0.25">
      <c r="A36" s="26" t="s">
        <v>806</v>
      </c>
      <c r="B36" s="27" t="s">
        <v>807</v>
      </c>
      <c r="C36" s="34">
        <f t="shared" ref="C36:N36" si="15">C20/C4</f>
        <v>2.5000000000000001E-2</v>
      </c>
      <c r="D36" s="35">
        <f t="shared" si="15"/>
        <v>1.4492753623188406E-2</v>
      </c>
      <c r="E36" s="35">
        <f t="shared" si="15"/>
        <v>1.9746376811594205E-2</v>
      </c>
      <c r="F36" s="35">
        <f t="shared" si="15"/>
        <v>5.4794520547945202E-2</v>
      </c>
      <c r="G36" s="35">
        <f t="shared" si="15"/>
        <v>4.9180327868852458E-2</v>
      </c>
      <c r="H36" s="35">
        <f t="shared" si="15"/>
        <v>5.198742420839883E-2</v>
      </c>
      <c r="I36" s="35">
        <f t="shared" si="15"/>
        <v>3.896103896103896E-2</v>
      </c>
      <c r="J36" s="35">
        <f t="shared" si="15"/>
        <v>3.0303030303030304E-2</v>
      </c>
      <c r="K36" s="35">
        <f t="shared" si="15"/>
        <v>3.4632034632034632E-2</v>
      </c>
      <c r="L36" s="35">
        <f t="shared" si="15"/>
        <v>2.3255813953488372E-2</v>
      </c>
      <c r="M36" s="35">
        <f t="shared" si="15"/>
        <v>2.5974025974025976E-2</v>
      </c>
      <c r="N36" s="36">
        <f t="shared" si="15"/>
        <v>2.4614919963757174E-2</v>
      </c>
      <c r="P36" s="30" t="s">
        <v>895</v>
      </c>
      <c r="Q36" s="30" t="s">
        <v>896</v>
      </c>
      <c r="R36" s="37">
        <v>317.29000000000002</v>
      </c>
      <c r="S36" s="38">
        <v>322.69</v>
      </c>
      <c r="U36" s="3"/>
    </row>
    <row r="37" spans="1:21" x14ac:dyDescent="0.25">
      <c r="A37" s="26" t="s">
        <v>810</v>
      </c>
      <c r="B37" s="27" t="s">
        <v>811</v>
      </c>
      <c r="C37" s="34">
        <f t="shared" ref="C37:N37" si="16">C21/C5</f>
        <v>2.1505376344086023E-2</v>
      </c>
      <c r="D37" s="35">
        <f t="shared" si="16"/>
        <v>1.3698630136986301E-2</v>
      </c>
      <c r="E37" s="35">
        <f t="shared" si="16"/>
        <v>1.7602003240536162E-2</v>
      </c>
      <c r="F37" s="35">
        <f t="shared" si="16"/>
        <v>4.0816326530612242E-2</v>
      </c>
      <c r="G37" s="35">
        <f t="shared" si="16"/>
        <v>2.5000000000000001E-2</v>
      </c>
      <c r="H37" s="35">
        <f t="shared" si="16"/>
        <v>3.2908163265306122E-2</v>
      </c>
      <c r="I37" s="35">
        <f t="shared" si="16"/>
        <v>3.0303030303030304E-2</v>
      </c>
      <c r="J37" s="35">
        <f t="shared" si="16"/>
        <v>2.7027027027027029E-2</v>
      </c>
      <c r="K37" s="35">
        <f t="shared" si="16"/>
        <v>2.8665028665028663E-2</v>
      </c>
      <c r="L37" s="35">
        <f t="shared" si="16"/>
        <v>2.2988505747126436E-2</v>
      </c>
      <c r="M37" s="35">
        <f t="shared" si="16"/>
        <v>1.5151515151515152E-2</v>
      </c>
      <c r="N37" s="36">
        <f t="shared" si="16"/>
        <v>1.9070010449320794E-2</v>
      </c>
      <c r="P37" s="30" t="s">
        <v>897</v>
      </c>
      <c r="Q37" s="30" t="s">
        <v>898</v>
      </c>
      <c r="R37" s="37">
        <v>209.93</v>
      </c>
      <c r="S37" s="38">
        <v>206.16</v>
      </c>
      <c r="U37" s="3"/>
    </row>
    <row r="38" spans="1:21" x14ac:dyDescent="0.25">
      <c r="A38" s="26" t="s">
        <v>814</v>
      </c>
      <c r="B38" s="27" t="s">
        <v>815</v>
      </c>
      <c r="C38" s="34">
        <f t="shared" ref="C38:N38" si="17">C22/C6</f>
        <v>1.7316017316017316E-2</v>
      </c>
      <c r="D38" s="35">
        <f t="shared" si="17"/>
        <v>1.2448132780082987E-2</v>
      </c>
      <c r="E38" s="35">
        <f t="shared" si="17"/>
        <v>1.4882075048050152E-2</v>
      </c>
      <c r="F38" s="35">
        <f t="shared" si="17"/>
        <v>3.6529680365296802E-2</v>
      </c>
      <c r="G38" s="35">
        <f t="shared" si="17"/>
        <v>4.0178571428571432E-2</v>
      </c>
      <c r="H38" s="35">
        <f t="shared" si="17"/>
        <v>3.8354125896934113E-2</v>
      </c>
      <c r="I38" s="35">
        <f t="shared" si="17"/>
        <v>2.6548672566371681E-2</v>
      </c>
      <c r="J38" s="35">
        <f t="shared" si="17"/>
        <v>2.575107296137339E-2</v>
      </c>
      <c r="K38" s="35">
        <f t="shared" si="17"/>
        <v>2.6149872763872536E-2</v>
      </c>
      <c r="L38" s="35">
        <f t="shared" si="17"/>
        <v>1.6597510373443983E-2</v>
      </c>
      <c r="M38" s="35">
        <f t="shared" si="17"/>
        <v>1.9230769230769232E-2</v>
      </c>
      <c r="N38" s="36">
        <f t="shared" si="17"/>
        <v>1.7914139802106606E-2</v>
      </c>
      <c r="P38" s="30" t="s">
        <v>899</v>
      </c>
      <c r="Q38" s="30" t="s">
        <v>900</v>
      </c>
      <c r="R38" s="37">
        <v>209.93</v>
      </c>
      <c r="S38" s="38">
        <v>206.16</v>
      </c>
      <c r="U38" s="3"/>
    </row>
    <row r="39" spans="1:21" x14ac:dyDescent="0.25">
      <c r="A39" s="26" t="s">
        <v>818</v>
      </c>
      <c r="B39" s="27" t="s">
        <v>819</v>
      </c>
      <c r="C39" s="34">
        <f t="shared" ref="C39:N39" si="18">C23/C7</f>
        <v>2.1739130434782608E-2</v>
      </c>
      <c r="D39" s="35">
        <f t="shared" si="18"/>
        <v>1.7921146953405017E-2</v>
      </c>
      <c r="E39" s="35">
        <f t="shared" si="18"/>
        <v>1.9830138694093814E-2</v>
      </c>
      <c r="F39" s="35">
        <f t="shared" si="18"/>
        <v>5.1162790697674418E-2</v>
      </c>
      <c r="G39" s="35">
        <f t="shared" si="18"/>
        <v>3.717472118959108E-2</v>
      </c>
      <c r="H39" s="35">
        <f t="shared" si="18"/>
        <v>4.4168755943632745E-2</v>
      </c>
      <c r="I39" s="35">
        <f t="shared" si="18"/>
        <v>3.9301310043668124E-2</v>
      </c>
      <c r="J39" s="35">
        <f t="shared" si="18"/>
        <v>3.272727272727273E-2</v>
      </c>
      <c r="K39" s="35">
        <f t="shared" si="18"/>
        <v>3.6014291385470423E-2</v>
      </c>
      <c r="L39" s="35">
        <f t="shared" si="18"/>
        <v>2.9166666666666667E-2</v>
      </c>
      <c r="M39" s="35">
        <f t="shared" si="18"/>
        <v>2.7586206896551724E-2</v>
      </c>
      <c r="N39" s="36">
        <f t="shared" si="18"/>
        <v>2.8376436781609195E-2</v>
      </c>
      <c r="P39" s="30" t="s">
        <v>901</v>
      </c>
      <c r="Q39" s="30" t="s">
        <v>902</v>
      </c>
      <c r="R39" s="37">
        <v>8.1</v>
      </c>
      <c r="S39" s="38">
        <v>8.27</v>
      </c>
      <c r="U39" s="3"/>
    </row>
    <row r="40" spans="1:21" x14ac:dyDescent="0.25">
      <c r="A40" s="26" t="s">
        <v>822</v>
      </c>
      <c r="B40" s="27" t="s">
        <v>823</v>
      </c>
      <c r="C40" s="34">
        <f t="shared" ref="C40:N40" si="19">C24/C8</f>
        <v>3.1746031746031744E-2</v>
      </c>
      <c r="D40" s="35">
        <f t="shared" si="19"/>
        <v>2.9411764705882353E-2</v>
      </c>
      <c r="E40" s="35">
        <f t="shared" si="19"/>
        <v>3.0578898225957048E-2</v>
      </c>
      <c r="F40" s="35">
        <f t="shared" si="19"/>
        <v>5.2833556448014275E-2</v>
      </c>
      <c r="G40" s="35">
        <f t="shared" si="19"/>
        <v>3.5496485902589761E-2</v>
      </c>
      <c r="H40" s="35">
        <f t="shared" si="19"/>
        <v>4.4165021175302022E-2</v>
      </c>
      <c r="I40" s="35">
        <f t="shared" si="19"/>
        <v>3.9153439153439155E-2</v>
      </c>
      <c r="J40" s="35">
        <f t="shared" si="19"/>
        <v>2.6367242053516562E-2</v>
      </c>
      <c r="K40" s="35">
        <f t="shared" si="19"/>
        <v>3.2760340603477857E-2</v>
      </c>
      <c r="L40" s="35">
        <f t="shared" si="19"/>
        <v>2.5896762904636918E-2</v>
      </c>
      <c r="M40" s="35">
        <f t="shared" si="19"/>
        <v>1.9443071346185531E-2</v>
      </c>
      <c r="N40" s="36">
        <f t="shared" si="19"/>
        <v>2.2669917125411224E-2</v>
      </c>
      <c r="P40" s="30" t="s">
        <v>903</v>
      </c>
      <c r="Q40" s="30" t="s">
        <v>904</v>
      </c>
      <c r="R40" s="37">
        <v>3.98</v>
      </c>
      <c r="S40" s="38">
        <v>4.03</v>
      </c>
      <c r="U40" s="3"/>
    </row>
    <row r="41" spans="1:21" x14ac:dyDescent="0.25">
      <c r="A41" s="26" t="s">
        <v>826</v>
      </c>
      <c r="B41" s="27" t="s">
        <v>827</v>
      </c>
      <c r="C41" s="34">
        <f t="shared" ref="C41:N41" si="20">C25/C9</f>
        <v>1.4084507042253521E-2</v>
      </c>
      <c r="D41" s="35">
        <f t="shared" si="20"/>
        <v>1.3157894736842105E-2</v>
      </c>
      <c r="E41" s="35">
        <f t="shared" si="20"/>
        <v>1.3621200889547814E-2</v>
      </c>
      <c r="F41" s="35">
        <f t="shared" si="20"/>
        <v>3.2894736842105261E-2</v>
      </c>
      <c r="G41" s="35">
        <f t="shared" si="20"/>
        <v>3.7499999999999999E-2</v>
      </c>
      <c r="H41" s="35">
        <f t="shared" si="20"/>
        <v>3.519736842105263E-2</v>
      </c>
      <c r="I41" s="35">
        <f t="shared" si="20"/>
        <v>2.7586206896551724E-2</v>
      </c>
      <c r="J41" s="35">
        <f t="shared" si="20"/>
        <v>2.6315789473684209E-2</v>
      </c>
      <c r="K41" s="35">
        <f t="shared" si="20"/>
        <v>2.6950998185117966E-2</v>
      </c>
      <c r="L41" s="35">
        <f t="shared" si="20"/>
        <v>2.2556390977443608E-2</v>
      </c>
      <c r="M41" s="35">
        <f t="shared" si="20"/>
        <v>2.7027027027027029E-2</v>
      </c>
      <c r="N41" s="36">
        <f t="shared" si="20"/>
        <v>2.4791709002235318E-2</v>
      </c>
      <c r="P41" s="30" t="s">
        <v>905</v>
      </c>
      <c r="Q41" s="30" t="s">
        <v>906</v>
      </c>
      <c r="R41" s="37">
        <v>4.12</v>
      </c>
      <c r="S41" s="38">
        <v>4.25</v>
      </c>
      <c r="U41" s="3"/>
    </row>
    <row r="42" spans="1:21" x14ac:dyDescent="0.25">
      <c r="A42" s="26" t="s">
        <v>830</v>
      </c>
      <c r="B42" s="27" t="s">
        <v>831</v>
      </c>
      <c r="C42" s="34">
        <f t="shared" ref="C42:N42" si="21">C26/C10</f>
        <v>1.7857142857142856E-2</v>
      </c>
      <c r="D42" s="35">
        <f t="shared" si="21"/>
        <v>2.2727272727272728E-2</v>
      </c>
      <c r="E42" s="35">
        <f t="shared" si="21"/>
        <v>2.0292207792207792E-2</v>
      </c>
      <c r="F42" s="35">
        <f t="shared" si="21"/>
        <v>0.08</v>
      </c>
      <c r="G42" s="35">
        <f t="shared" si="21"/>
        <v>4.7619047619047616E-2</v>
      </c>
      <c r="H42" s="35">
        <f t="shared" si="21"/>
        <v>6.3809523809523816E-2</v>
      </c>
      <c r="I42" s="35">
        <f t="shared" si="21"/>
        <v>3.7037037037037035E-2</v>
      </c>
      <c r="J42" s="35">
        <f t="shared" si="21"/>
        <v>4.7619047619047616E-2</v>
      </c>
      <c r="K42" s="35">
        <f t="shared" si="21"/>
        <v>4.2328042328042326E-2</v>
      </c>
      <c r="L42" s="35">
        <f t="shared" si="21"/>
        <v>3.3333333333333333E-2</v>
      </c>
      <c r="M42" s="35">
        <f t="shared" si="21"/>
        <v>3.5714285714285712E-2</v>
      </c>
      <c r="N42" s="36">
        <f t="shared" si="21"/>
        <v>3.4523809523809526E-2</v>
      </c>
      <c r="P42" s="30" t="s">
        <v>907</v>
      </c>
      <c r="Q42" s="30" t="s">
        <v>908</v>
      </c>
      <c r="R42" s="37">
        <v>31.07</v>
      </c>
      <c r="S42" s="38">
        <v>30.42</v>
      </c>
      <c r="U42" s="3"/>
    </row>
    <row r="43" spans="1:21" x14ac:dyDescent="0.25">
      <c r="A43" s="26" t="s">
        <v>834</v>
      </c>
      <c r="B43" s="27" t="s">
        <v>835</v>
      </c>
      <c r="C43" s="34">
        <f t="shared" ref="C43:N43" si="22">C27/C11</f>
        <v>2.9411764705882353E-2</v>
      </c>
      <c r="D43" s="35">
        <f t="shared" si="22"/>
        <v>4.1666666666666664E-2</v>
      </c>
      <c r="E43" s="35">
        <f t="shared" si="22"/>
        <v>3.5539215686274508E-2</v>
      </c>
      <c r="F43" s="35">
        <f t="shared" si="22"/>
        <v>5.2631578947368418E-2</v>
      </c>
      <c r="G43" s="35">
        <f t="shared" si="22"/>
        <v>7.6923076923076927E-2</v>
      </c>
      <c r="H43" s="35">
        <f t="shared" si="22"/>
        <v>6.4777327935222673E-2</v>
      </c>
      <c r="I43" s="35">
        <f t="shared" si="22"/>
        <v>5.8823529411764705E-2</v>
      </c>
      <c r="J43" s="35">
        <f t="shared" si="22"/>
        <v>4.1666666666666664E-2</v>
      </c>
      <c r="K43" s="35">
        <f t="shared" si="22"/>
        <v>5.0245098039215688E-2</v>
      </c>
      <c r="L43" s="35">
        <f t="shared" si="22"/>
        <v>6.25E-2</v>
      </c>
      <c r="M43" s="35">
        <f t="shared" si="22"/>
        <v>4.1666666666666664E-2</v>
      </c>
      <c r="N43" s="36">
        <f t="shared" si="22"/>
        <v>5.2083333333333329E-2</v>
      </c>
      <c r="P43" s="30" t="s">
        <v>909</v>
      </c>
      <c r="Q43" s="30" t="s">
        <v>910</v>
      </c>
      <c r="R43" s="37">
        <v>7.92</v>
      </c>
      <c r="S43" s="38">
        <v>7.85</v>
      </c>
      <c r="U43" s="3"/>
    </row>
    <row r="44" spans="1:21" x14ac:dyDescent="0.25">
      <c r="A44" s="26" t="s">
        <v>838</v>
      </c>
      <c r="B44" s="27" t="s">
        <v>839</v>
      </c>
      <c r="C44" s="34">
        <f t="shared" ref="C44:N44" si="23">C28/C12</f>
        <v>5.2631578947368418E-2</v>
      </c>
      <c r="D44" s="35">
        <f t="shared" si="23"/>
        <v>3.7037037037037035E-2</v>
      </c>
      <c r="E44" s="35">
        <f t="shared" si="23"/>
        <v>4.4834307992202727E-2</v>
      </c>
      <c r="F44" s="35">
        <f t="shared" si="23"/>
        <v>0.05</v>
      </c>
      <c r="G44" s="35">
        <f t="shared" si="23"/>
        <v>3.4482758620689655E-2</v>
      </c>
      <c r="H44" s="35">
        <f t="shared" si="23"/>
        <v>4.2241379310344829E-2</v>
      </c>
      <c r="I44" s="35">
        <f t="shared" si="23"/>
        <v>2.564102564102564E-2</v>
      </c>
      <c r="J44" s="49">
        <f t="shared" si="23"/>
        <v>3.7037037037037035E-2</v>
      </c>
      <c r="K44" s="35">
        <f t="shared" si="23"/>
        <v>3.1339031339031334E-2</v>
      </c>
      <c r="L44" s="35">
        <f t="shared" si="23"/>
        <v>2.7027027027027029E-2</v>
      </c>
      <c r="M44" s="35">
        <f t="shared" si="23"/>
        <v>1.9230769230769232E-2</v>
      </c>
      <c r="N44" s="36">
        <f t="shared" si="23"/>
        <v>2.312889812889813E-2</v>
      </c>
      <c r="P44" s="30" t="s">
        <v>911</v>
      </c>
      <c r="Q44" s="30" t="s">
        <v>912</v>
      </c>
      <c r="R44" s="37">
        <v>6.87</v>
      </c>
      <c r="S44" s="38">
        <v>6.45</v>
      </c>
      <c r="U44" s="3"/>
    </row>
    <row r="45" spans="1:21" x14ac:dyDescent="0.25">
      <c r="A45" s="26" t="s">
        <v>842</v>
      </c>
      <c r="B45" s="27" t="s">
        <v>843</v>
      </c>
      <c r="C45" s="34">
        <f t="shared" ref="C45:N45" si="24">C29/C13</f>
        <v>3.0303030303030304E-2</v>
      </c>
      <c r="D45" s="35">
        <f t="shared" si="24"/>
        <v>3.7037037037037035E-2</v>
      </c>
      <c r="E45" s="35">
        <f t="shared" si="24"/>
        <v>3.3670033670033669E-2</v>
      </c>
      <c r="F45" s="35">
        <f t="shared" si="24"/>
        <v>7.2072072072072071E-2</v>
      </c>
      <c r="G45" s="35">
        <f t="shared" si="24"/>
        <v>6.741573033707865E-2</v>
      </c>
      <c r="H45" s="35">
        <f t="shared" si="24"/>
        <v>6.9743901204575354E-2</v>
      </c>
      <c r="I45" s="35">
        <f t="shared" si="24"/>
        <v>0.05</v>
      </c>
      <c r="J45" s="35">
        <f t="shared" si="24"/>
        <v>5.0632911392405063E-2</v>
      </c>
      <c r="K45" s="35">
        <f t="shared" si="24"/>
        <v>5.0316455696202536E-2</v>
      </c>
      <c r="L45" s="35">
        <f t="shared" si="24"/>
        <v>4.3478260869565216E-2</v>
      </c>
      <c r="M45" s="35">
        <f t="shared" si="24"/>
        <v>3.8461538461538464E-2</v>
      </c>
      <c r="N45" s="36">
        <f t="shared" si="24"/>
        <v>4.096989966555184E-2</v>
      </c>
      <c r="P45" s="30" t="s">
        <v>914</v>
      </c>
      <c r="Q45" s="30" t="s">
        <v>915</v>
      </c>
      <c r="R45" s="37">
        <v>9.7899999999999991</v>
      </c>
      <c r="S45" s="38">
        <v>9.5399999999999991</v>
      </c>
      <c r="U45" s="3"/>
    </row>
    <row r="46" spans="1:21" x14ac:dyDescent="0.25">
      <c r="A46" s="26" t="s">
        <v>846</v>
      </c>
      <c r="B46" s="27" t="s">
        <v>847</v>
      </c>
      <c r="C46" s="34">
        <f t="shared" ref="C46:N46" si="25">C30/C14</f>
        <v>4.2253521126760563E-2</v>
      </c>
      <c r="D46" s="35">
        <f t="shared" si="25"/>
        <v>4.7619047619047616E-2</v>
      </c>
      <c r="E46" s="35">
        <f t="shared" si="25"/>
        <v>4.493628437290409E-2</v>
      </c>
      <c r="F46" s="35">
        <f t="shared" si="25"/>
        <v>5.2631578947368418E-2</v>
      </c>
      <c r="G46" s="35">
        <f t="shared" si="25"/>
        <v>5.7971014492753624E-2</v>
      </c>
      <c r="H46" s="35">
        <f t="shared" si="25"/>
        <v>5.5301296720061031E-2</v>
      </c>
      <c r="I46" s="35">
        <f t="shared" si="25"/>
        <v>4.1095890410958902E-2</v>
      </c>
      <c r="J46" s="35">
        <f t="shared" si="25"/>
        <v>4.6153846153846156E-2</v>
      </c>
      <c r="K46" s="35">
        <f t="shared" si="25"/>
        <v>4.3624868282402529E-2</v>
      </c>
      <c r="L46" s="35">
        <f t="shared" si="25"/>
        <v>2.9850746268656716E-2</v>
      </c>
      <c r="M46" s="35">
        <f t="shared" si="25"/>
        <v>3.3898305084745763E-2</v>
      </c>
      <c r="N46" s="36">
        <f t="shared" si="25"/>
        <v>3.1874525676701231E-2</v>
      </c>
      <c r="P46" s="30" t="s">
        <v>916</v>
      </c>
      <c r="Q46" s="30" t="s">
        <v>917</v>
      </c>
      <c r="R46" s="37">
        <v>6.49</v>
      </c>
      <c r="S46" s="38">
        <v>6.57</v>
      </c>
      <c r="U46" s="3"/>
    </row>
    <row r="47" spans="1:21" ht="15.75" thickBot="1" x14ac:dyDescent="0.3">
      <c r="A47" s="40" t="s">
        <v>1266</v>
      </c>
      <c r="B47" s="41" t="s">
        <v>1161</v>
      </c>
      <c r="C47" s="45">
        <f>C31/C15</f>
        <v>4.5112781954887216E-2</v>
      </c>
      <c r="D47" s="46">
        <f t="shared" ref="D47:N47" si="26">D31/D15</f>
        <v>0.05</v>
      </c>
      <c r="E47" s="46">
        <f t="shared" si="26"/>
        <v>4.7556390977443609E-2</v>
      </c>
      <c r="F47" s="46">
        <f t="shared" si="26"/>
        <v>7.5079264426125558E-2</v>
      </c>
      <c r="G47" s="46">
        <f t="shared" si="26"/>
        <v>6.0344026034402608E-2</v>
      </c>
      <c r="H47" s="46">
        <f t="shared" si="26"/>
        <v>6.7711645230264086E-2</v>
      </c>
      <c r="I47" s="46">
        <f t="shared" si="26"/>
        <v>5.5639097744360898E-2</v>
      </c>
      <c r="J47" s="46">
        <f t="shared" si="26"/>
        <v>4.482431149097816E-2</v>
      </c>
      <c r="K47" s="46">
        <f t="shared" si="26"/>
        <v>5.0231704617669529E-2</v>
      </c>
      <c r="L47" s="46">
        <f t="shared" si="26"/>
        <v>3.6800663075010363E-2</v>
      </c>
      <c r="M47" s="46">
        <f t="shared" si="26"/>
        <v>3.3053221288515407E-2</v>
      </c>
      <c r="N47" s="47">
        <f t="shared" si="26"/>
        <v>3.4926942181762885E-2</v>
      </c>
      <c r="P47" s="30" t="s">
        <v>918</v>
      </c>
      <c r="Q47" s="30" t="s">
        <v>919</v>
      </c>
      <c r="R47" s="37">
        <v>68.19</v>
      </c>
      <c r="S47" s="38">
        <v>77.8</v>
      </c>
      <c r="U47" s="3"/>
    </row>
    <row r="48" spans="1:21" x14ac:dyDescent="0.25">
      <c r="P48" s="30" t="s">
        <v>920</v>
      </c>
      <c r="Q48" s="30" t="s">
        <v>921</v>
      </c>
      <c r="R48" s="37">
        <v>26.21</v>
      </c>
      <c r="S48" s="38">
        <v>30.6</v>
      </c>
      <c r="U48" s="3"/>
    </row>
    <row r="49" spans="16:21" x14ac:dyDescent="0.25">
      <c r="P49" s="30" t="s">
        <v>922</v>
      </c>
      <c r="Q49" s="30" t="s">
        <v>923</v>
      </c>
      <c r="R49" s="37">
        <v>14.46</v>
      </c>
      <c r="S49" s="38">
        <v>15.29</v>
      </c>
      <c r="U49" s="3"/>
    </row>
    <row r="50" spans="16:21" x14ac:dyDescent="0.25">
      <c r="P50" s="30" t="s">
        <v>924</v>
      </c>
      <c r="Q50" s="30" t="s">
        <v>925</v>
      </c>
      <c r="R50" s="37">
        <v>11.11</v>
      </c>
      <c r="S50" s="38">
        <v>13.4</v>
      </c>
      <c r="U50" s="3"/>
    </row>
    <row r="51" spans="16:21" x14ac:dyDescent="0.25">
      <c r="P51" s="30" t="s">
        <v>926</v>
      </c>
      <c r="Q51" s="30" t="s">
        <v>927</v>
      </c>
      <c r="R51" s="37">
        <v>1.05</v>
      </c>
      <c r="S51" s="38">
        <v>1.1299999999999999</v>
      </c>
      <c r="U51" s="3"/>
    </row>
    <row r="52" spans="16:21" x14ac:dyDescent="0.25">
      <c r="P52" s="30" t="s">
        <v>928</v>
      </c>
      <c r="Q52" s="30" t="s">
        <v>929</v>
      </c>
      <c r="R52" s="37">
        <v>15.36</v>
      </c>
      <c r="S52" s="38">
        <v>17.37</v>
      </c>
      <c r="U52" s="3"/>
    </row>
    <row r="53" spans="16:21" x14ac:dyDescent="0.25">
      <c r="P53" s="30" t="s">
        <v>930</v>
      </c>
      <c r="Q53" s="30" t="s">
        <v>931</v>
      </c>
      <c r="R53" s="37">
        <v>49.78</v>
      </c>
      <c r="S53" s="38">
        <v>48.08</v>
      </c>
      <c r="U53" s="3"/>
    </row>
    <row r="54" spans="16:21" x14ac:dyDescent="0.25">
      <c r="P54" s="30" t="s">
        <v>932</v>
      </c>
      <c r="Q54" s="30" t="s">
        <v>933</v>
      </c>
      <c r="R54" s="37">
        <v>19.760000000000002</v>
      </c>
      <c r="S54" s="38">
        <v>19.09</v>
      </c>
      <c r="U54" s="3"/>
    </row>
    <row r="55" spans="16:21" x14ac:dyDescent="0.25">
      <c r="P55" s="30" t="s">
        <v>934</v>
      </c>
      <c r="Q55" s="30" t="s">
        <v>935</v>
      </c>
      <c r="R55" s="37">
        <v>17.3</v>
      </c>
      <c r="S55" s="38">
        <v>16.760000000000002</v>
      </c>
      <c r="U55" s="3"/>
    </row>
    <row r="56" spans="16:21" x14ac:dyDescent="0.25">
      <c r="P56" s="30" t="s">
        <v>936</v>
      </c>
      <c r="Q56" s="30" t="s">
        <v>937</v>
      </c>
      <c r="R56" s="37">
        <v>1.65</v>
      </c>
      <c r="S56" s="38">
        <v>1.51</v>
      </c>
      <c r="U56" s="3"/>
    </row>
    <row r="57" spans="16:21" x14ac:dyDescent="0.25">
      <c r="P57" s="30" t="s">
        <v>938</v>
      </c>
      <c r="Q57" s="30" t="s">
        <v>939</v>
      </c>
      <c r="R57" s="37">
        <v>0.81</v>
      </c>
      <c r="S57" s="38">
        <v>0.82</v>
      </c>
      <c r="U57" s="3"/>
    </row>
    <row r="58" spans="16:21" x14ac:dyDescent="0.25">
      <c r="P58" s="30" t="s">
        <v>940</v>
      </c>
      <c r="Q58" s="30" t="s">
        <v>941</v>
      </c>
      <c r="R58" s="37">
        <v>3.55</v>
      </c>
      <c r="S58" s="38">
        <v>3.52</v>
      </c>
      <c r="U58" s="3"/>
    </row>
    <row r="59" spans="16:21" x14ac:dyDescent="0.25">
      <c r="P59" s="30" t="s">
        <v>942</v>
      </c>
      <c r="Q59" s="30" t="s">
        <v>943</v>
      </c>
      <c r="R59" s="37">
        <v>3.55</v>
      </c>
      <c r="S59" s="38">
        <v>3.52</v>
      </c>
      <c r="U59" s="3"/>
    </row>
    <row r="60" spans="16:21" x14ac:dyDescent="0.25">
      <c r="P60" s="30" t="s">
        <v>944</v>
      </c>
      <c r="Q60" s="30" t="s">
        <v>945</v>
      </c>
      <c r="R60" s="37">
        <v>9.58</v>
      </c>
      <c r="S60" s="38">
        <v>8.7100000000000009</v>
      </c>
      <c r="U60" s="3"/>
    </row>
    <row r="61" spans="16:21" x14ac:dyDescent="0.25">
      <c r="P61" s="30" t="s">
        <v>946</v>
      </c>
      <c r="Q61" s="30" t="s">
        <v>947</v>
      </c>
      <c r="R61" s="37">
        <v>6.85</v>
      </c>
      <c r="S61" s="38">
        <v>6.19</v>
      </c>
      <c r="U61" s="3"/>
    </row>
    <row r="62" spans="16:21" x14ac:dyDescent="0.25">
      <c r="P62" s="30" t="s">
        <v>948</v>
      </c>
      <c r="Q62" s="30" t="s">
        <v>949</v>
      </c>
      <c r="R62" s="37">
        <v>2.2799999999999998</v>
      </c>
      <c r="S62" s="38">
        <v>2.0699999999999998</v>
      </c>
      <c r="U62" s="3"/>
    </row>
    <row r="63" spans="16:21" x14ac:dyDescent="0.25">
      <c r="P63" s="30" t="s">
        <v>950</v>
      </c>
      <c r="Q63" s="30" t="s">
        <v>951</v>
      </c>
      <c r="R63" s="37">
        <v>0.45</v>
      </c>
      <c r="S63" s="38">
        <v>0.45</v>
      </c>
      <c r="U63" s="3"/>
    </row>
    <row r="64" spans="16:21" x14ac:dyDescent="0.25">
      <c r="P64" s="30" t="s">
        <v>952</v>
      </c>
      <c r="Q64" s="30" t="s">
        <v>953</v>
      </c>
      <c r="R64" s="37">
        <v>3.5</v>
      </c>
      <c r="S64" s="38">
        <v>3.46</v>
      </c>
      <c r="U64" s="3"/>
    </row>
    <row r="65" spans="16:21" x14ac:dyDescent="0.25">
      <c r="P65" s="30" t="s">
        <v>954</v>
      </c>
      <c r="Q65" s="30" t="s">
        <v>955</v>
      </c>
      <c r="R65" s="37">
        <v>3.5</v>
      </c>
      <c r="S65" s="38">
        <v>3.46</v>
      </c>
      <c r="U65" s="3"/>
    </row>
    <row r="66" spans="16:21" x14ac:dyDescent="0.25">
      <c r="P66" s="30" t="s">
        <v>956</v>
      </c>
      <c r="Q66" s="30" t="s">
        <v>957</v>
      </c>
      <c r="R66" s="37">
        <v>5.42</v>
      </c>
      <c r="S66" s="38">
        <v>5.34</v>
      </c>
      <c r="U66" s="3"/>
    </row>
    <row r="67" spans="16:21" x14ac:dyDescent="0.25">
      <c r="P67" s="30" t="s">
        <v>958</v>
      </c>
      <c r="Q67" s="30" t="s">
        <v>959</v>
      </c>
      <c r="R67" s="37">
        <v>1.75</v>
      </c>
      <c r="S67" s="38">
        <v>1.7</v>
      </c>
      <c r="U67" s="3"/>
    </row>
    <row r="68" spans="16:21" x14ac:dyDescent="0.25">
      <c r="P68" s="30" t="s">
        <v>960</v>
      </c>
      <c r="Q68" s="30" t="s">
        <v>961</v>
      </c>
      <c r="R68" s="37">
        <v>3.67</v>
      </c>
      <c r="S68" s="38">
        <v>3.64</v>
      </c>
      <c r="U68" s="3"/>
    </row>
    <row r="69" spans="16:21" x14ac:dyDescent="0.25">
      <c r="P69" s="30" t="s">
        <v>962</v>
      </c>
      <c r="Q69" s="30" t="s">
        <v>963</v>
      </c>
      <c r="R69" s="37">
        <v>7.97</v>
      </c>
      <c r="S69" s="38">
        <v>7.95</v>
      </c>
      <c r="U69" s="3"/>
    </row>
    <row r="70" spans="16:21" x14ac:dyDescent="0.25">
      <c r="P70" s="30" t="s">
        <v>964</v>
      </c>
      <c r="Q70" s="30" t="s">
        <v>965</v>
      </c>
      <c r="R70" s="37">
        <v>5.0599999999999996</v>
      </c>
      <c r="S70" s="38">
        <v>4.88</v>
      </c>
      <c r="U70" s="3"/>
    </row>
    <row r="71" spans="16:21" x14ac:dyDescent="0.25">
      <c r="P71" s="30" t="s">
        <v>966</v>
      </c>
      <c r="Q71" s="30" t="s">
        <v>967</v>
      </c>
      <c r="R71" s="37">
        <v>2.91</v>
      </c>
      <c r="S71" s="38">
        <v>3.07</v>
      </c>
      <c r="U71" s="3"/>
    </row>
    <row r="72" spans="16:21" x14ac:dyDescent="0.25">
      <c r="P72" s="30" t="s">
        <v>968</v>
      </c>
      <c r="Q72" s="30" t="s">
        <v>969</v>
      </c>
      <c r="R72" s="37">
        <v>44.44</v>
      </c>
      <c r="S72" s="38">
        <v>41.79</v>
      </c>
      <c r="U72" s="3"/>
    </row>
    <row r="73" spans="16:21" x14ac:dyDescent="0.25">
      <c r="P73" s="30" t="s">
        <v>970</v>
      </c>
      <c r="Q73" s="30" t="s">
        <v>971</v>
      </c>
      <c r="R73" s="37">
        <v>19.68</v>
      </c>
      <c r="S73" s="38">
        <v>19.57</v>
      </c>
      <c r="U73" s="3"/>
    </row>
    <row r="74" spans="16:21" x14ac:dyDescent="0.25">
      <c r="P74" s="30" t="s">
        <v>972</v>
      </c>
      <c r="Q74" s="30" t="s">
        <v>973</v>
      </c>
      <c r="R74" s="37">
        <v>10.4</v>
      </c>
      <c r="S74" s="38">
        <v>10.39</v>
      </c>
      <c r="U74" s="3"/>
    </row>
    <row r="75" spans="16:21" x14ac:dyDescent="0.25">
      <c r="P75" s="30" t="s">
        <v>974</v>
      </c>
      <c r="Q75" s="30" t="s">
        <v>975</v>
      </c>
      <c r="R75" s="37">
        <v>1.2</v>
      </c>
      <c r="S75" s="38">
        <v>1.1499999999999999</v>
      </c>
      <c r="U75" s="3"/>
    </row>
    <row r="76" spans="16:21" x14ac:dyDescent="0.25">
      <c r="P76" s="30" t="s">
        <v>976</v>
      </c>
      <c r="Q76" s="30" t="s">
        <v>977</v>
      </c>
      <c r="R76" s="37">
        <v>8.08</v>
      </c>
      <c r="S76" s="38">
        <v>8.0299999999999994</v>
      </c>
      <c r="U76" s="3"/>
    </row>
    <row r="77" spans="16:21" x14ac:dyDescent="0.25">
      <c r="P77" s="30" t="s">
        <v>978</v>
      </c>
      <c r="Q77" s="30" t="s">
        <v>979</v>
      </c>
      <c r="R77" s="37">
        <v>18.239999999999998</v>
      </c>
      <c r="S77" s="38">
        <v>15.43</v>
      </c>
      <c r="U77" s="3"/>
    </row>
    <row r="78" spans="16:21" x14ac:dyDescent="0.25">
      <c r="P78" s="30" t="s">
        <v>980</v>
      </c>
      <c r="Q78" s="30" t="s">
        <v>981</v>
      </c>
      <c r="R78" s="37">
        <v>10.47</v>
      </c>
      <c r="S78" s="38">
        <v>8</v>
      </c>
      <c r="U78" s="3"/>
    </row>
    <row r="79" spans="16:21" x14ac:dyDescent="0.25">
      <c r="P79" s="30" t="s">
        <v>982</v>
      </c>
      <c r="Q79" s="30" t="s">
        <v>983</v>
      </c>
      <c r="R79" s="37">
        <v>5.57</v>
      </c>
      <c r="S79" s="38">
        <v>5.28</v>
      </c>
      <c r="U79" s="3"/>
    </row>
    <row r="80" spans="16:21" x14ac:dyDescent="0.25">
      <c r="P80" s="30" t="s">
        <v>984</v>
      </c>
      <c r="Q80" s="30" t="s">
        <v>985</v>
      </c>
      <c r="R80" s="37">
        <v>2.2000000000000002</v>
      </c>
      <c r="S80" s="38">
        <v>2.15</v>
      </c>
      <c r="U80" s="3"/>
    </row>
    <row r="81" spans="16:21" x14ac:dyDescent="0.25">
      <c r="P81" s="30" t="s">
        <v>986</v>
      </c>
      <c r="Q81" s="30" t="s">
        <v>987</v>
      </c>
      <c r="R81" s="37">
        <v>6.52</v>
      </c>
      <c r="S81" s="38">
        <v>6.77</v>
      </c>
      <c r="U81" s="3"/>
    </row>
    <row r="82" spans="16:21" x14ac:dyDescent="0.25">
      <c r="P82" s="30" t="s">
        <v>988</v>
      </c>
      <c r="Q82" s="30" t="s">
        <v>989</v>
      </c>
      <c r="R82" s="37">
        <v>6.52</v>
      </c>
      <c r="S82" s="38">
        <v>6.77</v>
      </c>
      <c r="U82" s="3"/>
    </row>
    <row r="83" spans="16:21" x14ac:dyDescent="0.25">
      <c r="P83" s="30" t="s">
        <v>990</v>
      </c>
      <c r="Q83" s="30" t="s">
        <v>991</v>
      </c>
      <c r="R83" s="37">
        <v>134.72999999999999</v>
      </c>
      <c r="S83" s="38">
        <v>137.02000000000001</v>
      </c>
      <c r="U83" s="3"/>
    </row>
    <row r="84" spans="16:21" x14ac:dyDescent="0.25">
      <c r="P84" s="30" t="s">
        <v>992</v>
      </c>
      <c r="Q84" s="30" t="s">
        <v>993</v>
      </c>
      <c r="R84" s="37">
        <v>32.61</v>
      </c>
      <c r="S84" s="38">
        <v>31.1</v>
      </c>
      <c r="U84" s="3"/>
    </row>
    <row r="85" spans="16:21" x14ac:dyDescent="0.25">
      <c r="P85" s="30" t="s">
        <v>994</v>
      </c>
      <c r="Q85" s="30" t="s">
        <v>995</v>
      </c>
      <c r="R85" s="37">
        <v>29.57</v>
      </c>
      <c r="S85" s="38">
        <v>28.12</v>
      </c>
      <c r="U85" s="3"/>
    </row>
    <row r="86" spans="16:21" x14ac:dyDescent="0.25">
      <c r="P86" s="30" t="s">
        <v>996</v>
      </c>
      <c r="Q86" s="30" t="s">
        <v>997</v>
      </c>
      <c r="R86" s="37">
        <v>1.18</v>
      </c>
      <c r="S86" s="38">
        <v>1.1299999999999999</v>
      </c>
      <c r="U86" s="3"/>
    </row>
    <row r="87" spans="16:21" x14ac:dyDescent="0.25">
      <c r="P87" s="30" t="s">
        <v>998</v>
      </c>
      <c r="Q87" s="30" t="s">
        <v>999</v>
      </c>
      <c r="R87" s="37">
        <v>1.86</v>
      </c>
      <c r="S87" s="38">
        <v>1.84</v>
      </c>
      <c r="U87" s="3"/>
    </row>
    <row r="88" spans="16:21" x14ac:dyDescent="0.25">
      <c r="P88" s="30" t="s">
        <v>1000</v>
      </c>
      <c r="Q88" s="30" t="s">
        <v>1001</v>
      </c>
      <c r="R88" s="37">
        <v>79.31</v>
      </c>
      <c r="S88" s="38">
        <v>82.16</v>
      </c>
      <c r="U88" s="3"/>
    </row>
    <row r="89" spans="16:21" x14ac:dyDescent="0.25">
      <c r="P89" s="30" t="s">
        <v>1002</v>
      </c>
      <c r="Q89" s="30" t="s">
        <v>1003</v>
      </c>
      <c r="R89" s="37">
        <v>7.02</v>
      </c>
      <c r="S89" s="38">
        <v>7.16</v>
      </c>
      <c r="U89" s="3"/>
    </row>
    <row r="90" spans="16:21" x14ac:dyDescent="0.25">
      <c r="P90" s="30" t="s">
        <v>1004</v>
      </c>
      <c r="Q90" s="30" t="s">
        <v>1005</v>
      </c>
      <c r="R90" s="37">
        <v>38.75</v>
      </c>
      <c r="S90" s="38">
        <v>41.57</v>
      </c>
      <c r="U90" s="3"/>
    </row>
    <row r="91" spans="16:21" x14ac:dyDescent="0.25">
      <c r="P91" s="30" t="s">
        <v>1006</v>
      </c>
      <c r="Q91" s="30" t="s">
        <v>1007</v>
      </c>
      <c r="R91" s="37">
        <v>18.62</v>
      </c>
      <c r="S91" s="38">
        <v>19.04</v>
      </c>
      <c r="U91" s="3"/>
    </row>
    <row r="92" spans="16:21" x14ac:dyDescent="0.25">
      <c r="P92" s="30" t="s">
        <v>1008</v>
      </c>
      <c r="Q92" s="30" t="s">
        <v>1009</v>
      </c>
      <c r="R92" s="37">
        <v>14.92</v>
      </c>
      <c r="S92" s="38">
        <v>14.37</v>
      </c>
      <c r="U92" s="3"/>
    </row>
    <row r="93" spans="16:21" x14ac:dyDescent="0.25">
      <c r="P93" s="30" t="s">
        <v>1010</v>
      </c>
      <c r="Q93" s="30" t="s">
        <v>1011</v>
      </c>
      <c r="R93" s="37">
        <v>22.81</v>
      </c>
      <c r="S93" s="38">
        <v>23.8</v>
      </c>
      <c r="U93" s="3"/>
    </row>
    <row r="94" spans="16:21" x14ac:dyDescent="0.25">
      <c r="P94" s="30" t="s">
        <v>1012</v>
      </c>
      <c r="Q94" s="30" t="s">
        <v>1013</v>
      </c>
      <c r="R94" s="37">
        <v>6.95</v>
      </c>
      <c r="S94" s="38">
        <v>7.08</v>
      </c>
      <c r="U94" s="3"/>
    </row>
    <row r="95" spans="16:21" x14ac:dyDescent="0.25">
      <c r="P95" s="30" t="s">
        <v>1014</v>
      </c>
      <c r="Q95" s="30" t="s">
        <v>1015</v>
      </c>
      <c r="R95" s="37">
        <v>1.22</v>
      </c>
      <c r="S95" s="38">
        <v>1.22</v>
      </c>
      <c r="U95" s="3"/>
    </row>
    <row r="96" spans="16:21" x14ac:dyDescent="0.25">
      <c r="P96" s="30" t="s">
        <v>1016</v>
      </c>
      <c r="Q96" s="30" t="s">
        <v>1017</v>
      </c>
      <c r="R96" s="37">
        <v>2.9</v>
      </c>
      <c r="S96" s="38">
        <v>3.3</v>
      </c>
      <c r="U96" s="3"/>
    </row>
    <row r="97" spans="16:21" x14ac:dyDescent="0.25">
      <c r="P97" s="30" t="s">
        <v>1018</v>
      </c>
      <c r="Q97" s="30" t="s">
        <v>1019</v>
      </c>
      <c r="R97" s="37">
        <v>0.68</v>
      </c>
      <c r="S97" s="38">
        <v>0.76</v>
      </c>
      <c r="U97" s="3"/>
    </row>
    <row r="98" spans="16:21" x14ac:dyDescent="0.25">
      <c r="P98" s="30" t="s">
        <v>1020</v>
      </c>
      <c r="Q98" s="30" t="s">
        <v>1021</v>
      </c>
      <c r="R98" s="37">
        <v>10.6</v>
      </c>
      <c r="S98" s="38">
        <v>10.98</v>
      </c>
      <c r="U98" s="3"/>
    </row>
    <row r="99" spans="16:21" x14ac:dyDescent="0.25">
      <c r="P99" s="30" t="s">
        <v>1022</v>
      </c>
      <c r="Q99" s="30" t="s">
        <v>1023</v>
      </c>
      <c r="R99" s="37">
        <v>0.46</v>
      </c>
      <c r="S99" s="38">
        <v>0.46</v>
      </c>
      <c r="U99" s="3"/>
    </row>
    <row r="100" spans="16:21" x14ac:dyDescent="0.25">
      <c r="P100" s="30" t="s">
        <v>1024</v>
      </c>
      <c r="Q100" s="30" t="s">
        <v>1025</v>
      </c>
      <c r="R100" s="37">
        <v>30.1</v>
      </c>
      <c r="S100" s="38">
        <v>26.6</v>
      </c>
      <c r="U100" s="3"/>
    </row>
    <row r="101" spans="16:21" x14ac:dyDescent="0.25">
      <c r="P101" s="30" t="s">
        <v>1026</v>
      </c>
      <c r="Q101" s="30" t="s">
        <v>1027</v>
      </c>
      <c r="R101" s="37">
        <v>2.35</v>
      </c>
      <c r="S101" s="38">
        <v>2.25</v>
      </c>
      <c r="U101" s="3"/>
    </row>
    <row r="102" spans="16:21" x14ac:dyDescent="0.25">
      <c r="P102" s="30" t="s">
        <v>1028</v>
      </c>
      <c r="Q102" s="30" t="s">
        <v>1029</v>
      </c>
      <c r="R102" s="37">
        <v>2.35</v>
      </c>
      <c r="S102" s="38">
        <v>2.25</v>
      </c>
      <c r="U102" s="3"/>
    </row>
    <row r="103" spans="16:21" x14ac:dyDescent="0.25">
      <c r="P103" s="30" t="s">
        <v>1030</v>
      </c>
      <c r="Q103" s="30" t="s">
        <v>1031</v>
      </c>
      <c r="R103" s="37">
        <v>1.7</v>
      </c>
      <c r="S103" s="38">
        <v>1.28</v>
      </c>
      <c r="U103" s="3"/>
    </row>
    <row r="104" spans="16:21" x14ac:dyDescent="0.25">
      <c r="P104" s="30" t="s">
        <v>1032</v>
      </c>
      <c r="Q104" s="30" t="s">
        <v>1033</v>
      </c>
      <c r="R104" s="37">
        <v>1.7</v>
      </c>
      <c r="S104" s="38">
        <v>1.28</v>
      </c>
      <c r="U104" s="3"/>
    </row>
    <row r="105" spans="16:21" x14ac:dyDescent="0.25">
      <c r="P105" s="30" t="s">
        <v>1034</v>
      </c>
      <c r="Q105" s="30" t="s">
        <v>1035</v>
      </c>
      <c r="R105" s="37">
        <v>26.05</v>
      </c>
      <c r="S105" s="38">
        <v>23.07</v>
      </c>
      <c r="U105" s="3"/>
    </row>
    <row r="106" spans="16:21" x14ac:dyDescent="0.25">
      <c r="P106" s="30" t="s">
        <v>1036</v>
      </c>
      <c r="Q106" s="30" t="s">
        <v>1037</v>
      </c>
      <c r="R106" s="37">
        <v>26.05</v>
      </c>
      <c r="S106" s="38">
        <v>23.07</v>
      </c>
      <c r="U106" s="3"/>
    </row>
    <row r="107" spans="16:21" x14ac:dyDescent="0.25">
      <c r="P107" s="30" t="s">
        <v>1038</v>
      </c>
      <c r="Q107" s="30" t="s">
        <v>1039</v>
      </c>
      <c r="R107" s="37">
        <v>114.92</v>
      </c>
      <c r="S107" s="38">
        <v>112.09</v>
      </c>
      <c r="U107" s="3"/>
    </row>
    <row r="108" spans="16:21" x14ac:dyDescent="0.25">
      <c r="P108" s="30" t="s">
        <v>1040</v>
      </c>
      <c r="Q108" s="30" t="s">
        <v>1041</v>
      </c>
      <c r="R108" s="37">
        <v>16.29</v>
      </c>
      <c r="S108" s="38">
        <v>12.67</v>
      </c>
      <c r="U108" s="3"/>
    </row>
    <row r="109" spans="16:21" x14ac:dyDescent="0.25">
      <c r="P109" s="30" t="s">
        <v>1042</v>
      </c>
      <c r="Q109" s="30" t="s">
        <v>1043</v>
      </c>
      <c r="R109" s="37">
        <v>5.5</v>
      </c>
      <c r="S109" s="38">
        <v>4.08</v>
      </c>
      <c r="U109" s="3"/>
    </row>
    <row r="110" spans="16:21" x14ac:dyDescent="0.25">
      <c r="P110" s="30" t="s">
        <v>1044</v>
      </c>
      <c r="Q110" s="30" t="s">
        <v>1045</v>
      </c>
      <c r="R110" s="37">
        <v>1.83</v>
      </c>
      <c r="S110" s="38">
        <v>1.48</v>
      </c>
      <c r="U110" s="3"/>
    </row>
    <row r="111" spans="16:21" x14ac:dyDescent="0.25">
      <c r="P111" s="30" t="s">
        <v>1046</v>
      </c>
      <c r="Q111" s="30" t="s">
        <v>1047</v>
      </c>
      <c r="R111" s="37">
        <v>5.76</v>
      </c>
      <c r="S111" s="38">
        <v>4.05</v>
      </c>
      <c r="U111" s="3"/>
    </row>
    <row r="112" spans="16:21" x14ac:dyDescent="0.25">
      <c r="P112" s="30" t="s">
        <v>1048</v>
      </c>
      <c r="Q112" s="30" t="s">
        <v>1049</v>
      </c>
      <c r="R112" s="37">
        <v>2.69</v>
      </c>
      <c r="S112" s="38">
        <v>2.5499999999999998</v>
      </c>
      <c r="U112" s="3"/>
    </row>
    <row r="113" spans="16:21" x14ac:dyDescent="0.25">
      <c r="P113" s="30" t="s">
        <v>1050</v>
      </c>
      <c r="Q113" s="30" t="s">
        <v>1051</v>
      </c>
      <c r="R113" s="37">
        <v>0.51</v>
      </c>
      <c r="S113" s="38">
        <v>0.51</v>
      </c>
      <c r="U113" s="3"/>
    </row>
    <row r="114" spans="16:21" x14ac:dyDescent="0.25">
      <c r="P114" s="30" t="s">
        <v>1052</v>
      </c>
      <c r="Q114" s="30" t="s">
        <v>1053</v>
      </c>
      <c r="R114" s="37">
        <v>2.1</v>
      </c>
      <c r="S114" s="38">
        <v>2.11</v>
      </c>
      <c r="U114" s="3"/>
    </row>
    <row r="115" spans="16:21" x14ac:dyDescent="0.25">
      <c r="P115" s="30" t="s">
        <v>1054</v>
      </c>
      <c r="Q115" s="30" t="s">
        <v>1055</v>
      </c>
      <c r="R115" s="37">
        <v>1.4</v>
      </c>
      <c r="S115" s="38">
        <v>1.43</v>
      </c>
      <c r="U115" s="3"/>
    </row>
    <row r="116" spans="16:21" x14ac:dyDescent="0.25">
      <c r="P116" s="30" t="s">
        <v>1056</v>
      </c>
      <c r="Q116" s="30" t="s">
        <v>1057</v>
      </c>
      <c r="R116" s="37">
        <v>0.7</v>
      </c>
      <c r="S116" s="38">
        <v>0.69</v>
      </c>
      <c r="U116" s="3"/>
    </row>
    <row r="117" spans="16:21" x14ac:dyDescent="0.25">
      <c r="P117" s="30" t="s">
        <v>1058</v>
      </c>
      <c r="Q117" s="30" t="s">
        <v>1059</v>
      </c>
      <c r="R117" s="37">
        <v>20.97</v>
      </c>
      <c r="S117" s="38">
        <v>20.63</v>
      </c>
      <c r="U117" s="3"/>
    </row>
    <row r="118" spans="16:21" x14ac:dyDescent="0.25">
      <c r="P118" s="30" t="s">
        <v>1060</v>
      </c>
      <c r="Q118" s="30" t="s">
        <v>1061</v>
      </c>
      <c r="R118" s="37">
        <v>5.65</v>
      </c>
      <c r="S118" s="38">
        <v>5.51</v>
      </c>
      <c r="U118" s="3"/>
    </row>
    <row r="119" spans="16:21" x14ac:dyDescent="0.25">
      <c r="P119" s="30" t="s">
        <v>1062</v>
      </c>
      <c r="Q119" s="30" t="s">
        <v>1063</v>
      </c>
      <c r="R119" s="37">
        <v>2.2999999999999998</v>
      </c>
      <c r="S119" s="38">
        <v>2.23</v>
      </c>
      <c r="U119" s="3"/>
    </row>
    <row r="120" spans="16:21" x14ac:dyDescent="0.25">
      <c r="P120" s="30" t="s">
        <v>1064</v>
      </c>
      <c r="Q120" s="30" t="s">
        <v>1065</v>
      </c>
      <c r="R120" s="37">
        <v>7.09</v>
      </c>
      <c r="S120" s="38">
        <v>7.22</v>
      </c>
      <c r="U120" s="3"/>
    </row>
    <row r="121" spans="16:21" x14ac:dyDescent="0.25">
      <c r="P121" s="30" t="s">
        <v>1066</v>
      </c>
      <c r="Q121" s="30" t="s">
        <v>1067</v>
      </c>
      <c r="R121" s="37">
        <v>4.1399999999999997</v>
      </c>
      <c r="S121" s="38">
        <v>3.99</v>
      </c>
      <c r="U121" s="3"/>
    </row>
    <row r="122" spans="16:21" x14ac:dyDescent="0.25">
      <c r="P122" s="30" t="s">
        <v>1068</v>
      </c>
      <c r="Q122" s="30" t="s">
        <v>1069</v>
      </c>
      <c r="R122" s="37">
        <v>1.79</v>
      </c>
      <c r="S122" s="38">
        <v>1.69</v>
      </c>
      <c r="U122" s="3"/>
    </row>
    <row r="123" spans="16:21" x14ac:dyDescent="0.25">
      <c r="P123" s="30" t="s">
        <v>1070</v>
      </c>
      <c r="Q123" s="30" t="s">
        <v>1071</v>
      </c>
      <c r="R123" s="37">
        <v>33.22</v>
      </c>
      <c r="S123" s="38">
        <v>33.69</v>
      </c>
      <c r="U123" s="3"/>
    </row>
    <row r="124" spans="16:21" x14ac:dyDescent="0.25">
      <c r="P124" s="30" t="s">
        <v>1072</v>
      </c>
      <c r="Q124" s="30" t="s">
        <v>1073</v>
      </c>
      <c r="R124" s="37">
        <v>7.74</v>
      </c>
      <c r="S124" s="38">
        <v>7.97</v>
      </c>
      <c r="U124" s="3"/>
    </row>
    <row r="125" spans="16:21" x14ac:dyDescent="0.25">
      <c r="P125" s="30" t="s">
        <v>1074</v>
      </c>
      <c r="Q125" s="30" t="s">
        <v>1075</v>
      </c>
      <c r="R125" s="37">
        <v>15.86</v>
      </c>
      <c r="S125" s="38">
        <v>15.6</v>
      </c>
      <c r="U125" s="3"/>
    </row>
    <row r="126" spans="16:21" x14ac:dyDescent="0.25">
      <c r="P126" s="30" t="s">
        <v>1076</v>
      </c>
      <c r="Q126" s="30" t="s">
        <v>1077</v>
      </c>
      <c r="R126" s="37">
        <v>9.6199999999999992</v>
      </c>
      <c r="S126" s="38">
        <v>10.119999999999999</v>
      </c>
      <c r="U126" s="3"/>
    </row>
    <row r="127" spans="16:21" x14ac:dyDescent="0.25">
      <c r="P127" s="30" t="s">
        <v>1078</v>
      </c>
      <c r="Q127" s="30" t="s">
        <v>1079</v>
      </c>
      <c r="R127" s="37">
        <v>15.51</v>
      </c>
      <c r="S127" s="38">
        <v>15.7</v>
      </c>
      <c r="U127" s="3"/>
    </row>
    <row r="128" spans="16:21" x14ac:dyDescent="0.25">
      <c r="P128" s="30" t="s">
        <v>1080</v>
      </c>
      <c r="Q128" s="30" t="s">
        <v>1081</v>
      </c>
      <c r="R128" s="37">
        <v>6.39</v>
      </c>
      <c r="S128" s="38">
        <v>6.18</v>
      </c>
      <c r="U128" s="3"/>
    </row>
    <row r="129" spans="16:21" x14ac:dyDescent="0.25">
      <c r="P129" s="30" t="s">
        <v>1082</v>
      </c>
      <c r="Q129" s="30" t="s">
        <v>1083</v>
      </c>
      <c r="R129" s="37">
        <v>6.59</v>
      </c>
      <c r="S129" s="38">
        <v>7.02</v>
      </c>
      <c r="U129" s="3"/>
    </row>
    <row r="130" spans="16:21" x14ac:dyDescent="0.25">
      <c r="P130" s="30" t="s">
        <v>1084</v>
      </c>
      <c r="Q130" s="30" t="s">
        <v>1085</v>
      </c>
      <c r="R130" s="37">
        <v>0.79</v>
      </c>
      <c r="S130" s="38">
        <v>0.77</v>
      </c>
      <c r="U130" s="3"/>
    </row>
    <row r="131" spans="16:21" x14ac:dyDescent="0.25">
      <c r="P131" s="30" t="s">
        <v>1086</v>
      </c>
      <c r="Q131" s="30" t="s">
        <v>1087</v>
      </c>
      <c r="R131" s="37">
        <v>1.74</v>
      </c>
      <c r="S131" s="38">
        <v>1.74</v>
      </c>
      <c r="U131" s="3"/>
    </row>
    <row r="132" spans="16:21" x14ac:dyDescent="0.25">
      <c r="P132" s="30" t="s">
        <v>1088</v>
      </c>
      <c r="Q132" s="30" t="s">
        <v>1089</v>
      </c>
      <c r="R132" s="37">
        <v>26.83</v>
      </c>
      <c r="S132" s="38">
        <v>27.24</v>
      </c>
      <c r="U132" s="3"/>
    </row>
    <row r="133" spans="16:21" x14ac:dyDescent="0.25">
      <c r="P133" s="30" t="s">
        <v>1090</v>
      </c>
      <c r="Q133" s="30" t="s">
        <v>1091</v>
      </c>
      <c r="R133" s="37">
        <v>26.83</v>
      </c>
      <c r="S133" s="38">
        <v>27.24</v>
      </c>
      <c r="U133" s="3"/>
    </row>
    <row r="134" spans="16:21" x14ac:dyDescent="0.25">
      <c r="P134" s="30" t="s">
        <v>1092</v>
      </c>
      <c r="Q134" s="30" t="s">
        <v>643</v>
      </c>
      <c r="R134" s="37">
        <v>8.8000000000000007</v>
      </c>
      <c r="S134" s="38">
        <v>7.92</v>
      </c>
      <c r="U134" s="3"/>
    </row>
    <row r="135" spans="16:21" x14ac:dyDescent="0.25">
      <c r="P135" s="30" t="s">
        <v>1093</v>
      </c>
      <c r="Q135" s="30" t="s">
        <v>1094</v>
      </c>
      <c r="R135" s="37">
        <v>2.57</v>
      </c>
      <c r="S135" s="38">
        <v>2.6</v>
      </c>
      <c r="U135" s="3"/>
    </row>
    <row r="136" spans="16:21" x14ac:dyDescent="0.25">
      <c r="P136" s="30" t="s">
        <v>1095</v>
      </c>
      <c r="Q136" s="30" t="s">
        <v>1096</v>
      </c>
      <c r="R136" s="37">
        <v>2.57</v>
      </c>
      <c r="S136" s="38">
        <v>2.6</v>
      </c>
      <c r="U136" s="3"/>
    </row>
    <row r="137" spans="16:21" x14ac:dyDescent="0.25">
      <c r="P137" s="30" t="s">
        <v>1097</v>
      </c>
      <c r="Q137" s="30" t="s">
        <v>1098</v>
      </c>
      <c r="R137" s="37">
        <v>1.34</v>
      </c>
      <c r="S137" s="38">
        <v>1.37</v>
      </c>
      <c r="U137" s="3"/>
    </row>
    <row r="138" spans="16:21" x14ac:dyDescent="0.25">
      <c r="P138" s="30" t="s">
        <v>1099</v>
      </c>
      <c r="Q138" s="30" t="s">
        <v>1100</v>
      </c>
      <c r="R138" s="37">
        <v>1.34</v>
      </c>
      <c r="S138" s="38">
        <v>1.37</v>
      </c>
      <c r="U138" s="3"/>
    </row>
    <row r="139" spans="16:21" x14ac:dyDescent="0.25">
      <c r="P139" s="30" t="s">
        <v>1101</v>
      </c>
      <c r="Q139" s="30" t="s">
        <v>1102</v>
      </c>
      <c r="R139" s="37">
        <v>3.92</v>
      </c>
      <c r="S139" s="38">
        <v>2.99</v>
      </c>
      <c r="U139" s="3"/>
    </row>
    <row r="140" spans="16:21" x14ac:dyDescent="0.25">
      <c r="P140" s="30" t="s">
        <v>1103</v>
      </c>
      <c r="Q140" s="30" t="s">
        <v>1104</v>
      </c>
      <c r="R140" s="37">
        <v>3.92</v>
      </c>
      <c r="S140" s="38">
        <v>2.99</v>
      </c>
      <c r="U140" s="3"/>
    </row>
    <row r="141" spans="16:21" x14ac:dyDescent="0.25">
      <c r="P141" s="30" t="s">
        <v>1105</v>
      </c>
      <c r="Q141" s="30" t="s">
        <v>1106</v>
      </c>
      <c r="R141" s="37">
        <v>0.97</v>
      </c>
      <c r="S141" s="38">
        <v>0.96</v>
      </c>
      <c r="U141" s="3"/>
    </row>
    <row r="142" spans="16:21" x14ac:dyDescent="0.25">
      <c r="P142" s="30" t="s">
        <v>1107</v>
      </c>
      <c r="Q142" s="30" t="s">
        <v>1108</v>
      </c>
      <c r="R142" s="37">
        <v>0.97</v>
      </c>
      <c r="S142" s="38">
        <v>0.96</v>
      </c>
      <c r="U142" s="3"/>
    </row>
    <row r="143" spans="16:21" x14ac:dyDescent="0.25">
      <c r="P143" s="30" t="s">
        <v>1109</v>
      </c>
      <c r="Q143" s="30" t="s">
        <v>779</v>
      </c>
      <c r="R143" s="37">
        <v>44.67</v>
      </c>
      <c r="S143" s="38">
        <v>44.8</v>
      </c>
      <c r="U143" s="3"/>
    </row>
    <row r="144" spans="16:21" x14ac:dyDescent="0.25">
      <c r="P144" s="30" t="s">
        <v>1110</v>
      </c>
      <c r="Q144" s="30" t="s">
        <v>1111</v>
      </c>
      <c r="R144" s="37">
        <v>34.229999999999997</v>
      </c>
      <c r="S144" s="38">
        <v>34.36</v>
      </c>
      <c r="U144" s="3"/>
    </row>
    <row r="145" spans="16:21" x14ac:dyDescent="0.25">
      <c r="P145" s="30" t="s">
        <v>1112</v>
      </c>
      <c r="Q145" s="30" t="s">
        <v>1113</v>
      </c>
      <c r="R145" s="37">
        <v>29.92</v>
      </c>
      <c r="S145" s="38">
        <v>30</v>
      </c>
      <c r="U145" s="3"/>
    </row>
    <row r="146" spans="16:21" x14ac:dyDescent="0.25">
      <c r="P146" s="30" t="s">
        <v>1114</v>
      </c>
      <c r="Q146" s="30" t="s">
        <v>1115</v>
      </c>
      <c r="R146" s="37">
        <v>4.3099999999999996</v>
      </c>
      <c r="S146" s="38">
        <v>4.33</v>
      </c>
      <c r="U146" s="3"/>
    </row>
    <row r="147" spans="16:21" x14ac:dyDescent="0.25">
      <c r="P147" s="30" t="s">
        <v>1116</v>
      </c>
      <c r="Q147" s="30" t="s">
        <v>1117</v>
      </c>
      <c r="R147" s="37">
        <v>10.44</v>
      </c>
      <c r="S147" s="38">
        <v>10.44</v>
      </c>
      <c r="U147" s="3"/>
    </row>
    <row r="148" spans="16:21" x14ac:dyDescent="0.25">
      <c r="P148" s="30" t="s">
        <v>1118</v>
      </c>
      <c r="Q148" s="30" t="s">
        <v>1119</v>
      </c>
      <c r="R148" s="37">
        <v>10.44</v>
      </c>
      <c r="S148" s="38">
        <v>10.44</v>
      </c>
      <c r="U148" s="3"/>
    </row>
    <row r="149" spans="16:21" x14ac:dyDescent="0.25">
      <c r="P149" s="30" t="s">
        <v>1120</v>
      </c>
      <c r="Q149" s="30" t="s">
        <v>1121</v>
      </c>
      <c r="R149" s="37">
        <v>70.040000000000006</v>
      </c>
      <c r="S149" s="38">
        <v>69.11</v>
      </c>
      <c r="U149" s="3"/>
    </row>
    <row r="150" spans="16:21" x14ac:dyDescent="0.25">
      <c r="P150" s="30" t="s">
        <v>1122</v>
      </c>
      <c r="Q150" s="30" t="s">
        <v>1123</v>
      </c>
      <c r="R150" s="37">
        <v>22.54</v>
      </c>
      <c r="S150" s="38">
        <v>21.69</v>
      </c>
      <c r="U150" s="3"/>
    </row>
    <row r="151" spans="16:21" x14ac:dyDescent="0.25">
      <c r="P151" s="30" t="s">
        <v>1124</v>
      </c>
      <c r="Q151" s="30" t="s">
        <v>1125</v>
      </c>
      <c r="R151" s="37">
        <v>9.9499999999999993</v>
      </c>
      <c r="S151" s="38">
        <v>9.93</v>
      </c>
      <c r="U151" s="3"/>
    </row>
    <row r="152" spans="16:21" x14ac:dyDescent="0.25">
      <c r="P152" s="30" t="s">
        <v>1126</v>
      </c>
      <c r="Q152" s="30" t="s">
        <v>1127</v>
      </c>
      <c r="R152" s="37">
        <v>0.46</v>
      </c>
      <c r="S152" s="38">
        <v>0.42</v>
      </c>
      <c r="U152" s="3"/>
    </row>
    <row r="153" spans="16:21" x14ac:dyDescent="0.25">
      <c r="P153" s="30" t="s">
        <v>1128</v>
      </c>
      <c r="Q153" s="30" t="s">
        <v>1129</v>
      </c>
      <c r="R153" s="37">
        <v>12.13</v>
      </c>
      <c r="S153" s="38">
        <v>11.34</v>
      </c>
      <c r="U153" s="3"/>
    </row>
    <row r="154" spans="16:21" x14ac:dyDescent="0.25">
      <c r="P154" s="30" t="s">
        <v>1130</v>
      </c>
      <c r="Q154" s="30" t="s">
        <v>1131</v>
      </c>
      <c r="R154" s="37">
        <v>5.71</v>
      </c>
      <c r="S154" s="38">
        <v>6.2</v>
      </c>
      <c r="U154" s="3"/>
    </row>
    <row r="155" spans="16:21" x14ac:dyDescent="0.25">
      <c r="P155" s="30" t="s">
        <v>1132</v>
      </c>
      <c r="Q155" s="30" t="s">
        <v>1133</v>
      </c>
      <c r="R155" s="37">
        <v>3.57</v>
      </c>
      <c r="S155" s="38">
        <v>4.0999999999999996</v>
      </c>
      <c r="U155" s="3"/>
    </row>
    <row r="156" spans="16:21" x14ac:dyDescent="0.25">
      <c r="P156" s="30" t="s">
        <v>1134</v>
      </c>
      <c r="Q156" s="30" t="s">
        <v>1135</v>
      </c>
      <c r="R156" s="37">
        <v>2.14</v>
      </c>
      <c r="S156" s="38">
        <v>2.1</v>
      </c>
      <c r="U156" s="3"/>
    </row>
    <row r="157" spans="16:21" x14ac:dyDescent="0.25">
      <c r="P157" s="30" t="s">
        <v>1136</v>
      </c>
      <c r="Q157" s="30" t="s">
        <v>1137</v>
      </c>
      <c r="R157" s="37">
        <v>11.35</v>
      </c>
      <c r="S157" s="38">
        <v>11.63</v>
      </c>
      <c r="U157" s="3"/>
    </row>
    <row r="158" spans="16:21" x14ac:dyDescent="0.25">
      <c r="P158" s="30" t="s">
        <v>1138</v>
      </c>
      <c r="Q158" s="30" t="s">
        <v>1139</v>
      </c>
      <c r="R158" s="37">
        <v>11.35</v>
      </c>
      <c r="S158" s="38">
        <v>11.63</v>
      </c>
      <c r="U158" s="3"/>
    </row>
    <row r="159" spans="16:21" x14ac:dyDescent="0.25">
      <c r="P159" s="30" t="s">
        <v>1140</v>
      </c>
      <c r="Q159" s="30" t="s">
        <v>1141</v>
      </c>
      <c r="R159" s="37">
        <v>22.78</v>
      </c>
      <c r="S159" s="38">
        <v>22.44</v>
      </c>
      <c r="U159" s="3"/>
    </row>
    <row r="160" spans="16:21" x14ac:dyDescent="0.25">
      <c r="P160" s="30" t="s">
        <v>1142</v>
      </c>
      <c r="Q160" s="30" t="s">
        <v>1143</v>
      </c>
      <c r="R160" s="37">
        <v>1.93</v>
      </c>
      <c r="S160" s="38">
        <v>1.86</v>
      </c>
      <c r="U160" s="3"/>
    </row>
    <row r="161" spans="16:21" x14ac:dyDescent="0.25">
      <c r="P161" s="30" t="s">
        <v>1144</v>
      </c>
      <c r="Q161" s="30" t="s">
        <v>1145</v>
      </c>
      <c r="R161" s="37">
        <v>10.43</v>
      </c>
      <c r="S161" s="38">
        <v>10.71</v>
      </c>
      <c r="U161" s="3"/>
    </row>
    <row r="162" spans="16:21" x14ac:dyDescent="0.25">
      <c r="P162" s="30" t="s">
        <v>1146</v>
      </c>
      <c r="Q162" s="30" t="s">
        <v>1147</v>
      </c>
      <c r="R162" s="37">
        <v>6.31</v>
      </c>
      <c r="S162" s="38">
        <v>5.91</v>
      </c>
      <c r="U162" s="3"/>
    </row>
    <row r="163" spans="16:21" x14ac:dyDescent="0.25">
      <c r="P163" s="30" t="s">
        <v>1148</v>
      </c>
      <c r="Q163" s="30" t="s">
        <v>1149</v>
      </c>
      <c r="R163" s="37">
        <v>4.1100000000000003</v>
      </c>
      <c r="S163" s="38">
        <v>3.97</v>
      </c>
      <c r="U163" s="3"/>
    </row>
    <row r="164" spans="16:21" x14ac:dyDescent="0.25">
      <c r="P164" s="30" t="s">
        <v>1150</v>
      </c>
      <c r="Q164" s="30" t="s">
        <v>1151</v>
      </c>
      <c r="R164" s="37">
        <v>2.92</v>
      </c>
      <c r="S164" s="38">
        <v>2.33</v>
      </c>
      <c r="U164" s="3"/>
    </row>
    <row r="165" spans="16:21" x14ac:dyDescent="0.25">
      <c r="P165" s="30" t="s">
        <v>1152</v>
      </c>
      <c r="Q165" s="30" t="s">
        <v>1153</v>
      </c>
      <c r="R165" s="37">
        <v>2.92</v>
      </c>
      <c r="S165" s="38">
        <v>2.33</v>
      </c>
      <c r="U165" s="3"/>
    </row>
    <row r="166" spans="16:21" x14ac:dyDescent="0.25">
      <c r="P166" s="30" t="s">
        <v>1154</v>
      </c>
      <c r="Q166" s="30" t="s">
        <v>1155</v>
      </c>
      <c r="R166" s="37">
        <v>4.74</v>
      </c>
      <c r="S166" s="38">
        <v>4.82</v>
      </c>
      <c r="U166" s="3"/>
    </row>
    <row r="167" spans="16:21" ht="15.75" thickBot="1" x14ac:dyDescent="0.3">
      <c r="P167" s="50" t="s">
        <v>1156</v>
      </c>
      <c r="Q167" s="50" t="s">
        <v>1157</v>
      </c>
      <c r="R167" s="51">
        <v>4.74</v>
      </c>
      <c r="S167" s="52">
        <v>4.82</v>
      </c>
      <c r="U167" s="3"/>
    </row>
    <row r="168" spans="16:21" x14ac:dyDescent="0.25">
      <c r="P168" s="53" t="s">
        <v>1158</v>
      </c>
    </row>
    <row r="169" spans="16:21" x14ac:dyDescent="0.25">
      <c r="P169" s="53" t="s">
        <v>1159</v>
      </c>
    </row>
    <row r="170" spans="16:21" x14ac:dyDescent="0.25">
      <c r="P170" s="53" t="s">
        <v>1160</v>
      </c>
    </row>
  </sheetData>
  <mergeCells count="16">
    <mergeCell ref="C33:E33"/>
    <mergeCell ref="F33:H33"/>
    <mergeCell ref="I33:K33"/>
    <mergeCell ref="L33:N33"/>
    <mergeCell ref="P2:R2"/>
    <mergeCell ref="P3:Q3"/>
    <mergeCell ref="C17:E17"/>
    <mergeCell ref="F17:H17"/>
    <mergeCell ref="I17:K17"/>
    <mergeCell ref="L17:N17"/>
    <mergeCell ref="W1:AC1"/>
    <mergeCell ref="C1:E1"/>
    <mergeCell ref="F1:H1"/>
    <mergeCell ref="I1:K1"/>
    <mergeCell ref="L1:N1"/>
    <mergeCell ref="P1:R1"/>
  </mergeCells>
  <pageMargins left="0.7" right="0.7" top="0.75" bottom="0.75" header="0.3" footer="0.3"/>
  <pageSetup paperSize="9" orientation="portrait" r:id="rId1"/>
  <ignoredErrors>
    <ignoredError sqref="W11 Z4:Z15 AA4:AA15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workbookViewId="0">
      <selection activeCell="C106" sqref="C106"/>
    </sheetView>
  </sheetViews>
  <sheetFormatPr baseColWidth="10" defaultColWidth="9.140625" defaultRowHeight="15" x14ac:dyDescent="0.25"/>
  <cols>
    <col min="2" max="2" width="18.140625" customWidth="1"/>
    <col min="3" max="3" width="11" customWidth="1"/>
    <col min="4" max="4" width="10.140625" bestFit="1" customWidth="1"/>
    <col min="5" max="5" width="11.140625" bestFit="1" customWidth="1"/>
    <col min="6" max="6" width="11.140625" style="2" customWidth="1"/>
    <col min="7" max="12" width="11.140625" style="2" bestFit="1" customWidth="1"/>
    <col min="13" max="13" width="12.140625" bestFit="1" customWidth="1"/>
    <col min="14" max="14" width="12.140625" customWidth="1"/>
  </cols>
  <sheetData>
    <row r="1" spans="1:16" ht="15.75" thickBot="1" x14ac:dyDescent="0.3">
      <c r="A1" s="9"/>
      <c r="B1" s="9"/>
      <c r="C1" s="87" t="s">
        <v>1162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9"/>
    </row>
    <row r="2" spans="1:16" ht="15.75" thickBot="1" x14ac:dyDescent="0.3">
      <c r="A2" s="9"/>
      <c r="B2" s="9"/>
      <c r="C2" s="13" t="s">
        <v>1163</v>
      </c>
      <c r="D2" s="8" t="s">
        <v>1164</v>
      </c>
      <c r="E2" s="8" t="s">
        <v>1165</v>
      </c>
      <c r="F2" s="8" t="s">
        <v>1166</v>
      </c>
      <c r="G2" s="8" t="s">
        <v>1167</v>
      </c>
      <c r="H2" s="8" t="s">
        <v>1168</v>
      </c>
      <c r="I2" s="8" t="s">
        <v>1169</v>
      </c>
      <c r="J2" s="8" t="s">
        <v>1170</v>
      </c>
      <c r="K2" s="8" t="s">
        <v>1171</v>
      </c>
      <c r="L2" s="8" t="s">
        <v>1172</v>
      </c>
      <c r="M2" s="8" t="s">
        <v>1173</v>
      </c>
      <c r="N2" s="63" t="s">
        <v>1174</v>
      </c>
    </row>
    <row r="3" spans="1:16" x14ac:dyDescent="0.25">
      <c r="A3" s="16" t="s">
        <v>802</v>
      </c>
      <c r="B3" s="17" t="s">
        <v>803</v>
      </c>
      <c r="C3" s="64">
        <v>304.97000000000003</v>
      </c>
      <c r="D3" s="65">
        <v>137.86941218535802</v>
      </c>
      <c r="E3" s="65">
        <v>168.87135070151876</v>
      </c>
      <c r="F3" s="65">
        <v>193.61714263222404</v>
      </c>
      <c r="G3" s="65">
        <v>213.4886670724116</v>
      </c>
      <c r="H3" s="65">
        <v>238.23699106084121</v>
      </c>
      <c r="I3" s="65">
        <v>273.03359289086939</v>
      </c>
      <c r="J3" s="65">
        <v>327.78925971526985</v>
      </c>
      <c r="K3" s="65">
        <v>374.34995590047748</v>
      </c>
      <c r="L3" s="65">
        <v>442.75059195800924</v>
      </c>
      <c r="M3" s="65">
        <v>493.31566647919675</v>
      </c>
      <c r="N3" s="66">
        <v>513.57887648952544</v>
      </c>
    </row>
    <row r="4" spans="1:16" s="2" customFormat="1" x14ac:dyDescent="0.25">
      <c r="A4" s="26" t="s">
        <v>806</v>
      </c>
      <c r="B4" s="27" t="s">
        <v>807</v>
      </c>
      <c r="C4" s="67">
        <v>142</v>
      </c>
      <c r="D4" s="44">
        <v>58.835991187382099</v>
      </c>
      <c r="E4" s="44">
        <v>72.066117815297844</v>
      </c>
      <c r="F4" s="44">
        <v>82.626423925853601</v>
      </c>
      <c r="G4" s="44">
        <v>95.10554327524882</v>
      </c>
      <c r="H4" s="44">
        <v>106.13049757539035</v>
      </c>
      <c r="I4" s="44">
        <v>121.63178748720976</v>
      </c>
      <c r="J4" s="44">
        <v>146.02449887627293</v>
      </c>
      <c r="K4" s="44">
        <v>208.87642466910702</v>
      </c>
      <c r="L4" s="44">
        <v>247.04199696207766</v>
      </c>
      <c r="M4" s="44">
        <v>275.25584289056633</v>
      </c>
      <c r="N4" s="68">
        <v>286.56212673690914</v>
      </c>
      <c r="P4"/>
    </row>
    <row r="5" spans="1:16" s="2" customFormat="1" x14ac:dyDescent="0.25">
      <c r="A5" s="26" t="s">
        <v>810</v>
      </c>
      <c r="B5" s="27" t="s">
        <v>811</v>
      </c>
      <c r="C5" s="67">
        <v>158.19999999999999</v>
      </c>
      <c r="D5" s="44">
        <v>78.155271875776222</v>
      </c>
      <c r="E5" s="44">
        <v>95.729619187485184</v>
      </c>
      <c r="F5" s="44">
        <v>109.75748849852194</v>
      </c>
      <c r="G5" s="44">
        <v>115.05775515117512</v>
      </c>
      <c r="H5" s="44">
        <v>128.39563692687082</v>
      </c>
      <c r="I5" s="44">
        <v>147.14894570130969</v>
      </c>
      <c r="J5" s="44">
        <v>176.65900913003642</v>
      </c>
      <c r="K5" s="44">
        <v>179.03693543066314</v>
      </c>
      <c r="L5" s="44">
        <v>211.75028311035223</v>
      </c>
      <c r="M5" s="44">
        <v>235.93357962048538</v>
      </c>
      <c r="N5" s="68">
        <v>245.62468006020779</v>
      </c>
      <c r="P5"/>
    </row>
    <row r="6" spans="1:16" s="2" customFormat="1" x14ac:dyDescent="0.25">
      <c r="A6" s="26" t="s">
        <v>814</v>
      </c>
      <c r="B6" s="27" t="s">
        <v>815</v>
      </c>
      <c r="C6" s="67">
        <v>374.31</v>
      </c>
      <c r="D6" s="44">
        <v>161.85457709348674</v>
      </c>
      <c r="E6" s="44">
        <v>198.24992808595567</v>
      </c>
      <c r="F6" s="44">
        <v>227.30074961555587</v>
      </c>
      <c r="G6" s="44">
        <v>254.0185672140048</v>
      </c>
      <c r="H6" s="44">
        <v>283.46525347935392</v>
      </c>
      <c r="I6" s="44">
        <v>324.86783967743975</v>
      </c>
      <c r="J6" s="44">
        <v>390.01863303952467</v>
      </c>
      <c r="K6" s="44">
        <v>586.88773169984722</v>
      </c>
      <c r="L6" s="44">
        <v>694.12293637903224</v>
      </c>
      <c r="M6" s="44">
        <v>773.39641142884079</v>
      </c>
      <c r="N6" s="68">
        <v>805.16409076865364</v>
      </c>
      <c r="P6"/>
    </row>
    <row r="7" spans="1:16" s="2" customFormat="1" x14ac:dyDescent="0.25">
      <c r="A7" s="26" t="s">
        <v>818</v>
      </c>
      <c r="B7" s="27" t="s">
        <v>819</v>
      </c>
      <c r="C7" s="67">
        <v>327.39</v>
      </c>
      <c r="D7" s="44">
        <v>143.42703653279443</v>
      </c>
      <c r="E7" s="44">
        <v>175.67868755286793</v>
      </c>
      <c r="F7" s="44">
        <v>201.42200180234386</v>
      </c>
      <c r="G7" s="44">
        <v>226.22870911831376</v>
      </c>
      <c r="H7" s="44">
        <v>252.45390160989092</v>
      </c>
      <c r="I7" s="44">
        <v>289.32700790476127</v>
      </c>
      <c r="J7" s="44">
        <v>347.3502462923758</v>
      </c>
      <c r="K7" s="44">
        <v>530.93833732376652</v>
      </c>
      <c r="L7" s="44">
        <v>627.95055652629492</v>
      </c>
      <c r="M7" s="44">
        <v>699.66670386322426</v>
      </c>
      <c r="N7" s="68">
        <v>728.40589525927294</v>
      </c>
      <c r="P7"/>
    </row>
    <row r="8" spans="1:16" s="2" customFormat="1" x14ac:dyDescent="0.25">
      <c r="A8" s="26" t="s">
        <v>822</v>
      </c>
      <c r="B8" s="27" t="s">
        <v>823</v>
      </c>
      <c r="C8" s="67">
        <v>251.62</v>
      </c>
      <c r="D8" s="44">
        <v>114.5380116666522</v>
      </c>
      <c r="E8" s="44">
        <v>140.29354611891242</v>
      </c>
      <c r="F8" s="44">
        <v>160.85165077702948</v>
      </c>
      <c r="G8" s="44">
        <v>179.38670366898788</v>
      </c>
      <c r="H8" s="44">
        <v>200.18181341647963</v>
      </c>
      <c r="I8" s="44">
        <v>229.42012281607802</v>
      </c>
      <c r="J8" s="44">
        <v>275.4293031324035</v>
      </c>
      <c r="K8" s="44">
        <v>374.9232340556664</v>
      </c>
      <c r="L8" s="44">
        <v>443.42861859742993</v>
      </c>
      <c r="M8" s="44">
        <v>494.07112828905514</v>
      </c>
      <c r="N8" s="68">
        <v>514.36536930518412</v>
      </c>
      <c r="P8"/>
    </row>
    <row r="9" spans="1:16" s="2" customFormat="1" x14ac:dyDescent="0.25">
      <c r="A9" s="26" t="s">
        <v>826</v>
      </c>
      <c r="B9" s="27" t="s">
        <v>827</v>
      </c>
      <c r="C9" s="67">
        <v>751.65</v>
      </c>
      <c r="D9" s="44">
        <v>368.53897186286207</v>
      </c>
      <c r="E9" s="44">
        <v>451.41030906085263</v>
      </c>
      <c r="F9" s="44">
        <v>517.55832965162278</v>
      </c>
      <c r="G9" s="44">
        <v>531.76435940868271</v>
      </c>
      <c r="H9" s="44">
        <v>593.40827162479138</v>
      </c>
      <c r="I9" s="44">
        <v>680.08075375457042</v>
      </c>
      <c r="J9" s="44">
        <v>816.46790953271091</v>
      </c>
      <c r="K9" s="44">
        <v>726.25239699967017</v>
      </c>
      <c r="L9" s="44">
        <v>858.95209446214585</v>
      </c>
      <c r="M9" s="44">
        <v>957.05016018020979</v>
      </c>
      <c r="N9" s="68">
        <v>996.3615173981101</v>
      </c>
      <c r="P9"/>
    </row>
    <row r="10" spans="1:16" s="2" customFormat="1" x14ac:dyDescent="0.25">
      <c r="A10" s="26" t="s">
        <v>830</v>
      </c>
      <c r="B10" s="27" t="s">
        <v>831</v>
      </c>
      <c r="C10" s="67">
        <v>129.61000000000001</v>
      </c>
      <c r="D10" s="44">
        <v>54.935206748635864</v>
      </c>
      <c r="E10" s="44">
        <v>67.288185375280506</v>
      </c>
      <c r="F10" s="44">
        <v>77.148350689138226</v>
      </c>
      <c r="G10" s="44">
        <v>86.829177357740079</v>
      </c>
      <c r="H10" s="44">
        <v>96.894707497423354</v>
      </c>
      <c r="I10" s="44">
        <v>111.04702927252436</v>
      </c>
      <c r="J10" s="44">
        <v>133.31701470657359</v>
      </c>
      <c r="K10" s="44">
        <v>206.59099484384751</v>
      </c>
      <c r="L10" s="44">
        <v>244.33897698821889</v>
      </c>
      <c r="M10" s="44">
        <v>272.24411998351445</v>
      </c>
      <c r="N10" s="68">
        <v>283.42669566912912</v>
      </c>
      <c r="P10"/>
    </row>
    <row r="11" spans="1:16" s="2" customFormat="1" x14ac:dyDescent="0.25">
      <c r="A11" s="26" t="s">
        <v>834</v>
      </c>
      <c r="B11" s="27" t="s">
        <v>835</v>
      </c>
      <c r="C11" s="67">
        <v>27.85</v>
      </c>
      <c r="D11" s="44">
        <v>14.158852137649363</v>
      </c>
      <c r="E11" s="44">
        <v>17.342675557746851</v>
      </c>
      <c r="F11" s="44">
        <v>19.884007992709556</v>
      </c>
      <c r="G11" s="44">
        <v>19.436031013579747</v>
      </c>
      <c r="H11" s="44">
        <v>21.689121068285495</v>
      </c>
      <c r="I11" s="44">
        <v>24.857007409091686</v>
      </c>
      <c r="J11" s="44">
        <v>29.841969155128155</v>
      </c>
      <c r="K11" s="44">
        <v>32.80346635089122</v>
      </c>
      <c r="L11" s="44">
        <v>38.79726420748645</v>
      </c>
      <c r="M11" s="44">
        <v>43.22817088836517</v>
      </c>
      <c r="N11" s="68">
        <v>45.003791580334941</v>
      </c>
      <c r="P11"/>
    </row>
    <row r="12" spans="1:16" s="2" customFormat="1" x14ac:dyDescent="0.25">
      <c r="A12" s="26" t="s">
        <v>838</v>
      </c>
      <c r="B12" s="27" t="s">
        <v>839</v>
      </c>
      <c r="C12" s="67">
        <v>97.21</v>
      </c>
      <c r="D12" s="44">
        <v>47.540082763242573</v>
      </c>
      <c r="E12" s="44">
        <v>58.230160420915823</v>
      </c>
      <c r="F12" s="44">
        <v>66.762995788677316</v>
      </c>
      <c r="G12" s="44">
        <v>68.878914730899581</v>
      </c>
      <c r="H12" s="44">
        <v>76.863590082090639</v>
      </c>
      <c r="I12" s="44">
        <v>88.090191490223631</v>
      </c>
      <c r="J12" s="44">
        <v>105.75628570473386</v>
      </c>
      <c r="K12" s="44">
        <v>110.67374723777544</v>
      </c>
      <c r="L12" s="44">
        <v>130.89588052940297</v>
      </c>
      <c r="M12" s="44">
        <v>145.84506427688271</v>
      </c>
      <c r="N12" s="68">
        <v>151.83572982274774</v>
      </c>
      <c r="P12"/>
    </row>
    <row r="13" spans="1:16" s="2" customFormat="1" x14ac:dyDescent="0.25">
      <c r="A13" s="26" t="s">
        <v>842</v>
      </c>
      <c r="B13" s="27" t="s">
        <v>843</v>
      </c>
      <c r="C13" s="67">
        <v>143.44999999999999</v>
      </c>
      <c r="D13" s="44">
        <v>73.43077844508052</v>
      </c>
      <c r="E13" s="44">
        <v>89.942754832472247</v>
      </c>
      <c r="F13" s="44">
        <v>103.12263814312773</v>
      </c>
      <c r="G13" s="44">
        <v>99.548033424510464</v>
      </c>
      <c r="H13" s="44">
        <v>111.0879761174178</v>
      </c>
      <c r="I13" s="44">
        <v>127.31334924628801</v>
      </c>
      <c r="J13" s="44">
        <v>152.8454724543455</v>
      </c>
      <c r="K13" s="44">
        <v>176.93068677335341</v>
      </c>
      <c r="L13" s="44">
        <v>209.25918400606233</v>
      </c>
      <c r="M13" s="44">
        <v>233.15798036162531</v>
      </c>
      <c r="N13" s="68">
        <v>242.73507154822954</v>
      </c>
      <c r="P13"/>
    </row>
    <row r="14" spans="1:16" s="2" customFormat="1" x14ac:dyDescent="0.25">
      <c r="A14" s="26" t="s">
        <v>846</v>
      </c>
      <c r="B14" s="27" t="s">
        <v>847</v>
      </c>
      <c r="C14" s="67">
        <v>258.54000000000002</v>
      </c>
      <c r="D14" s="44">
        <v>128.89132406857917</v>
      </c>
      <c r="E14" s="44">
        <v>157.87440915396706</v>
      </c>
      <c r="F14" s="44">
        <v>181.00874937140435</v>
      </c>
      <c r="G14" s="44">
        <v>185.80880347878099</v>
      </c>
      <c r="H14" s="44">
        <v>207.34838462589454</v>
      </c>
      <c r="I14" s="44">
        <v>237.63343459986859</v>
      </c>
      <c r="J14" s="44">
        <v>285.28975788785732</v>
      </c>
      <c r="K14" s="44">
        <v>324.01724014459114</v>
      </c>
      <c r="L14" s="44">
        <v>383.22116142243459</v>
      </c>
      <c r="M14" s="44">
        <v>426.98757740784612</v>
      </c>
      <c r="N14" s="68">
        <v>444.52632499023514</v>
      </c>
      <c r="P14"/>
    </row>
    <row r="15" spans="1:16" s="2" customFormat="1" x14ac:dyDescent="0.25">
      <c r="A15" s="26" t="s">
        <v>1266</v>
      </c>
      <c r="B15" s="27" t="s">
        <v>1161</v>
      </c>
      <c r="C15" s="67">
        <v>223.77</v>
      </c>
      <c r="D15" s="44">
        <v>101.38448343250062</v>
      </c>
      <c r="E15" s="44">
        <v>124.18225613672709</v>
      </c>
      <c r="F15" s="44">
        <v>142.3794711117913</v>
      </c>
      <c r="G15" s="44">
        <v>160.40873508566489</v>
      </c>
      <c r="H15" s="44">
        <v>179.00385491527021</v>
      </c>
      <c r="I15" s="44">
        <v>205.14893774976625</v>
      </c>
      <c r="J15" s="44">
        <v>246.29064037276802</v>
      </c>
      <c r="K15" s="44">
        <v>275.67884857034295</v>
      </c>
      <c r="L15" s="44">
        <v>326.05045485105143</v>
      </c>
      <c r="M15" s="44">
        <v>363.28759433018757</v>
      </c>
      <c r="N15" s="68">
        <v>378.20983037145891</v>
      </c>
      <c r="P15"/>
    </row>
    <row r="16" spans="1:16" x14ac:dyDescent="0.25">
      <c r="A16" s="26" t="s">
        <v>1175</v>
      </c>
      <c r="B16" s="27" t="s">
        <v>610</v>
      </c>
      <c r="C16" s="67">
        <v>357.36</v>
      </c>
      <c r="D16" s="44">
        <v>180.24</v>
      </c>
      <c r="E16" s="44">
        <v>199.56</v>
      </c>
      <c r="F16" s="44">
        <v>234.95999999999998</v>
      </c>
      <c r="G16" s="44">
        <v>249.95999999999998</v>
      </c>
      <c r="H16" s="44">
        <v>270.60000000000002</v>
      </c>
      <c r="I16" s="44">
        <v>308.88</v>
      </c>
      <c r="J16" s="44">
        <v>382.79999999999995</v>
      </c>
      <c r="K16" s="44">
        <v>476.40000000000003</v>
      </c>
      <c r="L16" s="44">
        <v>550.79999999999995</v>
      </c>
      <c r="M16" s="44">
        <v>591.96</v>
      </c>
      <c r="N16" s="68">
        <v>577.20000000000005</v>
      </c>
    </row>
    <row r="17" spans="1:14" x14ac:dyDescent="0.25">
      <c r="A17" s="26" t="s">
        <v>1176</v>
      </c>
      <c r="B17" s="27" t="s">
        <v>611</v>
      </c>
      <c r="C17" s="67">
        <v>292.56</v>
      </c>
      <c r="D17" s="44">
        <v>117.12</v>
      </c>
      <c r="E17" s="44">
        <v>133.19999999999999</v>
      </c>
      <c r="F17" s="44">
        <v>161.28</v>
      </c>
      <c r="G17" s="44">
        <v>169.07999999999998</v>
      </c>
      <c r="H17" s="44">
        <v>204.12</v>
      </c>
      <c r="I17" s="44">
        <v>253.68</v>
      </c>
      <c r="J17" s="44">
        <v>317.88</v>
      </c>
      <c r="K17" s="44">
        <v>383.52</v>
      </c>
      <c r="L17" s="44">
        <v>468.96</v>
      </c>
      <c r="M17" s="44">
        <v>613.20000000000005</v>
      </c>
      <c r="N17" s="68">
        <v>769.44</v>
      </c>
    </row>
    <row r="18" spans="1:14" x14ac:dyDescent="0.25">
      <c r="A18" s="26" t="s">
        <v>1177</v>
      </c>
      <c r="B18" s="27" t="s">
        <v>612</v>
      </c>
      <c r="C18" s="67">
        <v>205.92000000000002</v>
      </c>
      <c r="D18" s="44">
        <v>162.47999999999999</v>
      </c>
      <c r="E18" s="44">
        <v>159.72</v>
      </c>
      <c r="F18" s="44">
        <v>193.68</v>
      </c>
      <c r="G18" s="44">
        <v>197.04000000000002</v>
      </c>
      <c r="H18" s="44">
        <v>203.39999999999998</v>
      </c>
      <c r="I18" s="44">
        <v>199.79999999999998</v>
      </c>
      <c r="J18" s="44">
        <v>230.04000000000002</v>
      </c>
      <c r="K18" s="44">
        <v>249.24</v>
      </c>
      <c r="L18" s="44">
        <v>200.88</v>
      </c>
      <c r="M18" s="44">
        <v>206.28000000000003</v>
      </c>
      <c r="N18" s="68">
        <v>197.76</v>
      </c>
    </row>
    <row r="19" spans="1:14" x14ac:dyDescent="0.25">
      <c r="A19" s="26" t="s">
        <v>1178</v>
      </c>
      <c r="B19" s="27" t="s">
        <v>700</v>
      </c>
      <c r="C19" s="67">
        <v>26.400000000000002</v>
      </c>
      <c r="D19" s="44">
        <v>16.200000000000003</v>
      </c>
      <c r="E19" s="44">
        <v>20.04</v>
      </c>
      <c r="F19" s="44">
        <v>19.559999999999999</v>
      </c>
      <c r="G19" s="44">
        <v>29.759999999999998</v>
      </c>
      <c r="H19" s="44">
        <v>27.36</v>
      </c>
      <c r="I19" s="44">
        <v>24.119999999999997</v>
      </c>
      <c r="J19" s="44">
        <v>25.08</v>
      </c>
      <c r="K19" s="44">
        <v>33.36</v>
      </c>
      <c r="L19" s="44">
        <v>27.48</v>
      </c>
      <c r="M19" s="44">
        <v>51.96</v>
      </c>
      <c r="N19" s="68">
        <v>31.799999999999997</v>
      </c>
    </row>
    <row r="20" spans="1:14" x14ac:dyDescent="0.25">
      <c r="A20" s="26" t="s">
        <v>1179</v>
      </c>
      <c r="B20" s="27" t="s">
        <v>701</v>
      </c>
      <c r="C20" s="67">
        <v>1047.48</v>
      </c>
      <c r="D20" s="44">
        <v>226.07999999999998</v>
      </c>
      <c r="E20" s="44">
        <v>375.84000000000003</v>
      </c>
      <c r="F20" s="44">
        <v>496.91999999999996</v>
      </c>
      <c r="G20" s="44">
        <v>562.56000000000006</v>
      </c>
      <c r="H20" s="44">
        <v>632.87999999999988</v>
      </c>
      <c r="I20" s="44">
        <v>804.12000000000012</v>
      </c>
      <c r="J20" s="44">
        <v>1041.24</v>
      </c>
      <c r="K20" s="44">
        <v>1428</v>
      </c>
      <c r="L20" s="44">
        <v>2004.3600000000001</v>
      </c>
      <c r="M20" s="44">
        <v>2652.3599999999997</v>
      </c>
      <c r="N20" s="68">
        <v>3448.56</v>
      </c>
    </row>
    <row r="21" spans="1:14" x14ac:dyDescent="0.25">
      <c r="A21" s="26" t="s">
        <v>1180</v>
      </c>
      <c r="B21" s="27" t="s">
        <v>702</v>
      </c>
      <c r="C21" s="67">
        <v>36.119999999999997</v>
      </c>
      <c r="D21" s="44">
        <v>13.559999999999999</v>
      </c>
      <c r="E21" s="44">
        <v>20.759999999999998</v>
      </c>
      <c r="F21" s="44">
        <v>24.96</v>
      </c>
      <c r="G21" s="44">
        <v>28.799999999999997</v>
      </c>
      <c r="H21" s="44">
        <v>27.599999999999998</v>
      </c>
      <c r="I21" s="44">
        <v>30.599999999999998</v>
      </c>
      <c r="J21" s="44">
        <v>36.24</v>
      </c>
      <c r="K21" s="44">
        <v>44.160000000000004</v>
      </c>
      <c r="L21" s="44">
        <v>56.64</v>
      </c>
      <c r="M21" s="44">
        <v>75</v>
      </c>
      <c r="N21" s="68">
        <v>93.24</v>
      </c>
    </row>
    <row r="22" spans="1:14" x14ac:dyDescent="0.25">
      <c r="A22" s="26" t="s">
        <v>1181</v>
      </c>
      <c r="B22" s="27" t="s">
        <v>703</v>
      </c>
      <c r="C22" s="67">
        <v>27.599999999999998</v>
      </c>
      <c r="D22" s="44">
        <v>12.48</v>
      </c>
      <c r="E22" s="44">
        <v>14.16</v>
      </c>
      <c r="F22" s="44">
        <v>16.920000000000002</v>
      </c>
      <c r="G22" s="44">
        <v>19.32</v>
      </c>
      <c r="H22" s="44">
        <v>20.64</v>
      </c>
      <c r="I22" s="44">
        <v>24.119999999999997</v>
      </c>
      <c r="J22" s="44">
        <v>27</v>
      </c>
      <c r="K22" s="44">
        <v>30.240000000000002</v>
      </c>
      <c r="L22" s="44">
        <v>43.2</v>
      </c>
      <c r="M22" s="44">
        <v>71.399999999999991</v>
      </c>
      <c r="N22" s="68">
        <v>109.19999999999999</v>
      </c>
    </row>
    <row r="23" spans="1:14" x14ac:dyDescent="0.25">
      <c r="A23" s="26" t="s">
        <v>1182</v>
      </c>
      <c r="B23" s="27" t="s">
        <v>704</v>
      </c>
      <c r="C23" s="67">
        <v>289.44</v>
      </c>
      <c r="D23" s="44">
        <v>83.64</v>
      </c>
      <c r="E23" s="44">
        <v>122.52000000000001</v>
      </c>
      <c r="F23" s="44">
        <v>158.04</v>
      </c>
      <c r="G23" s="44">
        <v>169.44</v>
      </c>
      <c r="H23" s="44">
        <v>196.79999999999998</v>
      </c>
      <c r="I23" s="44">
        <v>228</v>
      </c>
      <c r="J23" s="44">
        <v>296.39999999999998</v>
      </c>
      <c r="K23" s="44">
        <v>389.88</v>
      </c>
      <c r="L23" s="44">
        <v>522.72</v>
      </c>
      <c r="M23" s="44">
        <v>658.8</v>
      </c>
      <c r="N23" s="68">
        <v>768.72</v>
      </c>
    </row>
    <row r="24" spans="1:14" x14ac:dyDescent="0.25">
      <c r="A24" s="26" t="s">
        <v>1183</v>
      </c>
      <c r="B24" s="27" t="s">
        <v>705</v>
      </c>
      <c r="C24" s="67">
        <v>6.48</v>
      </c>
      <c r="D24" s="44">
        <v>3.4799999999999995</v>
      </c>
      <c r="E24" s="44">
        <v>3.96</v>
      </c>
      <c r="F24" s="44">
        <v>4.8000000000000007</v>
      </c>
      <c r="G24" s="44">
        <v>5.88</v>
      </c>
      <c r="H24" s="44">
        <v>5.04</v>
      </c>
      <c r="I24" s="44">
        <v>5.88</v>
      </c>
      <c r="J24" s="44">
        <v>6.6000000000000005</v>
      </c>
      <c r="K24" s="44">
        <v>7.4399999999999995</v>
      </c>
      <c r="L24" s="44">
        <v>8.3999999999999986</v>
      </c>
      <c r="M24" s="44">
        <v>13.32</v>
      </c>
      <c r="N24" s="68">
        <v>19.559999999999999</v>
      </c>
    </row>
    <row r="25" spans="1:14" x14ac:dyDescent="0.25">
      <c r="A25" s="26" t="s">
        <v>1184</v>
      </c>
      <c r="B25" s="27" t="s">
        <v>706</v>
      </c>
      <c r="C25" s="67">
        <v>2979.36</v>
      </c>
      <c r="D25" s="44">
        <v>3599.5199999999995</v>
      </c>
      <c r="E25" s="44">
        <v>3964.44</v>
      </c>
      <c r="F25" s="44">
        <v>4023</v>
      </c>
      <c r="G25" s="44">
        <v>4039.7999999999997</v>
      </c>
      <c r="H25" s="44">
        <v>3822.84</v>
      </c>
      <c r="I25" s="44">
        <v>3442.56</v>
      </c>
      <c r="J25" s="44">
        <v>2883.2400000000002</v>
      </c>
      <c r="K25" s="44">
        <v>2133</v>
      </c>
      <c r="L25" s="44">
        <v>1500.72</v>
      </c>
      <c r="M25" s="44">
        <v>1023.36</v>
      </c>
      <c r="N25" s="68">
        <v>1648.92</v>
      </c>
    </row>
    <row r="26" spans="1:14" x14ac:dyDescent="0.25">
      <c r="A26" s="26" t="s">
        <v>1185</v>
      </c>
      <c r="B26" s="27" t="s">
        <v>707</v>
      </c>
      <c r="C26" s="67">
        <v>136.92000000000002</v>
      </c>
      <c r="D26" s="44">
        <v>29.64</v>
      </c>
      <c r="E26" s="44">
        <v>52.56</v>
      </c>
      <c r="F26" s="44">
        <v>72.960000000000008</v>
      </c>
      <c r="G26" s="44">
        <v>78</v>
      </c>
      <c r="H26" s="44">
        <v>103.55999999999999</v>
      </c>
      <c r="I26" s="44">
        <v>127.44000000000001</v>
      </c>
      <c r="J26" s="44">
        <v>135.47999999999999</v>
      </c>
      <c r="K26" s="44">
        <v>158.52000000000001</v>
      </c>
      <c r="L26" s="44">
        <v>228.48</v>
      </c>
      <c r="M26" s="44">
        <v>353.64</v>
      </c>
      <c r="N26" s="68">
        <v>422.88</v>
      </c>
    </row>
    <row r="27" spans="1:14" x14ac:dyDescent="0.25">
      <c r="A27" s="26" t="s">
        <v>1186</v>
      </c>
      <c r="B27" s="27" t="s">
        <v>708</v>
      </c>
      <c r="C27" s="67">
        <v>3632.6399999999994</v>
      </c>
      <c r="D27" s="44">
        <v>160.79999999999998</v>
      </c>
      <c r="E27" s="44">
        <v>441</v>
      </c>
      <c r="F27" s="44">
        <v>788.28</v>
      </c>
      <c r="G27" s="44">
        <v>1030.08</v>
      </c>
      <c r="H27" s="44">
        <v>1577.88</v>
      </c>
      <c r="I27" s="44">
        <v>2527.08</v>
      </c>
      <c r="J27" s="44">
        <v>4002.96</v>
      </c>
      <c r="K27" s="44">
        <v>5931.24</v>
      </c>
      <c r="L27" s="44">
        <v>7949.52</v>
      </c>
      <c r="M27" s="44">
        <v>9506.16</v>
      </c>
      <c r="N27" s="68">
        <v>9947.64</v>
      </c>
    </row>
    <row r="28" spans="1:14" x14ac:dyDescent="0.25">
      <c r="A28" s="26" t="s">
        <v>1187</v>
      </c>
      <c r="B28" s="27" t="s">
        <v>709</v>
      </c>
      <c r="C28" s="67">
        <v>300.60000000000002</v>
      </c>
      <c r="D28" s="44">
        <v>71.400000000000006</v>
      </c>
      <c r="E28" s="44">
        <v>135.12</v>
      </c>
      <c r="F28" s="44">
        <v>216.84</v>
      </c>
      <c r="G28" s="44">
        <v>227.64000000000004</v>
      </c>
      <c r="H28" s="44">
        <v>272.76</v>
      </c>
      <c r="I28" s="44">
        <v>336.36</v>
      </c>
      <c r="J28" s="44">
        <v>349.68000000000006</v>
      </c>
      <c r="K28" s="44">
        <v>360.59999999999997</v>
      </c>
      <c r="L28" s="44">
        <v>318.12</v>
      </c>
      <c r="M28" s="44">
        <v>341.52</v>
      </c>
      <c r="N28" s="68">
        <v>711.96</v>
      </c>
    </row>
    <row r="29" spans="1:14" x14ac:dyDescent="0.25">
      <c r="A29" s="26" t="s">
        <v>1188</v>
      </c>
      <c r="B29" s="27" t="s">
        <v>710</v>
      </c>
      <c r="C29" s="67">
        <v>239.64000000000004</v>
      </c>
      <c r="D29" s="44">
        <v>24.240000000000002</v>
      </c>
      <c r="E29" s="44">
        <v>49.679999999999993</v>
      </c>
      <c r="F29" s="44">
        <v>75.239999999999995</v>
      </c>
      <c r="G29" s="44">
        <v>89.88</v>
      </c>
      <c r="H29" s="44">
        <v>127.19999999999999</v>
      </c>
      <c r="I29" s="44">
        <v>185.04000000000002</v>
      </c>
      <c r="J29" s="44">
        <v>267.36</v>
      </c>
      <c r="K29" s="44">
        <v>384.48</v>
      </c>
      <c r="L29" s="44">
        <v>479.15999999999997</v>
      </c>
      <c r="M29" s="44">
        <v>559.56000000000006</v>
      </c>
      <c r="N29" s="68">
        <v>529.31999999999994</v>
      </c>
    </row>
    <row r="30" spans="1:14" x14ac:dyDescent="0.25">
      <c r="A30" s="26" t="s">
        <v>1189</v>
      </c>
      <c r="B30" s="27" t="s">
        <v>711</v>
      </c>
      <c r="C30" s="67">
        <v>137.04000000000002</v>
      </c>
      <c r="D30" s="44">
        <v>15.600000000000001</v>
      </c>
      <c r="E30" s="44">
        <v>29.400000000000002</v>
      </c>
      <c r="F30" s="44">
        <v>43.56</v>
      </c>
      <c r="G30" s="44">
        <v>48.12</v>
      </c>
      <c r="H30" s="44">
        <v>68.52</v>
      </c>
      <c r="I30" s="44">
        <v>99</v>
      </c>
      <c r="J30" s="44">
        <v>159.47999999999999</v>
      </c>
      <c r="K30" s="44">
        <v>228.11999999999998</v>
      </c>
      <c r="L30" s="44">
        <v>281.52</v>
      </c>
      <c r="M30" s="44">
        <v>248.51999999999998</v>
      </c>
      <c r="N30" s="68">
        <v>288.36</v>
      </c>
    </row>
    <row r="31" spans="1:14" x14ac:dyDescent="0.25">
      <c r="A31" s="26" t="s">
        <v>1190</v>
      </c>
      <c r="B31" s="27" t="s">
        <v>712</v>
      </c>
      <c r="C31" s="67">
        <v>121.92</v>
      </c>
      <c r="D31" s="44">
        <v>4.68</v>
      </c>
      <c r="E31" s="44">
        <v>20.880000000000003</v>
      </c>
      <c r="F31" s="44">
        <v>19.200000000000003</v>
      </c>
      <c r="G31" s="44">
        <v>44.400000000000006</v>
      </c>
      <c r="H31" s="44">
        <v>69</v>
      </c>
      <c r="I31" s="44">
        <v>111.36000000000001</v>
      </c>
      <c r="J31" s="44">
        <v>154.67999999999998</v>
      </c>
      <c r="K31" s="44">
        <v>179.04</v>
      </c>
      <c r="L31" s="44">
        <v>222.84</v>
      </c>
      <c r="M31" s="44">
        <v>219.71999999999997</v>
      </c>
      <c r="N31" s="68">
        <v>389.64</v>
      </c>
    </row>
    <row r="32" spans="1:14" x14ac:dyDescent="0.25">
      <c r="A32" s="26" t="s">
        <v>1191</v>
      </c>
      <c r="B32" s="27" t="s">
        <v>713</v>
      </c>
      <c r="C32" s="67">
        <v>717.84</v>
      </c>
      <c r="D32" s="44">
        <v>42</v>
      </c>
      <c r="E32" s="44">
        <v>111</v>
      </c>
      <c r="F32" s="44">
        <v>203.28000000000003</v>
      </c>
      <c r="G32" s="44">
        <v>254.76</v>
      </c>
      <c r="H32" s="44">
        <v>383.52</v>
      </c>
      <c r="I32" s="44">
        <v>577.08000000000004</v>
      </c>
      <c r="J32" s="44">
        <v>846.24</v>
      </c>
      <c r="K32" s="44">
        <v>1103.52</v>
      </c>
      <c r="L32" s="44">
        <v>1405.1999999999998</v>
      </c>
      <c r="M32" s="44">
        <v>1658.16</v>
      </c>
      <c r="N32" s="68">
        <v>2031.9599999999998</v>
      </c>
    </row>
    <row r="33" spans="1:14" x14ac:dyDescent="0.25">
      <c r="A33" s="26" t="s">
        <v>1192</v>
      </c>
      <c r="B33" s="27" t="s">
        <v>619</v>
      </c>
      <c r="C33" s="67">
        <v>840.36</v>
      </c>
      <c r="D33" s="44">
        <v>457.43999999999994</v>
      </c>
      <c r="E33" s="44">
        <v>523.43999999999994</v>
      </c>
      <c r="F33" s="44">
        <v>574.56000000000006</v>
      </c>
      <c r="G33" s="44">
        <v>613.91999999999996</v>
      </c>
      <c r="H33" s="44">
        <v>668.04</v>
      </c>
      <c r="I33" s="44">
        <v>783.83999999999992</v>
      </c>
      <c r="J33" s="44">
        <v>902.52</v>
      </c>
      <c r="K33" s="44">
        <v>1081.68</v>
      </c>
      <c r="L33" s="44">
        <v>1180.08</v>
      </c>
      <c r="M33" s="44">
        <v>1301.04</v>
      </c>
      <c r="N33" s="68">
        <v>1358.76</v>
      </c>
    </row>
    <row r="34" spans="1:14" x14ac:dyDescent="0.25">
      <c r="A34" s="26" t="s">
        <v>1193</v>
      </c>
      <c r="B34" s="27" t="s">
        <v>620</v>
      </c>
      <c r="C34" s="67">
        <v>419.64</v>
      </c>
      <c r="D34" s="44">
        <v>165.60000000000002</v>
      </c>
      <c r="E34" s="44">
        <v>208.32</v>
      </c>
      <c r="F34" s="44">
        <v>268.56</v>
      </c>
      <c r="G34" s="44">
        <v>256.20000000000005</v>
      </c>
      <c r="H34" s="44">
        <v>312</v>
      </c>
      <c r="I34" s="44">
        <v>366.84000000000003</v>
      </c>
      <c r="J34" s="44">
        <v>456.36</v>
      </c>
      <c r="K34" s="44">
        <v>560.64</v>
      </c>
      <c r="L34" s="44">
        <v>665.04</v>
      </c>
      <c r="M34" s="44">
        <v>772.44</v>
      </c>
      <c r="N34" s="68">
        <v>810.12000000000012</v>
      </c>
    </row>
    <row r="35" spans="1:14" x14ac:dyDescent="0.25">
      <c r="A35" s="26" t="s">
        <v>1194</v>
      </c>
      <c r="B35" s="27" t="s">
        <v>621</v>
      </c>
      <c r="C35" s="67">
        <v>288.71999999999997</v>
      </c>
      <c r="D35" s="44">
        <v>36</v>
      </c>
      <c r="E35" s="44">
        <v>69.72</v>
      </c>
      <c r="F35" s="44">
        <v>83.52</v>
      </c>
      <c r="G35" s="44">
        <v>153.96</v>
      </c>
      <c r="H35" s="44">
        <v>170.64000000000001</v>
      </c>
      <c r="I35" s="44">
        <v>274.44</v>
      </c>
      <c r="J35" s="44">
        <v>355.79999999999995</v>
      </c>
      <c r="K35" s="44">
        <v>426</v>
      </c>
      <c r="L35" s="44">
        <v>501.24</v>
      </c>
      <c r="M35" s="44">
        <v>543.72</v>
      </c>
      <c r="N35" s="68">
        <v>660.12</v>
      </c>
    </row>
    <row r="36" spans="1:14" x14ac:dyDescent="0.25">
      <c r="A36" s="26" t="s">
        <v>1195</v>
      </c>
      <c r="B36" s="27" t="s">
        <v>714</v>
      </c>
      <c r="C36" s="67">
        <v>60.480000000000004</v>
      </c>
      <c r="D36" s="44">
        <v>20.16</v>
      </c>
      <c r="E36" s="44">
        <v>14.76</v>
      </c>
      <c r="F36" s="44">
        <v>27.240000000000002</v>
      </c>
      <c r="G36" s="44">
        <v>18.240000000000002</v>
      </c>
      <c r="H36" s="44">
        <v>36.119999999999997</v>
      </c>
      <c r="I36" s="44">
        <v>47.04</v>
      </c>
      <c r="J36" s="44">
        <v>61.199999999999996</v>
      </c>
      <c r="K36" s="44">
        <v>94.44</v>
      </c>
      <c r="L36" s="44">
        <v>120.84</v>
      </c>
      <c r="M36" s="44">
        <v>146.04</v>
      </c>
      <c r="N36" s="68">
        <v>110.64000000000001</v>
      </c>
    </row>
    <row r="37" spans="1:14" x14ac:dyDescent="0.25">
      <c r="A37" s="26" t="s">
        <v>1196</v>
      </c>
      <c r="B37" s="27" t="s">
        <v>715</v>
      </c>
      <c r="C37" s="67">
        <v>260.64</v>
      </c>
      <c r="D37" s="44">
        <v>272.04000000000002</v>
      </c>
      <c r="E37" s="44">
        <v>294.24</v>
      </c>
      <c r="F37" s="44">
        <v>312.71999999999997</v>
      </c>
      <c r="G37" s="44">
        <v>297.95999999999998</v>
      </c>
      <c r="H37" s="44">
        <v>309.48</v>
      </c>
      <c r="I37" s="44">
        <v>283.79999999999995</v>
      </c>
      <c r="J37" s="44">
        <v>258.72000000000003</v>
      </c>
      <c r="K37" s="44">
        <v>223.44</v>
      </c>
      <c r="L37" s="44">
        <v>209.52</v>
      </c>
      <c r="M37" s="44">
        <v>170.28000000000003</v>
      </c>
      <c r="N37" s="68">
        <v>183.71999999999997</v>
      </c>
    </row>
    <row r="38" spans="1:14" x14ac:dyDescent="0.25">
      <c r="A38" s="26" t="s">
        <v>1197</v>
      </c>
      <c r="B38" s="27" t="s">
        <v>716</v>
      </c>
      <c r="C38" s="67">
        <v>519.84</v>
      </c>
      <c r="D38" s="44">
        <v>67.56</v>
      </c>
      <c r="E38" s="44">
        <v>101.03999999999999</v>
      </c>
      <c r="F38" s="44">
        <v>205.92000000000002</v>
      </c>
      <c r="G38" s="44">
        <v>226.44</v>
      </c>
      <c r="H38" s="44">
        <v>311.52</v>
      </c>
      <c r="I38" s="44">
        <v>346.92</v>
      </c>
      <c r="J38" s="44">
        <v>567.48</v>
      </c>
      <c r="K38" s="44">
        <v>734.64</v>
      </c>
      <c r="L38" s="44">
        <v>1009.44</v>
      </c>
      <c r="M38" s="44">
        <v>1513.4399999999998</v>
      </c>
      <c r="N38" s="68">
        <v>2022.6</v>
      </c>
    </row>
    <row r="39" spans="1:14" x14ac:dyDescent="0.25">
      <c r="A39" s="26" t="s">
        <v>1198</v>
      </c>
      <c r="B39" s="27" t="s">
        <v>717</v>
      </c>
      <c r="C39" s="67">
        <v>50.16</v>
      </c>
      <c r="D39" s="44">
        <v>6.48</v>
      </c>
      <c r="E39" s="44">
        <v>19.32</v>
      </c>
      <c r="F39" s="44">
        <v>26.04</v>
      </c>
      <c r="G39" s="44">
        <v>22.68</v>
      </c>
      <c r="H39" s="44">
        <v>41.28</v>
      </c>
      <c r="I39" s="44">
        <v>46.080000000000005</v>
      </c>
      <c r="J39" s="44">
        <v>49.800000000000004</v>
      </c>
      <c r="K39" s="44">
        <v>69.599999999999994</v>
      </c>
      <c r="L39" s="44">
        <v>76.44</v>
      </c>
      <c r="M39" s="44">
        <v>88.92</v>
      </c>
      <c r="N39" s="68">
        <v>165.48</v>
      </c>
    </row>
    <row r="40" spans="1:14" x14ac:dyDescent="0.25">
      <c r="A40" s="26" t="s">
        <v>1199</v>
      </c>
      <c r="B40" s="27" t="s">
        <v>718</v>
      </c>
      <c r="C40" s="67">
        <v>12.600000000000001</v>
      </c>
      <c r="D40" s="44">
        <v>1.6800000000000015</v>
      </c>
      <c r="E40" s="44">
        <v>3.84</v>
      </c>
      <c r="F40" s="44">
        <v>3</v>
      </c>
      <c r="G40" s="44">
        <v>3.4799999999999995</v>
      </c>
      <c r="H40" s="44">
        <v>7.4399999999999995</v>
      </c>
      <c r="I40" s="44">
        <v>7.92</v>
      </c>
      <c r="J40" s="44">
        <v>14.16</v>
      </c>
      <c r="K40" s="44">
        <v>16.559999999999999</v>
      </c>
      <c r="L40" s="44">
        <v>22.56</v>
      </c>
      <c r="M40" s="44">
        <v>41.88</v>
      </c>
      <c r="N40" s="68">
        <v>67.56</v>
      </c>
    </row>
    <row r="41" spans="1:14" x14ac:dyDescent="0.25">
      <c r="A41" s="26" t="s">
        <v>1200</v>
      </c>
      <c r="B41" s="27" t="s">
        <v>623</v>
      </c>
      <c r="C41" s="67">
        <v>114.60000000000001</v>
      </c>
      <c r="D41" s="44">
        <v>30.360000000000003</v>
      </c>
      <c r="E41" s="44">
        <v>45.36</v>
      </c>
      <c r="F41" s="44">
        <v>57.480000000000004</v>
      </c>
      <c r="G41" s="44">
        <v>70.08</v>
      </c>
      <c r="H41" s="44">
        <v>74.039999999999992</v>
      </c>
      <c r="I41" s="44">
        <v>100.08</v>
      </c>
      <c r="J41" s="44">
        <v>114.12</v>
      </c>
      <c r="K41" s="44">
        <v>154.67999999999998</v>
      </c>
      <c r="L41" s="44">
        <v>200.04000000000002</v>
      </c>
      <c r="M41" s="44">
        <v>266.15999999999997</v>
      </c>
      <c r="N41" s="68">
        <v>358.79999999999995</v>
      </c>
    </row>
    <row r="42" spans="1:14" x14ac:dyDescent="0.25">
      <c r="A42" s="26" t="s">
        <v>1201</v>
      </c>
      <c r="B42" s="27" t="s">
        <v>719</v>
      </c>
      <c r="C42" s="67">
        <v>173.64</v>
      </c>
      <c r="D42" s="44">
        <v>49.92</v>
      </c>
      <c r="E42" s="44">
        <v>60.480000000000004</v>
      </c>
      <c r="F42" s="44">
        <v>95.52</v>
      </c>
      <c r="G42" s="44">
        <v>79.56</v>
      </c>
      <c r="H42" s="44">
        <v>121.32</v>
      </c>
      <c r="I42" s="44">
        <v>161.76</v>
      </c>
      <c r="J42" s="44">
        <v>180.48</v>
      </c>
      <c r="K42" s="44">
        <v>219.48</v>
      </c>
      <c r="L42" s="44">
        <v>306.12</v>
      </c>
      <c r="M42" s="44">
        <v>489.48</v>
      </c>
      <c r="N42" s="68">
        <v>299.88</v>
      </c>
    </row>
    <row r="43" spans="1:14" x14ac:dyDescent="0.25">
      <c r="A43" s="26" t="s">
        <v>1202</v>
      </c>
      <c r="B43" s="27" t="s">
        <v>720</v>
      </c>
      <c r="C43" s="67">
        <v>73.44</v>
      </c>
      <c r="D43" s="44">
        <v>21.6</v>
      </c>
      <c r="E43" s="44">
        <v>29.160000000000004</v>
      </c>
      <c r="F43" s="44">
        <v>47.64</v>
      </c>
      <c r="G43" s="44">
        <v>41.88</v>
      </c>
      <c r="H43" s="44">
        <v>47.76</v>
      </c>
      <c r="I43" s="44">
        <v>62.28</v>
      </c>
      <c r="J43" s="44">
        <v>75.960000000000008</v>
      </c>
      <c r="K43" s="44">
        <v>99.72</v>
      </c>
      <c r="L43" s="44">
        <v>128.39999999999998</v>
      </c>
      <c r="M43" s="44">
        <v>151.92000000000002</v>
      </c>
      <c r="N43" s="68">
        <v>193.79999999999998</v>
      </c>
    </row>
    <row r="44" spans="1:14" x14ac:dyDescent="0.25">
      <c r="A44" s="26" t="s">
        <v>1203</v>
      </c>
      <c r="B44" s="27" t="s">
        <v>721</v>
      </c>
      <c r="C44" s="67">
        <v>12.600000000000001</v>
      </c>
      <c r="D44" s="44">
        <v>3</v>
      </c>
      <c r="E44" s="44">
        <v>6.48</v>
      </c>
      <c r="F44" s="44">
        <v>8.16</v>
      </c>
      <c r="G44" s="44">
        <v>5.76</v>
      </c>
      <c r="H44" s="44">
        <v>6.9599999999999991</v>
      </c>
      <c r="I44" s="44">
        <v>11.28</v>
      </c>
      <c r="J44" s="44">
        <v>12.72</v>
      </c>
      <c r="K44" s="44">
        <v>16.080000000000002</v>
      </c>
      <c r="L44" s="44">
        <v>23.28</v>
      </c>
      <c r="M44" s="44">
        <v>25.200000000000003</v>
      </c>
      <c r="N44" s="68">
        <v>37.08</v>
      </c>
    </row>
    <row r="45" spans="1:14" x14ac:dyDescent="0.25">
      <c r="A45" s="26" t="s">
        <v>1204</v>
      </c>
      <c r="B45" s="27" t="s">
        <v>722</v>
      </c>
      <c r="C45" s="67">
        <v>108.72</v>
      </c>
      <c r="D45" s="44">
        <v>23.88</v>
      </c>
      <c r="E45" s="44">
        <v>42.72</v>
      </c>
      <c r="F45" s="44">
        <v>54.12</v>
      </c>
      <c r="G45" s="44">
        <v>59.28</v>
      </c>
      <c r="H45" s="44">
        <v>71.16</v>
      </c>
      <c r="I45" s="44">
        <v>87.359999999999985</v>
      </c>
      <c r="J45" s="44">
        <v>114.48000000000002</v>
      </c>
      <c r="K45" s="44">
        <v>145.92000000000002</v>
      </c>
      <c r="L45" s="44">
        <v>197.64</v>
      </c>
      <c r="M45" s="44">
        <v>262.08</v>
      </c>
      <c r="N45" s="68">
        <v>289.32</v>
      </c>
    </row>
    <row r="46" spans="1:14" x14ac:dyDescent="0.25">
      <c r="A46" s="26" t="s">
        <v>1205</v>
      </c>
      <c r="B46" s="27" t="s">
        <v>723</v>
      </c>
      <c r="C46" s="67">
        <v>53.279999999999994</v>
      </c>
      <c r="D46" s="44">
        <v>3.12</v>
      </c>
      <c r="E46" s="44">
        <v>9.24</v>
      </c>
      <c r="F46" s="44">
        <v>12.24</v>
      </c>
      <c r="G46" s="44">
        <v>13.319999999999999</v>
      </c>
      <c r="H46" s="44">
        <v>24.839999999999996</v>
      </c>
      <c r="I46" s="44">
        <v>34.56</v>
      </c>
      <c r="J46" s="44">
        <v>52.92</v>
      </c>
      <c r="K46" s="44">
        <v>93.6</v>
      </c>
      <c r="L46" s="44">
        <v>117.12</v>
      </c>
      <c r="M46" s="44">
        <v>153.60000000000002</v>
      </c>
      <c r="N46" s="68">
        <v>113.63999999999999</v>
      </c>
    </row>
    <row r="47" spans="1:14" x14ac:dyDescent="0.25">
      <c r="A47" s="26" t="s">
        <v>1206</v>
      </c>
      <c r="B47" s="27" t="s">
        <v>724</v>
      </c>
      <c r="C47" s="67">
        <v>130.07999999999998</v>
      </c>
      <c r="D47" s="44">
        <v>25.799999999999997</v>
      </c>
      <c r="E47" s="44">
        <v>37.44</v>
      </c>
      <c r="F47" s="44">
        <v>49.92</v>
      </c>
      <c r="G47" s="44">
        <v>57.480000000000004</v>
      </c>
      <c r="H47" s="44">
        <v>73.56</v>
      </c>
      <c r="I47" s="44">
        <v>93</v>
      </c>
      <c r="J47" s="44">
        <v>143.63999999999999</v>
      </c>
      <c r="K47" s="44">
        <v>198.36</v>
      </c>
      <c r="L47" s="44">
        <v>247.32</v>
      </c>
      <c r="M47" s="44">
        <v>308.64</v>
      </c>
      <c r="N47" s="68">
        <v>346.44</v>
      </c>
    </row>
    <row r="48" spans="1:14" x14ac:dyDescent="0.25">
      <c r="A48" s="26" t="s">
        <v>1207</v>
      </c>
      <c r="B48" s="27" t="s">
        <v>725</v>
      </c>
      <c r="C48" s="67">
        <v>125.28</v>
      </c>
      <c r="D48" s="44">
        <v>43.32</v>
      </c>
      <c r="E48" s="44">
        <v>60.480000000000004</v>
      </c>
      <c r="F48" s="44">
        <v>80.16</v>
      </c>
      <c r="G48" s="44">
        <v>84.6</v>
      </c>
      <c r="H48" s="44">
        <v>92.52</v>
      </c>
      <c r="I48" s="44">
        <v>109.68</v>
      </c>
      <c r="J48" s="44">
        <v>132.35999999999999</v>
      </c>
      <c r="K48" s="44">
        <v>164.88</v>
      </c>
      <c r="L48" s="44">
        <v>205.20000000000002</v>
      </c>
      <c r="M48" s="44">
        <v>246.95999999999998</v>
      </c>
      <c r="N48" s="68">
        <v>255.12</v>
      </c>
    </row>
    <row r="49" spans="1:14" x14ac:dyDescent="0.25">
      <c r="A49" s="26" t="s">
        <v>1208</v>
      </c>
      <c r="B49" s="27" t="s">
        <v>726</v>
      </c>
      <c r="C49" s="67">
        <v>109.55999999999999</v>
      </c>
      <c r="D49" s="44">
        <v>13.919999999999998</v>
      </c>
      <c r="E49" s="44">
        <v>20.399999999999999</v>
      </c>
      <c r="F49" s="44">
        <v>32.879999999999995</v>
      </c>
      <c r="G49" s="44">
        <v>33.839999999999996</v>
      </c>
      <c r="H49" s="44">
        <v>56.04</v>
      </c>
      <c r="I49" s="44">
        <v>65.760000000000005</v>
      </c>
      <c r="J49" s="44">
        <v>80.64</v>
      </c>
      <c r="K49" s="44">
        <v>114.47999999999999</v>
      </c>
      <c r="L49" s="44">
        <v>242.88</v>
      </c>
      <c r="M49" s="44">
        <v>435.36</v>
      </c>
      <c r="N49" s="68">
        <v>1046.4000000000001</v>
      </c>
    </row>
    <row r="50" spans="1:14" x14ac:dyDescent="0.25">
      <c r="A50" s="26" t="s">
        <v>1209</v>
      </c>
      <c r="B50" s="27" t="s">
        <v>727</v>
      </c>
      <c r="C50" s="67">
        <v>298.68</v>
      </c>
      <c r="D50" s="44">
        <v>102.24</v>
      </c>
      <c r="E50" s="44">
        <v>138.12</v>
      </c>
      <c r="F50" s="44">
        <v>162.47999999999999</v>
      </c>
      <c r="G50" s="44">
        <v>170.76</v>
      </c>
      <c r="H50" s="44">
        <v>202.44</v>
      </c>
      <c r="I50" s="44">
        <v>238.20000000000002</v>
      </c>
      <c r="J50" s="44">
        <v>305.88</v>
      </c>
      <c r="K50" s="44">
        <v>376.08</v>
      </c>
      <c r="L50" s="44">
        <v>507.12000000000006</v>
      </c>
      <c r="M50" s="44">
        <v>812.76</v>
      </c>
      <c r="N50" s="68">
        <v>881.39999999999986</v>
      </c>
    </row>
    <row r="51" spans="1:14" x14ac:dyDescent="0.25">
      <c r="A51" s="26" t="s">
        <v>1210</v>
      </c>
      <c r="B51" s="27" t="s">
        <v>728</v>
      </c>
      <c r="C51" s="67">
        <v>74.759999999999991</v>
      </c>
      <c r="D51" s="44">
        <v>26.28</v>
      </c>
      <c r="E51" s="44">
        <v>34.56</v>
      </c>
      <c r="F51" s="44">
        <v>46.08</v>
      </c>
      <c r="G51" s="44">
        <v>41.519999999999996</v>
      </c>
      <c r="H51" s="44">
        <v>56.519999999999996</v>
      </c>
      <c r="I51" s="44">
        <v>65.52</v>
      </c>
      <c r="J51" s="44">
        <v>87</v>
      </c>
      <c r="K51" s="44">
        <v>92.039999999999992</v>
      </c>
      <c r="L51" s="44">
        <v>111.96000000000001</v>
      </c>
      <c r="M51" s="44">
        <v>190.44</v>
      </c>
      <c r="N51" s="68">
        <v>140.39999999999998</v>
      </c>
    </row>
    <row r="52" spans="1:14" x14ac:dyDescent="0.25">
      <c r="A52" s="26" t="s">
        <v>1211</v>
      </c>
      <c r="B52" s="27" t="s">
        <v>729</v>
      </c>
      <c r="C52" s="67">
        <v>241.20000000000002</v>
      </c>
      <c r="D52" s="44">
        <v>41.28</v>
      </c>
      <c r="E52" s="44">
        <v>91.44</v>
      </c>
      <c r="F52" s="44">
        <v>121.08</v>
      </c>
      <c r="G52" s="44">
        <v>172.44</v>
      </c>
      <c r="H52" s="44">
        <v>147.24</v>
      </c>
      <c r="I52" s="44">
        <v>218.76</v>
      </c>
      <c r="J52" s="44">
        <v>253.79999999999998</v>
      </c>
      <c r="K52" s="44">
        <v>311.64</v>
      </c>
      <c r="L52" s="44">
        <v>423.96</v>
      </c>
      <c r="M52" s="44">
        <v>532.79999999999995</v>
      </c>
      <c r="N52" s="68">
        <v>778.56</v>
      </c>
    </row>
    <row r="53" spans="1:14" x14ac:dyDescent="0.25">
      <c r="A53" s="26" t="s">
        <v>1212</v>
      </c>
      <c r="B53" s="27" t="s">
        <v>730</v>
      </c>
      <c r="C53" s="67">
        <v>283.20000000000005</v>
      </c>
      <c r="D53" s="44">
        <v>21.72</v>
      </c>
      <c r="E53" s="44">
        <v>26.64</v>
      </c>
      <c r="F53" s="44">
        <v>34.799999999999997</v>
      </c>
      <c r="G53" s="44">
        <v>35.160000000000004</v>
      </c>
      <c r="H53" s="44">
        <v>45.839999999999996</v>
      </c>
      <c r="I53" s="44">
        <v>87.12</v>
      </c>
      <c r="J53" s="44">
        <v>212.39999999999998</v>
      </c>
      <c r="K53" s="44">
        <v>372.6</v>
      </c>
      <c r="L53" s="44">
        <v>792.96000000000015</v>
      </c>
      <c r="M53" s="44">
        <v>1430.8799999999999</v>
      </c>
      <c r="N53" s="68">
        <v>1904.52</v>
      </c>
    </row>
    <row r="54" spans="1:14" x14ac:dyDescent="0.25">
      <c r="A54" s="26" t="s">
        <v>1213</v>
      </c>
      <c r="B54" s="27" t="s">
        <v>731</v>
      </c>
      <c r="C54" s="67">
        <v>180.12</v>
      </c>
      <c r="D54" s="44">
        <v>28.200000000000003</v>
      </c>
      <c r="E54" s="44">
        <v>47.04</v>
      </c>
      <c r="F54" s="44">
        <v>50.760000000000005</v>
      </c>
      <c r="G54" s="44">
        <v>78.960000000000008</v>
      </c>
      <c r="H54" s="44">
        <v>90</v>
      </c>
      <c r="I54" s="44">
        <v>119.16</v>
      </c>
      <c r="J54" s="44">
        <v>190.68</v>
      </c>
      <c r="K54" s="44">
        <v>261.60000000000002</v>
      </c>
      <c r="L54" s="44">
        <v>383.4</v>
      </c>
      <c r="M54" s="44">
        <v>515.28</v>
      </c>
      <c r="N54" s="68">
        <v>514.68000000000006</v>
      </c>
    </row>
    <row r="55" spans="1:14" x14ac:dyDescent="0.25">
      <c r="A55" s="26" t="s">
        <v>1214</v>
      </c>
      <c r="B55" s="27" t="s">
        <v>732</v>
      </c>
      <c r="C55" s="67">
        <v>70.92</v>
      </c>
      <c r="D55" s="44">
        <v>8.76</v>
      </c>
      <c r="E55" s="44">
        <v>18.12</v>
      </c>
      <c r="F55" s="44">
        <v>30</v>
      </c>
      <c r="G55" s="44">
        <v>23.52</v>
      </c>
      <c r="H55" s="44">
        <v>28.56</v>
      </c>
      <c r="I55" s="44">
        <v>45.72</v>
      </c>
      <c r="J55" s="44">
        <v>67.320000000000007</v>
      </c>
      <c r="K55" s="44">
        <v>82.199999999999989</v>
      </c>
      <c r="L55" s="44">
        <v>163.07999999999998</v>
      </c>
      <c r="M55" s="44">
        <v>253.44</v>
      </c>
      <c r="N55" s="68">
        <v>326.04000000000002</v>
      </c>
    </row>
    <row r="56" spans="1:14" x14ac:dyDescent="0.25">
      <c r="A56" s="26" t="s">
        <v>1215</v>
      </c>
      <c r="B56" s="27" t="s">
        <v>630</v>
      </c>
      <c r="C56" s="67">
        <v>79.320000000000007</v>
      </c>
      <c r="D56" s="44">
        <v>11.52</v>
      </c>
      <c r="E56" s="44">
        <v>13.32</v>
      </c>
      <c r="F56" s="44">
        <v>20.04</v>
      </c>
      <c r="G56" s="44">
        <v>14.879999999999999</v>
      </c>
      <c r="H56" s="44">
        <v>26.64</v>
      </c>
      <c r="I56" s="44">
        <v>34.68</v>
      </c>
      <c r="J56" s="44">
        <v>44.64</v>
      </c>
      <c r="K56" s="44">
        <v>73.679999999999993</v>
      </c>
      <c r="L56" s="44">
        <v>184.32</v>
      </c>
      <c r="M56" s="44">
        <v>431.76</v>
      </c>
      <c r="N56" s="68">
        <v>974.04</v>
      </c>
    </row>
    <row r="57" spans="1:14" x14ac:dyDescent="0.25">
      <c r="A57" s="26" t="s">
        <v>1216</v>
      </c>
      <c r="B57" s="27" t="s">
        <v>733</v>
      </c>
      <c r="C57" s="67">
        <v>1416.2400000000002</v>
      </c>
      <c r="D57" s="44">
        <v>0</v>
      </c>
      <c r="E57" s="44">
        <v>264.48</v>
      </c>
      <c r="F57" s="44">
        <v>316.68</v>
      </c>
      <c r="G57" s="44">
        <v>465.96</v>
      </c>
      <c r="H57" s="44">
        <v>601.80000000000007</v>
      </c>
      <c r="I57" s="44">
        <v>997.80000000000007</v>
      </c>
      <c r="J57" s="44">
        <v>1448.88</v>
      </c>
      <c r="K57" s="44">
        <v>2256.96</v>
      </c>
      <c r="L57" s="44">
        <v>2967.84</v>
      </c>
      <c r="M57" s="44">
        <v>3910.9199999999996</v>
      </c>
      <c r="N57" s="68">
        <v>5832.36</v>
      </c>
    </row>
    <row r="58" spans="1:14" x14ac:dyDescent="0.25">
      <c r="A58" s="26" t="s">
        <v>1217</v>
      </c>
      <c r="B58" s="27" t="s">
        <v>734</v>
      </c>
      <c r="C58" s="67">
        <v>41.64</v>
      </c>
      <c r="D58" s="44">
        <v>6.1199999999999992</v>
      </c>
      <c r="E58" s="44">
        <v>2.2799999999999994</v>
      </c>
      <c r="F58" s="44">
        <v>10.320000000000004</v>
      </c>
      <c r="G58" s="44">
        <v>10.320000000000004</v>
      </c>
      <c r="H58" s="44">
        <v>5.639999999999997</v>
      </c>
      <c r="I58" s="44">
        <v>25.56</v>
      </c>
      <c r="J58" s="44">
        <v>32.76</v>
      </c>
      <c r="K58" s="44">
        <v>67.56</v>
      </c>
      <c r="L58" s="44">
        <v>91.44</v>
      </c>
      <c r="M58" s="44">
        <v>169.08</v>
      </c>
      <c r="N58" s="68">
        <v>260.88</v>
      </c>
    </row>
    <row r="59" spans="1:14" x14ac:dyDescent="0.25">
      <c r="A59" s="26" t="s">
        <v>1218</v>
      </c>
      <c r="B59" s="27" t="s">
        <v>735</v>
      </c>
      <c r="C59" s="67">
        <v>53.04</v>
      </c>
      <c r="D59" s="44">
        <v>8.0400000000000009</v>
      </c>
      <c r="E59" s="44">
        <v>13.080000000000002</v>
      </c>
      <c r="F59" s="44">
        <v>28.08</v>
      </c>
      <c r="G59" s="44">
        <v>40.56</v>
      </c>
      <c r="H59" s="44">
        <v>24.72</v>
      </c>
      <c r="I59" s="44">
        <v>33.480000000000004</v>
      </c>
      <c r="J59" s="44">
        <v>49.92</v>
      </c>
      <c r="K59" s="44">
        <v>71.28</v>
      </c>
      <c r="L59" s="44">
        <v>136.32</v>
      </c>
      <c r="M59" s="44">
        <v>108.12</v>
      </c>
      <c r="N59" s="68">
        <v>105.24</v>
      </c>
    </row>
    <row r="60" spans="1:14" x14ac:dyDescent="0.25">
      <c r="A60" s="26" t="s">
        <v>1219</v>
      </c>
      <c r="B60" s="27" t="s">
        <v>736</v>
      </c>
      <c r="C60" s="67">
        <v>224.16</v>
      </c>
      <c r="D60" s="44">
        <v>32.400000000000006</v>
      </c>
      <c r="E60" s="44">
        <v>57.84</v>
      </c>
      <c r="F60" s="44">
        <v>95.039999999999992</v>
      </c>
      <c r="G60" s="44">
        <v>118.08</v>
      </c>
      <c r="H60" s="44">
        <v>153.12</v>
      </c>
      <c r="I60" s="44">
        <v>168</v>
      </c>
      <c r="J60" s="44">
        <v>241.20000000000002</v>
      </c>
      <c r="K60" s="44">
        <v>334.92</v>
      </c>
      <c r="L60" s="44">
        <v>421.32</v>
      </c>
      <c r="M60" s="44">
        <v>512.64</v>
      </c>
      <c r="N60" s="68">
        <v>609</v>
      </c>
    </row>
    <row r="61" spans="1:14" x14ac:dyDescent="0.25">
      <c r="A61" s="26" t="s">
        <v>1220</v>
      </c>
      <c r="B61" s="27" t="s">
        <v>737</v>
      </c>
      <c r="C61" s="67">
        <v>1229.6399999999999</v>
      </c>
      <c r="D61" s="44">
        <v>176.76</v>
      </c>
      <c r="E61" s="44">
        <v>379.32</v>
      </c>
      <c r="F61" s="44">
        <v>548.88</v>
      </c>
      <c r="G61" s="44">
        <v>708.24</v>
      </c>
      <c r="H61" s="44">
        <v>829.44</v>
      </c>
      <c r="I61" s="44">
        <v>1036.08</v>
      </c>
      <c r="J61" s="44">
        <v>1390.56</v>
      </c>
      <c r="K61" s="44">
        <v>1859.28</v>
      </c>
      <c r="L61" s="44">
        <v>2181.12</v>
      </c>
      <c r="M61" s="44">
        <v>2445</v>
      </c>
      <c r="N61" s="68">
        <v>2337.6000000000004</v>
      </c>
    </row>
    <row r="62" spans="1:14" x14ac:dyDescent="0.25">
      <c r="A62" s="26" t="s">
        <v>1221</v>
      </c>
      <c r="B62" s="27" t="s">
        <v>738</v>
      </c>
      <c r="C62" s="67">
        <v>464.28</v>
      </c>
      <c r="D62" s="44">
        <v>56.64</v>
      </c>
      <c r="E62" s="44">
        <v>129.60000000000002</v>
      </c>
      <c r="F62" s="44">
        <v>169.2</v>
      </c>
      <c r="G62" s="44">
        <v>268.79999999999995</v>
      </c>
      <c r="H62" s="44">
        <v>280.32</v>
      </c>
      <c r="I62" s="44">
        <v>387.12</v>
      </c>
      <c r="J62" s="44">
        <v>501.84000000000003</v>
      </c>
      <c r="K62" s="44">
        <v>689.88</v>
      </c>
      <c r="L62" s="44">
        <v>854.64</v>
      </c>
      <c r="M62" s="44">
        <v>1124.76</v>
      </c>
      <c r="N62" s="68">
        <v>1136.76</v>
      </c>
    </row>
    <row r="63" spans="1:14" x14ac:dyDescent="0.25">
      <c r="A63" s="26" t="s">
        <v>1222</v>
      </c>
      <c r="B63" s="27" t="s">
        <v>739</v>
      </c>
      <c r="C63" s="67">
        <v>201.60000000000002</v>
      </c>
      <c r="D63" s="44">
        <v>26.04</v>
      </c>
      <c r="E63" s="44">
        <v>40.44</v>
      </c>
      <c r="F63" s="44">
        <v>66.960000000000008</v>
      </c>
      <c r="G63" s="44">
        <v>84.72</v>
      </c>
      <c r="H63" s="44">
        <v>99.12</v>
      </c>
      <c r="I63" s="44">
        <v>124.80000000000001</v>
      </c>
      <c r="J63" s="44">
        <v>162.84</v>
      </c>
      <c r="K63" s="44">
        <v>248.52</v>
      </c>
      <c r="L63" s="44">
        <v>449.88</v>
      </c>
      <c r="M63" s="44">
        <v>847.68000000000006</v>
      </c>
      <c r="N63" s="68">
        <v>1103.4000000000001</v>
      </c>
    </row>
    <row r="64" spans="1:14" x14ac:dyDescent="0.25">
      <c r="A64" s="26" t="s">
        <v>1223</v>
      </c>
      <c r="B64" s="27" t="s">
        <v>740</v>
      </c>
      <c r="C64" s="67">
        <v>338.52</v>
      </c>
      <c r="D64" s="44">
        <v>187.32000000000002</v>
      </c>
      <c r="E64" s="44">
        <v>255.12</v>
      </c>
      <c r="F64" s="44">
        <v>269.03999999999996</v>
      </c>
      <c r="G64" s="44">
        <v>282.71999999999997</v>
      </c>
      <c r="H64" s="44">
        <v>262.68</v>
      </c>
      <c r="I64" s="44">
        <v>315.24</v>
      </c>
      <c r="J64" s="44">
        <v>309</v>
      </c>
      <c r="K64" s="44">
        <v>371.52</v>
      </c>
      <c r="L64" s="44">
        <v>511.68</v>
      </c>
      <c r="M64" s="44">
        <v>617.52</v>
      </c>
      <c r="N64" s="68">
        <v>821.52</v>
      </c>
    </row>
    <row r="65" spans="1:14" x14ac:dyDescent="0.25">
      <c r="A65" s="26" t="s">
        <v>1224</v>
      </c>
      <c r="B65" s="27" t="s">
        <v>741</v>
      </c>
      <c r="C65" s="67">
        <v>130.92000000000002</v>
      </c>
      <c r="D65" s="44">
        <v>25.079999999999991</v>
      </c>
      <c r="E65" s="44">
        <v>29.52</v>
      </c>
      <c r="F65" s="44">
        <v>61.680000000000007</v>
      </c>
      <c r="G65" s="44">
        <v>43.08</v>
      </c>
      <c r="H65" s="44">
        <v>68.400000000000006</v>
      </c>
      <c r="I65" s="44">
        <v>80.88</v>
      </c>
      <c r="J65" s="44">
        <v>111.84</v>
      </c>
      <c r="K65" s="44">
        <v>165.48</v>
      </c>
      <c r="L65" s="44">
        <v>234</v>
      </c>
      <c r="M65" s="44">
        <v>335.88</v>
      </c>
      <c r="N65" s="68">
        <v>1378.56</v>
      </c>
    </row>
    <row r="66" spans="1:14" x14ac:dyDescent="0.25">
      <c r="A66" s="26" t="s">
        <v>1225</v>
      </c>
      <c r="B66" s="27" t="s">
        <v>742</v>
      </c>
      <c r="C66" s="67">
        <v>57.480000000000004</v>
      </c>
      <c r="D66" s="44">
        <v>29.64</v>
      </c>
      <c r="E66" s="44">
        <v>39.36</v>
      </c>
      <c r="F66" s="44">
        <v>44.88</v>
      </c>
      <c r="G66" s="44">
        <v>45.96</v>
      </c>
      <c r="H66" s="44">
        <v>48.239999999999995</v>
      </c>
      <c r="I66" s="44">
        <v>52.320000000000007</v>
      </c>
      <c r="J66" s="44">
        <v>60.96</v>
      </c>
      <c r="K66" s="44">
        <v>67.56</v>
      </c>
      <c r="L66" s="44">
        <v>80.88</v>
      </c>
      <c r="M66" s="44">
        <v>91.679999999999993</v>
      </c>
      <c r="N66" s="68">
        <v>103.80000000000001</v>
      </c>
    </row>
    <row r="67" spans="1:14" x14ac:dyDescent="0.25">
      <c r="A67" s="26" t="s">
        <v>1226</v>
      </c>
      <c r="B67" s="27" t="s">
        <v>743</v>
      </c>
      <c r="C67" s="67">
        <v>69.36</v>
      </c>
      <c r="D67" s="44">
        <v>22.68</v>
      </c>
      <c r="E67" s="44">
        <v>24</v>
      </c>
      <c r="F67" s="44">
        <v>34.44</v>
      </c>
      <c r="G67" s="44">
        <v>35.28</v>
      </c>
      <c r="H67" s="44">
        <v>46.8</v>
      </c>
      <c r="I67" s="44">
        <v>51.96</v>
      </c>
      <c r="J67" s="44">
        <v>69.960000000000008</v>
      </c>
      <c r="K67" s="44">
        <v>102.72</v>
      </c>
      <c r="L67" s="44">
        <v>127.80000000000001</v>
      </c>
      <c r="M67" s="44">
        <v>156.12</v>
      </c>
      <c r="N67" s="68">
        <v>161.39999999999998</v>
      </c>
    </row>
    <row r="68" spans="1:14" x14ac:dyDescent="0.25">
      <c r="A68" s="26" t="s">
        <v>1227</v>
      </c>
      <c r="B68" s="27" t="s">
        <v>744</v>
      </c>
      <c r="C68" s="67">
        <v>668.40000000000009</v>
      </c>
      <c r="D68" s="44">
        <v>383.64</v>
      </c>
      <c r="E68" s="44">
        <v>460.79999999999995</v>
      </c>
      <c r="F68" s="44">
        <v>527.76</v>
      </c>
      <c r="G68" s="44">
        <v>559.55999999999995</v>
      </c>
      <c r="H68" s="44">
        <v>591.48</v>
      </c>
      <c r="I68" s="44">
        <v>626.16</v>
      </c>
      <c r="J68" s="44">
        <v>707.52</v>
      </c>
      <c r="K68" s="44">
        <v>807.36</v>
      </c>
      <c r="L68" s="44">
        <v>880.80000000000007</v>
      </c>
      <c r="M68" s="44">
        <v>977.88000000000011</v>
      </c>
      <c r="N68" s="68">
        <v>1056.96</v>
      </c>
    </row>
    <row r="69" spans="1:14" x14ac:dyDescent="0.25">
      <c r="A69" s="26" t="s">
        <v>1228</v>
      </c>
      <c r="B69" s="27" t="s">
        <v>745</v>
      </c>
      <c r="C69" s="67">
        <v>105.24</v>
      </c>
      <c r="D69" s="44">
        <v>26.64</v>
      </c>
      <c r="E69" s="44">
        <v>34.92</v>
      </c>
      <c r="F69" s="44">
        <v>51.720000000000006</v>
      </c>
      <c r="G69" s="44">
        <v>68.88</v>
      </c>
      <c r="H69" s="44">
        <v>59.64</v>
      </c>
      <c r="I69" s="44">
        <v>76.679999999999993</v>
      </c>
      <c r="J69" s="44">
        <v>103.68</v>
      </c>
      <c r="K69" s="44">
        <v>145.80000000000001</v>
      </c>
      <c r="L69" s="44">
        <v>181.92000000000002</v>
      </c>
      <c r="M69" s="44">
        <v>314.88</v>
      </c>
      <c r="N69" s="68">
        <v>393.96</v>
      </c>
    </row>
    <row r="70" spans="1:14" x14ac:dyDescent="0.25">
      <c r="A70" s="26" t="s">
        <v>1229</v>
      </c>
      <c r="B70" s="27" t="s">
        <v>746</v>
      </c>
      <c r="C70" s="67">
        <v>35.519999999999996</v>
      </c>
      <c r="D70" s="44">
        <v>5.76</v>
      </c>
      <c r="E70" s="44">
        <v>10.68</v>
      </c>
      <c r="F70" s="44">
        <v>9.6000000000000014</v>
      </c>
      <c r="G70" s="44">
        <v>14.28</v>
      </c>
      <c r="H70" s="44">
        <v>25.92</v>
      </c>
      <c r="I70" s="44">
        <v>25.08</v>
      </c>
      <c r="J70" s="44">
        <v>34.799999999999997</v>
      </c>
      <c r="K70" s="44">
        <v>54.239999999999995</v>
      </c>
      <c r="L70" s="44">
        <v>74.400000000000006</v>
      </c>
      <c r="M70" s="44">
        <v>89.4</v>
      </c>
      <c r="N70" s="68">
        <v>80.52</v>
      </c>
    </row>
    <row r="71" spans="1:14" x14ac:dyDescent="0.25">
      <c r="A71" s="26" t="s">
        <v>1230</v>
      </c>
      <c r="B71" s="27" t="s">
        <v>747</v>
      </c>
      <c r="C71" s="67">
        <v>124.92</v>
      </c>
      <c r="D71" s="44">
        <v>28.56</v>
      </c>
      <c r="E71" s="44">
        <v>36.36</v>
      </c>
      <c r="F71" s="44">
        <v>52.320000000000007</v>
      </c>
      <c r="G71" s="44">
        <v>59.88</v>
      </c>
      <c r="H71" s="44">
        <v>68.64</v>
      </c>
      <c r="I71" s="44">
        <v>85.56</v>
      </c>
      <c r="J71" s="44">
        <v>124.56</v>
      </c>
      <c r="K71" s="44">
        <v>162.84</v>
      </c>
      <c r="L71" s="44">
        <v>252.24</v>
      </c>
      <c r="M71" s="44">
        <v>397.56000000000006</v>
      </c>
      <c r="N71" s="68">
        <v>461.28</v>
      </c>
    </row>
    <row r="72" spans="1:14" x14ac:dyDescent="0.25">
      <c r="A72" s="26" t="s">
        <v>1231</v>
      </c>
      <c r="B72" s="27" t="s">
        <v>748</v>
      </c>
      <c r="C72" s="67">
        <v>74.400000000000006</v>
      </c>
      <c r="D72" s="44">
        <v>23.28</v>
      </c>
      <c r="E72" s="44">
        <v>29.52</v>
      </c>
      <c r="F72" s="44">
        <v>40.56</v>
      </c>
      <c r="G72" s="44">
        <v>45.24</v>
      </c>
      <c r="H72" s="44">
        <v>52.800000000000004</v>
      </c>
      <c r="I72" s="44">
        <v>58.800000000000004</v>
      </c>
      <c r="J72" s="44">
        <v>77.039999999999992</v>
      </c>
      <c r="K72" s="44">
        <v>101.03999999999999</v>
      </c>
      <c r="L72" s="44">
        <v>134.04</v>
      </c>
      <c r="M72" s="44">
        <v>154.19999999999999</v>
      </c>
      <c r="N72" s="68">
        <v>196.20000000000002</v>
      </c>
    </row>
    <row r="73" spans="1:14" x14ac:dyDescent="0.25">
      <c r="A73" s="26" t="s">
        <v>1232</v>
      </c>
      <c r="B73" s="27" t="s">
        <v>749</v>
      </c>
      <c r="C73" s="67">
        <v>8.0400000000000009</v>
      </c>
      <c r="D73" s="44">
        <v>2.88</v>
      </c>
      <c r="E73" s="44">
        <v>4.5600000000000005</v>
      </c>
      <c r="F73" s="44">
        <v>5.4</v>
      </c>
      <c r="G73" s="44">
        <v>5.76</v>
      </c>
      <c r="H73" s="44">
        <v>7.08</v>
      </c>
      <c r="I73" s="44">
        <v>7.92</v>
      </c>
      <c r="J73" s="44">
        <v>8.879999999999999</v>
      </c>
      <c r="K73" s="44">
        <v>9.7200000000000006</v>
      </c>
      <c r="L73" s="44">
        <v>10.68</v>
      </c>
      <c r="M73" s="44">
        <v>15.84</v>
      </c>
      <c r="N73" s="68">
        <v>13.799999999999999</v>
      </c>
    </row>
    <row r="74" spans="1:14" x14ac:dyDescent="0.25">
      <c r="A74" s="26" t="s">
        <v>1233</v>
      </c>
      <c r="B74" s="27" t="s">
        <v>750</v>
      </c>
      <c r="C74" s="67">
        <v>58.320000000000007</v>
      </c>
      <c r="D74" s="44">
        <v>4.68</v>
      </c>
      <c r="E74" s="44">
        <v>5.16</v>
      </c>
      <c r="F74" s="44">
        <v>17.04</v>
      </c>
      <c r="G74" s="44">
        <v>11.16</v>
      </c>
      <c r="H74" s="44">
        <v>16.68</v>
      </c>
      <c r="I74" s="44">
        <v>28.08</v>
      </c>
      <c r="J74" s="44">
        <v>64.679999999999993</v>
      </c>
      <c r="K74" s="44">
        <v>75</v>
      </c>
      <c r="L74" s="44">
        <v>177.96</v>
      </c>
      <c r="M74" s="44">
        <v>97.56</v>
      </c>
      <c r="N74" s="68">
        <v>251.04000000000002</v>
      </c>
    </row>
    <row r="75" spans="1:14" x14ac:dyDescent="0.25">
      <c r="A75" s="26" t="s">
        <v>1234</v>
      </c>
      <c r="B75" s="27" t="s">
        <v>751</v>
      </c>
      <c r="C75" s="67">
        <v>6.7200000000000006</v>
      </c>
      <c r="D75" s="44">
        <v>1.3199999999999998</v>
      </c>
      <c r="E75" s="44">
        <v>1.56</v>
      </c>
      <c r="F75" s="44">
        <v>1.6799999999999995</v>
      </c>
      <c r="G75" s="44">
        <v>2.76</v>
      </c>
      <c r="H75" s="44">
        <v>9</v>
      </c>
      <c r="I75" s="44">
        <v>4.08</v>
      </c>
      <c r="J75" s="44">
        <v>8.879999999999999</v>
      </c>
      <c r="K75" s="44">
        <v>6.7200000000000006</v>
      </c>
      <c r="L75" s="44">
        <v>13.200000000000001</v>
      </c>
      <c r="M75" s="44">
        <v>16.440000000000001</v>
      </c>
      <c r="N75" s="68">
        <v>17.759999999999998</v>
      </c>
    </row>
    <row r="76" spans="1:14" x14ac:dyDescent="0.25">
      <c r="A76" s="26" t="s">
        <v>1235</v>
      </c>
      <c r="B76" s="27" t="s">
        <v>752</v>
      </c>
      <c r="C76" s="67">
        <v>109.56</v>
      </c>
      <c r="D76" s="44">
        <v>20.64</v>
      </c>
      <c r="E76" s="44">
        <v>29.400000000000002</v>
      </c>
      <c r="F76" s="44">
        <v>43.2</v>
      </c>
      <c r="G76" s="44">
        <v>55.44</v>
      </c>
      <c r="H76" s="44">
        <v>63</v>
      </c>
      <c r="I76" s="44">
        <v>75.239999999999995</v>
      </c>
      <c r="J76" s="44">
        <v>111.72</v>
      </c>
      <c r="K76" s="44">
        <v>163.56</v>
      </c>
      <c r="L76" s="44">
        <v>231.95999999999998</v>
      </c>
      <c r="M76" s="44">
        <v>268.79999999999995</v>
      </c>
      <c r="N76" s="68">
        <v>250.07999999999998</v>
      </c>
    </row>
    <row r="77" spans="1:14" x14ac:dyDescent="0.25">
      <c r="A77" s="26" t="s">
        <v>1236</v>
      </c>
      <c r="B77" s="27" t="s">
        <v>753</v>
      </c>
      <c r="C77" s="67">
        <v>74.400000000000006</v>
      </c>
      <c r="D77" s="44">
        <v>14.16</v>
      </c>
      <c r="E77" s="44">
        <v>22.799999999999997</v>
      </c>
      <c r="F77" s="44">
        <v>26.880000000000003</v>
      </c>
      <c r="G77" s="44">
        <v>35.519999999999996</v>
      </c>
      <c r="H77" s="44">
        <v>39.36</v>
      </c>
      <c r="I77" s="44">
        <v>48.12</v>
      </c>
      <c r="J77" s="44">
        <v>68.28</v>
      </c>
      <c r="K77" s="44">
        <v>102.35999999999999</v>
      </c>
      <c r="L77" s="44">
        <v>168</v>
      </c>
      <c r="M77" s="44">
        <v>187.32</v>
      </c>
      <c r="N77" s="68">
        <v>297</v>
      </c>
    </row>
    <row r="78" spans="1:14" x14ac:dyDescent="0.25">
      <c r="A78" s="26" t="s">
        <v>1237</v>
      </c>
      <c r="B78" s="27" t="s">
        <v>754</v>
      </c>
      <c r="C78" s="67">
        <v>192.12</v>
      </c>
      <c r="D78" s="44">
        <v>43.2</v>
      </c>
      <c r="E78" s="44">
        <v>74.28</v>
      </c>
      <c r="F78" s="44">
        <v>98.399999999999991</v>
      </c>
      <c r="G78" s="44">
        <v>109.08</v>
      </c>
      <c r="H78" s="44">
        <v>141</v>
      </c>
      <c r="I78" s="44">
        <v>172.07999999999998</v>
      </c>
      <c r="J78" s="44">
        <v>212.04000000000002</v>
      </c>
      <c r="K78" s="44">
        <v>252.48</v>
      </c>
      <c r="L78" s="44">
        <v>328.20000000000005</v>
      </c>
      <c r="M78" s="44">
        <v>434.04</v>
      </c>
      <c r="N78" s="68">
        <v>441.59999999999997</v>
      </c>
    </row>
    <row r="79" spans="1:14" x14ac:dyDescent="0.25">
      <c r="A79" s="26" t="s">
        <v>1238</v>
      </c>
      <c r="B79" s="27" t="s">
        <v>755</v>
      </c>
      <c r="C79" s="67">
        <v>184.8</v>
      </c>
      <c r="D79" s="44">
        <v>50.88</v>
      </c>
      <c r="E79" s="44">
        <v>97.68</v>
      </c>
      <c r="F79" s="44">
        <v>118.19999999999999</v>
      </c>
      <c r="G79" s="44">
        <v>130.07999999999998</v>
      </c>
      <c r="H79" s="44">
        <v>151.92000000000002</v>
      </c>
      <c r="I79" s="44">
        <v>156.60000000000002</v>
      </c>
      <c r="J79" s="44">
        <v>191.16</v>
      </c>
      <c r="K79" s="44">
        <v>253.32</v>
      </c>
      <c r="L79" s="44">
        <v>269.28000000000003</v>
      </c>
      <c r="M79" s="44">
        <v>366.24</v>
      </c>
      <c r="N79" s="68">
        <v>538.68000000000006</v>
      </c>
    </row>
    <row r="80" spans="1:14" x14ac:dyDescent="0.25">
      <c r="A80" s="26" t="s">
        <v>1239</v>
      </c>
      <c r="B80" s="27" t="s">
        <v>756</v>
      </c>
      <c r="C80" s="67">
        <v>309</v>
      </c>
      <c r="D80" s="44">
        <v>53.04</v>
      </c>
      <c r="E80" s="44">
        <v>90.6</v>
      </c>
      <c r="F80" s="44">
        <v>124.79999999999998</v>
      </c>
      <c r="G80" s="44">
        <v>154.56</v>
      </c>
      <c r="H80" s="44">
        <v>165.35999999999999</v>
      </c>
      <c r="I80" s="44">
        <v>212.88</v>
      </c>
      <c r="J80" s="44">
        <v>282.36</v>
      </c>
      <c r="K80" s="44">
        <v>417.12</v>
      </c>
      <c r="L80" s="44">
        <v>681.48</v>
      </c>
      <c r="M80" s="44">
        <v>899.03999999999985</v>
      </c>
      <c r="N80" s="68">
        <v>1097.8799999999999</v>
      </c>
    </row>
    <row r="81" spans="1:16" x14ac:dyDescent="0.25">
      <c r="A81" s="26" t="s">
        <v>1240</v>
      </c>
      <c r="B81" s="27" t="s">
        <v>757</v>
      </c>
      <c r="C81" s="67">
        <v>475.20000000000005</v>
      </c>
      <c r="D81" s="44">
        <v>184.08</v>
      </c>
      <c r="E81" s="44">
        <v>277.08</v>
      </c>
      <c r="F81" s="44">
        <v>339.84</v>
      </c>
      <c r="G81" s="44">
        <v>351.84</v>
      </c>
      <c r="H81" s="44">
        <v>392.04</v>
      </c>
      <c r="I81" s="44">
        <v>451.68</v>
      </c>
      <c r="J81" s="44">
        <v>495</v>
      </c>
      <c r="K81" s="44">
        <v>580.43999999999994</v>
      </c>
      <c r="L81" s="44">
        <v>709.80000000000007</v>
      </c>
      <c r="M81" s="44">
        <v>859.92</v>
      </c>
      <c r="N81" s="68">
        <v>963.59999999999991</v>
      </c>
    </row>
    <row r="82" spans="1:16" x14ac:dyDescent="0.25">
      <c r="A82" s="26" t="s">
        <v>1241</v>
      </c>
      <c r="B82" s="27" t="s">
        <v>758</v>
      </c>
      <c r="C82" s="67">
        <v>127.56</v>
      </c>
      <c r="D82" s="44">
        <v>31.32</v>
      </c>
      <c r="E82" s="44">
        <v>61.56</v>
      </c>
      <c r="F82" s="44">
        <v>76.199999999999989</v>
      </c>
      <c r="G82" s="44">
        <v>91.44</v>
      </c>
      <c r="H82" s="44">
        <v>103.92</v>
      </c>
      <c r="I82" s="44">
        <v>123.72</v>
      </c>
      <c r="J82" s="44">
        <v>145.80000000000001</v>
      </c>
      <c r="K82" s="44">
        <v>167.76</v>
      </c>
      <c r="L82" s="44">
        <v>178.07999999999998</v>
      </c>
      <c r="M82" s="44">
        <v>248.64</v>
      </c>
      <c r="N82" s="68">
        <v>267.48</v>
      </c>
    </row>
    <row r="83" spans="1:16" x14ac:dyDescent="0.25">
      <c r="A83" s="26" t="s">
        <v>1242</v>
      </c>
      <c r="B83" s="27" t="s">
        <v>759</v>
      </c>
      <c r="C83" s="67">
        <v>132.60000000000002</v>
      </c>
      <c r="D83" s="44">
        <v>42.839999999999996</v>
      </c>
      <c r="E83" s="44">
        <v>63.36</v>
      </c>
      <c r="F83" s="44">
        <v>78.84</v>
      </c>
      <c r="G83" s="44">
        <v>74.039999999999992</v>
      </c>
      <c r="H83" s="44">
        <v>89.4</v>
      </c>
      <c r="I83" s="44">
        <v>109.08</v>
      </c>
      <c r="J83" s="44">
        <v>132</v>
      </c>
      <c r="K83" s="44">
        <v>165.84</v>
      </c>
      <c r="L83" s="44">
        <v>235.20000000000002</v>
      </c>
      <c r="M83" s="44">
        <v>332.4</v>
      </c>
      <c r="N83" s="68">
        <v>381.12</v>
      </c>
    </row>
    <row r="84" spans="1:16" x14ac:dyDescent="0.25">
      <c r="A84" s="26" t="s">
        <v>1243</v>
      </c>
      <c r="B84" s="27" t="s">
        <v>760</v>
      </c>
      <c r="C84" s="67">
        <v>197.88</v>
      </c>
      <c r="D84" s="44">
        <v>67.800000000000011</v>
      </c>
      <c r="E84" s="44">
        <v>100.19999999999999</v>
      </c>
      <c r="F84" s="44">
        <v>126.35999999999999</v>
      </c>
      <c r="G84" s="44">
        <v>140.16</v>
      </c>
      <c r="H84" s="44">
        <v>157.92000000000002</v>
      </c>
      <c r="I84" s="44">
        <v>183.12</v>
      </c>
      <c r="J84" s="44">
        <v>214.68</v>
      </c>
      <c r="K84" s="44">
        <v>250.79999999999998</v>
      </c>
      <c r="L84" s="44">
        <v>297.84000000000003</v>
      </c>
      <c r="M84" s="44">
        <v>380.03999999999996</v>
      </c>
      <c r="N84" s="68">
        <v>442.32</v>
      </c>
    </row>
    <row r="85" spans="1:16" x14ac:dyDescent="0.25">
      <c r="A85" s="26" t="s">
        <v>1244</v>
      </c>
      <c r="B85" s="27" t="s">
        <v>761</v>
      </c>
      <c r="C85" s="67">
        <v>96.600000000000009</v>
      </c>
      <c r="D85" s="44">
        <v>20.88</v>
      </c>
      <c r="E85" s="44">
        <v>34.44</v>
      </c>
      <c r="F85" s="44">
        <v>51.36</v>
      </c>
      <c r="G85" s="44">
        <v>55.199999999999996</v>
      </c>
      <c r="H85" s="44">
        <v>63.239999999999995</v>
      </c>
      <c r="I85" s="44">
        <v>72.960000000000008</v>
      </c>
      <c r="J85" s="44">
        <v>106.32</v>
      </c>
      <c r="K85" s="44">
        <v>128.39999999999998</v>
      </c>
      <c r="L85" s="44">
        <v>179.28</v>
      </c>
      <c r="M85" s="44">
        <v>225.71999999999997</v>
      </c>
      <c r="N85" s="68">
        <v>266.88</v>
      </c>
    </row>
    <row r="86" spans="1:16" x14ac:dyDescent="0.25">
      <c r="A86" s="26" t="s">
        <v>1245</v>
      </c>
      <c r="B86" s="27" t="s">
        <v>762</v>
      </c>
      <c r="C86" s="67">
        <v>68.64</v>
      </c>
      <c r="D86" s="44">
        <v>26.52</v>
      </c>
      <c r="E86" s="44">
        <v>31.44</v>
      </c>
      <c r="F86" s="44">
        <v>39.599999999999994</v>
      </c>
      <c r="G86" s="44">
        <v>40.44</v>
      </c>
      <c r="H86" s="44">
        <v>43.92</v>
      </c>
      <c r="I86" s="44">
        <v>55.679999999999993</v>
      </c>
      <c r="J86" s="44">
        <v>69.84</v>
      </c>
      <c r="K86" s="44">
        <v>91.56</v>
      </c>
      <c r="L86" s="44">
        <v>123.24</v>
      </c>
      <c r="M86" s="44">
        <v>149.52000000000001</v>
      </c>
      <c r="N86" s="68">
        <v>157.56</v>
      </c>
    </row>
    <row r="87" spans="1:16" x14ac:dyDescent="0.25">
      <c r="A87" s="26" t="s">
        <v>1246</v>
      </c>
      <c r="B87" s="27" t="s">
        <v>763</v>
      </c>
      <c r="C87" s="67">
        <v>161.28</v>
      </c>
      <c r="D87" s="44">
        <v>18.96</v>
      </c>
      <c r="E87" s="44">
        <v>46.08</v>
      </c>
      <c r="F87" s="44">
        <v>96</v>
      </c>
      <c r="G87" s="44">
        <v>100.68</v>
      </c>
      <c r="H87" s="44">
        <v>117.35999999999999</v>
      </c>
      <c r="I87" s="44">
        <v>150.35999999999999</v>
      </c>
      <c r="J87" s="44">
        <v>181.8</v>
      </c>
      <c r="K87" s="44">
        <v>210.24</v>
      </c>
      <c r="L87" s="44">
        <v>291.60000000000002</v>
      </c>
      <c r="M87" s="44">
        <v>356.64</v>
      </c>
      <c r="N87" s="68">
        <v>267.36</v>
      </c>
    </row>
    <row r="88" spans="1:16" x14ac:dyDescent="0.25">
      <c r="A88" s="26" t="s">
        <v>1247</v>
      </c>
      <c r="B88" s="27" t="s">
        <v>764</v>
      </c>
      <c r="C88" s="67">
        <v>593.16</v>
      </c>
      <c r="D88" s="44">
        <v>60.36</v>
      </c>
      <c r="E88" s="44">
        <v>131.76</v>
      </c>
      <c r="F88" s="44">
        <v>230.64</v>
      </c>
      <c r="G88" s="44">
        <v>250.07999999999998</v>
      </c>
      <c r="H88" s="44">
        <v>333.84000000000003</v>
      </c>
      <c r="I88" s="44">
        <v>470.64</v>
      </c>
      <c r="J88" s="44">
        <v>567</v>
      </c>
      <c r="K88" s="44">
        <v>852.72</v>
      </c>
      <c r="L88" s="44">
        <v>1222.68</v>
      </c>
      <c r="M88" s="44">
        <v>1615.8000000000002</v>
      </c>
      <c r="N88" s="68">
        <v>2173.1999999999998</v>
      </c>
    </row>
    <row r="89" spans="1:16" x14ac:dyDescent="0.25">
      <c r="A89" s="26" t="s">
        <v>1248</v>
      </c>
      <c r="B89" s="27" t="s">
        <v>765</v>
      </c>
      <c r="C89" s="67">
        <v>78.84</v>
      </c>
      <c r="D89" s="44">
        <v>0</v>
      </c>
      <c r="E89" s="44">
        <v>0</v>
      </c>
      <c r="F89" s="44">
        <v>10.68</v>
      </c>
      <c r="G89" s="44">
        <v>12.72</v>
      </c>
      <c r="H89" s="44">
        <v>24.839999999999996</v>
      </c>
      <c r="I89" s="44">
        <v>34.08</v>
      </c>
      <c r="J89" s="44">
        <v>78</v>
      </c>
      <c r="K89" s="44">
        <v>143.39999999999998</v>
      </c>
      <c r="L89" s="44">
        <v>208.92000000000002</v>
      </c>
      <c r="M89" s="44">
        <v>199.56</v>
      </c>
      <c r="N89" s="68">
        <v>220.07999999999998</v>
      </c>
    </row>
    <row r="90" spans="1:16" x14ac:dyDescent="0.25">
      <c r="A90" s="26" t="s">
        <v>1249</v>
      </c>
      <c r="B90" s="27" t="s">
        <v>766</v>
      </c>
      <c r="C90" s="67">
        <v>134.04</v>
      </c>
      <c r="D90" s="44">
        <v>56.519999999999996</v>
      </c>
      <c r="E90" s="44">
        <v>71.400000000000006</v>
      </c>
      <c r="F90" s="44">
        <v>87.36</v>
      </c>
      <c r="G90" s="44">
        <v>67.92</v>
      </c>
      <c r="H90" s="44">
        <v>87.36</v>
      </c>
      <c r="I90" s="44">
        <v>95.4</v>
      </c>
      <c r="J90" s="44">
        <v>125.39999999999999</v>
      </c>
      <c r="K90" s="44">
        <v>152.76</v>
      </c>
      <c r="L90" s="44">
        <v>247.20000000000002</v>
      </c>
      <c r="M90" s="44">
        <v>420.24</v>
      </c>
      <c r="N90" s="68">
        <v>424.08000000000004</v>
      </c>
    </row>
    <row r="91" spans="1:16" x14ac:dyDescent="0.25">
      <c r="A91" s="26" t="s">
        <v>1250</v>
      </c>
      <c r="B91" s="27" t="s">
        <v>767</v>
      </c>
      <c r="C91" s="67">
        <v>48.84</v>
      </c>
      <c r="D91" s="44">
        <v>9.48</v>
      </c>
      <c r="E91" s="44">
        <v>15.84</v>
      </c>
      <c r="F91" s="44">
        <v>17.88</v>
      </c>
      <c r="G91" s="44">
        <v>22.68</v>
      </c>
      <c r="H91" s="44">
        <v>25.08</v>
      </c>
      <c r="I91" s="44">
        <v>32.759999999999991</v>
      </c>
      <c r="J91" s="44">
        <v>47.28</v>
      </c>
      <c r="K91" s="44">
        <v>72.12</v>
      </c>
      <c r="L91" s="44">
        <v>93.12</v>
      </c>
      <c r="M91" s="44">
        <v>139.44</v>
      </c>
      <c r="N91" s="68">
        <v>165.84</v>
      </c>
    </row>
    <row r="92" spans="1:16" x14ac:dyDescent="0.25">
      <c r="A92" s="26" t="s">
        <v>1251</v>
      </c>
      <c r="B92" s="27" t="s">
        <v>768</v>
      </c>
      <c r="C92" s="67">
        <v>1045.1999999999998</v>
      </c>
      <c r="D92" s="44">
        <v>225.36</v>
      </c>
      <c r="E92" s="44">
        <v>377.88</v>
      </c>
      <c r="F92" s="44">
        <v>485.28</v>
      </c>
      <c r="G92" s="44">
        <v>576</v>
      </c>
      <c r="H92" s="44">
        <v>681.96</v>
      </c>
      <c r="I92" s="44">
        <v>835.92</v>
      </c>
      <c r="J92" s="44">
        <v>1104.8399999999999</v>
      </c>
      <c r="K92" s="44">
        <v>1409.76</v>
      </c>
      <c r="L92" s="44">
        <v>1905.96</v>
      </c>
      <c r="M92" s="44">
        <v>2607.6000000000004</v>
      </c>
      <c r="N92" s="68">
        <v>2982.12</v>
      </c>
    </row>
    <row r="93" spans="1:16" x14ac:dyDescent="0.25">
      <c r="A93" s="26" t="s">
        <v>1252</v>
      </c>
      <c r="B93" s="27" t="s">
        <v>769</v>
      </c>
      <c r="C93" s="67">
        <v>135.24</v>
      </c>
      <c r="D93" s="44">
        <v>42.12</v>
      </c>
      <c r="E93" s="44">
        <v>49.08</v>
      </c>
      <c r="F93" s="44">
        <v>62.16</v>
      </c>
      <c r="G93" s="44">
        <v>69.239999999999995</v>
      </c>
      <c r="H93" s="44">
        <v>78.72</v>
      </c>
      <c r="I93" s="44">
        <v>94.08</v>
      </c>
      <c r="J93" s="44">
        <v>120</v>
      </c>
      <c r="K93" s="44">
        <v>178.44</v>
      </c>
      <c r="L93" s="44">
        <v>293.88</v>
      </c>
      <c r="M93" s="44">
        <v>387.36</v>
      </c>
      <c r="N93" s="68">
        <v>372.12</v>
      </c>
    </row>
    <row r="94" spans="1:16" x14ac:dyDescent="0.25">
      <c r="A94" s="26" t="s">
        <v>1253</v>
      </c>
      <c r="B94" s="27" t="s">
        <v>644</v>
      </c>
      <c r="C94" s="67">
        <v>375.96</v>
      </c>
      <c r="D94" s="44">
        <v>36.119999999999997</v>
      </c>
      <c r="E94" s="44">
        <v>83.28</v>
      </c>
      <c r="F94" s="44">
        <v>111.60000000000001</v>
      </c>
      <c r="G94" s="44">
        <v>122.64000000000001</v>
      </c>
      <c r="H94" s="44">
        <v>180.48</v>
      </c>
      <c r="I94" s="44">
        <v>230.28000000000003</v>
      </c>
      <c r="J94" s="44">
        <v>356.52</v>
      </c>
      <c r="K94" s="44">
        <v>516</v>
      </c>
      <c r="L94" s="44">
        <v>799.92</v>
      </c>
      <c r="M94" s="44">
        <v>1291.8000000000002</v>
      </c>
      <c r="N94" s="68">
        <v>2013.48</v>
      </c>
    </row>
    <row r="95" spans="1:16" x14ac:dyDescent="0.25">
      <c r="A95" s="26" t="s">
        <v>1254</v>
      </c>
      <c r="B95" s="27" t="s">
        <v>770</v>
      </c>
      <c r="C95" s="67">
        <v>317.39999999999998</v>
      </c>
      <c r="D95" s="44">
        <v>101.52000000000001</v>
      </c>
      <c r="E95" s="44">
        <v>165.35999999999999</v>
      </c>
      <c r="F95" s="44">
        <v>202.44</v>
      </c>
      <c r="G95" s="44">
        <v>230.64</v>
      </c>
      <c r="H95" s="44">
        <v>265.20000000000005</v>
      </c>
      <c r="I95" s="44">
        <v>298.68</v>
      </c>
      <c r="J95" s="44">
        <v>346.20000000000005</v>
      </c>
      <c r="K95" s="44">
        <v>400.79999999999995</v>
      </c>
      <c r="L95" s="44">
        <v>473.15999999999997</v>
      </c>
      <c r="M95" s="44">
        <v>564.84</v>
      </c>
      <c r="N95" s="68">
        <v>703.92</v>
      </c>
      <c r="P95" s="2"/>
    </row>
    <row r="96" spans="1:16" x14ac:dyDescent="0.25">
      <c r="A96" s="26" t="s">
        <v>1255</v>
      </c>
      <c r="B96" s="27" t="s">
        <v>771</v>
      </c>
      <c r="C96" s="67">
        <v>14.52</v>
      </c>
      <c r="D96" s="44">
        <v>5.5200000000000005</v>
      </c>
      <c r="E96" s="44">
        <v>7.1999999999999993</v>
      </c>
      <c r="F96" s="44">
        <v>8.879999999999999</v>
      </c>
      <c r="G96" s="44">
        <v>9.120000000000001</v>
      </c>
      <c r="H96" s="44">
        <v>9.48</v>
      </c>
      <c r="I96" s="44">
        <v>14.399999999999999</v>
      </c>
      <c r="J96" s="44">
        <v>16.080000000000002</v>
      </c>
      <c r="K96" s="44">
        <v>17.52</v>
      </c>
      <c r="L96" s="44">
        <v>20.759999999999998</v>
      </c>
      <c r="M96" s="44">
        <v>46.08</v>
      </c>
      <c r="N96" s="68">
        <v>18.84</v>
      </c>
    </row>
    <row r="97" spans="1:16" x14ac:dyDescent="0.25">
      <c r="A97" s="26" t="s">
        <v>1256</v>
      </c>
      <c r="B97" s="27" t="s">
        <v>772</v>
      </c>
      <c r="C97" s="67">
        <v>370.56</v>
      </c>
      <c r="D97" s="44">
        <v>163.07999999999998</v>
      </c>
      <c r="E97" s="44">
        <v>215.88000000000002</v>
      </c>
      <c r="F97" s="44">
        <v>257.52</v>
      </c>
      <c r="G97" s="44">
        <v>274.79999999999995</v>
      </c>
      <c r="H97" s="44">
        <v>303.71999999999997</v>
      </c>
      <c r="I97" s="44">
        <v>329.28</v>
      </c>
      <c r="J97" s="44">
        <v>384.12000000000006</v>
      </c>
      <c r="K97" s="44">
        <v>468.72</v>
      </c>
      <c r="L97" s="44">
        <v>570.24</v>
      </c>
      <c r="M97" s="44">
        <v>650.16000000000008</v>
      </c>
      <c r="N97" s="68">
        <v>686.40000000000009</v>
      </c>
    </row>
    <row r="98" spans="1:16" x14ac:dyDescent="0.25">
      <c r="A98" s="26" t="s">
        <v>1257</v>
      </c>
      <c r="B98" s="27" t="s">
        <v>773</v>
      </c>
      <c r="C98" s="67">
        <v>108.35999999999999</v>
      </c>
      <c r="D98" s="44">
        <v>21</v>
      </c>
      <c r="E98" s="44">
        <v>28.320000000000004</v>
      </c>
      <c r="F98" s="44">
        <v>41.28</v>
      </c>
      <c r="G98" s="44">
        <v>49.08</v>
      </c>
      <c r="H98" s="44">
        <v>72.12</v>
      </c>
      <c r="I98" s="44">
        <v>77.28</v>
      </c>
      <c r="J98" s="44">
        <v>105.24</v>
      </c>
      <c r="K98" s="44">
        <v>156.12</v>
      </c>
      <c r="L98" s="44">
        <v>204</v>
      </c>
      <c r="M98" s="44">
        <v>292.20000000000005</v>
      </c>
      <c r="N98" s="68">
        <v>453.84000000000003</v>
      </c>
    </row>
    <row r="99" spans="1:16" x14ac:dyDescent="0.25">
      <c r="A99" s="26" t="s">
        <v>1258</v>
      </c>
      <c r="B99" s="27" t="s">
        <v>774</v>
      </c>
      <c r="C99" s="67">
        <v>76.44</v>
      </c>
      <c r="D99" s="44">
        <v>14.879999999999999</v>
      </c>
      <c r="E99" s="44">
        <v>22.32</v>
      </c>
      <c r="F99" s="44">
        <v>32.160000000000004</v>
      </c>
      <c r="G99" s="44">
        <v>34.32</v>
      </c>
      <c r="H99" s="44">
        <v>51.480000000000004</v>
      </c>
      <c r="I99" s="44">
        <v>62.28</v>
      </c>
      <c r="J99" s="44">
        <v>76.199999999999989</v>
      </c>
      <c r="K99" s="44">
        <v>97.56</v>
      </c>
      <c r="L99" s="44">
        <v>149.39999999999998</v>
      </c>
      <c r="M99" s="44">
        <v>222.48</v>
      </c>
      <c r="N99" s="68">
        <v>259.68</v>
      </c>
    </row>
    <row r="100" spans="1:16" x14ac:dyDescent="0.25">
      <c r="A100" s="26" t="s">
        <v>1265</v>
      </c>
      <c r="B100" s="27" t="s">
        <v>780</v>
      </c>
      <c r="C100" s="67">
        <v>76.919999999999987</v>
      </c>
      <c r="D100" s="44">
        <v>0</v>
      </c>
      <c r="E100" s="44">
        <v>3.96</v>
      </c>
      <c r="F100" s="44">
        <v>6.6000000000000005</v>
      </c>
      <c r="G100" s="44">
        <v>5.88</v>
      </c>
      <c r="H100" s="44">
        <v>28.56</v>
      </c>
      <c r="I100" s="44">
        <v>61.199999999999996</v>
      </c>
      <c r="J100" s="44">
        <v>73.92</v>
      </c>
      <c r="K100" s="44">
        <v>113.28</v>
      </c>
      <c r="L100" s="44">
        <v>128.51999999999998</v>
      </c>
      <c r="M100" s="44">
        <v>144.48000000000002</v>
      </c>
      <c r="N100" s="68">
        <v>216.48</v>
      </c>
    </row>
    <row r="101" spans="1:16" s="2" customFormat="1" x14ac:dyDescent="0.25">
      <c r="A101" s="26" t="s">
        <v>1264</v>
      </c>
      <c r="B101" s="27" t="s">
        <v>788</v>
      </c>
      <c r="C101" s="67">
        <v>440.76000000000005</v>
      </c>
      <c r="D101" s="44">
        <v>42.960000000000036</v>
      </c>
      <c r="E101" s="44">
        <v>63.47999999999999</v>
      </c>
      <c r="F101" s="44">
        <v>108.24</v>
      </c>
      <c r="G101" s="44">
        <v>162.72</v>
      </c>
      <c r="H101" s="44">
        <v>227.88</v>
      </c>
      <c r="I101" s="44">
        <v>259.08</v>
      </c>
      <c r="J101" s="44">
        <v>398.28</v>
      </c>
      <c r="K101" s="44">
        <v>610.92000000000007</v>
      </c>
      <c r="L101" s="44">
        <v>936.83999999999992</v>
      </c>
      <c r="M101" s="44">
        <v>1829.6399999999999</v>
      </c>
      <c r="N101" s="68">
        <v>2214.48</v>
      </c>
      <c r="P101"/>
    </row>
    <row r="102" spans="1:16" x14ac:dyDescent="0.25">
      <c r="A102" s="26" t="s">
        <v>1259</v>
      </c>
      <c r="B102" s="27" t="s">
        <v>787</v>
      </c>
      <c r="C102" s="67">
        <v>437.15999999999997</v>
      </c>
      <c r="D102" s="44">
        <v>72.48</v>
      </c>
      <c r="E102" s="44">
        <v>154.56</v>
      </c>
      <c r="F102" s="44">
        <v>220.20000000000002</v>
      </c>
      <c r="G102" s="44">
        <v>282.48</v>
      </c>
      <c r="H102" s="44">
        <v>338.4</v>
      </c>
      <c r="I102" s="44">
        <v>403.79999999999995</v>
      </c>
      <c r="J102" s="44">
        <v>502.32</v>
      </c>
      <c r="K102" s="44">
        <v>635.16</v>
      </c>
      <c r="L102" s="44">
        <v>714.84</v>
      </c>
      <c r="M102" s="44">
        <v>707.52</v>
      </c>
      <c r="N102" s="68">
        <v>839.28</v>
      </c>
    </row>
    <row r="103" spans="1:16" x14ac:dyDescent="0.25">
      <c r="A103" s="26" t="s">
        <v>1260</v>
      </c>
      <c r="B103" s="27" t="s">
        <v>784</v>
      </c>
      <c r="C103" s="67">
        <v>669.71999999999991</v>
      </c>
      <c r="D103" s="44">
        <v>145.19999999999999</v>
      </c>
      <c r="E103" s="44">
        <v>221.04000000000002</v>
      </c>
      <c r="F103" s="44">
        <v>297.60000000000002</v>
      </c>
      <c r="G103" s="44">
        <v>351.00000000000006</v>
      </c>
      <c r="H103" s="44">
        <v>432.72</v>
      </c>
      <c r="I103" s="44">
        <v>549.24</v>
      </c>
      <c r="J103" s="44">
        <v>714.24</v>
      </c>
      <c r="K103" s="44">
        <v>969.72</v>
      </c>
      <c r="L103" s="44">
        <v>1243.9199999999998</v>
      </c>
      <c r="M103" s="44">
        <v>1386.7199999999998</v>
      </c>
      <c r="N103" s="68">
        <v>1699.56</v>
      </c>
    </row>
    <row r="104" spans="1:16" x14ac:dyDescent="0.25">
      <c r="A104" s="26" t="s">
        <v>1261</v>
      </c>
      <c r="B104" s="27" t="s">
        <v>776</v>
      </c>
      <c r="C104" s="67">
        <v>56.88</v>
      </c>
      <c r="D104" s="44">
        <v>21.36</v>
      </c>
      <c r="E104" s="44">
        <v>25.56</v>
      </c>
      <c r="F104" s="44">
        <v>33.839999999999996</v>
      </c>
      <c r="G104" s="44">
        <v>35.880000000000003</v>
      </c>
      <c r="H104" s="44">
        <v>52.679999999999993</v>
      </c>
      <c r="I104" s="44">
        <v>50.28</v>
      </c>
      <c r="J104" s="44">
        <v>62.16</v>
      </c>
      <c r="K104" s="44">
        <v>72.12</v>
      </c>
      <c r="L104" s="44">
        <v>83.039999999999992</v>
      </c>
      <c r="M104" s="44">
        <v>103.08</v>
      </c>
      <c r="N104" s="68">
        <v>167.04</v>
      </c>
    </row>
    <row r="105" spans="1:16" ht="15.75" thickBot="1" x14ac:dyDescent="0.3">
      <c r="A105" s="40" t="s">
        <v>1262</v>
      </c>
      <c r="B105" s="41" t="s">
        <v>777</v>
      </c>
      <c r="C105" s="69">
        <v>177</v>
      </c>
      <c r="D105" s="70">
        <v>31.56</v>
      </c>
      <c r="E105" s="70">
        <v>46.92</v>
      </c>
      <c r="F105" s="70">
        <v>65.760000000000005</v>
      </c>
      <c r="G105" s="70">
        <v>73.92</v>
      </c>
      <c r="H105" s="70">
        <v>99.359999999999985</v>
      </c>
      <c r="I105" s="70">
        <v>128.64000000000001</v>
      </c>
      <c r="J105" s="70">
        <v>173.16</v>
      </c>
      <c r="K105" s="70">
        <v>220.32</v>
      </c>
      <c r="L105" s="70">
        <v>306.24</v>
      </c>
      <c r="M105" s="70">
        <v>641.64</v>
      </c>
      <c r="N105" s="71">
        <v>1125.1200000000001</v>
      </c>
    </row>
    <row r="106" spans="1:16" ht="15.75" thickBot="1" x14ac:dyDescent="0.3">
      <c r="A106" s="72" t="s">
        <v>1263</v>
      </c>
      <c r="B106" s="73" t="s">
        <v>697</v>
      </c>
      <c r="C106" s="74">
        <f t="shared" ref="C106:L106" si="0">SUM(C3:C105)</f>
        <v>30922.81</v>
      </c>
      <c r="D106" s="75">
        <f t="shared" si="0"/>
        <v>10399.92</v>
      </c>
      <c r="E106" s="75">
        <f t="shared" si="0"/>
        <v>14018.040000000003</v>
      </c>
      <c r="F106" s="75">
        <f t="shared" si="0"/>
        <v>17092.919999999998</v>
      </c>
      <c r="G106" s="75">
        <f t="shared" si="0"/>
        <v>18897.239999999998</v>
      </c>
      <c r="H106" s="75">
        <f t="shared" si="0"/>
        <v>21604.680000000008</v>
      </c>
      <c r="I106" s="75">
        <f t="shared" si="0"/>
        <v>25860.960000000017</v>
      </c>
      <c r="J106" s="75">
        <f t="shared" si="0"/>
        <v>32302.320000000003</v>
      </c>
      <c r="K106" s="75">
        <f t="shared" si="0"/>
        <v>41082.480000000018</v>
      </c>
      <c r="L106" s="75">
        <f t="shared" si="0"/>
        <v>52226.27999999997</v>
      </c>
      <c r="M106" s="75">
        <f t="shared" ref="M106:N106" si="1">SUM(M3:M105)</f>
        <v>65685</v>
      </c>
      <c r="N106" s="76">
        <f t="shared" si="1"/>
        <v>79890.239999999932</v>
      </c>
    </row>
  </sheetData>
  <mergeCells count="1">
    <mergeCell ref="C1:N1"/>
  </mergeCells>
  <conditionalFormatting sqref="C106:N10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6:N1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A3:A105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06"/>
  <sheetViews>
    <sheetView zoomScale="55" zoomScaleNormal="55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baseColWidth="10" defaultColWidth="9.140625" defaultRowHeight="15" x14ac:dyDescent="0.25"/>
  <cols>
    <col min="2" max="2" width="36.5703125" customWidth="1"/>
    <col min="3" max="3" width="9.140625" style="2"/>
    <col min="4" max="16" width="8.7109375" style="2"/>
    <col min="62" max="64" width="8.7109375" style="2"/>
    <col min="104" max="104" width="8.7109375" style="2"/>
  </cols>
  <sheetData>
    <row r="1" spans="1:110" s="2" customFormat="1" x14ac:dyDescent="0.25"/>
    <row r="2" spans="1:110" x14ac:dyDescent="0.25">
      <c r="D2" s="2" t="s">
        <v>803</v>
      </c>
      <c r="E2" s="2" t="s">
        <v>807</v>
      </c>
      <c r="F2" s="2" t="s">
        <v>811</v>
      </c>
      <c r="G2" s="2" t="s">
        <v>815</v>
      </c>
      <c r="H2" s="2" t="s">
        <v>819</v>
      </c>
      <c r="I2" s="2" t="s">
        <v>823</v>
      </c>
      <c r="J2" s="2" t="s">
        <v>827</v>
      </c>
      <c r="K2" s="2" t="s">
        <v>831</v>
      </c>
      <c r="L2" s="2" t="s">
        <v>835</v>
      </c>
      <c r="M2" s="2" t="s">
        <v>839</v>
      </c>
      <c r="N2" s="2" t="s">
        <v>843</v>
      </c>
      <c r="O2" s="2" t="s">
        <v>847</v>
      </c>
      <c r="P2" s="2" t="s">
        <v>1161</v>
      </c>
      <c r="Q2" s="2" t="s">
        <v>610</v>
      </c>
      <c r="R2" s="2" t="s">
        <v>611</v>
      </c>
      <c r="S2" s="2" t="s">
        <v>612</v>
      </c>
      <c r="T2" s="2" t="s">
        <v>700</v>
      </c>
      <c r="U2" s="2" t="s">
        <v>701</v>
      </c>
      <c r="V2" s="2" t="s">
        <v>702</v>
      </c>
      <c r="W2" s="2" t="s">
        <v>703</v>
      </c>
      <c r="X2" s="2" t="s">
        <v>704</v>
      </c>
      <c r="Y2" s="2" t="s">
        <v>705</v>
      </c>
      <c r="Z2" s="2" t="s">
        <v>706</v>
      </c>
      <c r="AA2" s="2" t="s">
        <v>707</v>
      </c>
      <c r="AB2" s="2" t="s">
        <v>708</v>
      </c>
      <c r="AC2" s="2" t="s">
        <v>709</v>
      </c>
      <c r="AD2" s="2" t="s">
        <v>710</v>
      </c>
      <c r="AE2" s="2" t="s">
        <v>711</v>
      </c>
      <c r="AF2" s="2" t="s">
        <v>712</v>
      </c>
      <c r="AG2" s="2" t="s">
        <v>713</v>
      </c>
      <c r="AH2" s="2" t="s">
        <v>619</v>
      </c>
      <c r="AI2" s="2" t="s">
        <v>620</v>
      </c>
      <c r="AJ2" s="2" t="s">
        <v>621</v>
      </c>
      <c r="AK2" s="2" t="s">
        <v>714</v>
      </c>
      <c r="AL2" s="2" t="s">
        <v>715</v>
      </c>
      <c r="AM2" s="2" t="s">
        <v>716</v>
      </c>
      <c r="AN2" s="2" t="s">
        <v>717</v>
      </c>
      <c r="AO2" s="2" t="s">
        <v>718</v>
      </c>
      <c r="AP2" s="2" t="s">
        <v>623</v>
      </c>
      <c r="AQ2" s="2" t="s">
        <v>719</v>
      </c>
      <c r="AR2" s="2" t="s">
        <v>720</v>
      </c>
      <c r="AS2" s="2" t="s">
        <v>721</v>
      </c>
      <c r="AT2" s="2" t="s">
        <v>722</v>
      </c>
      <c r="AU2" s="2" t="s">
        <v>723</v>
      </c>
      <c r="AV2" s="2" t="s">
        <v>724</v>
      </c>
      <c r="AW2" s="2" t="s">
        <v>725</v>
      </c>
      <c r="AX2" s="2" t="s">
        <v>726</v>
      </c>
      <c r="AY2" s="2" t="s">
        <v>727</v>
      </c>
      <c r="AZ2" s="2" t="s">
        <v>728</v>
      </c>
      <c r="BA2" s="2" t="s">
        <v>729</v>
      </c>
      <c r="BB2" s="2" t="s">
        <v>730</v>
      </c>
      <c r="BC2" s="2" t="s">
        <v>731</v>
      </c>
      <c r="BD2" s="2" t="s">
        <v>732</v>
      </c>
      <c r="BE2" s="2" t="s">
        <v>630</v>
      </c>
      <c r="BF2" s="2" t="s">
        <v>733</v>
      </c>
      <c r="BG2" s="2" t="s">
        <v>734</v>
      </c>
      <c r="BH2" s="2" t="s">
        <v>735</v>
      </c>
      <c r="BI2" s="2" t="s">
        <v>736</v>
      </c>
      <c r="BJ2" s="2" t="s">
        <v>737</v>
      </c>
      <c r="BK2" s="2" t="s">
        <v>738</v>
      </c>
      <c r="BL2" s="2" t="s">
        <v>739</v>
      </c>
      <c r="BM2" s="2" t="s">
        <v>740</v>
      </c>
      <c r="BN2" s="2" t="s">
        <v>741</v>
      </c>
      <c r="BO2" s="2" t="s">
        <v>742</v>
      </c>
      <c r="BP2" s="2" t="s">
        <v>743</v>
      </c>
      <c r="BQ2" s="2" t="s">
        <v>744</v>
      </c>
      <c r="BR2" s="2" t="s">
        <v>745</v>
      </c>
      <c r="BS2" s="2" t="s">
        <v>746</v>
      </c>
      <c r="BT2" s="2" t="s">
        <v>747</v>
      </c>
      <c r="BU2" s="2" t="s">
        <v>748</v>
      </c>
      <c r="BV2" s="2" t="s">
        <v>749</v>
      </c>
      <c r="BW2" s="2" t="s">
        <v>750</v>
      </c>
      <c r="BX2" s="2" t="s">
        <v>751</v>
      </c>
      <c r="BY2" s="2" t="s">
        <v>752</v>
      </c>
      <c r="BZ2" s="2" t="s">
        <v>753</v>
      </c>
      <c r="CA2" s="2" t="s">
        <v>754</v>
      </c>
      <c r="CB2" s="2" t="s">
        <v>755</v>
      </c>
      <c r="CC2" s="2" t="s">
        <v>756</v>
      </c>
      <c r="CD2" s="2" t="s">
        <v>757</v>
      </c>
      <c r="CE2" s="2" t="s">
        <v>758</v>
      </c>
      <c r="CF2" s="2" t="s">
        <v>759</v>
      </c>
      <c r="CG2" s="2" t="s">
        <v>760</v>
      </c>
      <c r="CH2" s="2" t="s">
        <v>761</v>
      </c>
      <c r="CI2" s="2" t="s">
        <v>762</v>
      </c>
      <c r="CJ2" s="2" t="s">
        <v>763</v>
      </c>
      <c r="CK2" s="2" t="s">
        <v>764</v>
      </c>
      <c r="CL2" s="2" t="s">
        <v>765</v>
      </c>
      <c r="CM2" s="2" t="s">
        <v>766</v>
      </c>
      <c r="CN2" s="2" t="s">
        <v>767</v>
      </c>
      <c r="CO2" s="2" t="s">
        <v>768</v>
      </c>
      <c r="CP2" s="2" t="s">
        <v>769</v>
      </c>
      <c r="CQ2" s="2" t="s">
        <v>644</v>
      </c>
      <c r="CR2" s="2" t="s">
        <v>770</v>
      </c>
      <c r="CS2" s="2" t="s">
        <v>771</v>
      </c>
      <c r="CT2" s="2" t="s">
        <v>772</v>
      </c>
      <c r="CU2" s="2" t="s">
        <v>773</v>
      </c>
      <c r="CV2" s="2" t="s">
        <v>774</v>
      </c>
      <c r="CW2" s="2" t="s">
        <v>780</v>
      </c>
      <c r="CX2" s="2" t="s">
        <v>775</v>
      </c>
      <c r="CY2" s="2" t="s">
        <v>783</v>
      </c>
      <c r="CZ2" s="2" t="s">
        <v>784</v>
      </c>
      <c r="DA2" s="2" t="s">
        <v>776</v>
      </c>
      <c r="DB2" s="2" t="s">
        <v>777</v>
      </c>
    </row>
    <row r="3" spans="1:110" s="2" customFormat="1" x14ac:dyDescent="0.25">
      <c r="D3" s="1">
        <v>12297.245078425001</v>
      </c>
      <c r="E3" s="1">
        <v>5725.837955</v>
      </c>
      <c r="F3" s="1">
        <v>6379.0673554999994</v>
      </c>
      <c r="G3" s="1">
        <v>15093.228203775001</v>
      </c>
      <c r="H3" s="1">
        <v>13201.282310475</v>
      </c>
      <c r="I3" s="1">
        <v>10146.02356505</v>
      </c>
      <c r="J3" s="1">
        <v>30308.634499125001</v>
      </c>
      <c r="K3" s="1">
        <v>5226.2384320250012</v>
      </c>
      <c r="L3" s="1">
        <v>1122.9900496250002</v>
      </c>
      <c r="M3" s="1">
        <v>3919.7796310250001</v>
      </c>
      <c r="N3" s="1">
        <v>5784.3060186249995</v>
      </c>
      <c r="O3" s="1">
        <v>10425.057358350001</v>
      </c>
      <c r="P3" s="1">
        <v>9023.0335154250006</v>
      </c>
      <c r="Q3" s="1">
        <v>14409.756701400001</v>
      </c>
      <c r="R3" s="1">
        <v>11796.8390994</v>
      </c>
      <c r="S3" s="1">
        <v>8303.2714908000016</v>
      </c>
      <c r="T3" s="1">
        <v>1064.5219860000002</v>
      </c>
      <c r="U3" s="1">
        <v>42237.3291627</v>
      </c>
      <c r="V3" s="1">
        <v>1456.4596262999999</v>
      </c>
      <c r="W3" s="1">
        <v>1112.909349</v>
      </c>
      <c r="X3" s="1">
        <v>11671.031955599999</v>
      </c>
      <c r="Y3" s="1">
        <v>261.29176020000006</v>
      </c>
      <c r="Z3" s="1">
        <v>120136.14485640002</v>
      </c>
      <c r="AA3" s="1">
        <v>5520.9981183000009</v>
      </c>
      <c r="AB3" s="1">
        <v>146478.22527359999</v>
      </c>
      <c r="AC3" s="1">
        <v>12121.034431500002</v>
      </c>
      <c r="AD3" s="1">
        <v>9662.9563911000023</v>
      </c>
      <c r="AE3" s="1">
        <v>5525.8368546000011</v>
      </c>
      <c r="AF3" s="1">
        <v>4916.1560808000004</v>
      </c>
      <c r="AG3" s="1">
        <v>28945.320546600004</v>
      </c>
      <c r="AH3" s="1">
        <v>33885.6703089</v>
      </c>
      <c r="AI3" s="1">
        <v>16921.060841099999</v>
      </c>
      <c r="AJ3" s="1">
        <v>11641.999537799999</v>
      </c>
      <c r="AK3" s="1">
        <v>2438.7230952000004</v>
      </c>
      <c r="AL3" s="1">
        <v>10509.7352436</v>
      </c>
      <c r="AM3" s="1">
        <v>20961.405651600002</v>
      </c>
      <c r="AN3" s="1">
        <v>2022.5917734</v>
      </c>
      <c r="AO3" s="1">
        <v>508.06731150000007</v>
      </c>
      <c r="AP3" s="1">
        <v>4620.9931665000004</v>
      </c>
      <c r="AQ3" s="1">
        <v>7001.6514260999993</v>
      </c>
      <c r="AR3" s="1">
        <v>2961.3066156</v>
      </c>
      <c r="AS3" s="1">
        <v>508.06731150000007</v>
      </c>
      <c r="AT3" s="1">
        <v>4383.8950878000005</v>
      </c>
      <c r="AU3" s="1">
        <v>2148.3989171999997</v>
      </c>
      <c r="AV3" s="1">
        <v>5245.1901491999997</v>
      </c>
      <c r="AW3" s="1">
        <v>5051.6406972000004</v>
      </c>
      <c r="AX3" s="1">
        <v>4417.7662418999998</v>
      </c>
      <c r="AY3" s="1">
        <v>12043.614650700001</v>
      </c>
      <c r="AZ3" s="1">
        <v>3014.5327149</v>
      </c>
      <c r="BA3" s="1">
        <v>9725.8599630000008</v>
      </c>
      <c r="BB3" s="1">
        <v>11419.417668000002</v>
      </c>
      <c r="BC3" s="1">
        <v>7262.9431863000009</v>
      </c>
      <c r="BD3" s="1">
        <v>2859.6931533000002</v>
      </c>
      <c r="BE3" s="1">
        <v>3198.4046943000003</v>
      </c>
      <c r="BF3" s="1">
        <v>57106.76581260001</v>
      </c>
      <c r="BG3" s="1">
        <v>1679.0414961000001</v>
      </c>
      <c r="BH3" s="1">
        <v>2138.7214446000003</v>
      </c>
      <c r="BI3" s="1">
        <v>9038.7594084000011</v>
      </c>
      <c r="BJ3" s="1">
        <v>49582.530866099994</v>
      </c>
      <c r="BK3" s="1">
        <v>18721.070744699999</v>
      </c>
      <c r="BL3" s="1">
        <v>8129.0769840000012</v>
      </c>
      <c r="BM3" s="1">
        <v>13650.075102299999</v>
      </c>
      <c r="BN3" s="1">
        <v>5279.0613033000009</v>
      </c>
      <c r="BO3" s="1">
        <v>2317.7546877000004</v>
      </c>
      <c r="BP3" s="1">
        <v>2796.7895814000003</v>
      </c>
      <c r="BQ3" s="1">
        <v>26951.761191000005</v>
      </c>
      <c r="BR3" s="1">
        <v>4243.5717351000003</v>
      </c>
      <c r="BS3" s="1">
        <v>1432.2659447999999</v>
      </c>
      <c r="BT3" s="1">
        <v>5037.1244882999999</v>
      </c>
      <c r="BU3" s="1">
        <v>3000.0165060000004</v>
      </c>
      <c r="BV3" s="1">
        <v>324.19533210000003</v>
      </c>
      <c r="BW3" s="1">
        <v>2351.6258418000002</v>
      </c>
      <c r="BX3" s="1">
        <v>270.96923280000004</v>
      </c>
      <c r="BY3" s="1">
        <v>4417.7662418999998</v>
      </c>
      <c r="BZ3" s="1">
        <v>3000.0165060000004</v>
      </c>
      <c r="CA3" s="1">
        <v>7746.8168163000009</v>
      </c>
      <c r="CB3" s="1">
        <v>7451.6539020000009</v>
      </c>
      <c r="CC3" s="1">
        <v>12459.745972500001</v>
      </c>
      <c r="CD3" s="1">
        <v>19161.395748000003</v>
      </c>
      <c r="CE3" s="1">
        <v>5143.5766868999999</v>
      </c>
      <c r="CF3" s="1">
        <v>5346.8036115000014</v>
      </c>
      <c r="CG3" s="1">
        <v>7979.0761586999997</v>
      </c>
      <c r="CH3" s="1">
        <v>3895.1827215000003</v>
      </c>
      <c r="CI3" s="1">
        <v>2767.7571636000002</v>
      </c>
      <c r="CJ3" s="1">
        <v>6503.2615872000006</v>
      </c>
      <c r="CK3" s="1">
        <v>23917.8735309</v>
      </c>
      <c r="CL3" s="1">
        <v>3179.0497491000001</v>
      </c>
      <c r="CM3" s="1">
        <v>5404.8684470999997</v>
      </c>
      <c r="CN3" s="1">
        <v>1969.3656741000002</v>
      </c>
      <c r="CO3" s="1">
        <v>42145.393172999997</v>
      </c>
      <c r="CP3" s="1">
        <v>5453.2558101000004</v>
      </c>
      <c r="CQ3" s="1">
        <v>15159.7608279</v>
      </c>
      <c r="CR3" s="1">
        <v>12798.4575135</v>
      </c>
      <c r="CS3" s="1">
        <v>585.48709229999997</v>
      </c>
      <c r="CT3" s="1">
        <v>14942.017694400001</v>
      </c>
      <c r="CU3" s="1">
        <v>4369.3788789</v>
      </c>
      <c r="CV3" s="1">
        <v>3082.2750231</v>
      </c>
      <c r="CW3" s="1">
        <v>3101.6299682999997</v>
      </c>
      <c r="CX3" s="1">
        <v>17772.678429900003</v>
      </c>
      <c r="CY3" s="1">
        <v>17627.516340899998</v>
      </c>
      <c r="CZ3" s="1">
        <v>27004.987290299996</v>
      </c>
      <c r="DA3" s="1">
        <v>2293.5610062000001</v>
      </c>
      <c r="DB3" s="1">
        <v>7137.1360425000003</v>
      </c>
    </row>
    <row r="4" spans="1:110" s="2" customFormat="1" x14ac:dyDescent="0.25">
      <c r="D4" s="1">
        <v>12782.173160281705</v>
      </c>
      <c r="E4" s="1">
        <v>5951.6299595370101</v>
      </c>
      <c r="F4" s="1">
        <v>6630.6187295686968</v>
      </c>
      <c r="G4" s="1">
        <v>15688.412747565482</v>
      </c>
      <c r="H4" s="1">
        <v>13721.860087695928</v>
      </c>
      <c r="I4" s="1">
        <v>10546.120636751426</v>
      </c>
      <c r="J4" s="1">
        <v>31503.821542859114</v>
      </c>
      <c r="K4" s="1">
        <v>5432.329289123888</v>
      </c>
      <c r="L4" s="1">
        <v>1167.2739040359561</v>
      </c>
      <c r="M4" s="1">
        <v>4074.3517490605127</v>
      </c>
      <c r="N4" s="1">
        <v>6012.4036457435495</v>
      </c>
      <c r="O4" s="1">
        <v>10836.157815061259</v>
      </c>
      <c r="P4" s="1">
        <v>9378.8467327154704</v>
      </c>
      <c r="Q4" s="1">
        <v>16013.000000000002</v>
      </c>
      <c r="R4" s="1">
        <v>21096</v>
      </c>
      <c r="S4" s="1">
        <v>26575.000000000004</v>
      </c>
      <c r="T4" s="1">
        <v>1386.7799454583601</v>
      </c>
      <c r="U4" s="1">
        <v>55023.646108663736</v>
      </c>
      <c r="V4" s="1">
        <v>1897.3671071953011</v>
      </c>
      <c r="W4" s="1">
        <v>1449.8153975246489</v>
      </c>
      <c r="X4" s="1">
        <v>11739.999999999998</v>
      </c>
      <c r="Y4" s="1">
        <v>340.39144115796108</v>
      </c>
      <c r="Z4" s="1">
        <v>129968.79002105531</v>
      </c>
      <c r="AA4" s="1">
        <v>5972.8689146940596</v>
      </c>
      <c r="AB4" s="1">
        <v>158466.86046066479</v>
      </c>
      <c r="AC4" s="1">
        <v>13113.090824985644</v>
      </c>
      <c r="AD4" s="1">
        <v>10453.829292413706</v>
      </c>
      <c r="AE4" s="1">
        <v>5291.936978683967</v>
      </c>
      <c r="AF4" s="1">
        <v>4708.063021316033</v>
      </c>
      <c r="AG4" s="1">
        <v>30724</v>
      </c>
      <c r="AH4" s="1">
        <v>33734.577268643297</v>
      </c>
      <c r="AI4" s="1">
        <v>16845.611410601974</v>
      </c>
      <c r="AJ4" s="1">
        <v>11590.088948787057</v>
      </c>
      <c r="AK4" s="1">
        <v>2427.8490566037735</v>
      </c>
      <c r="AL4" s="1">
        <v>10462.873315363879</v>
      </c>
      <c r="AM4" s="1">
        <v>34763.965396498461</v>
      </c>
      <c r="AN4" s="1">
        <v>3354.4177136972194</v>
      </c>
      <c r="AO4" s="1">
        <v>842.61688980432552</v>
      </c>
      <c r="AP4" s="1">
        <v>7565</v>
      </c>
      <c r="AQ4" s="1">
        <v>8938.1002772643242</v>
      </c>
      <c r="AR4" s="1">
        <v>3780.3160813308687</v>
      </c>
      <c r="AS4" s="1">
        <v>648.58364140480603</v>
      </c>
      <c r="AT4" s="1">
        <v>8484</v>
      </c>
      <c r="AU4" s="1">
        <v>2446.6492146596856</v>
      </c>
      <c r="AV4" s="1">
        <v>5973.3507853403144</v>
      </c>
      <c r="AW4" s="1">
        <v>11218.332141032193</v>
      </c>
      <c r="AX4" s="1">
        <v>9810.6678589678086</v>
      </c>
      <c r="AY4" s="1">
        <v>15019.525966419367</v>
      </c>
      <c r="AZ4" s="1">
        <v>3759.4072627879732</v>
      </c>
      <c r="BA4" s="1">
        <v>12129.066770792659</v>
      </c>
      <c r="BB4" s="1">
        <v>16448.966756513928</v>
      </c>
      <c r="BC4" s="1">
        <v>10461.821653189578</v>
      </c>
      <c r="BD4" s="1">
        <v>4119.2115902964961</v>
      </c>
      <c r="BE4" s="1">
        <v>14454.999999999998</v>
      </c>
      <c r="BF4" s="1">
        <v>58646</v>
      </c>
      <c r="BG4" s="1">
        <v>2031.8631178707212</v>
      </c>
      <c r="BH4" s="1">
        <v>2588.1368821292763</v>
      </c>
      <c r="BI4" s="1">
        <v>10002.123769718219</v>
      </c>
      <c r="BJ4" s="1">
        <v>57649.999999999993</v>
      </c>
      <c r="BK4" s="1">
        <v>20716.390184710803</v>
      </c>
      <c r="BL4" s="1">
        <v>8995.4860455709895</v>
      </c>
      <c r="BM4" s="1">
        <v>15956.931891751909</v>
      </c>
      <c r="BN4" s="1">
        <v>6171.220380681083</v>
      </c>
      <c r="BO4" s="1">
        <v>2860.0000000000005</v>
      </c>
      <c r="BP4" s="1">
        <v>4835.0000000000009</v>
      </c>
      <c r="BQ4" s="1">
        <v>33087</v>
      </c>
      <c r="BR4" s="1">
        <v>8401.4846604619088</v>
      </c>
      <c r="BS4" s="1">
        <v>2835.6208204067561</v>
      </c>
      <c r="BT4" s="1">
        <v>9972.5718717683558</v>
      </c>
      <c r="BU4" s="1">
        <v>5939.4760427438814</v>
      </c>
      <c r="BV4" s="1">
        <v>641.84660461909687</v>
      </c>
      <c r="BW4" s="1">
        <v>3371.5129151291508</v>
      </c>
      <c r="BX4" s="1">
        <v>388.48708487084866</v>
      </c>
      <c r="BY4" s="1">
        <v>5834.6833547282822</v>
      </c>
      <c r="BZ4" s="1">
        <v>3962.2165169020109</v>
      </c>
      <c r="CA4" s="1">
        <v>10231.465554129225</v>
      </c>
      <c r="CB4" s="1">
        <v>9841.6345742404792</v>
      </c>
      <c r="CC4" s="1">
        <v>13271.179915767307</v>
      </c>
      <c r="CD4" s="1">
        <v>20409.270860752833</v>
      </c>
      <c r="CE4" s="1">
        <v>5478.549223479863</v>
      </c>
      <c r="CF4" s="1">
        <v>6766.6872427983544</v>
      </c>
      <c r="CG4" s="1">
        <v>10097.979423868312</v>
      </c>
      <c r="CH4" s="1">
        <v>4929.5775841200675</v>
      </c>
      <c r="CI4" s="1">
        <v>3502.7557492132655</v>
      </c>
      <c r="CJ4" s="1">
        <v>7602.3099831671634</v>
      </c>
      <c r="CK4" s="1">
        <v>27959.983814579828</v>
      </c>
      <c r="CL4" s="1">
        <v>3623.8927097661617</v>
      </c>
      <c r="CM4" s="1">
        <v>6161.1691884456659</v>
      </c>
      <c r="CN4" s="1">
        <v>2244.9381017881706</v>
      </c>
      <c r="CO4" s="1">
        <v>49267.946393888378</v>
      </c>
      <c r="CP4" s="1">
        <v>6374.8536838016316</v>
      </c>
      <c r="CQ4" s="1">
        <v>17721.753852130001</v>
      </c>
      <c r="CR4" s="1">
        <v>14553.82558934062</v>
      </c>
      <c r="CS4" s="1">
        <v>665.78937478647072</v>
      </c>
      <c r="CT4" s="1">
        <v>16991.385035872907</v>
      </c>
      <c r="CU4" s="1">
        <v>7382.318181818182</v>
      </c>
      <c r="CV4" s="1">
        <v>5207.681818181818</v>
      </c>
      <c r="CW4" s="1">
        <v>3412.8718127028274</v>
      </c>
      <c r="CX4" s="1">
        <v>19556.128187297174</v>
      </c>
      <c r="CY4" s="1">
        <v>18508.051387684303</v>
      </c>
      <c r="CZ4" s="1">
        <v>28353.948612315697</v>
      </c>
      <c r="DA4" s="1">
        <v>2481.2794614942891</v>
      </c>
      <c r="DB4" s="1">
        <v>7721.2810246921445</v>
      </c>
      <c r="DC4" s="2" t="s">
        <v>696</v>
      </c>
      <c r="DD4" s="2" t="s">
        <v>699</v>
      </c>
      <c r="DE4" s="2" t="s">
        <v>698</v>
      </c>
      <c r="DF4" s="2" t="s">
        <v>695</v>
      </c>
    </row>
    <row r="5" spans="1:110" x14ac:dyDescent="0.25">
      <c r="A5" t="s">
        <v>10</v>
      </c>
      <c r="B5" t="s">
        <v>9</v>
      </c>
      <c r="C5" s="1">
        <v>3.2379718330291669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 s="2">
        <v>0</v>
      </c>
      <c r="CX5">
        <v>0</v>
      </c>
      <c r="CY5" s="2">
        <v>0</v>
      </c>
      <c r="CZ5" s="2">
        <v>0</v>
      </c>
      <c r="DA5">
        <v>0</v>
      </c>
      <c r="DB5">
        <v>0</v>
      </c>
      <c r="DC5" s="1">
        <v>3.2379718330291669</v>
      </c>
      <c r="DD5" s="1">
        <v>0.10807738185961593</v>
      </c>
      <c r="DE5" s="1">
        <v>4.3013509621620913E-2</v>
      </c>
      <c r="DF5" s="1">
        <v>3.0868809415513199</v>
      </c>
    </row>
    <row r="6" spans="1:110" x14ac:dyDescent="0.25">
      <c r="A6" t="s">
        <v>13</v>
      </c>
      <c r="B6" t="s">
        <v>12</v>
      </c>
      <c r="C6" s="1">
        <v>1513.4912935396812</v>
      </c>
      <c r="D6" s="2">
        <v>1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 s="2">
        <v>0</v>
      </c>
      <c r="CX6">
        <v>0</v>
      </c>
      <c r="CY6" s="2">
        <v>0</v>
      </c>
      <c r="CZ6" s="2">
        <v>0</v>
      </c>
      <c r="DA6">
        <v>0</v>
      </c>
      <c r="DB6">
        <v>0</v>
      </c>
      <c r="DC6" s="1">
        <v>1513.4912935396812</v>
      </c>
      <c r="DD6" s="1">
        <v>71.576440002297332</v>
      </c>
      <c r="DE6" s="1">
        <v>14.555759719926522</v>
      </c>
      <c r="DF6" s="1">
        <v>1427.3590938216601</v>
      </c>
    </row>
    <row r="7" spans="1:110" x14ac:dyDescent="0.25">
      <c r="A7" t="s">
        <v>16</v>
      </c>
      <c r="B7" t="s">
        <v>15</v>
      </c>
      <c r="C7" s="1">
        <v>379.32777293294998</v>
      </c>
      <c r="D7" s="2">
        <v>1</v>
      </c>
      <c r="E7" s="2">
        <v>1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 s="2">
        <v>0</v>
      </c>
      <c r="CX7">
        <v>0</v>
      </c>
      <c r="CY7" s="2">
        <v>0</v>
      </c>
      <c r="CZ7" s="2">
        <v>0</v>
      </c>
      <c r="DA7">
        <v>0</v>
      </c>
      <c r="DB7">
        <v>0</v>
      </c>
      <c r="DC7" s="1">
        <v>379.32777293294998</v>
      </c>
      <c r="DD7" s="1">
        <v>21.70465910918589</v>
      </c>
      <c r="DE7" s="1">
        <v>4.3646765925560587</v>
      </c>
      <c r="DF7" s="1">
        <v>353.25843723110802</v>
      </c>
    </row>
    <row r="8" spans="1:110" x14ac:dyDescent="0.25">
      <c r="A8" t="s">
        <v>19</v>
      </c>
      <c r="B8" t="s">
        <v>18</v>
      </c>
      <c r="C8" s="1">
        <v>14927.626688430764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 s="2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 s="2">
        <v>0</v>
      </c>
      <c r="CP8" s="2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 s="2">
        <v>0</v>
      </c>
      <c r="CX8">
        <v>0</v>
      </c>
      <c r="CY8" s="2">
        <v>0</v>
      </c>
      <c r="CZ8" s="2">
        <v>0</v>
      </c>
      <c r="DA8">
        <v>0</v>
      </c>
      <c r="DB8">
        <v>0</v>
      </c>
      <c r="DC8" s="1">
        <v>14927.626688430764</v>
      </c>
      <c r="DD8" s="1">
        <v>317.87854204711675</v>
      </c>
      <c r="DE8" s="1">
        <v>117.63153448279704</v>
      </c>
      <c r="DF8" s="1">
        <v>14492.116611887601</v>
      </c>
    </row>
    <row r="9" spans="1:110" x14ac:dyDescent="0.25">
      <c r="A9" t="s">
        <v>22</v>
      </c>
      <c r="B9" t="s">
        <v>21</v>
      </c>
      <c r="C9" s="1">
        <v>1114.1631747791162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 s="2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 s="2">
        <v>0</v>
      </c>
      <c r="CP9" s="2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 s="2">
        <v>0</v>
      </c>
      <c r="CX9">
        <v>0</v>
      </c>
      <c r="CY9" s="2">
        <v>0</v>
      </c>
      <c r="CZ9" s="2">
        <v>0</v>
      </c>
      <c r="DA9">
        <v>0</v>
      </c>
      <c r="DB9">
        <v>0</v>
      </c>
      <c r="DC9" s="1">
        <v>1114.1631747791162</v>
      </c>
      <c r="DD9" s="1">
        <v>90.417675517625256</v>
      </c>
      <c r="DE9" s="1">
        <v>23.579576890135261</v>
      </c>
      <c r="DF9" s="1">
        <v>1000.16592237133</v>
      </c>
    </row>
    <row r="10" spans="1:110" x14ac:dyDescent="0.25">
      <c r="A10" t="s">
        <v>25</v>
      </c>
      <c r="B10" t="s">
        <v>24</v>
      </c>
      <c r="C10" s="1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 s="2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 s="2">
        <v>0</v>
      </c>
      <c r="CP10" s="2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 s="2">
        <v>0</v>
      </c>
      <c r="CX10">
        <v>0</v>
      </c>
      <c r="CY10" s="2">
        <v>0</v>
      </c>
      <c r="CZ10" s="2">
        <v>0</v>
      </c>
      <c r="DA10">
        <v>0</v>
      </c>
      <c r="DB10">
        <v>0</v>
      </c>
      <c r="DC10" s="1">
        <v>0</v>
      </c>
      <c r="DD10" s="1">
        <v>0</v>
      </c>
      <c r="DE10" s="1">
        <v>0</v>
      </c>
      <c r="DF10" s="1">
        <v>0</v>
      </c>
    </row>
    <row r="11" spans="1:110" x14ac:dyDescent="0.25">
      <c r="A11" t="s">
        <v>28</v>
      </c>
      <c r="B11" t="s">
        <v>27</v>
      </c>
      <c r="C11" s="1">
        <v>6.4509591433665865E-5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 s="2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 s="2">
        <v>0</v>
      </c>
      <c r="CP11" s="2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 s="2">
        <v>0</v>
      </c>
      <c r="CX11">
        <v>0</v>
      </c>
      <c r="CY11" s="2">
        <v>0</v>
      </c>
      <c r="CZ11" s="2">
        <v>0</v>
      </c>
      <c r="DA11">
        <v>0</v>
      </c>
      <c r="DB11">
        <v>0</v>
      </c>
      <c r="DC11" s="1">
        <v>6.4509591433665865E-5</v>
      </c>
      <c r="DD11" s="1">
        <v>0</v>
      </c>
      <c r="DE11" s="1">
        <v>0</v>
      </c>
      <c r="DF11" s="1">
        <v>6.4509591433664997E-5</v>
      </c>
    </row>
    <row r="12" spans="1:110" x14ac:dyDescent="0.25">
      <c r="A12" t="s">
        <v>31</v>
      </c>
      <c r="B12" t="s">
        <v>30</v>
      </c>
      <c r="C12" s="1">
        <v>2541.6910046114544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 s="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 s="2">
        <v>0</v>
      </c>
      <c r="CP12" s="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 s="2">
        <v>0</v>
      </c>
      <c r="CX12">
        <v>0</v>
      </c>
      <c r="CY12" s="2">
        <v>0</v>
      </c>
      <c r="CZ12" s="2">
        <v>0</v>
      </c>
      <c r="DA12">
        <v>0</v>
      </c>
      <c r="DB12">
        <v>0</v>
      </c>
      <c r="DC12" s="1">
        <v>2541.6910046114544</v>
      </c>
      <c r="DD12" s="1">
        <v>60.117555367637806</v>
      </c>
      <c r="DE12" s="1">
        <v>9.5792292948414399</v>
      </c>
      <c r="DF12" s="1">
        <v>2471.9942199488601</v>
      </c>
    </row>
    <row r="13" spans="1:110" x14ac:dyDescent="0.25">
      <c r="A13" t="s">
        <v>34</v>
      </c>
      <c r="B13" t="s">
        <v>33</v>
      </c>
      <c r="C13" s="1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 s="2">
        <v>0</v>
      </c>
      <c r="CP13" s="2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 s="2">
        <v>0</v>
      </c>
      <c r="CX13">
        <v>0</v>
      </c>
      <c r="CY13" s="2">
        <v>0</v>
      </c>
      <c r="CZ13" s="2">
        <v>0</v>
      </c>
      <c r="DA13">
        <v>0</v>
      </c>
      <c r="DB13">
        <v>0</v>
      </c>
      <c r="DC13" s="1">
        <v>0</v>
      </c>
      <c r="DD13" s="1">
        <v>0</v>
      </c>
      <c r="DE13" s="1">
        <v>0</v>
      </c>
      <c r="DF13" s="1">
        <v>0</v>
      </c>
    </row>
    <row r="14" spans="1:110" x14ac:dyDescent="0.25">
      <c r="A14" t="s">
        <v>37</v>
      </c>
      <c r="B14" t="s">
        <v>36</v>
      </c>
      <c r="C14" s="1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 s="2">
        <v>0</v>
      </c>
      <c r="CP14" s="2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 s="2">
        <v>0</v>
      </c>
      <c r="CX14">
        <v>0</v>
      </c>
      <c r="CY14" s="2">
        <v>0</v>
      </c>
      <c r="CZ14" s="2">
        <v>0</v>
      </c>
      <c r="DA14">
        <v>0</v>
      </c>
      <c r="DB14">
        <v>0</v>
      </c>
      <c r="DC14" s="1">
        <v>0</v>
      </c>
      <c r="DD14" s="1">
        <v>0</v>
      </c>
      <c r="DE14" s="1">
        <v>0</v>
      </c>
      <c r="DF14" s="1">
        <v>0</v>
      </c>
    </row>
    <row r="15" spans="1:110" x14ac:dyDescent="0.25">
      <c r="A15" t="s">
        <v>40</v>
      </c>
      <c r="B15" t="s">
        <v>39</v>
      </c>
      <c r="C15" s="1">
        <v>3102.3031244411745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 s="2">
        <v>0</v>
      </c>
      <c r="CP15" s="2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 s="2">
        <v>0</v>
      </c>
      <c r="CX15">
        <v>0</v>
      </c>
      <c r="CY15" s="2">
        <v>0</v>
      </c>
      <c r="CZ15" s="2">
        <v>0</v>
      </c>
      <c r="DA15">
        <v>0</v>
      </c>
      <c r="DB15">
        <v>0</v>
      </c>
      <c r="DC15" s="1">
        <v>3102.3031244411745</v>
      </c>
      <c r="DD15" s="1">
        <v>164.80577838468176</v>
      </c>
      <c r="DE15" s="1">
        <v>51.849304338879691</v>
      </c>
      <c r="DF15" s="1">
        <v>2885.6480417182702</v>
      </c>
    </row>
    <row r="16" spans="1:110" x14ac:dyDescent="0.25">
      <c r="A16" t="s">
        <v>43</v>
      </c>
      <c r="B16" t="s">
        <v>42</v>
      </c>
      <c r="C16" s="1">
        <v>524.89703307693969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 s="2">
        <v>0</v>
      </c>
      <c r="CP16" s="2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 s="2">
        <v>0</v>
      </c>
      <c r="CX16">
        <v>0</v>
      </c>
      <c r="CY16" s="2">
        <v>0</v>
      </c>
      <c r="CZ16" s="2">
        <v>0</v>
      </c>
      <c r="DA16">
        <v>0</v>
      </c>
      <c r="DB16">
        <v>0</v>
      </c>
      <c r="DC16" s="1">
        <v>524.89703307693969</v>
      </c>
      <c r="DD16" s="1">
        <v>47.214916448367582</v>
      </c>
      <c r="DE16" s="1">
        <v>19.367187996107049</v>
      </c>
      <c r="DF16" s="1">
        <v>458.314928632884</v>
      </c>
    </row>
    <row r="17" spans="1:110" x14ac:dyDescent="0.25">
      <c r="A17" t="s">
        <v>46</v>
      </c>
      <c r="B17" t="s">
        <v>45</v>
      </c>
      <c r="C17" s="1">
        <v>288.73436563306541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 s="2">
        <v>0</v>
      </c>
      <c r="CP17" s="2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 s="2">
        <v>0</v>
      </c>
      <c r="CX17">
        <v>0</v>
      </c>
      <c r="CY17" s="2">
        <v>0</v>
      </c>
      <c r="CZ17" s="2">
        <v>0</v>
      </c>
      <c r="DA17">
        <v>0</v>
      </c>
      <c r="DB17">
        <v>0</v>
      </c>
      <c r="DC17" s="1">
        <v>288.73436563306541</v>
      </c>
      <c r="DD17" s="1">
        <v>0.72498546152986321</v>
      </c>
      <c r="DE17" s="1">
        <v>2.8582187442324702</v>
      </c>
      <c r="DF17" s="1">
        <v>285.15116142726299</v>
      </c>
    </row>
    <row r="18" spans="1:110" x14ac:dyDescent="0.25">
      <c r="A18" t="s">
        <v>49</v>
      </c>
      <c r="B18" t="s">
        <v>48</v>
      </c>
      <c r="C18" s="1">
        <v>58.165038318766527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  <c r="Q18" s="2">
        <v>0</v>
      </c>
      <c r="R18" s="2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 s="2">
        <v>0</v>
      </c>
      <c r="CP18" s="2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 s="2">
        <v>0</v>
      </c>
      <c r="CX18">
        <v>0</v>
      </c>
      <c r="CY18" s="2">
        <v>0</v>
      </c>
      <c r="CZ18" s="2">
        <v>0</v>
      </c>
      <c r="DA18">
        <v>0</v>
      </c>
      <c r="DB18">
        <v>0</v>
      </c>
      <c r="DC18" s="1">
        <v>58.165038318766527</v>
      </c>
      <c r="DD18" s="1">
        <v>1.2604440534030739</v>
      </c>
      <c r="DE18" s="1">
        <v>0.29820209404396891</v>
      </c>
      <c r="DF18" s="1">
        <v>56.606392171300001</v>
      </c>
    </row>
    <row r="19" spans="1:110" x14ac:dyDescent="0.25">
      <c r="A19" t="s">
        <v>52</v>
      </c>
      <c r="B19" t="s">
        <v>51</v>
      </c>
      <c r="C19" s="1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 s="2">
        <v>0</v>
      </c>
      <c r="CP19" s="2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 s="2">
        <v>0</v>
      </c>
      <c r="CX19">
        <v>0</v>
      </c>
      <c r="CY19" s="2">
        <v>0</v>
      </c>
      <c r="CZ19" s="2">
        <v>0</v>
      </c>
      <c r="DA19">
        <v>0</v>
      </c>
      <c r="DB19">
        <v>0</v>
      </c>
      <c r="DC19" s="1">
        <v>0</v>
      </c>
      <c r="DD19" s="1">
        <v>0</v>
      </c>
      <c r="DE19" s="1">
        <v>0</v>
      </c>
      <c r="DF19" s="1">
        <v>0</v>
      </c>
    </row>
    <row r="20" spans="1:110" x14ac:dyDescent="0.25">
      <c r="A20" t="s">
        <v>55</v>
      </c>
      <c r="B20" t="s">
        <v>54</v>
      </c>
      <c r="C20" s="1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 s="2">
        <v>0</v>
      </c>
      <c r="CP20" s="2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 s="2">
        <v>0</v>
      </c>
      <c r="CX20">
        <v>0</v>
      </c>
      <c r="CY20" s="2">
        <v>0</v>
      </c>
      <c r="CZ20" s="2">
        <v>0</v>
      </c>
      <c r="DA20">
        <v>0</v>
      </c>
      <c r="DB20">
        <v>0</v>
      </c>
      <c r="DC20" s="1">
        <v>0</v>
      </c>
      <c r="DD20" s="1">
        <v>0</v>
      </c>
      <c r="DE20" s="1">
        <v>0</v>
      </c>
      <c r="DF20" s="1">
        <v>0</v>
      </c>
    </row>
    <row r="21" spans="1:110" x14ac:dyDescent="0.25">
      <c r="A21" t="s">
        <v>58</v>
      </c>
      <c r="B21" t="s">
        <v>57</v>
      </c>
      <c r="C21" s="1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 s="2">
        <v>0</v>
      </c>
      <c r="CP21" s="2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 s="2">
        <v>0</v>
      </c>
      <c r="CX21">
        <v>0</v>
      </c>
      <c r="CY21" s="2">
        <v>0</v>
      </c>
      <c r="CZ21" s="2">
        <v>0</v>
      </c>
      <c r="DA21">
        <v>0</v>
      </c>
      <c r="DB21">
        <v>0</v>
      </c>
      <c r="DC21" s="1">
        <v>0</v>
      </c>
      <c r="DD21" s="1">
        <v>0</v>
      </c>
      <c r="DE21" s="1">
        <v>0</v>
      </c>
      <c r="DF21" s="1">
        <v>0</v>
      </c>
    </row>
    <row r="22" spans="1:110" x14ac:dyDescent="0.25">
      <c r="A22" t="s">
        <v>61</v>
      </c>
      <c r="B22" t="s">
        <v>653</v>
      </c>
      <c r="C22" s="1">
        <v>1380.0950533796588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 s="2">
        <v>0</v>
      </c>
      <c r="CP22" s="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 s="2">
        <v>0</v>
      </c>
      <c r="CX22">
        <v>0</v>
      </c>
      <c r="CY22" s="2">
        <v>0</v>
      </c>
      <c r="CZ22" s="2">
        <v>0</v>
      </c>
      <c r="DA22">
        <v>0</v>
      </c>
      <c r="DB22">
        <v>0</v>
      </c>
      <c r="DC22" s="1">
        <v>1380.0950533796588</v>
      </c>
      <c r="DD22" s="1">
        <v>26.935712329215601</v>
      </c>
      <c r="DE22" s="1">
        <v>0.6449575851817384</v>
      </c>
      <c r="DF22" s="1">
        <v>1352.5143834650601</v>
      </c>
    </row>
    <row r="23" spans="1:110" x14ac:dyDescent="0.25">
      <c r="A23" t="s">
        <v>64</v>
      </c>
      <c r="B23" t="s">
        <v>654</v>
      </c>
      <c r="C23" s="1">
        <v>454.15280077666347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 s="2">
        <v>0</v>
      </c>
      <c r="CP23" s="2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 s="2">
        <v>0</v>
      </c>
      <c r="CX23">
        <v>0</v>
      </c>
      <c r="CY23" s="2">
        <v>0</v>
      </c>
      <c r="CZ23" s="2">
        <v>0</v>
      </c>
      <c r="DA23">
        <v>0</v>
      </c>
      <c r="DB23">
        <v>0</v>
      </c>
      <c r="DC23" s="1">
        <v>454.15280077666347</v>
      </c>
      <c r="DD23" s="1">
        <v>15.689747119110764</v>
      </c>
      <c r="DE23" s="1">
        <v>2.1822978345401363</v>
      </c>
      <c r="DF23" s="1">
        <v>436.28075582287198</v>
      </c>
    </row>
    <row r="24" spans="1:110" x14ac:dyDescent="0.25">
      <c r="A24" t="s">
        <v>67</v>
      </c>
      <c r="B24" t="s">
        <v>66</v>
      </c>
      <c r="C24" s="1">
        <v>44.388612840520032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s="2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 s="2">
        <v>0</v>
      </c>
      <c r="CP24" s="2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 s="2">
        <v>0</v>
      </c>
      <c r="CX24">
        <v>0</v>
      </c>
      <c r="CY24" s="2">
        <v>0</v>
      </c>
      <c r="CZ24" s="2">
        <v>0</v>
      </c>
      <c r="DA24">
        <v>0</v>
      </c>
      <c r="DB24">
        <v>0</v>
      </c>
      <c r="DC24" s="1">
        <v>44.388612840520032</v>
      </c>
      <c r="DD24" s="1">
        <v>1.0095667562478441</v>
      </c>
      <c r="DE24" s="1">
        <v>6.4670956646239744E-2</v>
      </c>
      <c r="DF24" s="1">
        <v>43.314375127629297</v>
      </c>
    </row>
    <row r="25" spans="1:110" x14ac:dyDescent="0.25">
      <c r="A25" t="s">
        <v>70</v>
      </c>
      <c r="B25" t="s">
        <v>69</v>
      </c>
      <c r="C25" s="1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s="2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 s="2">
        <v>0</v>
      </c>
      <c r="CP25" s="2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 s="2">
        <v>0</v>
      </c>
      <c r="CX25">
        <v>0</v>
      </c>
      <c r="CY25" s="2">
        <v>0</v>
      </c>
      <c r="CZ25" s="2">
        <v>0</v>
      </c>
      <c r="DA25">
        <v>0</v>
      </c>
      <c r="DB25">
        <v>0</v>
      </c>
      <c r="DC25" s="1">
        <v>0</v>
      </c>
      <c r="DD25" s="1">
        <v>0</v>
      </c>
      <c r="DE25" s="1">
        <v>0</v>
      </c>
      <c r="DF25" s="1">
        <v>0</v>
      </c>
    </row>
    <row r="26" spans="1:110" x14ac:dyDescent="0.25">
      <c r="A26" t="s">
        <v>73</v>
      </c>
      <c r="B26" t="s">
        <v>72</v>
      </c>
      <c r="C26" s="1">
        <v>266.50050910982981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s="2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 s="2">
        <v>0</v>
      </c>
      <c r="CP26" s="2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 s="2">
        <v>0</v>
      </c>
      <c r="CX26">
        <v>0</v>
      </c>
      <c r="CY26" s="2">
        <v>0</v>
      </c>
      <c r="CZ26" s="2">
        <v>0</v>
      </c>
      <c r="DA26">
        <v>0</v>
      </c>
      <c r="DB26">
        <v>0</v>
      </c>
      <c r="DC26" s="1">
        <v>266.50050910982981</v>
      </c>
      <c r="DD26" s="1">
        <v>3.3857002576509077</v>
      </c>
      <c r="DE26" s="1">
        <v>0.17267552457746607</v>
      </c>
      <c r="DF26" s="1">
        <v>262.942133327953</v>
      </c>
    </row>
    <row r="27" spans="1:110" x14ac:dyDescent="0.25">
      <c r="A27" t="s">
        <v>76</v>
      </c>
      <c r="B27" t="s">
        <v>75</v>
      </c>
      <c r="C27" s="1">
        <v>1.8085049010471363E-4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s="2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 s="2">
        <v>0</v>
      </c>
      <c r="CP27" s="2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 s="2">
        <v>0</v>
      </c>
      <c r="CX27">
        <v>0</v>
      </c>
      <c r="CY27" s="2">
        <v>0</v>
      </c>
      <c r="CZ27" s="2">
        <v>0</v>
      </c>
      <c r="DA27">
        <v>0</v>
      </c>
      <c r="DB27">
        <v>0</v>
      </c>
      <c r="DC27" s="1">
        <v>1.8085049010471363E-4</v>
      </c>
      <c r="DD27" s="1">
        <v>0</v>
      </c>
      <c r="DE27" s="1">
        <v>0</v>
      </c>
      <c r="DF27" s="1">
        <v>1.8085049010488301E-4</v>
      </c>
    </row>
    <row r="28" spans="1:110" x14ac:dyDescent="0.25">
      <c r="A28" t="s">
        <v>79</v>
      </c>
      <c r="B28" t="s">
        <v>78</v>
      </c>
      <c r="C28" s="1">
        <v>20.447926699393356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s="2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 s="2">
        <v>0</v>
      </c>
      <c r="CP28" s="2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 s="2">
        <v>0</v>
      </c>
      <c r="CX28">
        <v>0</v>
      </c>
      <c r="CY28" s="2">
        <v>0</v>
      </c>
      <c r="CZ28" s="2">
        <v>0</v>
      </c>
      <c r="DA28">
        <v>0</v>
      </c>
      <c r="DB28">
        <v>0</v>
      </c>
      <c r="DC28" s="1">
        <v>20.447926699393356</v>
      </c>
      <c r="DD28" s="1">
        <v>1.5714386904277682</v>
      </c>
      <c r="DE28" s="1">
        <v>9.1013952039234458E-3</v>
      </c>
      <c r="DF28" s="1">
        <v>18.8673866137819</v>
      </c>
    </row>
    <row r="29" spans="1:110" x14ac:dyDescent="0.25">
      <c r="A29" t="s">
        <v>82</v>
      </c>
      <c r="B29" t="s">
        <v>81</v>
      </c>
      <c r="C29" s="1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s="2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 s="2">
        <v>0</v>
      </c>
      <c r="CP29" s="2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 s="2">
        <v>0</v>
      </c>
      <c r="CX29">
        <v>0</v>
      </c>
      <c r="CY29" s="2">
        <v>0</v>
      </c>
      <c r="CZ29" s="2">
        <v>0</v>
      </c>
      <c r="DA29">
        <v>0</v>
      </c>
      <c r="DB29">
        <v>0</v>
      </c>
      <c r="DC29" s="1">
        <v>0</v>
      </c>
      <c r="DD29" s="1">
        <v>0</v>
      </c>
      <c r="DE29" s="1">
        <v>0</v>
      </c>
      <c r="DF29" s="1">
        <v>0</v>
      </c>
    </row>
    <row r="30" spans="1:110" x14ac:dyDescent="0.25">
      <c r="A30" t="s">
        <v>85</v>
      </c>
      <c r="B30" t="s">
        <v>84</v>
      </c>
      <c r="C30" s="1">
        <v>261.66401559415493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s="2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 s="2">
        <v>0</v>
      </c>
      <c r="CP30" s="2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 s="2">
        <v>0</v>
      </c>
      <c r="CX30">
        <v>0</v>
      </c>
      <c r="CY30" s="2">
        <v>0</v>
      </c>
      <c r="CZ30" s="2">
        <v>0</v>
      </c>
      <c r="DA30">
        <v>0</v>
      </c>
      <c r="DB30">
        <v>0</v>
      </c>
      <c r="DC30" s="1">
        <v>261.66401559415493</v>
      </c>
      <c r="DD30" s="1">
        <v>17.586127316731158</v>
      </c>
      <c r="DE30" s="1">
        <v>0.46434516368976003</v>
      </c>
      <c r="DF30" s="1">
        <v>243.613543113791</v>
      </c>
    </row>
    <row r="31" spans="1:110" x14ac:dyDescent="0.25">
      <c r="A31" t="s">
        <v>88</v>
      </c>
      <c r="B31" t="s">
        <v>87</v>
      </c>
      <c r="C31" s="1">
        <v>2.8843235527178479E-4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s="2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 s="2">
        <v>0</v>
      </c>
      <c r="CP31" s="2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 s="2">
        <v>0</v>
      </c>
      <c r="CX31">
        <v>0</v>
      </c>
      <c r="CY31" s="2">
        <v>0</v>
      </c>
      <c r="CZ31" s="2">
        <v>0</v>
      </c>
      <c r="DA31">
        <v>0</v>
      </c>
      <c r="DB31">
        <v>0</v>
      </c>
      <c r="DC31" s="1">
        <v>2.8843235527178479E-4</v>
      </c>
      <c r="DD31" s="1">
        <v>0</v>
      </c>
      <c r="DE31" s="1">
        <v>0</v>
      </c>
      <c r="DF31" s="1">
        <v>2.88432355271913E-4</v>
      </c>
    </row>
    <row r="32" spans="1:110" x14ac:dyDescent="0.25">
      <c r="A32" t="s">
        <v>91</v>
      </c>
      <c r="B32" t="s">
        <v>90</v>
      </c>
      <c r="C32" s="1">
        <v>1565.8571880511031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 s="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 s="2">
        <v>0</v>
      </c>
      <c r="CP32" s="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 s="2">
        <v>0</v>
      </c>
      <c r="CX32">
        <v>0</v>
      </c>
      <c r="CY32" s="2">
        <v>0</v>
      </c>
      <c r="CZ32" s="2">
        <v>0</v>
      </c>
      <c r="DA32">
        <v>0</v>
      </c>
      <c r="DB32">
        <v>0</v>
      </c>
      <c r="DC32" s="1">
        <v>1565.8571880511031</v>
      </c>
      <c r="DD32" s="1">
        <v>119.35781933201811</v>
      </c>
      <c r="DE32" s="1">
        <v>4.7725698719725145</v>
      </c>
      <c r="DF32" s="1">
        <v>1441.72679885036</v>
      </c>
    </row>
    <row r="33" spans="1:110" x14ac:dyDescent="0.25">
      <c r="A33" t="s">
        <v>94</v>
      </c>
      <c r="B33" t="s">
        <v>93</v>
      </c>
      <c r="C33" s="1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 s="2">
        <v>0</v>
      </c>
      <c r="CP33" s="2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 s="2">
        <v>0</v>
      </c>
      <c r="CX33">
        <v>0</v>
      </c>
      <c r="CY33" s="2">
        <v>0</v>
      </c>
      <c r="CZ33" s="2">
        <v>0</v>
      </c>
      <c r="DA33">
        <v>0</v>
      </c>
      <c r="DB33">
        <v>0</v>
      </c>
      <c r="DC33" s="1">
        <v>0</v>
      </c>
      <c r="DD33" s="1">
        <v>0</v>
      </c>
      <c r="DE33" s="1">
        <v>0</v>
      </c>
      <c r="DF33" s="1">
        <v>0</v>
      </c>
    </row>
    <row r="34" spans="1:110" x14ac:dyDescent="0.25">
      <c r="A34" t="s">
        <v>97</v>
      </c>
      <c r="B34" t="s">
        <v>96</v>
      </c>
      <c r="C34" s="1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 s="2">
        <v>0</v>
      </c>
      <c r="CP34" s="2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 s="2">
        <v>0</v>
      </c>
      <c r="CX34">
        <v>0</v>
      </c>
      <c r="CY34" s="2">
        <v>0</v>
      </c>
      <c r="CZ34" s="2">
        <v>0</v>
      </c>
      <c r="DA34">
        <v>0</v>
      </c>
      <c r="DB34">
        <v>0</v>
      </c>
      <c r="DC34" s="1">
        <v>0</v>
      </c>
      <c r="DD34" s="1">
        <v>0</v>
      </c>
      <c r="DE34" s="1">
        <v>0</v>
      </c>
      <c r="DF34" s="1">
        <v>0</v>
      </c>
    </row>
    <row r="35" spans="1:110" x14ac:dyDescent="0.25">
      <c r="A35" t="s">
        <v>100</v>
      </c>
      <c r="B35" t="s">
        <v>99</v>
      </c>
      <c r="C35" s="1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 s="2">
        <v>0</v>
      </c>
      <c r="CP35" s="2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 s="2">
        <v>0</v>
      </c>
      <c r="CX35">
        <v>0</v>
      </c>
      <c r="CY35" s="2">
        <v>0</v>
      </c>
      <c r="CZ35" s="2">
        <v>0</v>
      </c>
      <c r="DA35">
        <v>0</v>
      </c>
      <c r="DB35">
        <v>0</v>
      </c>
      <c r="DC35" s="1">
        <v>0</v>
      </c>
      <c r="DD35" s="1">
        <v>0</v>
      </c>
      <c r="DE35" s="1">
        <v>0</v>
      </c>
      <c r="DF35" s="1">
        <v>0</v>
      </c>
    </row>
    <row r="36" spans="1:110" x14ac:dyDescent="0.25">
      <c r="A36" t="s">
        <v>103</v>
      </c>
      <c r="B36" t="s">
        <v>655</v>
      </c>
      <c r="C36" s="1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 s="2">
        <v>0</v>
      </c>
      <c r="CP36" s="2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 s="2">
        <v>0</v>
      </c>
      <c r="CX36">
        <v>0</v>
      </c>
      <c r="CY36" s="2">
        <v>0</v>
      </c>
      <c r="CZ36" s="2">
        <v>0</v>
      </c>
      <c r="DA36">
        <v>0</v>
      </c>
      <c r="DB36">
        <v>0</v>
      </c>
      <c r="DC36" s="1">
        <v>0</v>
      </c>
      <c r="DD36" s="1">
        <v>0</v>
      </c>
      <c r="DE36" s="1">
        <v>0</v>
      </c>
      <c r="DF36" s="1">
        <v>0</v>
      </c>
    </row>
    <row r="37" spans="1:110" x14ac:dyDescent="0.25">
      <c r="A37" t="s">
        <v>106</v>
      </c>
      <c r="B37" t="s">
        <v>105</v>
      </c>
      <c r="C37" s="1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 s="2">
        <v>0</v>
      </c>
      <c r="CP37" s="2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 s="2">
        <v>0</v>
      </c>
      <c r="CX37">
        <v>0</v>
      </c>
      <c r="CY37" s="2">
        <v>0</v>
      </c>
      <c r="CZ37" s="2">
        <v>0</v>
      </c>
      <c r="DA37">
        <v>0</v>
      </c>
      <c r="DB37">
        <v>0</v>
      </c>
      <c r="DC37" s="1">
        <v>0</v>
      </c>
      <c r="DD37" s="1">
        <v>0</v>
      </c>
      <c r="DE37" s="1">
        <v>0</v>
      </c>
      <c r="DF37" s="1">
        <v>0</v>
      </c>
    </row>
    <row r="38" spans="1:110" x14ac:dyDescent="0.25">
      <c r="A38" t="s">
        <v>109</v>
      </c>
      <c r="B38" t="s">
        <v>108</v>
      </c>
      <c r="C38" s="1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 s="2">
        <v>0</v>
      </c>
      <c r="CP38" s="2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 s="2">
        <v>0</v>
      </c>
      <c r="CX38">
        <v>0</v>
      </c>
      <c r="CY38" s="2">
        <v>0</v>
      </c>
      <c r="CZ38" s="2">
        <v>0</v>
      </c>
      <c r="DA38">
        <v>0</v>
      </c>
      <c r="DB38">
        <v>0</v>
      </c>
      <c r="DC38" s="1">
        <v>0</v>
      </c>
      <c r="DD38" s="1">
        <v>0</v>
      </c>
      <c r="DE38" s="1">
        <v>0</v>
      </c>
      <c r="DF38" s="1">
        <v>0</v>
      </c>
    </row>
    <row r="39" spans="1:110" x14ac:dyDescent="0.25">
      <c r="A39" t="s">
        <v>112</v>
      </c>
      <c r="B39" t="s">
        <v>111</v>
      </c>
      <c r="C39" s="1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 s="2">
        <v>0</v>
      </c>
      <c r="CP39" s="2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 s="2">
        <v>0</v>
      </c>
      <c r="CX39">
        <v>0</v>
      </c>
      <c r="CY39" s="2">
        <v>0</v>
      </c>
      <c r="CZ39" s="2">
        <v>0</v>
      </c>
      <c r="DA39">
        <v>0</v>
      </c>
      <c r="DB39">
        <v>0</v>
      </c>
      <c r="DC39" s="1">
        <v>0</v>
      </c>
      <c r="DD39" s="1">
        <v>0</v>
      </c>
      <c r="DE39" s="1">
        <v>0</v>
      </c>
      <c r="DF39" s="1">
        <v>0</v>
      </c>
    </row>
    <row r="40" spans="1:110" x14ac:dyDescent="0.25">
      <c r="A40" t="s">
        <v>115</v>
      </c>
      <c r="B40" t="s">
        <v>114</v>
      </c>
      <c r="C40" s="1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 s="2">
        <v>0</v>
      </c>
      <c r="CP40" s="2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 s="2">
        <v>0</v>
      </c>
      <c r="CX40">
        <v>0</v>
      </c>
      <c r="CY40" s="2">
        <v>0</v>
      </c>
      <c r="CZ40" s="2">
        <v>0</v>
      </c>
      <c r="DA40">
        <v>0</v>
      </c>
      <c r="DB40">
        <v>0</v>
      </c>
      <c r="DC40" s="1">
        <v>0</v>
      </c>
      <c r="DD40" s="1">
        <v>0</v>
      </c>
      <c r="DE40" s="1">
        <v>0</v>
      </c>
      <c r="DF40" s="1">
        <v>0</v>
      </c>
    </row>
    <row r="41" spans="1:110" x14ac:dyDescent="0.25">
      <c r="A41" t="s">
        <v>118</v>
      </c>
      <c r="B41" t="s">
        <v>117</v>
      </c>
      <c r="C41" s="1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 s="2">
        <v>0</v>
      </c>
      <c r="CP41" s="2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 s="2">
        <v>0</v>
      </c>
      <c r="CX41">
        <v>0</v>
      </c>
      <c r="CY41" s="2">
        <v>0</v>
      </c>
      <c r="CZ41" s="2">
        <v>0</v>
      </c>
      <c r="DA41">
        <v>0</v>
      </c>
      <c r="DB41">
        <v>0</v>
      </c>
      <c r="DC41" s="1">
        <v>0</v>
      </c>
      <c r="DD41" s="1">
        <v>0</v>
      </c>
      <c r="DE41" s="1">
        <v>0</v>
      </c>
      <c r="DF41" s="1">
        <v>0</v>
      </c>
    </row>
    <row r="42" spans="1:110" x14ac:dyDescent="0.25">
      <c r="A42" t="s">
        <v>121</v>
      </c>
      <c r="B42" t="s">
        <v>120</v>
      </c>
      <c r="C42" s="1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 s="2">
        <v>0</v>
      </c>
      <c r="CP42" s="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 s="2">
        <v>0</v>
      </c>
      <c r="CX42">
        <v>0</v>
      </c>
      <c r="CY42" s="2">
        <v>0</v>
      </c>
      <c r="CZ42" s="2">
        <v>0</v>
      </c>
      <c r="DA42">
        <v>0</v>
      </c>
      <c r="DB42">
        <v>0</v>
      </c>
      <c r="DC42" s="1">
        <v>0</v>
      </c>
      <c r="DD42" s="1">
        <v>0</v>
      </c>
      <c r="DE42" s="1">
        <v>0</v>
      </c>
      <c r="DF42" s="1">
        <v>0</v>
      </c>
    </row>
    <row r="43" spans="1:110" x14ac:dyDescent="0.25">
      <c r="A43" t="s">
        <v>124</v>
      </c>
      <c r="B43" t="s">
        <v>123</v>
      </c>
      <c r="C43" s="1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 s="2">
        <v>0</v>
      </c>
      <c r="CP43" s="2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 s="2">
        <v>0</v>
      </c>
      <c r="CX43">
        <v>0</v>
      </c>
      <c r="CY43" s="2">
        <v>0</v>
      </c>
      <c r="CZ43" s="2">
        <v>0</v>
      </c>
      <c r="DA43">
        <v>0</v>
      </c>
      <c r="DB43">
        <v>0</v>
      </c>
      <c r="DC43" s="1">
        <v>0</v>
      </c>
      <c r="DD43" s="1">
        <v>0</v>
      </c>
      <c r="DE43" s="1">
        <v>0</v>
      </c>
      <c r="DF43" s="1">
        <v>0</v>
      </c>
    </row>
    <row r="44" spans="1:110" x14ac:dyDescent="0.25">
      <c r="A44" t="s">
        <v>127</v>
      </c>
      <c r="B44" t="s">
        <v>126</v>
      </c>
      <c r="C44" s="1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 s="2">
        <v>0</v>
      </c>
      <c r="CP44" s="2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 s="2">
        <v>0</v>
      </c>
      <c r="CX44">
        <v>0</v>
      </c>
      <c r="CY44" s="2">
        <v>0</v>
      </c>
      <c r="CZ44" s="2">
        <v>0</v>
      </c>
      <c r="DA44">
        <v>0</v>
      </c>
      <c r="DB44">
        <v>0</v>
      </c>
      <c r="DC44" s="1">
        <v>0</v>
      </c>
      <c r="DD44" s="1">
        <v>0</v>
      </c>
      <c r="DE44" s="1">
        <v>0</v>
      </c>
      <c r="DF44" s="1">
        <v>0</v>
      </c>
    </row>
    <row r="45" spans="1:110" x14ac:dyDescent="0.25">
      <c r="A45" t="s">
        <v>130</v>
      </c>
      <c r="B45" t="s">
        <v>129</v>
      </c>
      <c r="C45" s="1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 s="2">
        <v>0</v>
      </c>
      <c r="CP45" s="2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 s="2">
        <v>0</v>
      </c>
      <c r="CX45">
        <v>0</v>
      </c>
      <c r="CY45" s="2">
        <v>0</v>
      </c>
      <c r="CZ45" s="2">
        <v>0</v>
      </c>
      <c r="DA45">
        <v>0</v>
      </c>
      <c r="DB45">
        <v>0</v>
      </c>
      <c r="DC45" s="1">
        <v>0</v>
      </c>
      <c r="DD45" s="1">
        <v>0</v>
      </c>
      <c r="DE45" s="1">
        <v>0</v>
      </c>
      <c r="DF45" s="1">
        <v>0</v>
      </c>
    </row>
    <row r="46" spans="1:110" x14ac:dyDescent="0.25">
      <c r="A46" t="s">
        <v>133</v>
      </c>
      <c r="B46" t="s">
        <v>132</v>
      </c>
      <c r="C46" s="1">
        <v>173.7040971006877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 s="2">
        <v>0</v>
      </c>
      <c r="CP46" s="2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 s="2">
        <v>0</v>
      </c>
      <c r="CX46">
        <v>0</v>
      </c>
      <c r="CY46" s="2">
        <v>0</v>
      </c>
      <c r="CZ46" s="2">
        <v>0</v>
      </c>
      <c r="DA46">
        <v>0</v>
      </c>
      <c r="DB46">
        <v>0</v>
      </c>
      <c r="DC46" s="1">
        <v>173.7040971006877</v>
      </c>
      <c r="DD46" s="1">
        <v>4.153938418044425</v>
      </c>
      <c r="DE46" s="1">
        <v>0.72042545239400446</v>
      </c>
      <c r="DF46" s="1">
        <v>168.82973323022799</v>
      </c>
    </row>
    <row r="47" spans="1:110" x14ac:dyDescent="0.25">
      <c r="A47" t="s">
        <v>136</v>
      </c>
      <c r="B47" t="s">
        <v>135</v>
      </c>
      <c r="C47" s="1">
        <v>3117.6336217784601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1</v>
      </c>
      <c r="K47" s="2">
        <v>0</v>
      </c>
      <c r="L47" s="2">
        <v>0</v>
      </c>
      <c r="M47" s="2">
        <v>0</v>
      </c>
      <c r="N47" s="2">
        <v>1</v>
      </c>
      <c r="O47" s="2">
        <v>0</v>
      </c>
      <c r="P47" s="2">
        <v>0</v>
      </c>
      <c r="Q47" s="2">
        <v>0</v>
      </c>
      <c r="R47" s="2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 s="2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 s="2">
        <v>0</v>
      </c>
      <c r="CP47" s="2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 s="2">
        <v>0</v>
      </c>
      <c r="CX47">
        <v>0</v>
      </c>
      <c r="CY47" s="2">
        <v>0</v>
      </c>
      <c r="CZ47" s="2">
        <v>0</v>
      </c>
      <c r="DA47">
        <v>0</v>
      </c>
      <c r="DB47">
        <v>0</v>
      </c>
      <c r="DC47" s="1">
        <v>3117.6336217784601</v>
      </c>
      <c r="DD47" s="1">
        <v>321.96538469609027</v>
      </c>
      <c r="DE47" s="1">
        <v>13.919285651298491</v>
      </c>
      <c r="DF47" s="1">
        <v>2781.7489514272002</v>
      </c>
    </row>
    <row r="48" spans="1:110" x14ac:dyDescent="0.25">
      <c r="A48" t="s">
        <v>139</v>
      </c>
      <c r="B48" t="s">
        <v>138</v>
      </c>
      <c r="C48" s="1">
        <v>6487.8262082887695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1</v>
      </c>
      <c r="K48" s="2">
        <v>0</v>
      </c>
      <c r="L48" s="2">
        <v>0</v>
      </c>
      <c r="M48" s="2">
        <v>0</v>
      </c>
      <c r="N48" s="2">
        <v>1</v>
      </c>
      <c r="O48" s="2">
        <v>0</v>
      </c>
      <c r="P48" s="2">
        <v>0</v>
      </c>
      <c r="Q48" s="2">
        <v>0</v>
      </c>
      <c r="R48" s="2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 s="2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 s="2">
        <v>0</v>
      </c>
      <c r="CP48" s="2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 s="2">
        <v>0</v>
      </c>
      <c r="CX48">
        <v>0</v>
      </c>
      <c r="CY48" s="2">
        <v>0</v>
      </c>
      <c r="CZ48" s="2">
        <v>0</v>
      </c>
      <c r="DA48">
        <v>0</v>
      </c>
      <c r="DB48">
        <v>0</v>
      </c>
      <c r="DC48" s="1">
        <v>6487.8262082887695</v>
      </c>
      <c r="DD48" s="1">
        <v>376.13694441931909</v>
      </c>
      <c r="DE48" s="1">
        <v>16.557649443653542</v>
      </c>
      <c r="DF48" s="1">
        <v>6095.1316144236398</v>
      </c>
    </row>
    <row r="49" spans="1:110" x14ac:dyDescent="0.25">
      <c r="A49" t="s">
        <v>142</v>
      </c>
      <c r="B49" t="s">
        <v>141</v>
      </c>
      <c r="C49" s="1">
        <v>8737.8858735968515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0</v>
      </c>
      <c r="L49" s="2">
        <v>0</v>
      </c>
      <c r="M49" s="2">
        <v>0</v>
      </c>
      <c r="N49" s="2">
        <v>1</v>
      </c>
      <c r="O49" s="2">
        <v>0</v>
      </c>
      <c r="P49" s="2">
        <v>0</v>
      </c>
      <c r="Q49" s="2">
        <v>0</v>
      </c>
      <c r="R49" s="2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 s="2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 s="2">
        <v>0</v>
      </c>
      <c r="CP49" s="2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 s="2">
        <v>0</v>
      </c>
      <c r="CX49">
        <v>0</v>
      </c>
      <c r="CY49" s="2">
        <v>0</v>
      </c>
      <c r="CZ49" s="2">
        <v>0</v>
      </c>
      <c r="DA49">
        <v>0</v>
      </c>
      <c r="DB49">
        <v>0</v>
      </c>
      <c r="DC49" s="1">
        <v>8737.8858735968515</v>
      </c>
      <c r="DD49" s="1">
        <v>335.03469816167956</v>
      </c>
      <c r="DE49" s="1">
        <v>229.08616321227424</v>
      </c>
      <c r="DF49" s="1">
        <v>8173.7650122225295</v>
      </c>
    </row>
    <row r="50" spans="1:110" x14ac:dyDescent="0.25">
      <c r="A50" t="s">
        <v>145</v>
      </c>
      <c r="B50" t="s">
        <v>144</v>
      </c>
      <c r="C50" s="1">
        <v>15828.440097948231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N50" s="2">
        <v>1</v>
      </c>
      <c r="O50" s="2">
        <v>0</v>
      </c>
      <c r="P50" s="2">
        <v>0</v>
      </c>
      <c r="Q50" s="2">
        <v>0</v>
      </c>
      <c r="R50" s="2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 s="2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 s="2">
        <v>0</v>
      </c>
      <c r="CP50" s="2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 s="2">
        <v>0</v>
      </c>
      <c r="CX50">
        <v>0</v>
      </c>
      <c r="CY50" s="2">
        <v>0</v>
      </c>
      <c r="CZ50" s="2">
        <v>0</v>
      </c>
      <c r="DA50">
        <v>0</v>
      </c>
      <c r="DB50">
        <v>0</v>
      </c>
      <c r="DC50" s="1">
        <v>15828.440097948231</v>
      </c>
      <c r="DD50" s="1">
        <v>2948.5189534997303</v>
      </c>
      <c r="DE50" s="1">
        <v>15.788677761293034</v>
      </c>
      <c r="DF50" s="1">
        <v>12864.1324667153</v>
      </c>
    </row>
    <row r="51" spans="1:110" x14ac:dyDescent="0.25">
      <c r="A51" t="s">
        <v>148</v>
      </c>
      <c r="B51" t="s">
        <v>147</v>
      </c>
      <c r="C51" s="1">
        <v>568.08301867754881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1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 s="2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 s="2">
        <v>0</v>
      </c>
      <c r="CP51" s="2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 s="2">
        <v>0</v>
      </c>
      <c r="CX51">
        <v>0</v>
      </c>
      <c r="CY51" s="2">
        <v>0</v>
      </c>
      <c r="CZ51" s="2">
        <v>0</v>
      </c>
      <c r="DA51">
        <v>0</v>
      </c>
      <c r="DB51">
        <v>0</v>
      </c>
      <c r="DC51" s="1">
        <v>568.08301867754881</v>
      </c>
      <c r="DD51" s="1">
        <v>22.003667280105326</v>
      </c>
      <c r="DE51" s="1">
        <v>0.44802103610294242</v>
      </c>
      <c r="DF51" s="1">
        <v>545.63133036100203</v>
      </c>
    </row>
    <row r="52" spans="1:110" x14ac:dyDescent="0.25">
      <c r="A52" t="s">
        <v>151</v>
      </c>
      <c r="B52" t="s">
        <v>150</v>
      </c>
      <c r="C52" s="1">
        <v>18476.560048877713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1</v>
      </c>
      <c r="J52" s="2">
        <v>0</v>
      </c>
      <c r="K52" s="2">
        <v>0</v>
      </c>
      <c r="L52" s="2">
        <v>0</v>
      </c>
      <c r="M52" s="2">
        <v>1</v>
      </c>
      <c r="N52" s="2">
        <v>0</v>
      </c>
      <c r="O52" s="2">
        <v>0</v>
      </c>
      <c r="P52" s="2">
        <v>1</v>
      </c>
      <c r="Q52" s="2">
        <v>1</v>
      </c>
      <c r="R52" s="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 s="2">
        <v>0</v>
      </c>
      <c r="CP52" s="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 s="2">
        <v>0</v>
      </c>
      <c r="CX52">
        <v>0</v>
      </c>
      <c r="CY52" s="2">
        <v>0</v>
      </c>
      <c r="CZ52" s="2">
        <v>0</v>
      </c>
      <c r="DA52">
        <v>0</v>
      </c>
      <c r="DB52">
        <v>0</v>
      </c>
      <c r="DC52" s="1">
        <v>18476.560048877713</v>
      </c>
      <c r="DD52" s="1">
        <v>1621.8852909157699</v>
      </c>
      <c r="DE52" s="1">
        <v>116.04202837017343</v>
      </c>
      <c r="DF52" s="1">
        <v>16738.632729581699</v>
      </c>
    </row>
    <row r="53" spans="1:110" x14ac:dyDescent="0.25">
      <c r="A53" t="s">
        <v>154</v>
      </c>
      <c r="B53" t="s">
        <v>153</v>
      </c>
      <c r="C53" s="1">
        <v>220.88302754292056</v>
      </c>
      <c r="D53" s="2">
        <v>0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 s="2">
        <v>0</v>
      </c>
      <c r="CP53" s="2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 s="2">
        <v>0</v>
      </c>
      <c r="CX53">
        <v>0</v>
      </c>
      <c r="CY53" s="2">
        <v>0</v>
      </c>
      <c r="CZ53" s="2">
        <v>0</v>
      </c>
      <c r="DA53">
        <v>0</v>
      </c>
      <c r="DB53">
        <v>0</v>
      </c>
      <c r="DC53" s="1">
        <v>220.88302754292056</v>
      </c>
      <c r="DD53" s="1">
        <v>16.467739769152381</v>
      </c>
      <c r="DE53" s="1">
        <v>0.87146888994701077</v>
      </c>
      <c r="DF53" s="1">
        <v>203.543818883873</v>
      </c>
    </row>
    <row r="54" spans="1:110" x14ac:dyDescent="0.25">
      <c r="A54" t="s">
        <v>157</v>
      </c>
      <c r="B54" t="s">
        <v>156</v>
      </c>
      <c r="C54" s="1">
        <v>1825.1637688298702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1</v>
      </c>
      <c r="P54" s="2">
        <v>0</v>
      </c>
      <c r="Q54" s="2">
        <v>0</v>
      </c>
      <c r="R54" s="2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 s="2">
        <v>0</v>
      </c>
      <c r="CP54" s="2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 s="2">
        <v>0</v>
      </c>
      <c r="CX54">
        <v>0</v>
      </c>
      <c r="CY54" s="2">
        <v>0</v>
      </c>
      <c r="CZ54" s="2">
        <v>0</v>
      </c>
      <c r="DA54">
        <v>0</v>
      </c>
      <c r="DB54">
        <v>0</v>
      </c>
      <c r="DC54" s="1">
        <v>1825.1637688298702</v>
      </c>
      <c r="DD54" s="1">
        <v>145.52683330838863</v>
      </c>
      <c r="DE54" s="1">
        <v>7.7742689808774479</v>
      </c>
      <c r="DF54" s="1">
        <v>1671.86266654067</v>
      </c>
    </row>
    <row r="55" spans="1:110" x14ac:dyDescent="0.25">
      <c r="A55" t="s">
        <v>160</v>
      </c>
      <c r="B55" t="s">
        <v>159</v>
      </c>
      <c r="C55" s="1">
        <v>68512.486051707412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0</v>
      </c>
      <c r="K55" s="2">
        <v>0</v>
      </c>
      <c r="L55" s="2">
        <v>0</v>
      </c>
      <c r="M55" s="2">
        <v>0</v>
      </c>
      <c r="N55" s="2">
        <v>1</v>
      </c>
      <c r="O55" s="2">
        <v>1</v>
      </c>
      <c r="P55" s="2">
        <v>1</v>
      </c>
      <c r="Q55" s="2">
        <v>1</v>
      </c>
      <c r="R55" s="2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 s="2">
        <v>0</v>
      </c>
      <c r="CP55" s="2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 s="2">
        <v>0</v>
      </c>
      <c r="CX55">
        <v>0</v>
      </c>
      <c r="CY55" s="2">
        <v>0</v>
      </c>
      <c r="CZ55" s="2">
        <v>0</v>
      </c>
      <c r="DA55">
        <v>0</v>
      </c>
      <c r="DB55">
        <v>0</v>
      </c>
      <c r="DC55" s="1">
        <v>68512.486051707412</v>
      </c>
      <c r="DD55" s="1">
        <v>6104.5264056983769</v>
      </c>
      <c r="DE55" s="1">
        <v>433.88219643921934</v>
      </c>
      <c r="DF55" s="1">
        <v>61974.077449569297</v>
      </c>
    </row>
    <row r="56" spans="1:110" x14ac:dyDescent="0.25">
      <c r="A56" t="s">
        <v>163</v>
      </c>
      <c r="B56" t="s">
        <v>162</v>
      </c>
      <c r="C56" s="1">
        <v>12219.817148192529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1</v>
      </c>
      <c r="R56" s="2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 s="2">
        <v>0</v>
      </c>
      <c r="CP56" s="2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 s="2">
        <v>0</v>
      </c>
      <c r="CX56">
        <v>0</v>
      </c>
      <c r="CY56" s="2">
        <v>0</v>
      </c>
      <c r="CZ56" s="2">
        <v>0</v>
      </c>
      <c r="DA56">
        <v>0</v>
      </c>
      <c r="DB56">
        <v>0</v>
      </c>
      <c r="DC56" s="1">
        <v>12219.817148192529</v>
      </c>
      <c r="DD56" s="1">
        <v>1753.212838276291</v>
      </c>
      <c r="DE56" s="1">
        <v>36.370968319226357</v>
      </c>
      <c r="DF56" s="1">
        <v>10430.233341597899</v>
      </c>
    </row>
    <row r="57" spans="1:110" x14ac:dyDescent="0.25">
      <c r="A57" t="s">
        <v>166</v>
      </c>
      <c r="B57" t="s">
        <v>165</v>
      </c>
      <c r="C57" s="1">
        <v>12005.263349482109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 s="2">
        <v>0</v>
      </c>
      <c r="CP57" s="2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 s="2">
        <v>0</v>
      </c>
      <c r="CX57">
        <v>0</v>
      </c>
      <c r="CY57" s="2">
        <v>0</v>
      </c>
      <c r="CZ57" s="2">
        <v>0</v>
      </c>
      <c r="DA57">
        <v>0</v>
      </c>
      <c r="DB57">
        <v>0</v>
      </c>
      <c r="DC57" s="1">
        <v>12005.263349482109</v>
      </c>
      <c r="DD57" s="1">
        <v>3715.2704615148323</v>
      </c>
      <c r="DE57" s="1">
        <v>253.19034072293988</v>
      </c>
      <c r="DF57" s="1">
        <v>8036.80254724918</v>
      </c>
    </row>
    <row r="58" spans="1:110" x14ac:dyDescent="0.25">
      <c r="A58" t="s">
        <v>169</v>
      </c>
      <c r="B58" t="s">
        <v>656</v>
      </c>
      <c r="C58" s="1">
        <v>25629.433757265746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 s="2">
        <v>0</v>
      </c>
      <c r="CP58" s="2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 s="2">
        <v>0</v>
      </c>
      <c r="CX58">
        <v>0</v>
      </c>
      <c r="CY58" s="2">
        <v>0</v>
      </c>
      <c r="CZ58" s="2">
        <v>0</v>
      </c>
      <c r="DA58">
        <v>0</v>
      </c>
      <c r="DB58">
        <v>0</v>
      </c>
      <c r="DC58" s="1">
        <v>25629.433757265746</v>
      </c>
      <c r="DD58" s="1">
        <v>21518.664495798497</v>
      </c>
      <c r="DE58" s="1">
        <v>70.236767901515094</v>
      </c>
      <c r="DF58" s="1">
        <v>4040.5324935673002</v>
      </c>
    </row>
    <row r="59" spans="1:110" x14ac:dyDescent="0.25">
      <c r="A59" t="s">
        <v>172</v>
      </c>
      <c r="B59" t="s">
        <v>657</v>
      </c>
      <c r="C59" s="1">
        <v>17265.91983152301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 s="2">
        <v>0</v>
      </c>
      <c r="CP59" s="2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 s="2">
        <v>0</v>
      </c>
      <c r="CX59">
        <v>0</v>
      </c>
      <c r="CY59" s="2">
        <v>0</v>
      </c>
      <c r="CZ59" s="2">
        <v>0</v>
      </c>
      <c r="DA59">
        <v>0</v>
      </c>
      <c r="DB59">
        <v>0</v>
      </c>
      <c r="DC59" s="1">
        <v>17265.91983152301</v>
      </c>
      <c r="DD59" s="1">
        <v>3526.2934873049912</v>
      </c>
      <c r="DE59" s="1">
        <v>254.16037816034671</v>
      </c>
      <c r="DF59" s="1">
        <v>13485.4659660584</v>
      </c>
    </row>
    <row r="60" spans="1:110" x14ac:dyDescent="0.25">
      <c r="A60" t="s">
        <v>175</v>
      </c>
      <c r="B60" t="s">
        <v>658</v>
      </c>
      <c r="C60" s="1">
        <v>33104.858770994906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>
        <v>0</v>
      </c>
      <c r="T60">
        <v>0</v>
      </c>
      <c r="U60">
        <v>1</v>
      </c>
      <c r="V60">
        <v>1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 s="2">
        <v>0</v>
      </c>
      <c r="CP60" s="2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 s="2">
        <v>0</v>
      </c>
      <c r="CX60">
        <v>0</v>
      </c>
      <c r="CY60" s="2">
        <v>0</v>
      </c>
      <c r="CZ60" s="2">
        <v>0</v>
      </c>
      <c r="DA60">
        <v>0</v>
      </c>
      <c r="DB60">
        <v>0</v>
      </c>
      <c r="DC60" s="1">
        <v>33104.858770994906</v>
      </c>
      <c r="DD60" s="1">
        <v>10861.711808357504</v>
      </c>
      <c r="DE60" s="1">
        <v>583.91286791471146</v>
      </c>
      <c r="DF60" s="1">
        <v>21659.234094723499</v>
      </c>
    </row>
    <row r="61" spans="1:110" x14ac:dyDescent="0.25">
      <c r="A61" t="s">
        <v>178</v>
      </c>
      <c r="B61" t="s">
        <v>659</v>
      </c>
      <c r="C61" s="1">
        <v>11196.444975445411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>
        <v>0</v>
      </c>
      <c r="T61">
        <v>0</v>
      </c>
      <c r="U61">
        <v>1</v>
      </c>
      <c r="V61">
        <v>1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 s="2">
        <v>0</v>
      </c>
      <c r="CP61" s="2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 s="2">
        <v>0</v>
      </c>
      <c r="CX61">
        <v>0</v>
      </c>
      <c r="CY61" s="2">
        <v>0</v>
      </c>
      <c r="CZ61" s="2">
        <v>0</v>
      </c>
      <c r="DA61">
        <v>0</v>
      </c>
      <c r="DB61">
        <v>0</v>
      </c>
      <c r="DC61" s="1">
        <v>11196.444975445411</v>
      </c>
      <c r="DD61" s="1">
        <v>3411.0515613236153</v>
      </c>
      <c r="DE61" s="1">
        <v>177.05817105336871</v>
      </c>
      <c r="DF61" s="1">
        <v>7608.3352430675905</v>
      </c>
    </row>
    <row r="62" spans="1:110" x14ac:dyDescent="0.25">
      <c r="A62" t="s">
        <v>181</v>
      </c>
      <c r="B62" t="s">
        <v>660</v>
      </c>
      <c r="C62" s="1">
        <v>4443.9373622732837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 s="2">
        <v>0</v>
      </c>
      <c r="CX62">
        <v>0</v>
      </c>
      <c r="CY62" s="2">
        <v>0</v>
      </c>
      <c r="CZ62" s="2">
        <v>0</v>
      </c>
      <c r="DA62">
        <v>0</v>
      </c>
      <c r="DB62">
        <v>0</v>
      </c>
      <c r="DC62" s="1">
        <v>4443.9373622732837</v>
      </c>
      <c r="DD62" s="1">
        <v>248.22529475887177</v>
      </c>
      <c r="DE62" s="1">
        <v>34.873165805114247</v>
      </c>
      <c r="DF62" s="1">
        <v>4160.8389017127101</v>
      </c>
    </row>
    <row r="63" spans="1:110" x14ac:dyDescent="0.25">
      <c r="A63" t="s">
        <v>184</v>
      </c>
      <c r="B63" t="s">
        <v>183</v>
      </c>
      <c r="C63" s="1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 s="2">
        <v>0</v>
      </c>
      <c r="CX63">
        <v>0</v>
      </c>
      <c r="CY63" s="2">
        <v>0</v>
      </c>
      <c r="CZ63" s="2">
        <v>0</v>
      </c>
      <c r="DA63">
        <v>0</v>
      </c>
      <c r="DB63">
        <v>0</v>
      </c>
      <c r="DC63" s="1">
        <v>0</v>
      </c>
      <c r="DD63" s="1">
        <v>0</v>
      </c>
      <c r="DE63" s="1">
        <v>0</v>
      </c>
      <c r="DF63" s="1">
        <v>0</v>
      </c>
    </row>
    <row r="64" spans="1:110" x14ac:dyDescent="0.25">
      <c r="A64" t="s">
        <v>187</v>
      </c>
      <c r="B64" t="s">
        <v>186</v>
      </c>
      <c r="C64" s="1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 s="2">
        <v>0</v>
      </c>
      <c r="CX64">
        <v>0</v>
      </c>
      <c r="CY64" s="2">
        <v>0</v>
      </c>
      <c r="CZ64" s="2">
        <v>0</v>
      </c>
      <c r="DA64">
        <v>0</v>
      </c>
      <c r="DB64">
        <v>0</v>
      </c>
      <c r="DC64" s="1">
        <v>0</v>
      </c>
      <c r="DD64" s="1">
        <v>0</v>
      </c>
      <c r="DE64" s="1">
        <v>0</v>
      </c>
      <c r="DF64" s="1">
        <v>0</v>
      </c>
    </row>
    <row r="65" spans="1:111" x14ac:dyDescent="0.25">
      <c r="A65" t="s">
        <v>190</v>
      </c>
      <c r="B65" t="s">
        <v>189</v>
      </c>
      <c r="C65" s="1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 s="2">
        <v>0</v>
      </c>
      <c r="CX65">
        <v>0</v>
      </c>
      <c r="CY65" s="2">
        <v>0</v>
      </c>
      <c r="CZ65" s="2">
        <v>0</v>
      </c>
      <c r="DA65">
        <v>0</v>
      </c>
      <c r="DB65">
        <v>0</v>
      </c>
      <c r="DC65" s="1">
        <v>0</v>
      </c>
      <c r="DD65" s="1">
        <v>0</v>
      </c>
      <c r="DE65" s="1">
        <v>0</v>
      </c>
      <c r="DF65" s="1">
        <v>0</v>
      </c>
    </row>
    <row r="66" spans="1:111" x14ac:dyDescent="0.25">
      <c r="A66" t="s">
        <v>193</v>
      </c>
      <c r="B66" t="s">
        <v>192</v>
      </c>
      <c r="C66" s="1">
        <v>6642.9958868279928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 s="2">
        <v>0</v>
      </c>
      <c r="CX66">
        <v>0</v>
      </c>
      <c r="CY66" s="2">
        <v>0</v>
      </c>
      <c r="CZ66" s="2">
        <v>0</v>
      </c>
      <c r="DA66">
        <v>0</v>
      </c>
      <c r="DB66">
        <v>0</v>
      </c>
      <c r="DC66" s="1">
        <v>6642.9958868279928</v>
      </c>
      <c r="DD66" s="1">
        <v>124.16326340847114</v>
      </c>
      <c r="DE66" s="1">
        <v>25.74579523117194</v>
      </c>
      <c r="DF66" s="1">
        <v>6493.0868281925304</v>
      </c>
    </row>
    <row r="67" spans="1:111" x14ac:dyDescent="0.25">
      <c r="A67" t="s">
        <v>196</v>
      </c>
      <c r="B67" t="s">
        <v>661</v>
      </c>
      <c r="C67" s="1">
        <v>28665.564238375224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1</v>
      </c>
      <c r="CG67">
        <v>1</v>
      </c>
      <c r="CH67">
        <v>1</v>
      </c>
      <c r="CI67">
        <v>1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 s="2">
        <v>0</v>
      </c>
      <c r="CX67">
        <v>0</v>
      </c>
      <c r="CY67" s="2">
        <v>0</v>
      </c>
      <c r="CZ67" s="2">
        <v>0</v>
      </c>
      <c r="DA67">
        <v>0</v>
      </c>
      <c r="DB67">
        <v>0</v>
      </c>
      <c r="DC67" s="1">
        <v>28665.564238375224</v>
      </c>
      <c r="DD67" s="1">
        <v>2150.1530335478083</v>
      </c>
      <c r="DE67" s="1">
        <v>257.19876984387508</v>
      </c>
      <c r="DF67" s="1">
        <v>26258.212434953799</v>
      </c>
    </row>
    <row r="68" spans="1:111" x14ac:dyDescent="0.25">
      <c r="A68" t="s">
        <v>199</v>
      </c>
      <c r="B68" t="s">
        <v>198</v>
      </c>
      <c r="C68" s="1">
        <v>27.210797722104463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 s="2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 s="2">
        <v>0</v>
      </c>
      <c r="CX68">
        <v>0</v>
      </c>
      <c r="CY68" s="2">
        <v>0</v>
      </c>
      <c r="CZ68" s="2">
        <v>0</v>
      </c>
      <c r="DA68">
        <v>0</v>
      </c>
      <c r="DB68">
        <v>0</v>
      </c>
      <c r="DC68" s="1">
        <v>27.210797722104463</v>
      </c>
      <c r="DD68" s="1">
        <v>19.678462154491609</v>
      </c>
      <c r="DE68" s="1">
        <v>0.14213956347015916</v>
      </c>
      <c r="DF68" s="1">
        <v>7.3901960041428501</v>
      </c>
    </row>
    <row r="69" spans="1:111" x14ac:dyDescent="0.25">
      <c r="A69" t="s">
        <v>202</v>
      </c>
      <c r="B69" t="s">
        <v>201</v>
      </c>
      <c r="C69" s="1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s="2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 s="2">
        <v>0</v>
      </c>
      <c r="CX69">
        <v>0</v>
      </c>
      <c r="CY69" s="2">
        <v>0</v>
      </c>
      <c r="CZ69" s="2">
        <v>0</v>
      </c>
      <c r="DA69">
        <v>0</v>
      </c>
      <c r="DB69">
        <v>0</v>
      </c>
      <c r="DC69" s="1">
        <v>0</v>
      </c>
      <c r="DD69" s="1">
        <v>0</v>
      </c>
      <c r="DE69" s="1">
        <v>0</v>
      </c>
      <c r="DF69" s="1">
        <v>0</v>
      </c>
    </row>
    <row r="70" spans="1:111" x14ac:dyDescent="0.25">
      <c r="A70" t="s">
        <v>205</v>
      </c>
      <c r="B70" t="s">
        <v>204</v>
      </c>
      <c r="C70" s="1">
        <v>1.6121515683584271E-4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s="2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 s="2">
        <v>0</v>
      </c>
      <c r="CX70">
        <v>0</v>
      </c>
      <c r="CY70" s="2">
        <v>0</v>
      </c>
      <c r="CZ70" s="2">
        <v>0</v>
      </c>
      <c r="DA70">
        <v>0</v>
      </c>
      <c r="DB70">
        <v>0</v>
      </c>
      <c r="DC70" s="1">
        <v>1.6121515683584271E-4</v>
      </c>
      <c r="DD70" s="1">
        <v>0</v>
      </c>
      <c r="DE70" s="1">
        <v>0</v>
      </c>
      <c r="DF70" s="1">
        <v>1.6121515683596301E-4</v>
      </c>
    </row>
    <row r="71" spans="1:111" x14ac:dyDescent="0.25">
      <c r="A71" t="s">
        <v>208</v>
      </c>
      <c r="B71" t="s">
        <v>207</v>
      </c>
      <c r="C71" s="1">
        <v>40796.300017567388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 s="2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 s="2">
        <v>0</v>
      </c>
      <c r="CX71">
        <v>0</v>
      </c>
      <c r="CY71" s="2">
        <v>0</v>
      </c>
      <c r="CZ71" s="2">
        <v>0</v>
      </c>
      <c r="DA71">
        <v>0</v>
      </c>
      <c r="DB71">
        <v>0</v>
      </c>
      <c r="DC71" s="1">
        <v>40796.300017567388</v>
      </c>
      <c r="DD71" s="1">
        <v>15304.841585356717</v>
      </c>
      <c r="DE71" s="1">
        <v>73.63462491289755</v>
      </c>
      <c r="DF71" s="1">
        <v>25417.8238073469</v>
      </c>
    </row>
    <row r="72" spans="1:111" x14ac:dyDescent="0.25">
      <c r="A72" t="s">
        <v>211</v>
      </c>
      <c r="B72" t="s">
        <v>210</v>
      </c>
      <c r="C72" s="1">
        <v>0.95256541512882131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s="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 s="2">
        <v>0</v>
      </c>
      <c r="CX72">
        <v>0</v>
      </c>
      <c r="CY72" s="2">
        <v>0</v>
      </c>
      <c r="CZ72" s="2">
        <v>0</v>
      </c>
      <c r="DA72">
        <v>0</v>
      </c>
      <c r="DB72">
        <v>0</v>
      </c>
      <c r="DC72" s="1">
        <v>0.95256541512882131</v>
      </c>
      <c r="DD72" s="1">
        <v>0.26790328192206636</v>
      </c>
      <c r="DE72" s="1">
        <v>8.4960807817319964E-4</v>
      </c>
      <c r="DF72" s="1">
        <v>0.68381252512860502</v>
      </c>
    </row>
    <row r="73" spans="1:111" x14ac:dyDescent="0.25">
      <c r="A73" t="s">
        <v>214</v>
      </c>
      <c r="B73" t="s">
        <v>213</v>
      </c>
      <c r="C73" s="1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 s="2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 s="2">
        <v>0</v>
      </c>
      <c r="CX73">
        <v>0</v>
      </c>
      <c r="CY73" s="2">
        <v>0</v>
      </c>
      <c r="CZ73" s="2">
        <v>0</v>
      </c>
      <c r="DA73">
        <v>0</v>
      </c>
      <c r="DB73">
        <v>0</v>
      </c>
      <c r="DC73" s="1">
        <v>0</v>
      </c>
      <c r="DD73" s="1">
        <v>0</v>
      </c>
      <c r="DE73" s="1">
        <v>0</v>
      </c>
      <c r="DF73" s="1">
        <v>0</v>
      </c>
    </row>
    <row r="74" spans="1:111" x14ac:dyDescent="0.25">
      <c r="A74" t="s">
        <v>217</v>
      </c>
      <c r="B74" t="s">
        <v>216</v>
      </c>
      <c r="C74" s="1">
        <v>338.77086758371649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 s="2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 s="2">
        <v>0</v>
      </c>
      <c r="CX74">
        <v>0</v>
      </c>
      <c r="CY74" s="2">
        <v>0</v>
      </c>
      <c r="CZ74" s="2">
        <v>0</v>
      </c>
      <c r="DA74">
        <v>0</v>
      </c>
      <c r="DB74">
        <v>0</v>
      </c>
      <c r="DC74" s="1">
        <v>338.77086758371649</v>
      </c>
      <c r="DD74" s="1">
        <v>88.934539255409277</v>
      </c>
      <c r="DE74" s="1">
        <v>0.47491510230188999</v>
      </c>
      <c r="DF74" s="1">
        <v>249.36141322584601</v>
      </c>
    </row>
    <row r="75" spans="1:111" x14ac:dyDescent="0.25">
      <c r="A75" t="s">
        <v>220</v>
      </c>
      <c r="B75" t="s">
        <v>219</v>
      </c>
      <c r="C75" s="1">
        <v>29.841998588595789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 s="2">
        <v>0</v>
      </c>
      <c r="CX75">
        <v>0</v>
      </c>
      <c r="CY75" s="2">
        <v>0</v>
      </c>
      <c r="CZ75" s="2">
        <v>0</v>
      </c>
      <c r="DA75">
        <v>0</v>
      </c>
      <c r="DB75">
        <v>0</v>
      </c>
      <c r="DC75" s="1">
        <v>29.841998588595789</v>
      </c>
      <c r="DD75" s="1">
        <v>13.949803195214583</v>
      </c>
      <c r="DE75" s="1">
        <v>2.0030512944960205E-3</v>
      </c>
      <c r="DF75" s="1">
        <v>15.8901923420859</v>
      </c>
    </row>
    <row r="76" spans="1:111" x14ac:dyDescent="0.25">
      <c r="A76" t="s">
        <v>223</v>
      </c>
      <c r="B76" t="s">
        <v>222</v>
      </c>
      <c r="C76" s="1">
        <v>23562.021454699578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1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 s="2">
        <v>0</v>
      </c>
      <c r="CX76">
        <v>0</v>
      </c>
      <c r="CY76" s="2">
        <v>0</v>
      </c>
      <c r="CZ76" s="2">
        <v>0</v>
      </c>
      <c r="DA76">
        <v>0</v>
      </c>
      <c r="DB76">
        <v>0</v>
      </c>
      <c r="DC76" s="1">
        <v>23562.021454699578</v>
      </c>
      <c r="DD76" s="1">
        <v>13144.874036038582</v>
      </c>
      <c r="DE76" s="1">
        <v>52.913003558276387</v>
      </c>
      <c r="DF76" s="1">
        <v>10364.234415104</v>
      </c>
    </row>
    <row r="77" spans="1:111" x14ac:dyDescent="0.25">
      <c r="A77" t="s">
        <v>226</v>
      </c>
      <c r="B77" t="s">
        <v>225</v>
      </c>
      <c r="C77" s="1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 s="2">
        <v>0</v>
      </c>
      <c r="CX77">
        <v>0</v>
      </c>
      <c r="CY77" s="2">
        <v>0</v>
      </c>
      <c r="CZ77" s="2">
        <v>0</v>
      </c>
      <c r="DA77">
        <v>0</v>
      </c>
      <c r="DB77">
        <v>0</v>
      </c>
      <c r="DC77" s="1">
        <v>0</v>
      </c>
      <c r="DD77" s="1">
        <v>0</v>
      </c>
      <c r="DE77" s="1">
        <v>0</v>
      </c>
      <c r="DF77" s="1">
        <v>0</v>
      </c>
    </row>
    <row r="78" spans="1:111" x14ac:dyDescent="0.25">
      <c r="A78" t="s">
        <v>229</v>
      </c>
      <c r="B78" t="s">
        <v>228</v>
      </c>
      <c r="C78" s="1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 s="2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1">
        <v>0</v>
      </c>
      <c r="DD78" s="1">
        <v>0</v>
      </c>
      <c r="DE78" s="1">
        <v>0</v>
      </c>
      <c r="DF78" s="1">
        <v>0</v>
      </c>
      <c r="DG78" s="2"/>
    </row>
    <row r="79" spans="1:111" x14ac:dyDescent="0.25">
      <c r="A79" t="s">
        <v>232</v>
      </c>
      <c r="B79" t="s">
        <v>231</v>
      </c>
      <c r="C79" s="1">
        <v>1617.9013165655342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 s="2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1">
        <v>1617.9013165655342</v>
      </c>
      <c r="DD79" s="1">
        <v>792.73130307796362</v>
      </c>
      <c r="DE79" s="1">
        <v>3.599447998461569</v>
      </c>
      <c r="DF79" s="1">
        <v>821.57056548829405</v>
      </c>
      <c r="DG79" s="2"/>
    </row>
    <row r="80" spans="1:111" x14ac:dyDescent="0.25">
      <c r="A80" t="s">
        <v>235</v>
      </c>
      <c r="B80" t="s">
        <v>234</v>
      </c>
      <c r="C80" s="1">
        <v>6.1153274195201526E-5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 s="2">
        <v>0</v>
      </c>
      <c r="CX80">
        <v>0</v>
      </c>
      <c r="CY80" s="2">
        <v>0</v>
      </c>
      <c r="CZ80" s="2">
        <v>0</v>
      </c>
      <c r="DA80">
        <v>0</v>
      </c>
      <c r="DB80">
        <v>0</v>
      </c>
      <c r="DC80" s="1">
        <v>6.1153274195201526E-5</v>
      </c>
      <c r="DD80" s="1">
        <v>0</v>
      </c>
      <c r="DE80" s="1">
        <v>0</v>
      </c>
      <c r="DF80" s="1">
        <v>6.1153274195205605E-5</v>
      </c>
    </row>
    <row r="81" spans="1:110" x14ac:dyDescent="0.25">
      <c r="A81" t="s">
        <v>238</v>
      </c>
      <c r="B81" t="s">
        <v>237</v>
      </c>
      <c r="C81" s="1">
        <v>1.3016071392353166E-4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 s="2">
        <v>0</v>
      </c>
      <c r="CX81">
        <v>0</v>
      </c>
      <c r="CY81" s="2">
        <v>0</v>
      </c>
      <c r="CZ81" s="2">
        <v>0</v>
      </c>
      <c r="DA81">
        <v>0</v>
      </c>
      <c r="DB81">
        <v>0</v>
      </c>
      <c r="DC81" s="1">
        <v>1.3016071392353166E-4</v>
      </c>
      <c r="DD81" s="1">
        <v>0</v>
      </c>
      <c r="DE81" s="1">
        <v>0</v>
      </c>
      <c r="DF81" s="1">
        <v>1.3016071392357999E-4</v>
      </c>
    </row>
    <row r="82" spans="1:110" x14ac:dyDescent="0.25">
      <c r="A82" t="s">
        <v>241</v>
      </c>
      <c r="B82" t="s">
        <v>240</v>
      </c>
      <c r="C82" s="1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 s="2">
        <v>0</v>
      </c>
      <c r="CX82">
        <v>0</v>
      </c>
      <c r="CY82" s="2">
        <v>0</v>
      </c>
      <c r="CZ82" s="2">
        <v>0</v>
      </c>
      <c r="DA82">
        <v>0</v>
      </c>
      <c r="DB82">
        <v>0</v>
      </c>
      <c r="DC82" s="1">
        <v>0</v>
      </c>
      <c r="DD82" s="1">
        <v>0</v>
      </c>
      <c r="DE82" s="1">
        <v>0</v>
      </c>
      <c r="DF82" s="1">
        <v>0</v>
      </c>
    </row>
    <row r="83" spans="1:110" x14ac:dyDescent="0.25">
      <c r="A83" t="s">
        <v>244</v>
      </c>
      <c r="B83" t="s">
        <v>243</v>
      </c>
      <c r="C83" s="1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 s="2">
        <v>0</v>
      </c>
      <c r="CX83">
        <v>0</v>
      </c>
      <c r="CY83" s="2">
        <v>0</v>
      </c>
      <c r="CZ83" s="2">
        <v>0</v>
      </c>
      <c r="DA83">
        <v>0</v>
      </c>
      <c r="DB83">
        <v>0</v>
      </c>
      <c r="DC83" s="1">
        <v>0</v>
      </c>
      <c r="DD83" s="1">
        <v>0</v>
      </c>
      <c r="DE83" s="1">
        <v>0</v>
      </c>
      <c r="DF83" s="1">
        <v>0</v>
      </c>
    </row>
    <row r="84" spans="1:110" x14ac:dyDescent="0.25">
      <c r="A84" t="s">
        <v>247</v>
      </c>
      <c r="B84" t="s">
        <v>246</v>
      </c>
      <c r="C84" s="1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 s="2">
        <v>0</v>
      </c>
      <c r="CX84">
        <v>0</v>
      </c>
      <c r="CY84" s="2">
        <v>0</v>
      </c>
      <c r="CZ84" s="2">
        <v>0</v>
      </c>
      <c r="DA84">
        <v>0</v>
      </c>
      <c r="DB84">
        <v>0</v>
      </c>
      <c r="DC84" s="1">
        <v>0</v>
      </c>
      <c r="DD84" s="1">
        <v>0</v>
      </c>
      <c r="DE84" s="1">
        <v>0</v>
      </c>
      <c r="DF84" s="1">
        <v>0</v>
      </c>
    </row>
    <row r="85" spans="1:110" x14ac:dyDescent="0.25">
      <c r="A85" t="s">
        <v>250</v>
      </c>
      <c r="B85" t="s">
        <v>249</v>
      </c>
      <c r="C85" s="1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 s="2">
        <v>0</v>
      </c>
      <c r="CX85">
        <v>0</v>
      </c>
      <c r="CY85" s="2">
        <v>0</v>
      </c>
      <c r="CZ85" s="2">
        <v>0</v>
      </c>
      <c r="DA85">
        <v>0</v>
      </c>
      <c r="DB85">
        <v>0</v>
      </c>
      <c r="DC85" s="1">
        <v>0</v>
      </c>
      <c r="DD85" s="1">
        <v>0</v>
      </c>
      <c r="DE85" s="1">
        <v>0</v>
      </c>
      <c r="DF85" s="1">
        <v>0</v>
      </c>
    </row>
    <row r="86" spans="1:110" x14ac:dyDescent="0.25">
      <c r="A86" t="s">
        <v>253</v>
      </c>
      <c r="B86" t="s">
        <v>252</v>
      </c>
      <c r="C86" s="1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 s="2">
        <v>0</v>
      </c>
      <c r="CX86">
        <v>0</v>
      </c>
      <c r="CY86" s="2">
        <v>0</v>
      </c>
      <c r="CZ86" s="2">
        <v>0</v>
      </c>
      <c r="DA86">
        <v>0</v>
      </c>
      <c r="DB86">
        <v>0</v>
      </c>
      <c r="DC86" s="1">
        <v>0</v>
      </c>
      <c r="DD86" s="1">
        <v>0</v>
      </c>
      <c r="DE86" s="1">
        <v>0</v>
      </c>
      <c r="DF86" s="1">
        <v>0</v>
      </c>
    </row>
    <row r="87" spans="1:110" x14ac:dyDescent="0.25">
      <c r="A87" t="s">
        <v>256</v>
      </c>
      <c r="B87" t="s">
        <v>255</v>
      </c>
      <c r="C87" s="1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 s="2">
        <v>0</v>
      </c>
      <c r="CX87">
        <v>0</v>
      </c>
      <c r="CY87" s="2">
        <v>0</v>
      </c>
      <c r="CZ87" s="2">
        <v>0</v>
      </c>
      <c r="DA87">
        <v>0</v>
      </c>
      <c r="DB87">
        <v>0</v>
      </c>
      <c r="DC87" s="1">
        <v>0</v>
      </c>
      <c r="DD87" s="1">
        <v>0</v>
      </c>
      <c r="DE87" s="1">
        <v>0</v>
      </c>
      <c r="DF87" s="1">
        <v>0</v>
      </c>
    </row>
    <row r="88" spans="1:110" x14ac:dyDescent="0.25">
      <c r="A88" t="s">
        <v>259</v>
      </c>
      <c r="B88" t="s">
        <v>258</v>
      </c>
      <c r="C88" s="1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 s="2">
        <v>0</v>
      </c>
      <c r="CX88">
        <v>0</v>
      </c>
      <c r="CY88" s="2">
        <v>0</v>
      </c>
      <c r="CZ88" s="2">
        <v>0</v>
      </c>
      <c r="DA88">
        <v>0</v>
      </c>
      <c r="DB88">
        <v>0</v>
      </c>
      <c r="DC88" s="1">
        <v>0</v>
      </c>
      <c r="DD88" s="1">
        <v>0</v>
      </c>
      <c r="DE88" s="1">
        <v>0</v>
      </c>
      <c r="DF88" s="1">
        <v>0</v>
      </c>
    </row>
    <row r="89" spans="1:110" x14ac:dyDescent="0.25">
      <c r="A89" t="s">
        <v>262</v>
      </c>
      <c r="B89" t="s">
        <v>261</v>
      </c>
      <c r="C89" s="1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 s="2">
        <v>0</v>
      </c>
      <c r="CX89">
        <v>0</v>
      </c>
      <c r="CY89" s="2">
        <v>0</v>
      </c>
      <c r="CZ89" s="2">
        <v>0</v>
      </c>
      <c r="DA89">
        <v>0</v>
      </c>
      <c r="DB89">
        <v>0</v>
      </c>
      <c r="DC89" s="1">
        <v>0</v>
      </c>
      <c r="DD89" s="1">
        <v>0</v>
      </c>
      <c r="DE89" s="1">
        <v>0</v>
      </c>
      <c r="DF89" s="1">
        <v>0</v>
      </c>
    </row>
    <row r="90" spans="1:110" x14ac:dyDescent="0.25">
      <c r="A90" t="s">
        <v>265</v>
      </c>
      <c r="B90" t="s">
        <v>264</v>
      </c>
      <c r="C90" s="1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 s="2">
        <v>0</v>
      </c>
      <c r="CX90">
        <v>0</v>
      </c>
      <c r="CY90" s="2">
        <v>0</v>
      </c>
      <c r="CZ90" s="2">
        <v>0</v>
      </c>
      <c r="DA90">
        <v>0</v>
      </c>
      <c r="DB90">
        <v>0</v>
      </c>
      <c r="DC90" s="1">
        <v>0</v>
      </c>
      <c r="DD90" s="1">
        <v>0</v>
      </c>
      <c r="DE90" s="1">
        <v>0</v>
      </c>
      <c r="DF90" s="1">
        <v>0</v>
      </c>
    </row>
    <row r="91" spans="1:110" x14ac:dyDescent="0.25">
      <c r="A91" t="s">
        <v>268</v>
      </c>
      <c r="B91" t="s">
        <v>267</v>
      </c>
      <c r="C91" s="1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 s="2">
        <v>0</v>
      </c>
      <c r="CX91">
        <v>0</v>
      </c>
      <c r="CY91" s="2">
        <v>0</v>
      </c>
      <c r="CZ91" s="2">
        <v>0</v>
      </c>
      <c r="DA91">
        <v>0</v>
      </c>
      <c r="DB91">
        <v>0</v>
      </c>
      <c r="DC91" s="1">
        <v>0</v>
      </c>
      <c r="DD91" s="1">
        <v>0</v>
      </c>
      <c r="DE91" s="1">
        <v>0</v>
      </c>
      <c r="DF91" s="1">
        <v>0</v>
      </c>
    </row>
    <row r="92" spans="1:110" x14ac:dyDescent="0.25">
      <c r="A92" t="s">
        <v>271</v>
      </c>
      <c r="B92" t="s">
        <v>270</v>
      </c>
      <c r="C92" s="1">
        <v>99.602178512057236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 s="2">
        <v>0</v>
      </c>
      <c r="CX92">
        <v>0</v>
      </c>
      <c r="CY92" s="2">
        <v>0</v>
      </c>
      <c r="CZ92" s="2">
        <v>0</v>
      </c>
      <c r="DA92">
        <v>0</v>
      </c>
      <c r="DB92">
        <v>0</v>
      </c>
      <c r="DC92" s="1">
        <v>99.602178512057236</v>
      </c>
      <c r="DD92" s="1">
        <v>4.7126860864315274</v>
      </c>
      <c r="DE92" s="1">
        <v>0.28773006455450278</v>
      </c>
      <c r="DF92" s="1">
        <v>94.601762361107902</v>
      </c>
    </row>
    <row r="93" spans="1:110" x14ac:dyDescent="0.25">
      <c r="A93" t="s">
        <v>274</v>
      </c>
      <c r="B93" t="s">
        <v>273</v>
      </c>
      <c r="C93" s="1">
        <v>135.73029643318421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 s="2">
        <v>0</v>
      </c>
      <c r="CX93">
        <v>0</v>
      </c>
      <c r="CY93" s="2">
        <v>0</v>
      </c>
      <c r="CZ93" s="2">
        <v>0</v>
      </c>
      <c r="DA93">
        <v>0</v>
      </c>
      <c r="DB93">
        <v>0</v>
      </c>
      <c r="DC93" s="1">
        <v>135.73029643318421</v>
      </c>
      <c r="DD93" s="1">
        <v>13.888282202313189</v>
      </c>
      <c r="DE93" s="1">
        <v>0.88508163562038389</v>
      </c>
      <c r="DF93" s="1">
        <v>120.95693259532401</v>
      </c>
    </row>
    <row r="94" spans="1:110" x14ac:dyDescent="0.25">
      <c r="A94" t="s">
        <v>277</v>
      </c>
      <c r="B94" t="s">
        <v>276</v>
      </c>
      <c r="C94" s="1">
        <v>33373.574117411961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  <c r="AX94">
        <v>0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1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1</v>
      </c>
      <c r="CU94">
        <v>0</v>
      </c>
      <c r="CV94">
        <v>0</v>
      </c>
      <c r="CW94" s="2">
        <v>0</v>
      </c>
      <c r="CX94">
        <v>0</v>
      </c>
      <c r="CY94" s="2">
        <v>0</v>
      </c>
      <c r="CZ94" s="2">
        <v>0</v>
      </c>
      <c r="DA94">
        <v>0</v>
      </c>
      <c r="DB94">
        <v>0</v>
      </c>
      <c r="DC94" s="1">
        <v>33373.574117411961</v>
      </c>
      <c r="DD94" s="1">
        <v>2089.5075145610444</v>
      </c>
      <c r="DE94" s="1">
        <v>155.0715677416172</v>
      </c>
      <c r="DF94" s="1">
        <v>31128.9950351191</v>
      </c>
    </row>
    <row r="95" spans="1:110" x14ac:dyDescent="0.25">
      <c r="A95" t="s">
        <v>280</v>
      </c>
      <c r="B95" t="s">
        <v>279</v>
      </c>
      <c r="C95" s="1">
        <v>4.9788992200599525E-5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 s="2">
        <v>0</v>
      </c>
      <c r="CX95">
        <v>0</v>
      </c>
      <c r="CY95" s="2">
        <v>0</v>
      </c>
      <c r="CZ95" s="2">
        <v>0</v>
      </c>
      <c r="DA95">
        <v>0</v>
      </c>
      <c r="DB95">
        <v>0</v>
      </c>
      <c r="DC95" s="1">
        <v>4.9788992200599525E-5</v>
      </c>
      <c r="DD95" s="1">
        <v>0</v>
      </c>
      <c r="DE95" s="1">
        <v>0</v>
      </c>
      <c r="DF95" s="1">
        <v>4.9788992200643598E-5</v>
      </c>
    </row>
    <row r="96" spans="1:110" x14ac:dyDescent="0.25">
      <c r="A96" t="s">
        <v>283</v>
      </c>
      <c r="B96" t="s">
        <v>282</v>
      </c>
      <c r="C96" s="1">
        <v>8.4870361134410481E-5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 s="2">
        <v>0</v>
      </c>
      <c r="CX96">
        <v>0</v>
      </c>
      <c r="CY96" s="2">
        <v>0</v>
      </c>
      <c r="CZ96" s="2">
        <v>0</v>
      </c>
      <c r="DA96">
        <v>0</v>
      </c>
      <c r="DB96">
        <v>0</v>
      </c>
      <c r="DC96" s="1">
        <v>8.4870361134410481E-5</v>
      </c>
      <c r="DD96" s="1">
        <v>0</v>
      </c>
      <c r="DE96" s="1">
        <v>0</v>
      </c>
      <c r="DF96" s="1">
        <v>8.4870361134366097E-5</v>
      </c>
    </row>
    <row r="97" spans="1:110" x14ac:dyDescent="0.25">
      <c r="A97" t="s">
        <v>286</v>
      </c>
      <c r="B97" t="s">
        <v>285</v>
      </c>
      <c r="C97" s="1">
        <v>126.52260762824525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 s="2">
        <v>0</v>
      </c>
      <c r="CX97">
        <v>0</v>
      </c>
      <c r="CY97" s="2">
        <v>0</v>
      </c>
      <c r="CZ97" s="2">
        <v>0</v>
      </c>
      <c r="DA97">
        <v>0</v>
      </c>
      <c r="DB97">
        <v>0</v>
      </c>
      <c r="DC97" s="1">
        <v>126.52260762824525</v>
      </c>
      <c r="DD97" s="1">
        <v>15.575682671857553</v>
      </c>
      <c r="DE97" s="1">
        <v>1.2388368179043403</v>
      </c>
      <c r="DF97" s="1">
        <v>109.708088138514</v>
      </c>
    </row>
    <row r="98" spans="1:110" x14ac:dyDescent="0.25">
      <c r="A98" t="s">
        <v>289</v>
      </c>
      <c r="B98" t="s">
        <v>288</v>
      </c>
      <c r="C98" s="1">
        <v>121.35189494972101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 s="2">
        <v>0</v>
      </c>
      <c r="CX98">
        <v>0</v>
      </c>
      <c r="CY98" s="2">
        <v>0</v>
      </c>
      <c r="CZ98" s="2">
        <v>0</v>
      </c>
      <c r="DA98">
        <v>0</v>
      </c>
      <c r="DB98">
        <v>0</v>
      </c>
      <c r="DC98" s="1">
        <v>121.35189494972101</v>
      </c>
      <c r="DD98" s="1">
        <v>34.693890649558085</v>
      </c>
      <c r="DE98" s="1">
        <v>0.90963889648318697</v>
      </c>
      <c r="DF98" s="1">
        <v>85.748365403700006</v>
      </c>
    </row>
    <row r="99" spans="1:110" x14ac:dyDescent="0.25">
      <c r="A99" t="s">
        <v>292</v>
      </c>
      <c r="B99" t="s">
        <v>291</v>
      </c>
      <c r="C99" s="1">
        <v>159.77535589067514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 s="2">
        <v>0</v>
      </c>
      <c r="CX99">
        <v>0</v>
      </c>
      <c r="CY99" s="2">
        <v>0</v>
      </c>
      <c r="CZ99" s="2">
        <v>0</v>
      </c>
      <c r="DA99">
        <v>0</v>
      </c>
      <c r="DB99">
        <v>0</v>
      </c>
      <c r="DC99" s="1">
        <v>159.77535589067514</v>
      </c>
      <c r="DD99" s="1">
        <v>15.435972928059931</v>
      </c>
      <c r="DE99" s="1">
        <v>1.1191155974027795</v>
      </c>
      <c r="DF99" s="1">
        <v>143.22026736500001</v>
      </c>
    </row>
    <row r="100" spans="1:110" x14ac:dyDescent="0.25">
      <c r="A100" t="s">
        <v>295</v>
      </c>
      <c r="B100" t="s">
        <v>662</v>
      </c>
      <c r="C100" s="1">
        <v>9707.5155725787772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0</v>
      </c>
      <c r="AP100">
        <v>1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1</v>
      </c>
      <c r="AW100" s="2">
        <v>1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1</v>
      </c>
      <c r="CA100">
        <v>1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1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1</v>
      </c>
      <c r="CU100">
        <v>1</v>
      </c>
      <c r="CV100">
        <v>0</v>
      </c>
      <c r="CW100" s="2">
        <v>0</v>
      </c>
      <c r="CX100">
        <v>0</v>
      </c>
      <c r="CY100" s="2">
        <v>0</v>
      </c>
      <c r="CZ100" s="2">
        <v>0</v>
      </c>
      <c r="DA100">
        <v>0</v>
      </c>
      <c r="DB100">
        <v>0</v>
      </c>
      <c r="DC100" s="1">
        <v>9707.5155725787772</v>
      </c>
      <c r="DD100" s="1">
        <v>629.62789157488646</v>
      </c>
      <c r="DE100" s="1">
        <v>33.477437170569104</v>
      </c>
      <c r="DF100" s="1">
        <v>9044.4102438334703</v>
      </c>
    </row>
    <row r="101" spans="1:110" x14ac:dyDescent="0.25">
      <c r="A101" t="s">
        <v>298</v>
      </c>
      <c r="B101" t="s">
        <v>297</v>
      </c>
      <c r="C101" s="1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 s="2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 s="2">
        <v>0</v>
      </c>
      <c r="CX101">
        <v>0</v>
      </c>
      <c r="CY101" s="2">
        <v>0</v>
      </c>
      <c r="CZ101" s="2">
        <v>0</v>
      </c>
      <c r="DA101">
        <v>0</v>
      </c>
      <c r="DB101">
        <v>0</v>
      </c>
      <c r="DC101" s="1">
        <v>0</v>
      </c>
      <c r="DD101" s="1">
        <v>0</v>
      </c>
      <c r="DE101" s="1">
        <v>0</v>
      </c>
      <c r="DF101" s="1">
        <v>0</v>
      </c>
    </row>
    <row r="102" spans="1:110" x14ac:dyDescent="0.25">
      <c r="A102" t="s">
        <v>663</v>
      </c>
      <c r="B102" t="s">
        <v>300</v>
      </c>
      <c r="C102" s="1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 s="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 s="2">
        <v>0</v>
      </c>
      <c r="CX102">
        <v>0</v>
      </c>
      <c r="CY102" s="2">
        <v>0</v>
      </c>
      <c r="CZ102" s="2">
        <v>0</v>
      </c>
      <c r="DA102">
        <v>0</v>
      </c>
      <c r="DB102">
        <v>0</v>
      </c>
      <c r="DC102" s="1">
        <v>0</v>
      </c>
      <c r="DD102" s="1">
        <v>0</v>
      </c>
      <c r="DE102" s="1">
        <v>0</v>
      </c>
      <c r="DF102" s="1">
        <v>0</v>
      </c>
    </row>
    <row r="103" spans="1:110" x14ac:dyDescent="0.25">
      <c r="A103" t="s">
        <v>304</v>
      </c>
      <c r="B103" t="s">
        <v>303</v>
      </c>
      <c r="C103" s="1">
        <v>1766.5673697368409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0</v>
      </c>
      <c r="AW103" s="2">
        <v>1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1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 s="2">
        <v>0</v>
      </c>
      <c r="CX103">
        <v>0</v>
      </c>
      <c r="CY103" s="2">
        <v>0</v>
      </c>
      <c r="CZ103" s="2">
        <v>0</v>
      </c>
      <c r="DA103">
        <v>0</v>
      </c>
      <c r="DB103">
        <v>0</v>
      </c>
      <c r="DC103" s="1">
        <v>1766.5673697368409</v>
      </c>
      <c r="DD103" s="1">
        <v>52.230069698170276</v>
      </c>
      <c r="DE103" s="1">
        <v>17.578429864512124</v>
      </c>
      <c r="DF103" s="1">
        <v>1696.7588701745699</v>
      </c>
    </row>
    <row r="104" spans="1:110" x14ac:dyDescent="0.25">
      <c r="A104" t="s">
        <v>307</v>
      </c>
      <c r="B104" t="s">
        <v>306</v>
      </c>
      <c r="C104" s="1">
        <v>6.3606441838807033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 s="2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1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 s="2">
        <v>0</v>
      </c>
      <c r="CX104">
        <v>0</v>
      </c>
      <c r="CY104" s="2">
        <v>0</v>
      </c>
      <c r="CZ104" s="2">
        <v>0</v>
      </c>
      <c r="DA104">
        <v>0</v>
      </c>
      <c r="DB104">
        <v>0</v>
      </c>
      <c r="DC104" s="1">
        <v>6.3606441838807033</v>
      </c>
      <c r="DD104" s="1">
        <v>0.14789129809320953</v>
      </c>
      <c r="DE104" s="1">
        <v>4.7691289189463193E-2</v>
      </c>
      <c r="DF104" s="1">
        <v>6.16506159660055</v>
      </c>
    </row>
    <row r="105" spans="1:110" x14ac:dyDescent="0.25">
      <c r="A105" t="s">
        <v>310</v>
      </c>
      <c r="B105" t="s">
        <v>309</v>
      </c>
      <c r="C105" s="1">
        <v>45.09262755437652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 s="2">
        <v>1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1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 s="2">
        <v>0</v>
      </c>
      <c r="CX105">
        <v>0</v>
      </c>
      <c r="CY105" s="2">
        <v>0</v>
      </c>
      <c r="CZ105" s="2">
        <v>0</v>
      </c>
      <c r="DA105">
        <v>0</v>
      </c>
      <c r="DB105">
        <v>0</v>
      </c>
      <c r="DC105" s="1">
        <v>45.09262755437652</v>
      </c>
      <c r="DD105" s="1">
        <v>0.99920862337170102</v>
      </c>
      <c r="DE105" s="1">
        <v>0.31689835374975434</v>
      </c>
      <c r="DF105" s="1">
        <v>43.776520577209801</v>
      </c>
    </row>
    <row r="106" spans="1:110" x14ac:dyDescent="0.25">
      <c r="A106" t="s">
        <v>313</v>
      </c>
      <c r="B106" t="s">
        <v>312</v>
      </c>
      <c r="C106" s="1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 s="2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 s="2">
        <v>0</v>
      </c>
      <c r="CX106">
        <v>0</v>
      </c>
      <c r="CY106" s="2">
        <v>0</v>
      </c>
      <c r="CZ106" s="2">
        <v>0</v>
      </c>
      <c r="DA106">
        <v>0</v>
      </c>
      <c r="DB106">
        <v>0</v>
      </c>
      <c r="DC106" s="1">
        <v>0</v>
      </c>
      <c r="DD106" s="1">
        <v>0</v>
      </c>
      <c r="DE106" s="1">
        <v>0</v>
      </c>
      <c r="DF106" s="1">
        <v>0</v>
      </c>
    </row>
    <row r="107" spans="1:110" x14ac:dyDescent="0.25">
      <c r="A107" t="s">
        <v>316</v>
      </c>
      <c r="B107" t="s">
        <v>315</v>
      </c>
      <c r="C107" s="1">
        <v>3023.263190396397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1</v>
      </c>
      <c r="AU107">
        <v>0</v>
      </c>
      <c r="AV107">
        <v>0</v>
      </c>
      <c r="AW107" s="2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1</v>
      </c>
      <c r="CV107">
        <v>0</v>
      </c>
      <c r="CW107" s="2">
        <v>0</v>
      </c>
      <c r="CX107">
        <v>0</v>
      </c>
      <c r="CY107" s="2">
        <v>0</v>
      </c>
      <c r="CZ107" s="2">
        <v>0</v>
      </c>
      <c r="DA107">
        <v>0</v>
      </c>
      <c r="DB107">
        <v>0</v>
      </c>
      <c r="DC107" s="1">
        <v>3023.263190396397</v>
      </c>
      <c r="DD107" s="1">
        <v>75.125969449455738</v>
      </c>
      <c r="DE107" s="1">
        <v>30.066986718400088</v>
      </c>
      <c r="DF107" s="1">
        <v>2918.0702342271002</v>
      </c>
    </row>
    <row r="108" spans="1:110" x14ac:dyDescent="0.25">
      <c r="A108" t="s">
        <v>319</v>
      </c>
      <c r="B108" t="s">
        <v>318</v>
      </c>
      <c r="C108" s="1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 s="2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 s="2">
        <v>0</v>
      </c>
      <c r="CX108">
        <v>0</v>
      </c>
      <c r="CY108" s="2">
        <v>0</v>
      </c>
      <c r="CZ108" s="2">
        <v>0</v>
      </c>
      <c r="DA108">
        <v>0</v>
      </c>
      <c r="DB108">
        <v>0</v>
      </c>
      <c r="DC108" s="1">
        <v>0</v>
      </c>
      <c r="DD108" s="1">
        <v>0</v>
      </c>
      <c r="DE108" s="1">
        <v>0</v>
      </c>
      <c r="DF108" s="1">
        <v>0</v>
      </c>
    </row>
    <row r="109" spans="1:110" x14ac:dyDescent="0.25">
      <c r="A109" t="s">
        <v>322</v>
      </c>
      <c r="B109" t="s">
        <v>321</v>
      </c>
      <c r="C109" s="1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 s="2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 s="2">
        <v>0</v>
      </c>
      <c r="CX109">
        <v>0</v>
      </c>
      <c r="CY109" s="2">
        <v>0</v>
      </c>
      <c r="CZ109" s="2">
        <v>0</v>
      </c>
      <c r="DA109">
        <v>0</v>
      </c>
      <c r="DB109">
        <v>0</v>
      </c>
      <c r="DC109" s="1">
        <v>0</v>
      </c>
      <c r="DD109" s="1">
        <v>0</v>
      </c>
      <c r="DE109" s="1">
        <v>0</v>
      </c>
      <c r="DF109" s="1">
        <v>0</v>
      </c>
    </row>
    <row r="110" spans="1:110" x14ac:dyDescent="0.25">
      <c r="A110" t="s">
        <v>325</v>
      </c>
      <c r="B110" t="s">
        <v>324</v>
      </c>
      <c r="C110" s="1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 s="2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 s="2">
        <v>0</v>
      </c>
      <c r="CX110">
        <v>0</v>
      </c>
      <c r="CY110" s="2">
        <v>0</v>
      </c>
      <c r="CZ110" s="2">
        <v>0</v>
      </c>
      <c r="DA110">
        <v>0</v>
      </c>
      <c r="DB110">
        <v>0</v>
      </c>
      <c r="DC110" s="1">
        <v>0</v>
      </c>
      <c r="DD110" s="1">
        <v>0</v>
      </c>
      <c r="DE110" s="1">
        <v>0</v>
      </c>
      <c r="DF110" s="1">
        <v>0</v>
      </c>
    </row>
    <row r="111" spans="1:110" x14ac:dyDescent="0.25">
      <c r="A111" t="s">
        <v>328</v>
      </c>
      <c r="B111" t="s">
        <v>327</v>
      </c>
      <c r="C111" s="1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 s="2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 s="2">
        <v>0</v>
      </c>
      <c r="CX111">
        <v>0</v>
      </c>
      <c r="CY111" s="2">
        <v>0</v>
      </c>
      <c r="CZ111" s="2">
        <v>0</v>
      </c>
      <c r="DA111">
        <v>0</v>
      </c>
      <c r="DB111">
        <v>0</v>
      </c>
      <c r="DC111" s="1">
        <v>0</v>
      </c>
      <c r="DD111" s="1">
        <v>0</v>
      </c>
      <c r="DE111" s="1">
        <v>0</v>
      </c>
      <c r="DF111" s="1">
        <v>0</v>
      </c>
    </row>
    <row r="112" spans="1:110" x14ac:dyDescent="0.25">
      <c r="A112" t="s">
        <v>331</v>
      </c>
      <c r="B112" t="s">
        <v>330</v>
      </c>
      <c r="C112" s="1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 s="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 s="2">
        <v>0</v>
      </c>
      <c r="CX112">
        <v>0</v>
      </c>
      <c r="CY112" s="2">
        <v>0</v>
      </c>
      <c r="CZ112" s="2">
        <v>0</v>
      </c>
      <c r="DA112">
        <v>0</v>
      </c>
      <c r="DB112">
        <v>0</v>
      </c>
      <c r="DC112" s="1">
        <v>0</v>
      </c>
      <c r="DD112" s="1">
        <v>0</v>
      </c>
      <c r="DE112" s="1">
        <v>0</v>
      </c>
      <c r="DF112" s="1">
        <v>0</v>
      </c>
    </row>
    <row r="113" spans="1:110" x14ac:dyDescent="0.25">
      <c r="A113" t="s">
        <v>334</v>
      </c>
      <c r="B113" t="s">
        <v>333</v>
      </c>
      <c r="C113" s="1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 s="2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 s="2">
        <v>0</v>
      </c>
      <c r="CX113">
        <v>0</v>
      </c>
      <c r="CY113" s="2">
        <v>0</v>
      </c>
      <c r="CZ113" s="2">
        <v>0</v>
      </c>
      <c r="DA113">
        <v>0</v>
      </c>
      <c r="DB113">
        <v>0</v>
      </c>
      <c r="DC113" s="1">
        <v>0</v>
      </c>
      <c r="DD113" s="1">
        <v>0</v>
      </c>
      <c r="DE113" s="1">
        <v>0</v>
      </c>
      <c r="DF113" s="1">
        <v>0</v>
      </c>
    </row>
    <row r="114" spans="1:110" x14ac:dyDescent="0.25">
      <c r="A114" t="s">
        <v>337</v>
      </c>
      <c r="B114" t="s">
        <v>336</v>
      </c>
      <c r="C114" s="1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 s="2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 s="2">
        <v>0</v>
      </c>
      <c r="CX114">
        <v>0</v>
      </c>
      <c r="CY114" s="2">
        <v>0</v>
      </c>
      <c r="CZ114" s="2">
        <v>0</v>
      </c>
      <c r="DA114">
        <v>0</v>
      </c>
      <c r="DB114">
        <v>0</v>
      </c>
      <c r="DC114" s="1">
        <v>0</v>
      </c>
      <c r="DD114" s="1">
        <v>0</v>
      </c>
      <c r="DE114" s="1">
        <v>0</v>
      </c>
      <c r="DF114" s="1">
        <v>0</v>
      </c>
    </row>
    <row r="115" spans="1:110" x14ac:dyDescent="0.25">
      <c r="A115" t="s">
        <v>340</v>
      </c>
      <c r="B115" t="s">
        <v>339</v>
      </c>
      <c r="C115" s="1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 s="2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 s="2">
        <v>0</v>
      </c>
      <c r="CX115">
        <v>0</v>
      </c>
      <c r="CY115" s="2">
        <v>0</v>
      </c>
      <c r="CZ115" s="2">
        <v>0</v>
      </c>
      <c r="DA115">
        <v>0</v>
      </c>
      <c r="DB115">
        <v>0</v>
      </c>
      <c r="DC115" s="1">
        <v>0</v>
      </c>
      <c r="DD115" s="1">
        <v>0</v>
      </c>
      <c r="DE115" s="1">
        <v>0</v>
      </c>
      <c r="DF115" s="1">
        <v>0</v>
      </c>
    </row>
    <row r="116" spans="1:110" x14ac:dyDescent="0.25">
      <c r="A116" t="s">
        <v>343</v>
      </c>
      <c r="B116" t="s">
        <v>342</v>
      </c>
      <c r="C116" s="1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 s="2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 s="2">
        <v>0</v>
      </c>
      <c r="CX116">
        <v>0</v>
      </c>
      <c r="CY116" s="2">
        <v>0</v>
      </c>
      <c r="CZ116" s="2">
        <v>0</v>
      </c>
      <c r="DA116">
        <v>0</v>
      </c>
      <c r="DB116">
        <v>0</v>
      </c>
      <c r="DC116" s="1">
        <v>0</v>
      </c>
      <c r="DD116" s="1">
        <v>0</v>
      </c>
      <c r="DE116" s="1">
        <v>0</v>
      </c>
      <c r="DF116" s="1">
        <v>0</v>
      </c>
    </row>
    <row r="117" spans="1:110" x14ac:dyDescent="0.25">
      <c r="A117" t="s">
        <v>346</v>
      </c>
      <c r="B117" t="s">
        <v>345</v>
      </c>
      <c r="C117" s="1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 s="2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 s="2">
        <v>0</v>
      </c>
      <c r="CX117">
        <v>0</v>
      </c>
      <c r="CY117" s="2">
        <v>0</v>
      </c>
      <c r="CZ117" s="2">
        <v>0</v>
      </c>
      <c r="DA117">
        <v>0</v>
      </c>
      <c r="DB117">
        <v>0</v>
      </c>
      <c r="DC117" s="1">
        <v>0</v>
      </c>
      <c r="DD117" s="1">
        <v>0</v>
      </c>
      <c r="DE117" s="1">
        <v>0</v>
      </c>
      <c r="DF117" s="1">
        <v>0</v>
      </c>
    </row>
    <row r="118" spans="1:110" x14ac:dyDescent="0.25">
      <c r="A118" t="s">
        <v>349</v>
      </c>
      <c r="B118" t="s">
        <v>348</v>
      </c>
      <c r="C118" s="1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 s="2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 s="2">
        <v>0</v>
      </c>
      <c r="CX118">
        <v>0</v>
      </c>
      <c r="CY118" s="2">
        <v>0</v>
      </c>
      <c r="CZ118" s="2">
        <v>0</v>
      </c>
      <c r="DA118">
        <v>0</v>
      </c>
      <c r="DB118">
        <v>0</v>
      </c>
      <c r="DC118" s="1">
        <v>0</v>
      </c>
      <c r="DD118" s="1">
        <v>0</v>
      </c>
      <c r="DE118" s="1">
        <v>0</v>
      </c>
      <c r="DF118" s="1">
        <v>0</v>
      </c>
    </row>
    <row r="119" spans="1:110" x14ac:dyDescent="0.25">
      <c r="A119" t="s">
        <v>352</v>
      </c>
      <c r="B119" t="s">
        <v>351</v>
      </c>
      <c r="C119" s="1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 s="2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 s="2">
        <v>0</v>
      </c>
      <c r="CX119">
        <v>0</v>
      </c>
      <c r="CY119" s="2">
        <v>0</v>
      </c>
      <c r="CZ119" s="2">
        <v>0</v>
      </c>
      <c r="DA119">
        <v>0</v>
      </c>
      <c r="DB119">
        <v>0</v>
      </c>
      <c r="DC119" s="1">
        <v>0</v>
      </c>
      <c r="DD119" s="1">
        <v>0</v>
      </c>
      <c r="DE119" s="1">
        <v>0</v>
      </c>
      <c r="DF119" s="1">
        <v>0</v>
      </c>
    </row>
    <row r="120" spans="1:110" x14ac:dyDescent="0.25">
      <c r="A120" t="s">
        <v>355</v>
      </c>
      <c r="B120" t="s">
        <v>354</v>
      </c>
      <c r="C120" s="1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 s="2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 s="2">
        <v>0</v>
      </c>
      <c r="CA120" s="2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 s="2">
        <v>0</v>
      </c>
      <c r="CX120">
        <v>0</v>
      </c>
      <c r="CY120" s="2">
        <v>0</v>
      </c>
      <c r="CZ120" s="2">
        <v>0</v>
      </c>
      <c r="DA120">
        <v>0</v>
      </c>
      <c r="DB120">
        <v>0</v>
      </c>
      <c r="DC120" s="1">
        <v>0</v>
      </c>
      <c r="DD120" s="1">
        <v>0</v>
      </c>
      <c r="DE120" s="1">
        <v>0</v>
      </c>
      <c r="DF120" s="1">
        <v>0</v>
      </c>
    </row>
    <row r="121" spans="1:110" x14ac:dyDescent="0.25">
      <c r="A121" t="s">
        <v>358</v>
      </c>
      <c r="B121" t="s">
        <v>664</v>
      </c>
      <c r="C121" s="1">
        <v>8178.2296996720752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1</v>
      </c>
      <c r="AU121">
        <v>0</v>
      </c>
      <c r="AV121">
        <v>1</v>
      </c>
      <c r="AW121" s="2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 s="2">
        <v>1</v>
      </c>
      <c r="BZ121" s="2">
        <v>1</v>
      </c>
      <c r="CA121" s="2">
        <v>1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 s="2">
        <v>0</v>
      </c>
      <c r="CX121">
        <v>0</v>
      </c>
      <c r="CY121" s="2">
        <v>0</v>
      </c>
      <c r="CZ121" s="2">
        <v>0</v>
      </c>
      <c r="DA121">
        <v>0</v>
      </c>
      <c r="DB121">
        <v>0</v>
      </c>
      <c r="DC121" s="1">
        <v>8178.2296996720752</v>
      </c>
      <c r="DD121" s="1">
        <v>621.96274711292767</v>
      </c>
      <c r="DE121" s="1">
        <v>39.747628699901554</v>
      </c>
      <c r="DF121" s="1">
        <v>7516.5193238541196</v>
      </c>
    </row>
    <row r="122" spans="1:110" x14ac:dyDescent="0.25">
      <c r="A122" t="s">
        <v>361</v>
      </c>
      <c r="B122" t="s">
        <v>665</v>
      </c>
      <c r="C122" s="1">
        <v>262.19188864926889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1</v>
      </c>
      <c r="AU122">
        <v>1</v>
      </c>
      <c r="AV122">
        <v>1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 s="2">
        <v>0</v>
      </c>
      <c r="BZ122" s="2">
        <v>0</v>
      </c>
      <c r="CA122" s="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1</v>
      </c>
      <c r="CT122">
        <v>0</v>
      </c>
      <c r="CU122">
        <v>0</v>
      </c>
      <c r="CV122">
        <v>0</v>
      </c>
      <c r="CW122" s="2">
        <v>0</v>
      </c>
      <c r="CX122">
        <v>0</v>
      </c>
      <c r="CY122" s="2">
        <v>0</v>
      </c>
      <c r="CZ122" s="2">
        <v>0</v>
      </c>
      <c r="DA122">
        <v>0</v>
      </c>
      <c r="DB122">
        <v>0</v>
      </c>
      <c r="DC122" s="1">
        <v>262.19188864926889</v>
      </c>
      <c r="DD122" s="1">
        <v>7.753488018673715</v>
      </c>
      <c r="DE122" s="1">
        <v>1.0915838610092501</v>
      </c>
      <c r="DF122" s="1">
        <v>253.346816769561</v>
      </c>
    </row>
    <row r="123" spans="1:110" x14ac:dyDescent="0.25">
      <c r="A123" t="s">
        <v>364</v>
      </c>
      <c r="B123" t="s">
        <v>666</v>
      </c>
      <c r="C123" s="1">
        <v>8258.4799790160414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0</v>
      </c>
      <c r="BV123">
        <v>0</v>
      </c>
      <c r="BW123">
        <v>0</v>
      </c>
      <c r="BX123">
        <v>0</v>
      </c>
      <c r="BY123" s="2">
        <v>0</v>
      </c>
      <c r="BZ123" s="2">
        <v>0</v>
      </c>
      <c r="CA123" s="2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 s="2">
        <v>0</v>
      </c>
      <c r="CX123">
        <v>0</v>
      </c>
      <c r="CY123" s="2">
        <v>0</v>
      </c>
      <c r="CZ123" s="2">
        <v>0</v>
      </c>
      <c r="DA123">
        <v>0</v>
      </c>
      <c r="DB123">
        <v>0</v>
      </c>
      <c r="DC123" s="1">
        <v>8258.4799790160414</v>
      </c>
      <c r="DD123" s="1">
        <v>1542.9528502123273</v>
      </c>
      <c r="DE123" s="1">
        <v>60.759344377887992</v>
      </c>
      <c r="DF123" s="1">
        <v>6654.7677844273803</v>
      </c>
    </row>
    <row r="124" spans="1:110" x14ac:dyDescent="0.25">
      <c r="A124" t="s">
        <v>367</v>
      </c>
      <c r="B124" t="s">
        <v>667</v>
      </c>
      <c r="C124" s="1">
        <v>4142.3301620469729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1</v>
      </c>
      <c r="AR124">
        <v>1</v>
      </c>
      <c r="AS124">
        <v>0</v>
      </c>
      <c r="AT124">
        <v>0</v>
      </c>
      <c r="AU124">
        <v>1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1</v>
      </c>
      <c r="BX124">
        <v>0</v>
      </c>
      <c r="BY124" s="2">
        <v>0</v>
      </c>
      <c r="BZ124" s="2">
        <v>0</v>
      </c>
      <c r="CA124" s="2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1</v>
      </c>
      <c r="CT124">
        <v>0</v>
      </c>
      <c r="CU124">
        <v>0</v>
      </c>
      <c r="CV124">
        <v>0</v>
      </c>
      <c r="CW124" s="2">
        <v>0</v>
      </c>
      <c r="CX124">
        <v>0</v>
      </c>
      <c r="CY124" s="2">
        <v>0</v>
      </c>
      <c r="CZ124" s="2">
        <v>0</v>
      </c>
      <c r="DA124">
        <v>0</v>
      </c>
      <c r="DB124">
        <v>0</v>
      </c>
      <c r="DC124" s="1">
        <v>4142.3301620469729</v>
      </c>
      <c r="DD124" s="1">
        <v>285.47790055019954</v>
      </c>
      <c r="DE124" s="1">
        <v>16.721042873887598</v>
      </c>
      <c r="DF124" s="1">
        <v>3840.13121861848</v>
      </c>
    </row>
    <row r="125" spans="1:110" x14ac:dyDescent="0.25">
      <c r="A125" t="s">
        <v>370</v>
      </c>
      <c r="B125" t="s">
        <v>668</v>
      </c>
      <c r="C125" s="1">
        <v>15258.500699403614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1</v>
      </c>
      <c r="BQ125">
        <v>0</v>
      </c>
      <c r="BR125">
        <v>1</v>
      </c>
      <c r="BS125">
        <v>1</v>
      </c>
      <c r="BT125">
        <v>1</v>
      </c>
      <c r="BU125">
        <v>1</v>
      </c>
      <c r="BV125">
        <v>0</v>
      </c>
      <c r="BW125">
        <v>0</v>
      </c>
      <c r="BX125">
        <v>0</v>
      </c>
      <c r="BY125" s="2">
        <v>0</v>
      </c>
      <c r="BZ125" s="2">
        <v>0</v>
      </c>
      <c r="CA125" s="2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 s="2">
        <v>0</v>
      </c>
      <c r="CX125">
        <v>0</v>
      </c>
      <c r="CY125" s="2">
        <v>0</v>
      </c>
      <c r="CZ125" s="2">
        <v>0</v>
      </c>
      <c r="DA125">
        <v>0</v>
      </c>
      <c r="DB125">
        <v>0</v>
      </c>
      <c r="DC125" s="1">
        <v>15258.500699403614</v>
      </c>
      <c r="DD125" s="1">
        <v>1491.2949415760909</v>
      </c>
      <c r="DE125" s="1">
        <v>79.557711721131298</v>
      </c>
      <c r="DF125" s="1">
        <v>13687.6480461049</v>
      </c>
    </row>
    <row r="126" spans="1:110" x14ac:dyDescent="0.25">
      <c r="A126" t="s">
        <v>373</v>
      </c>
      <c r="B126" t="s">
        <v>669</v>
      </c>
      <c r="C126" s="1">
        <v>14143.167115473623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0</v>
      </c>
      <c r="AY126">
        <v>0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 s="2">
        <v>0</v>
      </c>
      <c r="BZ126" s="2">
        <v>0</v>
      </c>
      <c r="CA126" s="2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1</v>
      </c>
      <c r="CV126">
        <v>0</v>
      </c>
      <c r="CW126" s="2">
        <v>0</v>
      </c>
      <c r="CX126">
        <v>0</v>
      </c>
      <c r="CY126" s="2">
        <v>0</v>
      </c>
      <c r="CZ126" s="2">
        <v>0</v>
      </c>
      <c r="DA126">
        <v>0</v>
      </c>
      <c r="DB126">
        <v>0</v>
      </c>
      <c r="DC126" s="1">
        <v>14143.167115473623</v>
      </c>
      <c r="DD126" s="1">
        <v>2203.9625466342186</v>
      </c>
      <c r="DE126" s="1">
        <v>120.04893662847486</v>
      </c>
      <c r="DF126" s="1">
        <v>11819.155632207499</v>
      </c>
    </row>
    <row r="127" spans="1:110" x14ac:dyDescent="0.25">
      <c r="A127" t="s">
        <v>376</v>
      </c>
      <c r="B127" t="s">
        <v>670</v>
      </c>
      <c r="C127" s="1">
        <v>68199.315250450629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0</v>
      </c>
      <c r="BF127">
        <v>1</v>
      </c>
      <c r="BG127">
        <v>1</v>
      </c>
      <c r="BH127">
        <v>0</v>
      </c>
      <c r="BI127">
        <v>1</v>
      </c>
      <c r="BJ127">
        <v>0</v>
      </c>
      <c r="BK127">
        <v>1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</v>
      </c>
      <c r="BX127">
        <v>0</v>
      </c>
      <c r="BY127" s="2">
        <v>0</v>
      </c>
      <c r="BZ127" s="2">
        <v>1</v>
      </c>
      <c r="CA127" s="2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 s="2">
        <v>0</v>
      </c>
      <c r="CX127">
        <v>0</v>
      </c>
      <c r="CY127" s="2">
        <v>1</v>
      </c>
      <c r="CZ127" s="2">
        <v>0</v>
      </c>
      <c r="DA127">
        <v>0</v>
      </c>
      <c r="DB127">
        <v>0</v>
      </c>
      <c r="DC127" s="1">
        <v>68199.315250450629</v>
      </c>
      <c r="DD127" s="1">
        <v>2079.4687733625569</v>
      </c>
      <c r="DE127" s="1">
        <v>320.06051978409886</v>
      </c>
      <c r="DF127" s="1">
        <v>65799.785957325803</v>
      </c>
    </row>
    <row r="128" spans="1:110" x14ac:dyDescent="0.25">
      <c r="A128" t="s">
        <v>379</v>
      </c>
      <c r="B128" t="s">
        <v>671</v>
      </c>
      <c r="C128" s="1">
        <v>3961.5533108702589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1</v>
      </c>
      <c r="BI128">
        <v>1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 s="2">
        <v>1</v>
      </c>
      <c r="BZ128" s="2">
        <v>1</v>
      </c>
      <c r="CA128" s="2">
        <v>1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 s="2">
        <v>0</v>
      </c>
      <c r="CX128">
        <v>0</v>
      </c>
      <c r="CY128" s="2">
        <v>0</v>
      </c>
      <c r="CZ128" s="2">
        <v>0</v>
      </c>
      <c r="DA128">
        <v>0</v>
      </c>
      <c r="DB128">
        <v>0</v>
      </c>
      <c r="DC128" s="1">
        <v>3961.5533108702589</v>
      </c>
      <c r="DD128" s="1">
        <v>305.27189164128094</v>
      </c>
      <c r="DE128" s="1">
        <v>9.0647868527683233</v>
      </c>
      <c r="DF128" s="1">
        <v>3647.2166323707102</v>
      </c>
    </row>
    <row r="129" spans="1:110" x14ac:dyDescent="0.25">
      <c r="A129" t="s">
        <v>382</v>
      </c>
      <c r="B129" t="s">
        <v>672</v>
      </c>
      <c r="C129" s="1">
        <v>48958.434200619922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 s="2">
        <v>1</v>
      </c>
      <c r="BZ129" s="2">
        <v>1</v>
      </c>
      <c r="CA129" s="2"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1</v>
      </c>
      <c r="CV129">
        <v>0</v>
      </c>
      <c r="CW129" s="2">
        <v>0</v>
      </c>
      <c r="CX129">
        <v>0</v>
      </c>
      <c r="CY129" s="2">
        <v>0</v>
      </c>
      <c r="CZ129" s="2">
        <v>0</v>
      </c>
      <c r="DA129">
        <v>0</v>
      </c>
      <c r="DB129">
        <v>0</v>
      </c>
      <c r="DC129" s="1">
        <v>48958.434200619922</v>
      </c>
      <c r="DD129" s="1">
        <v>10690.365274027561</v>
      </c>
      <c r="DE129" s="1">
        <v>569.94911834314462</v>
      </c>
      <c r="DF129" s="1">
        <v>37698.119808200398</v>
      </c>
    </row>
    <row r="130" spans="1:110" x14ac:dyDescent="0.25">
      <c r="A130" t="s">
        <v>385</v>
      </c>
      <c r="B130" t="s">
        <v>384</v>
      </c>
      <c r="C130" s="1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 s="2">
        <v>0</v>
      </c>
      <c r="CX130">
        <v>0</v>
      </c>
      <c r="CY130" s="2">
        <v>0</v>
      </c>
      <c r="CZ130" s="2">
        <v>0</v>
      </c>
      <c r="DA130">
        <v>0</v>
      </c>
      <c r="DB130">
        <v>0</v>
      </c>
      <c r="DC130" s="1">
        <v>0</v>
      </c>
      <c r="DD130" s="1">
        <v>0</v>
      </c>
      <c r="DE130" s="1">
        <v>0</v>
      </c>
      <c r="DF130" s="1">
        <v>0</v>
      </c>
    </row>
    <row r="131" spans="1:110" x14ac:dyDescent="0.25">
      <c r="A131" t="s">
        <v>388</v>
      </c>
      <c r="B131" t="s">
        <v>387</v>
      </c>
      <c r="C131" s="1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 s="2">
        <v>0</v>
      </c>
      <c r="CX131">
        <v>0</v>
      </c>
      <c r="CY131" s="2">
        <v>0</v>
      </c>
      <c r="CZ131" s="2">
        <v>0</v>
      </c>
      <c r="DA131">
        <v>0</v>
      </c>
      <c r="DB131">
        <v>0</v>
      </c>
      <c r="DC131" s="1">
        <v>0</v>
      </c>
      <c r="DD131" s="1">
        <v>0</v>
      </c>
      <c r="DE131" s="1">
        <v>0</v>
      </c>
      <c r="DF131" s="1">
        <v>0</v>
      </c>
    </row>
    <row r="132" spans="1:110" x14ac:dyDescent="0.25">
      <c r="A132" t="s">
        <v>391</v>
      </c>
      <c r="B132" t="s">
        <v>390</v>
      </c>
      <c r="C132" s="1">
        <v>2976.1710197764232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 s="2">
        <v>0</v>
      </c>
      <c r="CX132">
        <v>0</v>
      </c>
      <c r="CY132" s="2">
        <v>0</v>
      </c>
      <c r="CZ132" s="2">
        <v>0</v>
      </c>
      <c r="DA132">
        <v>0</v>
      </c>
      <c r="DB132">
        <v>0</v>
      </c>
      <c r="DC132" s="1">
        <v>2976.1710197764232</v>
      </c>
      <c r="DD132" s="1">
        <v>461.43928665355003</v>
      </c>
      <c r="DE132" s="1">
        <v>0</v>
      </c>
      <c r="DF132" s="1">
        <v>2514.7317331200002</v>
      </c>
    </row>
    <row r="133" spans="1:110" x14ac:dyDescent="0.25">
      <c r="A133" t="s">
        <v>394</v>
      </c>
      <c r="B133" t="s">
        <v>393</v>
      </c>
      <c r="C133" s="1">
        <v>992.11730640566157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0</v>
      </c>
      <c r="AJ133">
        <v>0</v>
      </c>
      <c r="AK133">
        <v>0</v>
      </c>
      <c r="AL133" s="2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 s="2">
        <v>0</v>
      </c>
      <c r="CX133">
        <v>0</v>
      </c>
      <c r="CY133" s="2">
        <v>0</v>
      </c>
      <c r="CZ133" s="2">
        <v>0</v>
      </c>
      <c r="DA133">
        <v>0</v>
      </c>
      <c r="DB133">
        <v>0</v>
      </c>
      <c r="DC133" s="1">
        <v>992.11730640566157</v>
      </c>
      <c r="DD133" s="1">
        <v>184.29240076406924</v>
      </c>
      <c r="DE133" s="1">
        <v>0</v>
      </c>
      <c r="DF133" s="1">
        <v>807.82490564199895</v>
      </c>
    </row>
    <row r="134" spans="1:110" x14ac:dyDescent="0.25">
      <c r="A134" t="s">
        <v>397</v>
      </c>
      <c r="B134" t="s">
        <v>396</v>
      </c>
      <c r="C134" s="1">
        <v>1243.4367648539187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0</v>
      </c>
      <c r="AJ134">
        <v>0</v>
      </c>
      <c r="AK134">
        <v>0</v>
      </c>
      <c r="AL134" s="2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 s="2">
        <v>0</v>
      </c>
      <c r="CX134">
        <v>0</v>
      </c>
      <c r="CY134" s="2">
        <v>0</v>
      </c>
      <c r="CZ134" s="2">
        <v>0</v>
      </c>
      <c r="DA134">
        <v>0</v>
      </c>
      <c r="DB134">
        <v>0</v>
      </c>
      <c r="DC134" s="1">
        <v>1243.4367648539187</v>
      </c>
      <c r="DD134" s="1">
        <v>181.49424677545673</v>
      </c>
      <c r="DE134" s="1">
        <v>0</v>
      </c>
      <c r="DF134" s="1">
        <v>1061.9425180799899</v>
      </c>
    </row>
    <row r="135" spans="1:110" x14ac:dyDescent="0.25">
      <c r="A135" t="s">
        <v>400</v>
      </c>
      <c r="B135" t="s">
        <v>399</v>
      </c>
      <c r="C135" s="1">
        <v>194.37165278412465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0</v>
      </c>
      <c r="AJ135">
        <v>0</v>
      </c>
      <c r="AK135">
        <v>0</v>
      </c>
      <c r="AL135" s="2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 s="2">
        <v>0</v>
      </c>
      <c r="CX135">
        <v>0</v>
      </c>
      <c r="CY135" s="2">
        <v>0</v>
      </c>
      <c r="CZ135" s="2">
        <v>0</v>
      </c>
      <c r="DA135">
        <v>0</v>
      </c>
      <c r="DB135">
        <v>0</v>
      </c>
      <c r="DC135" s="1">
        <v>194.37165278412465</v>
      </c>
      <c r="DD135" s="1">
        <v>25.530488744297536</v>
      </c>
      <c r="DE135" s="1">
        <v>0</v>
      </c>
      <c r="DF135" s="1">
        <v>168.841164039999</v>
      </c>
    </row>
    <row r="136" spans="1:110" x14ac:dyDescent="0.25">
      <c r="A136" t="s">
        <v>403</v>
      </c>
      <c r="B136" t="s">
        <v>402</v>
      </c>
      <c r="C136" s="1">
        <v>564.04037927761465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0</v>
      </c>
      <c r="AL136" s="2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 s="2">
        <v>0</v>
      </c>
      <c r="CX136">
        <v>0</v>
      </c>
      <c r="CY136" s="2">
        <v>0</v>
      </c>
      <c r="CZ136" s="2">
        <v>0</v>
      </c>
      <c r="DA136">
        <v>0</v>
      </c>
      <c r="DB136">
        <v>0</v>
      </c>
      <c r="DC136" s="1">
        <v>564.04037927761465</v>
      </c>
      <c r="DD136" s="1">
        <v>83.047289588965043</v>
      </c>
      <c r="DE136" s="1">
        <v>0</v>
      </c>
      <c r="DF136" s="1">
        <v>480.99308968899902</v>
      </c>
    </row>
    <row r="137" spans="1:110" x14ac:dyDescent="0.25">
      <c r="A137" t="s">
        <v>406</v>
      </c>
      <c r="B137" t="s">
        <v>405</v>
      </c>
      <c r="C137" s="1">
        <v>77.854040240489553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0</v>
      </c>
      <c r="AJ137">
        <v>0</v>
      </c>
      <c r="AK137">
        <v>0</v>
      </c>
      <c r="AL137" s="2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 s="2">
        <v>0</v>
      </c>
      <c r="CX137">
        <v>0</v>
      </c>
      <c r="CY137" s="2">
        <v>0</v>
      </c>
      <c r="CZ137" s="2">
        <v>0</v>
      </c>
      <c r="DA137">
        <v>0</v>
      </c>
      <c r="DB137">
        <v>0</v>
      </c>
      <c r="DC137" s="1">
        <v>77.854040240489553</v>
      </c>
      <c r="DD137" s="1">
        <v>12.722657622043887</v>
      </c>
      <c r="DE137" s="1">
        <v>0</v>
      </c>
      <c r="DF137" s="1">
        <v>65.131382618399897</v>
      </c>
    </row>
    <row r="138" spans="1:110" x14ac:dyDescent="0.25">
      <c r="A138" t="s">
        <v>409</v>
      </c>
      <c r="B138" t="s">
        <v>408</v>
      </c>
      <c r="C138" s="1">
        <v>492.36323990446658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0</v>
      </c>
      <c r="AJ138">
        <v>0</v>
      </c>
      <c r="AK138">
        <v>0</v>
      </c>
      <c r="AL138" s="2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 s="2">
        <v>0</v>
      </c>
      <c r="CX138">
        <v>0</v>
      </c>
      <c r="CY138" s="2">
        <v>0</v>
      </c>
      <c r="CZ138" s="2">
        <v>0</v>
      </c>
      <c r="DA138">
        <v>0</v>
      </c>
      <c r="DB138">
        <v>0</v>
      </c>
      <c r="DC138" s="1">
        <v>492.36323990446658</v>
      </c>
      <c r="DD138" s="1">
        <v>71.32217301976516</v>
      </c>
      <c r="DE138" s="1">
        <v>0</v>
      </c>
      <c r="DF138" s="1">
        <v>421.04106688500002</v>
      </c>
    </row>
    <row r="139" spans="1:110" x14ac:dyDescent="0.25">
      <c r="A139" t="s">
        <v>412</v>
      </c>
      <c r="B139" t="s">
        <v>411</v>
      </c>
      <c r="C139" s="1">
        <v>224.71384534126253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 s="2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 s="2">
        <v>0</v>
      </c>
      <c r="CX139">
        <v>0</v>
      </c>
      <c r="CY139" s="2">
        <v>0</v>
      </c>
      <c r="CZ139" s="2">
        <v>0</v>
      </c>
      <c r="DA139">
        <v>0</v>
      </c>
      <c r="DB139">
        <v>0</v>
      </c>
      <c r="DC139" s="1">
        <v>224.71384534126253</v>
      </c>
      <c r="DD139" s="1">
        <v>33.110842405227089</v>
      </c>
      <c r="DE139" s="1">
        <v>0</v>
      </c>
      <c r="DF139" s="1">
        <v>191.603002935999</v>
      </c>
    </row>
    <row r="140" spans="1:110" x14ac:dyDescent="0.25">
      <c r="A140" t="s">
        <v>415</v>
      </c>
      <c r="B140" t="s">
        <v>414</v>
      </c>
      <c r="C140" s="1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 s="2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 s="2">
        <v>0</v>
      </c>
      <c r="CX140">
        <v>0</v>
      </c>
      <c r="CY140" s="2">
        <v>0</v>
      </c>
      <c r="CZ140" s="2">
        <v>0</v>
      </c>
      <c r="DA140">
        <v>0</v>
      </c>
      <c r="DB140">
        <v>0</v>
      </c>
      <c r="DC140" s="1">
        <v>0</v>
      </c>
      <c r="DD140" s="1">
        <v>0</v>
      </c>
      <c r="DE140" s="1">
        <v>0</v>
      </c>
      <c r="DF140" s="1">
        <v>0</v>
      </c>
    </row>
    <row r="141" spans="1:110" x14ac:dyDescent="0.25">
      <c r="A141" t="s">
        <v>418</v>
      </c>
      <c r="B141" t="s">
        <v>417</v>
      </c>
      <c r="C141" s="1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 s="2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 s="2">
        <v>0</v>
      </c>
      <c r="CX141">
        <v>0</v>
      </c>
      <c r="CY141" s="2">
        <v>0</v>
      </c>
      <c r="CZ141" s="2">
        <v>0</v>
      </c>
      <c r="DA141">
        <v>0</v>
      </c>
      <c r="DB141">
        <v>0</v>
      </c>
      <c r="DC141" s="1">
        <v>0</v>
      </c>
      <c r="DD141" s="1">
        <v>0</v>
      </c>
      <c r="DE141" s="1">
        <v>0</v>
      </c>
      <c r="DF141" s="1">
        <v>0</v>
      </c>
    </row>
    <row r="142" spans="1:110" x14ac:dyDescent="0.25">
      <c r="A142" t="s">
        <v>421</v>
      </c>
      <c r="B142" t="s">
        <v>420</v>
      </c>
      <c r="C142" s="1">
        <v>3.3710045670591722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0</v>
      </c>
      <c r="AL142" s="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 s="2">
        <v>0</v>
      </c>
      <c r="CX142">
        <v>0</v>
      </c>
      <c r="CY142" s="2">
        <v>0</v>
      </c>
      <c r="CZ142" s="2">
        <v>0</v>
      </c>
      <c r="DA142">
        <v>0</v>
      </c>
      <c r="DB142">
        <v>0</v>
      </c>
      <c r="DC142" s="1">
        <v>3.3710045670591722</v>
      </c>
      <c r="DD142" s="1">
        <v>6.0971384532001446E-2</v>
      </c>
      <c r="DE142" s="1">
        <v>0</v>
      </c>
      <c r="DF142" s="1">
        <v>3.31003318252999</v>
      </c>
    </row>
    <row r="143" spans="1:110" x14ac:dyDescent="0.25">
      <c r="A143" t="s">
        <v>424</v>
      </c>
      <c r="B143" t="s">
        <v>423</v>
      </c>
      <c r="C143" s="1">
        <v>141.7003949271523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0</v>
      </c>
      <c r="AJ143">
        <v>0</v>
      </c>
      <c r="AK143">
        <v>0</v>
      </c>
      <c r="AL143" s="2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 s="2">
        <v>0</v>
      </c>
      <c r="CX143">
        <v>0</v>
      </c>
      <c r="CY143" s="2">
        <v>0</v>
      </c>
      <c r="CZ143" s="2">
        <v>0</v>
      </c>
      <c r="DA143">
        <v>0</v>
      </c>
      <c r="DB143">
        <v>0</v>
      </c>
      <c r="DC143" s="1">
        <v>141.7003949271523</v>
      </c>
      <c r="DD143" s="1">
        <v>20.998741719625958</v>
      </c>
      <c r="DE143" s="1">
        <v>0</v>
      </c>
      <c r="DF143" s="1">
        <v>120.701653207999</v>
      </c>
    </row>
    <row r="144" spans="1:110" x14ac:dyDescent="0.25">
      <c r="A144" t="s">
        <v>427</v>
      </c>
      <c r="B144" t="s">
        <v>426</v>
      </c>
      <c r="C144" s="1">
        <v>2829.5673710784067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</v>
      </c>
      <c r="AI144">
        <v>0</v>
      </c>
      <c r="AJ144">
        <v>0</v>
      </c>
      <c r="AK144">
        <v>0</v>
      </c>
      <c r="AL144" s="2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 s="2">
        <v>0</v>
      </c>
      <c r="CX144">
        <v>0</v>
      </c>
      <c r="CY144" s="2">
        <v>0</v>
      </c>
      <c r="CZ144" s="2">
        <v>0</v>
      </c>
      <c r="DA144">
        <v>0</v>
      </c>
      <c r="DB144">
        <v>0</v>
      </c>
      <c r="DC144" s="1">
        <v>2829.5673710784067</v>
      </c>
      <c r="DD144" s="1">
        <v>416.02627735470514</v>
      </c>
      <c r="DE144" s="1">
        <v>0</v>
      </c>
      <c r="DF144" s="1">
        <v>2413.5410937199899</v>
      </c>
    </row>
    <row r="145" spans="1:110" x14ac:dyDescent="0.25">
      <c r="A145" t="s">
        <v>430</v>
      </c>
      <c r="B145" t="s">
        <v>429</v>
      </c>
      <c r="C145" s="1">
        <v>14490.919914435342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 s="2">
        <v>0</v>
      </c>
      <c r="CX145">
        <v>0</v>
      </c>
      <c r="CY145" s="2">
        <v>0</v>
      </c>
      <c r="CZ145" s="2">
        <v>0</v>
      </c>
      <c r="DA145">
        <v>0</v>
      </c>
      <c r="DB145">
        <v>0</v>
      </c>
      <c r="DC145" s="1">
        <v>14490.919914435342</v>
      </c>
      <c r="DD145" s="1">
        <v>2089.8718927035561</v>
      </c>
      <c r="DE145" s="1">
        <v>0</v>
      </c>
      <c r="DF145" s="1">
        <v>12401.0480217</v>
      </c>
    </row>
    <row r="146" spans="1:110" x14ac:dyDescent="0.25">
      <c r="A146" t="s">
        <v>433</v>
      </c>
      <c r="B146" t="s">
        <v>432</v>
      </c>
      <c r="C146" s="1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 s="2">
        <v>0</v>
      </c>
      <c r="CX146">
        <v>0</v>
      </c>
      <c r="CY146" s="2">
        <v>0</v>
      </c>
      <c r="CZ146" s="2">
        <v>0</v>
      </c>
      <c r="DA146">
        <v>0</v>
      </c>
      <c r="DB146">
        <v>0</v>
      </c>
      <c r="DC146" s="1">
        <v>0</v>
      </c>
      <c r="DD146" s="1">
        <v>0</v>
      </c>
      <c r="DE146" s="1">
        <v>0</v>
      </c>
      <c r="DF146" s="1">
        <v>0</v>
      </c>
    </row>
    <row r="147" spans="1:110" x14ac:dyDescent="0.25">
      <c r="A147" t="s">
        <v>436</v>
      </c>
      <c r="B147" t="s">
        <v>435</v>
      </c>
      <c r="C147" s="1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 s="2">
        <v>0</v>
      </c>
      <c r="CX147">
        <v>0</v>
      </c>
      <c r="CY147" s="2">
        <v>0</v>
      </c>
      <c r="CZ147" s="2">
        <v>0</v>
      </c>
      <c r="DA147">
        <v>0</v>
      </c>
      <c r="DB147">
        <v>0</v>
      </c>
      <c r="DC147" s="1">
        <v>0</v>
      </c>
      <c r="DD147" s="1">
        <v>0</v>
      </c>
      <c r="DE147" s="1">
        <v>0</v>
      </c>
      <c r="DF147" s="1">
        <v>0</v>
      </c>
    </row>
    <row r="148" spans="1:110" x14ac:dyDescent="0.25">
      <c r="A148" t="s">
        <v>439</v>
      </c>
      <c r="B148" t="s">
        <v>438</v>
      </c>
      <c r="C148" s="1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 s="2">
        <v>0</v>
      </c>
      <c r="CX148">
        <v>0</v>
      </c>
      <c r="CY148" s="2">
        <v>0</v>
      </c>
      <c r="CZ148" s="2">
        <v>0</v>
      </c>
      <c r="DA148">
        <v>0</v>
      </c>
      <c r="DB148">
        <v>0</v>
      </c>
      <c r="DC148" s="1">
        <v>0</v>
      </c>
      <c r="DD148" s="1">
        <v>0</v>
      </c>
      <c r="DE148" s="1">
        <v>0</v>
      </c>
      <c r="DF148" s="1">
        <v>0</v>
      </c>
    </row>
    <row r="149" spans="1:110" x14ac:dyDescent="0.25">
      <c r="A149" t="s">
        <v>442</v>
      </c>
      <c r="B149" t="s">
        <v>441</v>
      </c>
      <c r="C149" s="1">
        <v>8.8186862013612033E-5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 s="2">
        <v>0</v>
      </c>
      <c r="AH149">
        <v>0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 s="2">
        <v>0</v>
      </c>
      <c r="CX149">
        <v>0</v>
      </c>
      <c r="CY149" s="2">
        <v>0</v>
      </c>
      <c r="CZ149" s="2">
        <v>0</v>
      </c>
      <c r="DA149">
        <v>0</v>
      </c>
      <c r="DB149">
        <v>0</v>
      </c>
      <c r="DC149" s="1">
        <v>8.8186862013612033E-5</v>
      </c>
      <c r="DD149" s="1">
        <v>0</v>
      </c>
      <c r="DE149" s="1">
        <v>0</v>
      </c>
      <c r="DF149" s="1">
        <v>8.8186862013599904E-5</v>
      </c>
    </row>
    <row r="150" spans="1:110" x14ac:dyDescent="0.25">
      <c r="A150" t="s">
        <v>445</v>
      </c>
      <c r="B150" t="s">
        <v>444</v>
      </c>
      <c r="C150" s="1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 s="2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 s="2">
        <v>0</v>
      </c>
      <c r="CX150">
        <v>0</v>
      </c>
      <c r="CY150" s="2">
        <v>0</v>
      </c>
      <c r="CZ150" s="2">
        <v>0</v>
      </c>
      <c r="DA150">
        <v>0</v>
      </c>
      <c r="DB150">
        <v>0</v>
      </c>
      <c r="DC150" s="1">
        <v>0</v>
      </c>
      <c r="DD150" s="1">
        <v>0</v>
      </c>
      <c r="DE150" s="1">
        <v>0</v>
      </c>
      <c r="DF150" s="1">
        <v>0</v>
      </c>
    </row>
    <row r="151" spans="1:110" x14ac:dyDescent="0.25">
      <c r="A151" t="s">
        <v>448</v>
      </c>
      <c r="B151" t="s">
        <v>447</v>
      </c>
      <c r="C151" s="1">
        <v>17510.643360025122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 s="2">
        <v>0</v>
      </c>
      <c r="AH151">
        <v>0</v>
      </c>
      <c r="AI151">
        <v>1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 s="2">
        <v>0</v>
      </c>
      <c r="CX151">
        <v>0</v>
      </c>
      <c r="CY151" s="2">
        <v>0</v>
      </c>
      <c r="CZ151" s="2">
        <v>0</v>
      </c>
      <c r="DA151">
        <v>0</v>
      </c>
      <c r="DB151">
        <v>0</v>
      </c>
      <c r="DC151" s="1">
        <v>17510.643360025122</v>
      </c>
      <c r="DD151" s="1">
        <v>1613.1564446549473</v>
      </c>
      <c r="DE151" s="1">
        <v>-571.22773965878423</v>
      </c>
      <c r="DF151" s="1">
        <v>16468.714654999902</v>
      </c>
    </row>
    <row r="152" spans="1:110" x14ac:dyDescent="0.25">
      <c r="A152" t="s">
        <v>451</v>
      </c>
      <c r="B152" t="s">
        <v>450</v>
      </c>
      <c r="C152" s="1">
        <v>854.1982982032564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 s="2">
        <v>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 s="2">
        <v>0</v>
      </c>
      <c r="CX152">
        <v>0</v>
      </c>
      <c r="CY152" s="2">
        <v>0</v>
      </c>
      <c r="CZ152" s="2">
        <v>0</v>
      </c>
      <c r="DA152">
        <v>0</v>
      </c>
      <c r="DB152">
        <v>0</v>
      </c>
      <c r="DC152" s="1">
        <v>854.1982982032564</v>
      </c>
      <c r="DD152" s="1">
        <v>112.80259774992807</v>
      </c>
      <c r="DE152" s="1">
        <v>0</v>
      </c>
      <c r="DF152" s="1">
        <v>741.39570045300002</v>
      </c>
    </row>
    <row r="153" spans="1:110" x14ac:dyDescent="0.25">
      <c r="A153" t="s">
        <v>454</v>
      </c>
      <c r="B153" t="s">
        <v>673</v>
      </c>
      <c r="C153" s="1">
        <v>6749.6058619020905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 s="2">
        <v>0</v>
      </c>
      <c r="CX153">
        <v>0</v>
      </c>
      <c r="CY153" s="2">
        <v>0</v>
      </c>
      <c r="CZ153" s="2">
        <v>0</v>
      </c>
      <c r="DA153">
        <v>0</v>
      </c>
      <c r="DB153">
        <v>0</v>
      </c>
      <c r="DC153" s="1">
        <v>6749.6058619020905</v>
      </c>
      <c r="DD153" s="1">
        <v>1620.1890140233015</v>
      </c>
      <c r="DE153" s="1">
        <v>0</v>
      </c>
      <c r="DF153" s="1">
        <v>5129.4168478800002</v>
      </c>
    </row>
    <row r="154" spans="1:110" x14ac:dyDescent="0.25">
      <c r="A154" t="s">
        <v>457</v>
      </c>
      <c r="B154" t="s">
        <v>674</v>
      </c>
      <c r="C154" s="1">
        <v>5967.1386138250582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 s="2">
        <v>0</v>
      </c>
      <c r="CX154">
        <v>0</v>
      </c>
      <c r="CY154" s="2">
        <v>0</v>
      </c>
      <c r="CZ154" s="2">
        <v>0</v>
      </c>
      <c r="DA154">
        <v>0</v>
      </c>
      <c r="DB154">
        <v>0</v>
      </c>
      <c r="DC154" s="1">
        <v>5967.1386138250582</v>
      </c>
      <c r="DD154" s="1">
        <v>758.05563885595734</v>
      </c>
      <c r="DE154" s="1">
        <v>0</v>
      </c>
      <c r="DF154" s="1">
        <v>5209.0829749669902</v>
      </c>
    </row>
    <row r="155" spans="1:110" x14ac:dyDescent="0.25">
      <c r="A155" t="s">
        <v>460</v>
      </c>
      <c r="B155" t="s">
        <v>459</v>
      </c>
      <c r="C155" s="1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 s="2">
        <v>0</v>
      </c>
      <c r="CX155">
        <v>0</v>
      </c>
      <c r="CY155" s="2">
        <v>0</v>
      </c>
      <c r="CZ155" s="2">
        <v>0</v>
      </c>
      <c r="DA155">
        <v>0</v>
      </c>
      <c r="DB155">
        <v>0</v>
      </c>
      <c r="DC155" s="1">
        <v>0</v>
      </c>
      <c r="DD155" s="1">
        <v>0</v>
      </c>
      <c r="DE155" s="1">
        <v>0</v>
      </c>
      <c r="DF155" s="1">
        <v>0</v>
      </c>
    </row>
    <row r="156" spans="1:110" x14ac:dyDescent="0.25">
      <c r="A156" t="s">
        <v>463</v>
      </c>
      <c r="B156" t="s">
        <v>462</v>
      </c>
      <c r="C156" s="1">
        <v>30122.88279446197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1</v>
      </c>
      <c r="BG156">
        <v>1</v>
      </c>
      <c r="BH156">
        <v>0</v>
      </c>
      <c r="BI156">
        <v>1</v>
      </c>
      <c r="BJ156">
        <v>1</v>
      </c>
      <c r="BK156">
        <v>1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 s="2">
        <v>0</v>
      </c>
      <c r="CX156">
        <v>0</v>
      </c>
      <c r="CY156" s="2">
        <v>0</v>
      </c>
      <c r="CZ156" s="2">
        <v>0</v>
      </c>
      <c r="DA156">
        <v>0</v>
      </c>
      <c r="DB156">
        <v>0</v>
      </c>
      <c r="DC156" s="1">
        <v>30122.88279446197</v>
      </c>
      <c r="DD156" s="1">
        <v>3632.494364367114</v>
      </c>
      <c r="DE156" s="1">
        <v>-901.57986165134366</v>
      </c>
      <c r="DF156" s="1">
        <v>27391.968291699901</v>
      </c>
    </row>
    <row r="157" spans="1:110" x14ac:dyDescent="0.25">
      <c r="A157" t="s">
        <v>466</v>
      </c>
      <c r="B157" t="s">
        <v>465</v>
      </c>
      <c r="C157" s="1">
        <v>335.67454151859306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1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>
        <v>0</v>
      </c>
      <c r="CY157" s="2">
        <v>0</v>
      </c>
      <c r="CZ157" s="2">
        <v>0</v>
      </c>
      <c r="DA157">
        <v>0</v>
      </c>
      <c r="DB157">
        <v>0</v>
      </c>
      <c r="DC157" s="1">
        <v>335.67454151859306</v>
      </c>
      <c r="DD157" s="1">
        <v>65.907947306278786</v>
      </c>
      <c r="DE157" s="1">
        <v>-44.844137680844312</v>
      </c>
      <c r="DF157" s="1">
        <v>314.61073189299901</v>
      </c>
    </row>
    <row r="158" spans="1:110" x14ac:dyDescent="0.25">
      <c r="A158" t="s">
        <v>469</v>
      </c>
      <c r="B158" t="s">
        <v>675</v>
      </c>
      <c r="C158" s="1">
        <v>1.0989606380462646E-13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>
        <v>0</v>
      </c>
      <c r="CP158">
        <v>0</v>
      </c>
      <c r="CQ158">
        <v>0</v>
      </c>
      <c r="CR158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>
        <v>0</v>
      </c>
      <c r="CY158" s="2">
        <v>0</v>
      </c>
      <c r="CZ158" s="2">
        <v>0</v>
      </c>
      <c r="DA158">
        <v>0</v>
      </c>
      <c r="DB158">
        <v>0</v>
      </c>
      <c r="DC158" s="1">
        <v>1.0989606380462646E-13</v>
      </c>
      <c r="DD158" s="1">
        <v>6.7743931452568678</v>
      </c>
      <c r="DE158" s="1">
        <v>-1944.7343258202168</v>
      </c>
      <c r="DF158" s="1">
        <v>1937.9599326777</v>
      </c>
    </row>
    <row r="159" spans="1:110" x14ac:dyDescent="0.25">
      <c r="A159" t="s">
        <v>472</v>
      </c>
      <c r="B159" t="s">
        <v>676</v>
      </c>
      <c r="C159" s="1">
        <v>1.1920928955078124E-13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>
        <v>0</v>
      </c>
      <c r="CP159">
        <v>0</v>
      </c>
      <c r="CQ159">
        <v>0</v>
      </c>
      <c r="CR159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>
        <v>0</v>
      </c>
      <c r="CY159" s="2">
        <v>0</v>
      </c>
      <c r="CZ159" s="2">
        <v>0</v>
      </c>
      <c r="DA159">
        <v>0</v>
      </c>
      <c r="DB159">
        <v>0</v>
      </c>
      <c r="DC159" s="1">
        <v>1.1920928955078124E-13</v>
      </c>
      <c r="DD159" s="1">
        <v>0</v>
      </c>
      <c r="DE159" s="1">
        <v>-906.65573846035431</v>
      </c>
      <c r="DF159" s="1">
        <v>906.65573846038706</v>
      </c>
    </row>
    <row r="160" spans="1:110" x14ac:dyDescent="0.25">
      <c r="A160" t="s">
        <v>475</v>
      </c>
      <c r="B160" t="s">
        <v>677</v>
      </c>
      <c r="C160" s="1">
        <v>106309.73945787773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1</v>
      </c>
      <c r="R160" s="2">
        <v>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 s="2">
        <v>1</v>
      </c>
      <c r="CD160">
        <v>1</v>
      </c>
      <c r="CE160">
        <v>0</v>
      </c>
      <c r="CF160">
        <v>0</v>
      </c>
      <c r="CG160">
        <v>0</v>
      </c>
      <c r="CH160">
        <v>0</v>
      </c>
      <c r="CI160">
        <v>0</v>
      </c>
      <c r="CJ160" s="2">
        <v>0</v>
      </c>
      <c r="CK160" s="2">
        <v>0</v>
      </c>
      <c r="CL160">
        <v>0</v>
      </c>
      <c r="CM160">
        <v>0</v>
      </c>
      <c r="CN160">
        <v>0</v>
      </c>
      <c r="CO160">
        <v>1</v>
      </c>
      <c r="CP160">
        <v>1</v>
      </c>
      <c r="CQ160">
        <v>1</v>
      </c>
      <c r="CR160">
        <v>0</v>
      </c>
      <c r="CS160">
        <v>0</v>
      </c>
      <c r="CT160">
        <v>0</v>
      </c>
      <c r="CU160">
        <v>0</v>
      </c>
      <c r="CV160">
        <v>0</v>
      </c>
      <c r="CW160" s="2">
        <v>0</v>
      </c>
      <c r="CX160">
        <v>0</v>
      </c>
      <c r="CY160" s="2">
        <v>0</v>
      </c>
      <c r="CZ160" s="2">
        <v>0</v>
      </c>
      <c r="DA160">
        <v>0</v>
      </c>
      <c r="DB160">
        <v>1</v>
      </c>
      <c r="DC160" s="1">
        <v>106309.73945787773</v>
      </c>
      <c r="DD160" s="1">
        <v>18233.137788883712</v>
      </c>
      <c r="DE160" s="1">
        <v>0</v>
      </c>
      <c r="DF160" s="1">
        <v>88076.601668940799</v>
      </c>
    </row>
    <row r="161" spans="1:110" x14ac:dyDescent="0.25">
      <c r="A161" t="s">
        <v>478</v>
      </c>
      <c r="B161" t="s">
        <v>477</v>
      </c>
      <c r="C161" s="1">
        <v>12096.754890346921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1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 s="2">
        <v>0</v>
      </c>
      <c r="CD161" s="2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1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 s="2">
        <v>0</v>
      </c>
      <c r="CX161">
        <v>0</v>
      </c>
      <c r="CY161" s="2">
        <v>0</v>
      </c>
      <c r="CZ161" s="2">
        <v>0</v>
      </c>
      <c r="DA161">
        <v>0</v>
      </c>
      <c r="DB161">
        <v>0</v>
      </c>
      <c r="DC161" s="1">
        <v>12096.754890346921</v>
      </c>
      <c r="DD161" s="1">
        <v>-864.68468215788539</v>
      </c>
      <c r="DE161" s="1">
        <v>0</v>
      </c>
      <c r="DF161" s="1">
        <v>12961.439572515999</v>
      </c>
    </row>
    <row r="162" spans="1:110" x14ac:dyDescent="0.25">
      <c r="A162" t="s">
        <v>481</v>
      </c>
      <c r="B162" t="s">
        <v>480</v>
      </c>
      <c r="C162" s="1">
        <v>14232.558750991899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1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 s="2">
        <v>0</v>
      </c>
      <c r="CD162" s="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1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 s="2">
        <v>0</v>
      </c>
      <c r="CX162">
        <v>0</v>
      </c>
      <c r="CY162" s="2">
        <v>0</v>
      </c>
      <c r="CZ162" s="2">
        <v>0</v>
      </c>
      <c r="DA162">
        <v>0</v>
      </c>
      <c r="DB162">
        <v>0</v>
      </c>
      <c r="DC162" s="1">
        <v>14232.558750991899</v>
      </c>
      <c r="DD162" s="1">
        <v>-1090.2758650333039</v>
      </c>
      <c r="DE162" s="1">
        <v>0</v>
      </c>
      <c r="DF162" s="1">
        <v>15322.834615994199</v>
      </c>
    </row>
    <row r="163" spans="1:110" x14ac:dyDescent="0.25">
      <c r="A163" t="s">
        <v>484</v>
      </c>
      <c r="B163" t="s">
        <v>483</v>
      </c>
      <c r="C163" s="1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 s="2">
        <v>0</v>
      </c>
      <c r="CD163" s="2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 s="2">
        <v>0</v>
      </c>
      <c r="CX163">
        <v>0</v>
      </c>
      <c r="CY163" s="2">
        <v>0</v>
      </c>
      <c r="CZ163" s="2">
        <v>0</v>
      </c>
      <c r="DA163">
        <v>0</v>
      </c>
      <c r="DB163">
        <v>0</v>
      </c>
      <c r="DC163" s="1">
        <v>0</v>
      </c>
      <c r="DD163" s="1">
        <v>0</v>
      </c>
      <c r="DE163" s="1">
        <v>0</v>
      </c>
      <c r="DF163" s="1">
        <v>0</v>
      </c>
    </row>
    <row r="164" spans="1:110" x14ac:dyDescent="0.25">
      <c r="A164" t="s">
        <v>487</v>
      </c>
      <c r="B164" t="s">
        <v>486</v>
      </c>
      <c r="C164" s="1">
        <v>684.15231971034837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1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 s="2">
        <v>0</v>
      </c>
      <c r="CD164" s="2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 s="2">
        <v>1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 s="2">
        <v>0</v>
      </c>
      <c r="CX164">
        <v>0</v>
      </c>
      <c r="CY164" s="2">
        <v>0</v>
      </c>
      <c r="CZ164" s="2">
        <v>0</v>
      </c>
      <c r="DA164">
        <v>0</v>
      </c>
      <c r="DB164">
        <v>0</v>
      </c>
      <c r="DC164" s="1">
        <v>684.15231971034837</v>
      </c>
      <c r="DD164" s="1">
        <v>1.2250713288140593</v>
      </c>
      <c r="DE164" s="1">
        <v>0</v>
      </c>
      <c r="DF164" s="1">
        <v>682.92724838157005</v>
      </c>
    </row>
    <row r="165" spans="1:110" x14ac:dyDescent="0.25">
      <c r="A165" t="s">
        <v>490</v>
      </c>
      <c r="B165" t="s">
        <v>489</v>
      </c>
      <c r="C165" s="1">
        <v>532.46041311053887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1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 s="2">
        <v>0</v>
      </c>
      <c r="CD165" s="2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 s="2">
        <v>1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 s="2">
        <v>0</v>
      </c>
      <c r="CX165">
        <v>0</v>
      </c>
      <c r="CY165" s="2">
        <v>0</v>
      </c>
      <c r="CZ165" s="2">
        <v>0</v>
      </c>
      <c r="DA165">
        <v>0</v>
      </c>
      <c r="DB165">
        <v>0</v>
      </c>
      <c r="DC165" s="1">
        <v>532.46041311053887</v>
      </c>
      <c r="DD165" s="1">
        <v>0.99847724307623575</v>
      </c>
      <c r="DE165" s="1">
        <v>0</v>
      </c>
      <c r="DF165" s="1">
        <v>531.46193586756704</v>
      </c>
    </row>
    <row r="166" spans="1:110" x14ac:dyDescent="0.25">
      <c r="A166" t="s">
        <v>493</v>
      </c>
      <c r="B166" t="s">
        <v>678</v>
      </c>
      <c r="C166" s="1">
        <v>23913.238552483803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1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 s="2">
        <v>0</v>
      </c>
      <c r="CD166" s="2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1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 s="2">
        <v>0</v>
      </c>
      <c r="CX166">
        <v>0</v>
      </c>
      <c r="CY166" s="2">
        <v>0</v>
      </c>
      <c r="CZ166" s="2">
        <v>0</v>
      </c>
      <c r="DA166">
        <v>0</v>
      </c>
      <c r="DB166">
        <v>0</v>
      </c>
      <c r="DC166" s="1">
        <v>23913.238552483803</v>
      </c>
      <c r="DD166" s="1">
        <v>899.83609026717545</v>
      </c>
      <c r="DE166" s="1">
        <v>0</v>
      </c>
      <c r="DF166" s="1">
        <v>23013.402462226899</v>
      </c>
    </row>
    <row r="167" spans="1:110" x14ac:dyDescent="0.25">
      <c r="A167" t="s">
        <v>496</v>
      </c>
      <c r="B167" t="s">
        <v>679</v>
      </c>
      <c r="C167" s="1">
        <v>8520.2477538909498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 s="2">
        <v>0</v>
      </c>
      <c r="CD167" s="2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1</v>
      </c>
      <c r="CK167">
        <v>1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 s="2">
        <v>0</v>
      </c>
      <c r="CX167">
        <v>0</v>
      </c>
      <c r="CY167" s="2">
        <v>0</v>
      </c>
      <c r="CZ167" s="2">
        <v>0</v>
      </c>
      <c r="DA167">
        <v>0</v>
      </c>
      <c r="DB167">
        <v>1</v>
      </c>
      <c r="DC167" s="1">
        <v>8520.2477538909498</v>
      </c>
      <c r="DD167" s="1">
        <v>86.105957390021061</v>
      </c>
      <c r="DE167" s="1">
        <v>0</v>
      </c>
      <c r="DF167" s="1">
        <v>8434.14179650203</v>
      </c>
    </row>
    <row r="168" spans="1:110" x14ac:dyDescent="0.25">
      <c r="A168" t="s">
        <v>499</v>
      </c>
      <c r="B168" t="s">
        <v>680</v>
      </c>
      <c r="C168" s="1">
        <v>47710.19210103395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1</v>
      </c>
      <c r="BP168">
        <v>0</v>
      </c>
      <c r="BQ168">
        <v>1</v>
      </c>
      <c r="BR168">
        <v>0</v>
      </c>
      <c r="BS168">
        <v>0</v>
      </c>
      <c r="BT168">
        <v>0</v>
      </c>
      <c r="BU168">
        <v>1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 s="2">
        <v>0</v>
      </c>
      <c r="CD168" s="2">
        <v>0</v>
      </c>
      <c r="CE168">
        <v>0</v>
      </c>
      <c r="CF168">
        <v>0</v>
      </c>
      <c r="CG168">
        <v>1</v>
      </c>
      <c r="CH168">
        <v>0</v>
      </c>
      <c r="CI168">
        <v>1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 s="2">
        <v>0</v>
      </c>
      <c r="CX168">
        <v>0</v>
      </c>
      <c r="CY168" s="2">
        <v>0</v>
      </c>
      <c r="CZ168" s="2">
        <v>0</v>
      </c>
      <c r="DA168">
        <v>0</v>
      </c>
      <c r="DB168">
        <v>1</v>
      </c>
      <c r="DC168" s="1">
        <v>47710.19210103395</v>
      </c>
      <c r="DD168" s="1">
        <v>8222.548815492195</v>
      </c>
      <c r="DE168" s="1">
        <v>0</v>
      </c>
      <c r="DF168" s="1">
        <v>39487.643285547601</v>
      </c>
    </row>
    <row r="169" spans="1:110" x14ac:dyDescent="0.25">
      <c r="A169" t="s">
        <v>502</v>
      </c>
      <c r="B169" t="s">
        <v>681</v>
      </c>
      <c r="C169" s="1">
        <v>49573.775208411382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1</v>
      </c>
      <c r="AB169">
        <v>1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1</v>
      </c>
      <c r="BG169">
        <v>1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 s="2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 s="2">
        <v>0</v>
      </c>
      <c r="CX169">
        <v>1</v>
      </c>
      <c r="CY169" s="2">
        <v>0</v>
      </c>
      <c r="CZ169" s="2">
        <v>0</v>
      </c>
      <c r="DA169">
        <v>1</v>
      </c>
      <c r="DB169">
        <v>1</v>
      </c>
      <c r="DC169" s="1">
        <v>49573.775208411382</v>
      </c>
      <c r="DD169" s="1">
        <v>729.29833650208627</v>
      </c>
      <c r="DE169" s="1">
        <v>0</v>
      </c>
      <c r="DF169" s="1">
        <v>48844.476871869098</v>
      </c>
    </row>
    <row r="170" spans="1:110" x14ac:dyDescent="0.25">
      <c r="A170" t="s">
        <v>505</v>
      </c>
      <c r="B170" t="s">
        <v>682</v>
      </c>
      <c r="C170" s="1">
        <v>47651.584193166105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 s="2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 s="2">
        <v>0</v>
      </c>
      <c r="CX170">
        <v>0</v>
      </c>
      <c r="CY170" s="2">
        <v>1</v>
      </c>
      <c r="CZ170" s="2">
        <v>1</v>
      </c>
      <c r="DA170">
        <v>0</v>
      </c>
      <c r="DB170">
        <v>0</v>
      </c>
      <c r="DC170" s="1">
        <v>47651.584193166105</v>
      </c>
      <c r="DD170" s="1">
        <v>7211.0419245588382</v>
      </c>
      <c r="DE170" s="1">
        <v>0</v>
      </c>
      <c r="DF170" s="1">
        <v>40440.542268573503</v>
      </c>
    </row>
    <row r="171" spans="1:110" x14ac:dyDescent="0.25">
      <c r="A171" t="s">
        <v>508</v>
      </c>
      <c r="B171" t="s">
        <v>683</v>
      </c>
      <c r="C171" s="1">
        <v>718.28986627430766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 s="2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 s="2">
        <v>0</v>
      </c>
      <c r="CX171">
        <v>0</v>
      </c>
      <c r="CY171" s="2">
        <v>0</v>
      </c>
      <c r="CZ171" s="2">
        <v>0</v>
      </c>
      <c r="DA171">
        <v>1</v>
      </c>
      <c r="DB171">
        <v>0</v>
      </c>
      <c r="DC171" s="1">
        <v>718.28986627430766</v>
      </c>
      <c r="DD171" s="1">
        <v>10.696033857303284</v>
      </c>
      <c r="DE171" s="1">
        <v>0</v>
      </c>
      <c r="DF171" s="1">
        <v>707.59383241674004</v>
      </c>
    </row>
    <row r="172" spans="1:110" x14ac:dyDescent="0.25">
      <c r="A172" t="s">
        <v>511</v>
      </c>
      <c r="B172" t="s">
        <v>684</v>
      </c>
      <c r="C172" s="1">
        <v>257552.09476545328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 s="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 s="2">
        <v>0</v>
      </c>
      <c r="CX172">
        <v>0</v>
      </c>
      <c r="CY172" s="2">
        <v>0</v>
      </c>
      <c r="CZ172" s="2">
        <v>0</v>
      </c>
      <c r="DA172">
        <v>1</v>
      </c>
      <c r="DB172">
        <v>1</v>
      </c>
      <c r="DC172" s="1">
        <v>257552.09476545328</v>
      </c>
      <c r="DD172" s="1">
        <v>2567.0152745701434</v>
      </c>
      <c r="DE172" s="1">
        <v>0</v>
      </c>
      <c r="DF172" s="1">
        <v>254985.07949060801</v>
      </c>
    </row>
    <row r="173" spans="1:110" x14ac:dyDescent="0.25">
      <c r="A173" t="s">
        <v>514</v>
      </c>
      <c r="B173" t="s">
        <v>685</v>
      </c>
      <c r="C173" s="1">
        <v>5200.2677963348242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0</v>
      </c>
      <c r="AO173">
        <v>1</v>
      </c>
      <c r="AP173">
        <v>0</v>
      </c>
      <c r="AQ173">
        <v>1</v>
      </c>
      <c r="AR173">
        <v>0</v>
      </c>
      <c r="AS173">
        <v>1</v>
      </c>
      <c r="AT173">
        <v>0</v>
      </c>
      <c r="AU173">
        <v>1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1</v>
      </c>
      <c r="BB173">
        <v>0</v>
      </c>
      <c r="BC173">
        <v>0</v>
      </c>
      <c r="BD173">
        <v>1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 s="2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1</v>
      </c>
      <c r="BY173">
        <v>0</v>
      </c>
      <c r="BZ173">
        <v>1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 s="2">
        <v>0</v>
      </c>
      <c r="CX173">
        <v>0</v>
      </c>
      <c r="CY173" s="2">
        <v>0</v>
      </c>
      <c r="CZ173" s="2">
        <v>0</v>
      </c>
      <c r="DA173">
        <v>0</v>
      </c>
      <c r="DB173">
        <v>0</v>
      </c>
      <c r="DC173" s="1">
        <v>5200.2677963348242</v>
      </c>
      <c r="DD173" s="1">
        <v>189.51442012504549</v>
      </c>
      <c r="DE173" s="1">
        <v>0</v>
      </c>
      <c r="DF173" s="1">
        <v>5010.7533762100002</v>
      </c>
    </row>
    <row r="174" spans="1:110" x14ac:dyDescent="0.25">
      <c r="A174" t="s">
        <v>517</v>
      </c>
      <c r="B174" t="s">
        <v>686</v>
      </c>
      <c r="C174" s="1">
        <v>230.49173930847729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 s="2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 s="2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1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 s="2">
        <v>0</v>
      </c>
      <c r="CX174">
        <v>0</v>
      </c>
      <c r="CY174" s="2">
        <v>0</v>
      </c>
      <c r="CZ174" s="2">
        <v>0</v>
      </c>
      <c r="DA174">
        <v>0</v>
      </c>
      <c r="DB174">
        <v>0</v>
      </c>
      <c r="DC174" s="1">
        <v>230.49173930847729</v>
      </c>
      <c r="DD174" s="1">
        <v>6.2335326086856622</v>
      </c>
      <c r="DE174" s="1">
        <v>0</v>
      </c>
      <c r="DF174" s="1">
        <v>224.25820669977699</v>
      </c>
    </row>
    <row r="175" spans="1:110" x14ac:dyDescent="0.25">
      <c r="A175" t="s">
        <v>520</v>
      </c>
      <c r="B175" t="s">
        <v>687</v>
      </c>
      <c r="C175" s="1">
        <v>275.49729338326239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 s="2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 s="2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 s="2">
        <v>0</v>
      </c>
      <c r="CM175" s="2">
        <v>0</v>
      </c>
      <c r="CN175" s="2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 s="2">
        <v>0</v>
      </c>
      <c r="CX175">
        <v>0</v>
      </c>
      <c r="CY175" s="2">
        <v>0</v>
      </c>
      <c r="CZ175" s="2">
        <v>0</v>
      </c>
      <c r="DA175">
        <v>0</v>
      </c>
      <c r="DB175">
        <v>0</v>
      </c>
      <c r="DC175" s="1">
        <v>275.49729338326239</v>
      </c>
      <c r="DD175" s="1">
        <v>13.107770277055144</v>
      </c>
      <c r="DE175" s="1">
        <v>0</v>
      </c>
      <c r="DF175" s="1">
        <v>262.389523106637</v>
      </c>
    </row>
    <row r="176" spans="1:110" x14ac:dyDescent="0.25">
      <c r="A176" t="s">
        <v>523</v>
      </c>
      <c r="B176" t="s">
        <v>688</v>
      </c>
      <c r="C176" s="1">
        <v>18081.337514389321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1</v>
      </c>
      <c r="Z176">
        <v>1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 s="2">
        <v>0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 s="2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 s="2">
        <v>0</v>
      </c>
      <c r="CX176">
        <v>0</v>
      </c>
      <c r="CY176" s="2">
        <v>0</v>
      </c>
      <c r="CZ176" s="2">
        <v>0</v>
      </c>
      <c r="DA176">
        <v>0</v>
      </c>
      <c r="DB176">
        <v>1</v>
      </c>
      <c r="DC176" s="1">
        <v>18081.337514389321</v>
      </c>
      <c r="DD176" s="1">
        <v>1258.1026894952881</v>
      </c>
      <c r="DE176" s="1">
        <v>0</v>
      </c>
      <c r="DF176" s="1">
        <v>16823.234824853898</v>
      </c>
    </row>
    <row r="177" spans="1:110" x14ac:dyDescent="0.25">
      <c r="A177" t="s">
        <v>526</v>
      </c>
      <c r="B177" t="s">
        <v>689</v>
      </c>
      <c r="C177" s="1">
        <v>14378.659889658102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 s="2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 s="2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 s="2">
        <v>1</v>
      </c>
      <c r="CX177">
        <v>1</v>
      </c>
      <c r="CY177" s="2">
        <v>0</v>
      </c>
      <c r="CZ177" s="2">
        <v>0</v>
      </c>
      <c r="DA177">
        <v>0</v>
      </c>
      <c r="DB177">
        <v>0</v>
      </c>
      <c r="DC177" s="1">
        <v>14378.659889658102</v>
      </c>
      <c r="DD177" s="1">
        <v>231.99593297453643</v>
      </c>
      <c r="DE177" s="1">
        <v>0</v>
      </c>
      <c r="DF177" s="1">
        <v>14146.663956680901</v>
      </c>
    </row>
    <row r="178" spans="1:110" x14ac:dyDescent="0.25">
      <c r="A178" t="s">
        <v>529</v>
      </c>
      <c r="B178" t="s">
        <v>690</v>
      </c>
      <c r="C178" s="1">
        <v>22103.058581436195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 s="2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 s="2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1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1</v>
      </c>
      <c r="CM178">
        <v>1</v>
      </c>
      <c r="CN178">
        <v>1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 s="2">
        <v>0</v>
      </c>
      <c r="CX178">
        <v>0</v>
      </c>
      <c r="CY178" s="2">
        <v>0</v>
      </c>
      <c r="CZ178" s="2">
        <v>0</v>
      </c>
      <c r="DA178">
        <v>0</v>
      </c>
      <c r="DB178">
        <v>1</v>
      </c>
      <c r="DC178" s="1">
        <v>22103.058581436195</v>
      </c>
      <c r="DD178" s="1">
        <v>641.21598040708761</v>
      </c>
      <c r="DE178" s="1">
        <v>0</v>
      </c>
      <c r="DF178" s="1">
        <v>21461.842601</v>
      </c>
    </row>
    <row r="179" spans="1:110" x14ac:dyDescent="0.25">
      <c r="A179" t="s">
        <v>532</v>
      </c>
      <c r="B179" t="s">
        <v>691</v>
      </c>
      <c r="C179" s="1">
        <v>39201.444645838186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 s="2">
        <v>0</v>
      </c>
      <c r="AX179">
        <v>0</v>
      </c>
      <c r="AY179">
        <v>0</v>
      </c>
      <c r="AZ179">
        <v>0</v>
      </c>
      <c r="BA179">
        <v>0</v>
      </c>
      <c r="BB179">
        <v>1</v>
      </c>
      <c r="BC179">
        <v>1</v>
      </c>
      <c r="BD179">
        <v>0</v>
      </c>
      <c r="BE179">
        <v>1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 s="2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 s="2">
        <v>0</v>
      </c>
      <c r="CX179">
        <v>0</v>
      </c>
      <c r="CY179" s="2">
        <v>0</v>
      </c>
      <c r="CZ179" s="2">
        <v>0</v>
      </c>
      <c r="DA179">
        <v>0</v>
      </c>
      <c r="DB179">
        <v>0</v>
      </c>
      <c r="DC179" s="1">
        <v>39201.444645838186</v>
      </c>
      <c r="DD179" s="1">
        <v>197.34602612157846</v>
      </c>
      <c r="DE179" s="1">
        <v>0</v>
      </c>
      <c r="DF179" s="1">
        <v>39004.098619700002</v>
      </c>
    </row>
    <row r="180" spans="1:110" x14ac:dyDescent="0.25">
      <c r="A180" t="s">
        <v>535</v>
      </c>
      <c r="B180" t="s">
        <v>534</v>
      </c>
      <c r="C180" s="1">
        <v>2358.8396443379152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1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 s="2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 s="2">
        <v>0</v>
      </c>
      <c r="CX180">
        <v>0</v>
      </c>
      <c r="CY180" s="2">
        <v>0</v>
      </c>
      <c r="CZ180" s="2">
        <v>0</v>
      </c>
      <c r="DA180">
        <v>0</v>
      </c>
      <c r="DB180">
        <v>0</v>
      </c>
      <c r="DC180" s="1">
        <v>2358.8396443379152</v>
      </c>
      <c r="DD180" s="1">
        <v>18.701248641566256</v>
      </c>
      <c r="DE180" s="1">
        <v>0</v>
      </c>
      <c r="DF180" s="1">
        <v>2340.13839569838</v>
      </c>
    </row>
    <row r="181" spans="1:110" x14ac:dyDescent="0.25">
      <c r="A181" t="s">
        <v>538</v>
      </c>
      <c r="B181" t="s">
        <v>537</v>
      </c>
      <c r="C181" s="1">
        <v>3340.6204443158199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 s="2">
        <v>1</v>
      </c>
      <c r="AH181" s="2">
        <v>1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 s="2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 s="2">
        <v>0</v>
      </c>
      <c r="CX181">
        <v>0</v>
      </c>
      <c r="CY181" s="2">
        <v>0</v>
      </c>
      <c r="CZ181" s="2">
        <v>0</v>
      </c>
      <c r="DA181">
        <v>0</v>
      </c>
      <c r="DB181">
        <v>0</v>
      </c>
      <c r="DC181" s="1">
        <v>3340.6204443158199</v>
      </c>
      <c r="DD181" s="1">
        <v>26.644778514237675</v>
      </c>
      <c r="DE181" s="1">
        <v>0</v>
      </c>
      <c r="DF181" s="1">
        <v>3313.97566580273</v>
      </c>
    </row>
    <row r="182" spans="1:110" x14ac:dyDescent="0.25">
      <c r="A182" t="s">
        <v>541</v>
      </c>
      <c r="B182" t="s">
        <v>540</v>
      </c>
      <c r="C182" s="1">
        <v>3293.3743268136341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 s="2">
        <v>1</v>
      </c>
      <c r="AH182" s="2">
        <v>1</v>
      </c>
      <c r="AI182">
        <v>0</v>
      </c>
      <c r="AJ182">
        <v>0</v>
      </c>
      <c r="AK182">
        <v>0</v>
      </c>
      <c r="AL182" s="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 s="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 s="2">
        <v>0</v>
      </c>
      <c r="CX182">
        <v>0</v>
      </c>
      <c r="CY182" s="2">
        <v>0</v>
      </c>
      <c r="CZ182" s="2">
        <v>0</v>
      </c>
      <c r="DA182">
        <v>0</v>
      </c>
      <c r="DB182">
        <v>0</v>
      </c>
      <c r="DC182" s="1">
        <v>3293.3743268136341</v>
      </c>
      <c r="DD182" s="1">
        <v>26.145116674738734</v>
      </c>
      <c r="DE182" s="1">
        <v>0</v>
      </c>
      <c r="DF182" s="1">
        <v>3267.2292101347998</v>
      </c>
    </row>
    <row r="183" spans="1:110" x14ac:dyDescent="0.25">
      <c r="A183" t="s">
        <v>544</v>
      </c>
      <c r="B183" t="s">
        <v>543</v>
      </c>
      <c r="C183" s="1">
        <v>3963.9877282498182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 s="2">
        <v>1</v>
      </c>
      <c r="AH183" s="2">
        <v>1</v>
      </c>
      <c r="AI183">
        <v>0</v>
      </c>
      <c r="AJ183">
        <v>0</v>
      </c>
      <c r="AK183">
        <v>0</v>
      </c>
      <c r="AL183" s="2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 s="2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 s="2">
        <v>0</v>
      </c>
      <c r="CX183">
        <v>0</v>
      </c>
      <c r="CY183" s="2">
        <v>0</v>
      </c>
      <c r="CZ183" s="2">
        <v>0</v>
      </c>
      <c r="DA183">
        <v>0</v>
      </c>
      <c r="DB183">
        <v>0</v>
      </c>
      <c r="DC183" s="1">
        <v>3963.9877282498182</v>
      </c>
      <c r="DD183" s="1">
        <v>31.303739669128824</v>
      </c>
      <c r="DE183" s="1">
        <v>0</v>
      </c>
      <c r="DF183" s="1">
        <v>3932.6839885838999</v>
      </c>
    </row>
    <row r="184" spans="1:110" x14ac:dyDescent="0.25">
      <c r="A184" t="s">
        <v>547</v>
      </c>
      <c r="B184" t="s">
        <v>546</v>
      </c>
      <c r="C184" s="1">
        <v>542.36985314434094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 s="2">
        <v>1</v>
      </c>
      <c r="AH184" s="2">
        <v>1</v>
      </c>
      <c r="AI184">
        <v>0</v>
      </c>
      <c r="AJ184">
        <v>0</v>
      </c>
      <c r="AK184">
        <v>0</v>
      </c>
      <c r="AL184" s="2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 s="2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 s="2">
        <v>0</v>
      </c>
      <c r="CX184">
        <v>0</v>
      </c>
      <c r="CY184" s="2">
        <v>0</v>
      </c>
      <c r="CZ184" s="2">
        <v>0</v>
      </c>
      <c r="DA184">
        <v>0</v>
      </c>
      <c r="DB184">
        <v>0</v>
      </c>
      <c r="DC184" s="1">
        <v>542.36985314434094</v>
      </c>
      <c r="DD184" s="1">
        <v>4.2657926366197652</v>
      </c>
      <c r="DE184" s="1">
        <v>0</v>
      </c>
      <c r="DF184" s="1">
        <v>538.10406050737902</v>
      </c>
    </row>
    <row r="185" spans="1:110" x14ac:dyDescent="0.25">
      <c r="A185" t="s">
        <v>550</v>
      </c>
      <c r="B185" t="s">
        <v>549</v>
      </c>
      <c r="C185" s="1">
        <v>2018.6632901297692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 s="2">
        <v>1</v>
      </c>
      <c r="AH185" s="2">
        <v>1</v>
      </c>
      <c r="AI185">
        <v>0</v>
      </c>
      <c r="AJ185">
        <v>0</v>
      </c>
      <c r="AK185">
        <v>0</v>
      </c>
      <c r="AL185" s="2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 s="2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 s="2">
        <v>0</v>
      </c>
      <c r="CX185">
        <v>0</v>
      </c>
      <c r="CY185" s="2">
        <v>0</v>
      </c>
      <c r="CZ185" s="2">
        <v>0</v>
      </c>
      <c r="DA185">
        <v>0</v>
      </c>
      <c r="DB185">
        <v>0</v>
      </c>
      <c r="DC185" s="1">
        <v>2018.6632901297692</v>
      </c>
      <c r="DD185" s="1">
        <v>16.004303656716996</v>
      </c>
      <c r="DE185" s="1">
        <v>0</v>
      </c>
      <c r="DF185" s="1">
        <v>2002.65898646862</v>
      </c>
    </row>
    <row r="186" spans="1:110" x14ac:dyDescent="0.25">
      <c r="A186" t="s">
        <v>553</v>
      </c>
      <c r="B186" t="s">
        <v>552</v>
      </c>
      <c r="C186" s="1">
        <v>3158.1205735171479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 s="2">
        <v>1</v>
      </c>
      <c r="AH186" s="2">
        <v>1</v>
      </c>
      <c r="AI186">
        <v>0</v>
      </c>
      <c r="AJ186">
        <v>0</v>
      </c>
      <c r="AK186">
        <v>0</v>
      </c>
      <c r="AL186" s="2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 s="2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 s="2">
        <v>0</v>
      </c>
      <c r="CX186">
        <v>0</v>
      </c>
      <c r="CY186" s="2">
        <v>0</v>
      </c>
      <c r="CZ186" s="2">
        <v>0</v>
      </c>
      <c r="DA186">
        <v>0</v>
      </c>
      <c r="DB186">
        <v>0</v>
      </c>
      <c r="DC186" s="1">
        <v>3158.1205735171479</v>
      </c>
      <c r="DD186" s="1">
        <v>25.282208705847882</v>
      </c>
      <c r="DE186" s="1">
        <v>0</v>
      </c>
      <c r="DF186" s="1">
        <v>3132.8383648106801</v>
      </c>
    </row>
    <row r="187" spans="1:110" x14ac:dyDescent="0.25">
      <c r="A187" t="s">
        <v>556</v>
      </c>
      <c r="B187" t="s">
        <v>555</v>
      </c>
      <c r="C187" s="1">
        <v>602.66322635162771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 s="2">
        <v>1</v>
      </c>
      <c r="AH187">
        <v>0</v>
      </c>
      <c r="AI187">
        <v>0</v>
      </c>
      <c r="AJ187">
        <v>0</v>
      </c>
      <c r="AK187">
        <v>0</v>
      </c>
      <c r="AL187" s="2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 s="2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 s="2">
        <v>0</v>
      </c>
      <c r="CX187">
        <v>0</v>
      </c>
      <c r="CY187" s="2">
        <v>0</v>
      </c>
      <c r="CZ187" s="2">
        <v>0</v>
      </c>
      <c r="DA187">
        <v>0</v>
      </c>
      <c r="DB187">
        <v>0</v>
      </c>
      <c r="DC187" s="1">
        <v>602.66322635162771</v>
      </c>
      <c r="DD187" s="1">
        <v>4.615016894829294</v>
      </c>
      <c r="DE187" s="1">
        <v>0</v>
      </c>
      <c r="DF187" s="1">
        <v>598.04820945661299</v>
      </c>
    </row>
    <row r="188" spans="1:110" x14ac:dyDescent="0.25">
      <c r="A188" t="s">
        <v>559</v>
      </c>
      <c r="B188" t="s">
        <v>558</v>
      </c>
      <c r="C188" s="1">
        <v>74.146400319649572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</v>
      </c>
      <c r="AH188">
        <v>0</v>
      </c>
      <c r="AI188">
        <v>0</v>
      </c>
      <c r="AJ188">
        <v>0</v>
      </c>
      <c r="AK188">
        <v>0</v>
      </c>
      <c r="AL188" s="2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 s="2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 s="2">
        <v>0</v>
      </c>
      <c r="CX188">
        <v>0</v>
      </c>
      <c r="CY188" s="2">
        <v>0</v>
      </c>
      <c r="CZ188" s="2">
        <v>0</v>
      </c>
      <c r="DA188">
        <v>0</v>
      </c>
      <c r="DB188">
        <v>0</v>
      </c>
      <c r="DC188" s="1">
        <v>74.146400319649572</v>
      </c>
      <c r="DD188" s="1">
        <v>0.55028184043604034</v>
      </c>
      <c r="DE188" s="1">
        <v>0</v>
      </c>
      <c r="DF188" s="1">
        <v>73.596118479178898</v>
      </c>
    </row>
    <row r="189" spans="1:110" x14ac:dyDescent="0.25">
      <c r="A189" t="s">
        <v>562</v>
      </c>
      <c r="B189" t="s">
        <v>561</v>
      </c>
      <c r="C189" s="1">
        <v>3287.8301245895691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0</v>
      </c>
      <c r="AK189">
        <v>0</v>
      </c>
      <c r="AL189" s="2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 s="2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 s="2">
        <v>0</v>
      </c>
      <c r="CX189">
        <v>0</v>
      </c>
      <c r="CY189" s="2">
        <v>0</v>
      </c>
      <c r="CZ189" s="2">
        <v>0</v>
      </c>
      <c r="DA189">
        <v>0</v>
      </c>
      <c r="DB189">
        <v>0</v>
      </c>
      <c r="DC189" s="1">
        <v>3287.8301245895691</v>
      </c>
      <c r="DD189" s="1">
        <v>25.643274972393041</v>
      </c>
      <c r="DE189" s="1">
        <v>0</v>
      </c>
      <c r="DF189" s="1">
        <v>3262.1868496201701</v>
      </c>
    </row>
    <row r="190" spans="1:110" x14ac:dyDescent="0.25">
      <c r="A190" t="s">
        <v>565</v>
      </c>
      <c r="B190" t="s">
        <v>564</v>
      </c>
      <c r="C190" s="1">
        <v>1783.1661451518173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 s="2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 s="2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 s="2">
        <v>0</v>
      </c>
      <c r="CX190">
        <v>0</v>
      </c>
      <c r="CY190" s="2">
        <v>0</v>
      </c>
      <c r="CZ190" s="2">
        <v>0</v>
      </c>
      <c r="DA190">
        <v>0</v>
      </c>
      <c r="DB190">
        <v>0</v>
      </c>
      <c r="DC190" s="1">
        <v>1783.1661451518173</v>
      </c>
      <c r="DD190" s="1">
        <v>14.645488960278231</v>
      </c>
      <c r="DE190" s="1">
        <v>0</v>
      </c>
      <c r="DF190" s="1">
        <v>1768.5206561904199</v>
      </c>
    </row>
    <row r="191" spans="1:110" x14ac:dyDescent="0.25">
      <c r="A191" t="s">
        <v>568</v>
      </c>
      <c r="B191" t="s">
        <v>567</v>
      </c>
      <c r="C191" s="1">
        <v>37.692376923611619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 s="2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 s="2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 s="2">
        <v>0</v>
      </c>
      <c r="CX191">
        <v>0</v>
      </c>
      <c r="CY191" s="2">
        <v>0</v>
      </c>
      <c r="CZ191" s="2">
        <v>0</v>
      </c>
      <c r="DA191">
        <v>0</v>
      </c>
      <c r="DB191">
        <v>0</v>
      </c>
      <c r="DC191" s="1">
        <v>37.692376923611619</v>
      </c>
      <c r="DD191" s="1">
        <v>0.20873520437398266</v>
      </c>
      <c r="DE191" s="1">
        <v>0</v>
      </c>
      <c r="DF191" s="1">
        <v>37.483641719210503</v>
      </c>
    </row>
    <row r="192" spans="1:110" x14ac:dyDescent="0.25">
      <c r="A192" t="s">
        <v>571</v>
      </c>
      <c r="B192" t="s">
        <v>570</v>
      </c>
      <c r="C192" s="1">
        <v>902.81094813300206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v>0</v>
      </c>
      <c r="AJ192">
        <v>0</v>
      </c>
      <c r="AK192">
        <v>0</v>
      </c>
      <c r="AL192" s="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 s="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 s="2">
        <v>0</v>
      </c>
      <c r="CX192">
        <v>0</v>
      </c>
      <c r="CY192" s="2">
        <v>0</v>
      </c>
      <c r="CZ192" s="2">
        <v>0</v>
      </c>
      <c r="DA192">
        <v>0</v>
      </c>
      <c r="DB192">
        <v>0</v>
      </c>
      <c r="DC192" s="1">
        <v>902.81094813300206</v>
      </c>
      <c r="DD192" s="1">
        <v>9.6235629448357987</v>
      </c>
      <c r="DE192" s="1">
        <v>0</v>
      </c>
      <c r="DF192" s="1">
        <v>893.18738518789803</v>
      </c>
    </row>
    <row r="193" spans="1:110" x14ac:dyDescent="0.25">
      <c r="A193" t="s">
        <v>574</v>
      </c>
      <c r="B193" t="s">
        <v>573</v>
      </c>
      <c r="C193" s="1">
        <v>1675.6558398898151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 s="2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 s="2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 s="2">
        <v>0</v>
      </c>
      <c r="CX193">
        <v>0</v>
      </c>
      <c r="CY193" s="2">
        <v>0</v>
      </c>
      <c r="CZ193" s="2">
        <v>0</v>
      </c>
      <c r="DA193">
        <v>0</v>
      </c>
      <c r="DB193">
        <v>0</v>
      </c>
      <c r="DC193" s="1">
        <v>1675.6558398898151</v>
      </c>
      <c r="DD193" s="1">
        <v>14.605382132367597</v>
      </c>
      <c r="DE193" s="1">
        <v>0</v>
      </c>
      <c r="DF193" s="1">
        <v>1661.0504577573699</v>
      </c>
    </row>
    <row r="194" spans="1:110" x14ac:dyDescent="0.25">
      <c r="A194" t="s">
        <v>577</v>
      </c>
      <c r="B194" t="s">
        <v>576</v>
      </c>
      <c r="C194" s="1">
        <v>41.274769724488138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</v>
      </c>
      <c r="AH194">
        <v>0</v>
      </c>
      <c r="AI194">
        <v>0</v>
      </c>
      <c r="AJ194">
        <v>0</v>
      </c>
      <c r="AK194">
        <v>0</v>
      </c>
      <c r="AL194" s="2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 s="2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 s="2">
        <v>0</v>
      </c>
      <c r="CX194">
        <v>0</v>
      </c>
      <c r="CY194" s="2">
        <v>0</v>
      </c>
      <c r="CZ194" s="2">
        <v>0</v>
      </c>
      <c r="DA194">
        <v>0</v>
      </c>
      <c r="DB194">
        <v>0</v>
      </c>
      <c r="DC194" s="1">
        <v>41.274769724488138</v>
      </c>
      <c r="DD194" s="1">
        <v>1.5942255014518181</v>
      </c>
      <c r="DE194" s="1">
        <v>0</v>
      </c>
      <c r="DF194" s="1">
        <v>39.6805442230308</v>
      </c>
    </row>
    <row r="195" spans="1:110" x14ac:dyDescent="0.25">
      <c r="A195" t="s">
        <v>580</v>
      </c>
      <c r="B195" t="s">
        <v>579</v>
      </c>
      <c r="C195" s="1">
        <v>80.908644989079221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 s="2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 s="2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 s="2">
        <v>0</v>
      </c>
      <c r="CX195">
        <v>0</v>
      </c>
      <c r="CY195" s="2">
        <v>0</v>
      </c>
      <c r="CZ195" s="2">
        <v>0</v>
      </c>
      <c r="DA195">
        <v>0</v>
      </c>
      <c r="DB195">
        <v>0</v>
      </c>
      <c r="DC195" s="1">
        <v>80.908644989079221</v>
      </c>
      <c r="DD195" s="1">
        <v>1.4397515709557713</v>
      </c>
      <c r="DE195" s="1">
        <v>0</v>
      </c>
      <c r="DF195" s="1">
        <v>79.468893418173707</v>
      </c>
    </row>
    <row r="196" spans="1:110" x14ac:dyDescent="0.25">
      <c r="A196" t="s">
        <v>583</v>
      </c>
      <c r="B196" t="s">
        <v>582</v>
      </c>
      <c r="C196" s="1">
        <v>63.383916664783726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0</v>
      </c>
      <c r="AI196">
        <v>0</v>
      </c>
      <c r="AJ196">
        <v>0</v>
      </c>
      <c r="AK196">
        <v>0</v>
      </c>
      <c r="AL196" s="2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 s="2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 s="2">
        <v>0</v>
      </c>
      <c r="CX196">
        <v>0</v>
      </c>
      <c r="CY196" s="2">
        <v>0</v>
      </c>
      <c r="CZ196" s="2">
        <v>0</v>
      </c>
      <c r="DA196">
        <v>0</v>
      </c>
      <c r="DB196">
        <v>0</v>
      </c>
      <c r="DC196" s="1">
        <v>63.383916664783726</v>
      </c>
      <c r="DD196" s="1">
        <v>0.59780371167796864</v>
      </c>
      <c r="DE196" s="1">
        <v>0</v>
      </c>
      <c r="DF196" s="1">
        <v>62.7861129530583</v>
      </c>
    </row>
    <row r="197" spans="1:110" x14ac:dyDescent="0.25">
      <c r="A197" t="s">
        <v>586</v>
      </c>
      <c r="B197" t="s">
        <v>585</v>
      </c>
      <c r="C197" s="1">
        <v>793.78019445711891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</v>
      </c>
      <c r="AH197">
        <v>0</v>
      </c>
      <c r="AI197">
        <v>0</v>
      </c>
      <c r="AJ197">
        <v>0</v>
      </c>
      <c r="AK197">
        <v>0</v>
      </c>
      <c r="AL197" s="2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 s="2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 s="2">
        <v>0</v>
      </c>
      <c r="CX197">
        <v>0</v>
      </c>
      <c r="CY197" s="2">
        <v>0</v>
      </c>
      <c r="CZ197" s="2">
        <v>0</v>
      </c>
      <c r="DA197">
        <v>0</v>
      </c>
      <c r="DB197">
        <v>0</v>
      </c>
      <c r="DC197" s="1">
        <v>793.78019445711891</v>
      </c>
      <c r="DD197" s="1">
        <v>7.1764459543944605</v>
      </c>
      <c r="DE197" s="1">
        <v>0</v>
      </c>
      <c r="DF197" s="1">
        <v>786.60374850314702</v>
      </c>
    </row>
    <row r="198" spans="1:110" x14ac:dyDescent="0.25">
      <c r="A198" t="s">
        <v>589</v>
      </c>
      <c r="B198" t="s">
        <v>588</v>
      </c>
      <c r="C198" s="1">
        <v>7.9475263997067653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 s="2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 s="2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 s="2">
        <v>0</v>
      </c>
      <c r="CX198">
        <v>0</v>
      </c>
      <c r="CY198" s="2">
        <v>0</v>
      </c>
      <c r="CZ198" s="2">
        <v>0</v>
      </c>
      <c r="DA198">
        <v>0</v>
      </c>
      <c r="DB198">
        <v>0</v>
      </c>
      <c r="DC198" s="1">
        <v>7.9475263997067653</v>
      </c>
      <c r="DD198" s="1">
        <v>0.22949444876031116</v>
      </c>
      <c r="DE198" s="1">
        <v>0</v>
      </c>
      <c r="DF198" s="1">
        <v>7.7180319509473998</v>
      </c>
    </row>
    <row r="199" spans="1:110" x14ac:dyDescent="0.25">
      <c r="A199" t="s">
        <v>592</v>
      </c>
      <c r="B199" t="s">
        <v>591</v>
      </c>
      <c r="C199" s="1">
        <v>42.320234296838983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L199" s="2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 s="2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 s="2">
        <v>0</v>
      </c>
      <c r="CX199">
        <v>0</v>
      </c>
      <c r="CY199" s="2">
        <v>0</v>
      </c>
      <c r="CZ199" s="2">
        <v>0</v>
      </c>
      <c r="DA199">
        <v>0</v>
      </c>
      <c r="DB199">
        <v>0</v>
      </c>
      <c r="DC199" s="1">
        <v>42.320234296838983</v>
      </c>
      <c r="DD199" s="1">
        <v>0.53332868694067714</v>
      </c>
      <c r="DE199" s="1">
        <v>0</v>
      </c>
      <c r="DF199" s="1">
        <v>41.786905609895101</v>
      </c>
    </row>
    <row r="200" spans="1:110" x14ac:dyDescent="0.25">
      <c r="A200" t="s">
        <v>595</v>
      </c>
      <c r="B200" t="s">
        <v>692</v>
      </c>
      <c r="C200" s="1">
        <v>620.59599434299241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 s="2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1</v>
      </c>
      <c r="CS200">
        <v>0</v>
      </c>
      <c r="CT200">
        <v>0</v>
      </c>
      <c r="CU200">
        <v>0</v>
      </c>
      <c r="CV200">
        <v>1</v>
      </c>
      <c r="CW200" s="2">
        <v>0</v>
      </c>
      <c r="CX200">
        <v>0</v>
      </c>
      <c r="CY200" s="2">
        <v>0</v>
      </c>
      <c r="CZ200" s="2">
        <v>0</v>
      </c>
      <c r="DA200">
        <v>0</v>
      </c>
      <c r="DB200">
        <v>1</v>
      </c>
      <c r="DC200" s="1">
        <v>620.59599434299241</v>
      </c>
      <c r="DD200" s="1">
        <v>35.922952777703806</v>
      </c>
      <c r="DE200" s="1">
        <v>0</v>
      </c>
      <c r="DF200" s="1">
        <v>584.67304156499904</v>
      </c>
    </row>
    <row r="201" spans="1:110" x14ac:dyDescent="0.25">
      <c r="A201" t="s">
        <v>598</v>
      </c>
      <c r="B201" t="s">
        <v>693</v>
      </c>
      <c r="C201" s="1">
        <v>31249.259152948875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 s="2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1</v>
      </c>
      <c r="BZ201" s="2">
        <v>0</v>
      </c>
      <c r="CA201" s="2">
        <v>1</v>
      </c>
      <c r="CB201">
        <v>0</v>
      </c>
      <c r="CC201">
        <v>1</v>
      </c>
      <c r="CD201">
        <v>1</v>
      </c>
      <c r="CE201">
        <v>1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1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 s="2">
        <v>0</v>
      </c>
      <c r="CX201">
        <v>0</v>
      </c>
      <c r="CY201" s="2">
        <v>0</v>
      </c>
      <c r="CZ201" s="2">
        <v>0</v>
      </c>
      <c r="DA201">
        <v>0</v>
      </c>
      <c r="DB201">
        <v>1</v>
      </c>
      <c r="DC201" s="1">
        <v>31249.259152948875</v>
      </c>
      <c r="DD201" s="1">
        <v>2136.220300594643</v>
      </c>
      <c r="DE201" s="1">
        <v>0</v>
      </c>
      <c r="DF201" s="1">
        <v>29113.038852404101</v>
      </c>
    </row>
    <row r="202" spans="1:110" x14ac:dyDescent="0.25">
      <c r="A202" t="s">
        <v>601</v>
      </c>
      <c r="B202" t="s">
        <v>650</v>
      </c>
      <c r="C202" s="1">
        <v>42136.676732879132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1</v>
      </c>
      <c r="AP202">
        <v>0</v>
      </c>
      <c r="AQ202">
        <v>0</v>
      </c>
      <c r="AR202">
        <v>0</v>
      </c>
      <c r="AS202">
        <v>1</v>
      </c>
      <c r="AT202">
        <v>0</v>
      </c>
      <c r="AU202">
        <v>0</v>
      </c>
      <c r="AV202">
        <v>0</v>
      </c>
      <c r="AW202" s="2">
        <v>0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1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1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1</v>
      </c>
      <c r="CS202">
        <v>0</v>
      </c>
      <c r="CT202">
        <v>0</v>
      </c>
      <c r="CU202">
        <v>0</v>
      </c>
      <c r="CV202">
        <v>1</v>
      </c>
      <c r="CW202" s="2">
        <v>0</v>
      </c>
      <c r="CX202">
        <v>1</v>
      </c>
      <c r="CY202" s="2">
        <v>0</v>
      </c>
      <c r="CZ202" s="2">
        <v>0</v>
      </c>
      <c r="DA202">
        <v>0</v>
      </c>
      <c r="DB202">
        <v>1</v>
      </c>
      <c r="DC202" s="1">
        <v>42136.676732879132</v>
      </c>
      <c r="DD202" s="1">
        <v>982.82938259110574</v>
      </c>
      <c r="DE202" s="1">
        <v>0</v>
      </c>
      <c r="DF202" s="1">
        <v>41153.847350251403</v>
      </c>
    </row>
    <row r="203" spans="1:110" x14ac:dyDescent="0.25">
      <c r="A203" t="s">
        <v>604</v>
      </c>
      <c r="B203" t="s">
        <v>694</v>
      </c>
      <c r="C203" s="1">
        <v>3452.7380030222066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 s="2">
        <v>0</v>
      </c>
      <c r="CX203">
        <v>0</v>
      </c>
      <c r="CY203" s="2">
        <v>0</v>
      </c>
      <c r="CZ203" s="2">
        <v>0</v>
      </c>
      <c r="DA203">
        <v>0</v>
      </c>
      <c r="DB203">
        <v>1</v>
      </c>
      <c r="DC203" s="1">
        <v>3452.7380030222066</v>
      </c>
      <c r="DD203" s="1">
        <v>120.41574769198682</v>
      </c>
      <c r="DE203" s="1">
        <v>0</v>
      </c>
      <c r="DF203" s="1">
        <v>3332.3222553300002</v>
      </c>
    </row>
    <row r="204" spans="1:110" x14ac:dyDescent="0.25">
      <c r="A204" t="s">
        <v>607</v>
      </c>
      <c r="B204" t="s">
        <v>606</v>
      </c>
      <c r="C204" s="1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 s="2">
        <v>0</v>
      </c>
      <c r="CX204">
        <v>0</v>
      </c>
      <c r="CY204" s="2">
        <v>0</v>
      </c>
      <c r="CZ204" s="2">
        <v>0</v>
      </c>
      <c r="DA204">
        <v>0</v>
      </c>
      <c r="DB204">
        <v>0</v>
      </c>
      <c r="DC204" s="1">
        <v>0</v>
      </c>
      <c r="DD204" s="1">
        <v>0</v>
      </c>
      <c r="DE204" s="1">
        <v>0</v>
      </c>
      <c r="DF204" s="1">
        <v>0</v>
      </c>
    </row>
    <row r="205" spans="1:110" x14ac:dyDescent="0.25">
      <c r="B205" t="s">
        <v>697</v>
      </c>
      <c r="C205" s="1">
        <v>1450135.6452257859</v>
      </c>
      <c r="D205" s="1">
        <v>12297.245078425001</v>
      </c>
      <c r="E205" s="1">
        <v>5725.837955</v>
      </c>
      <c r="F205" s="1">
        <v>6379.0673554999994</v>
      </c>
      <c r="G205" s="1">
        <v>15093.228203775001</v>
      </c>
      <c r="H205" s="1">
        <v>13201.282310475</v>
      </c>
      <c r="I205" s="1">
        <v>10146.02356505</v>
      </c>
      <c r="J205" s="1">
        <v>30308.634499125001</v>
      </c>
      <c r="K205" s="1">
        <v>5226.2384320250012</v>
      </c>
      <c r="L205" s="1">
        <v>1122.9900496250002</v>
      </c>
      <c r="M205" s="1">
        <v>3919.7796310250001</v>
      </c>
      <c r="N205" s="1">
        <v>5784.3060186249995</v>
      </c>
      <c r="O205" s="1">
        <v>10425.057358350001</v>
      </c>
      <c r="P205" s="1">
        <v>9023.0335154250006</v>
      </c>
      <c r="Q205" s="1">
        <v>14409.756701400001</v>
      </c>
      <c r="R205" s="1">
        <v>11796.8390994</v>
      </c>
      <c r="S205" s="1">
        <v>8303.2714908000016</v>
      </c>
      <c r="T205" s="1">
        <v>1064.5219860000002</v>
      </c>
      <c r="U205" s="1">
        <v>42237.3291627</v>
      </c>
      <c r="V205" s="1">
        <v>1456.4596262999999</v>
      </c>
      <c r="W205" s="1">
        <v>1112.909349</v>
      </c>
      <c r="X205" s="1">
        <v>11671.031955599999</v>
      </c>
      <c r="Y205" s="1">
        <v>261.29176020000006</v>
      </c>
      <c r="Z205" s="1">
        <v>120136.14485640002</v>
      </c>
      <c r="AA205" s="1">
        <v>5520.9981183000009</v>
      </c>
      <c r="AB205" s="1">
        <v>146478.22527359999</v>
      </c>
      <c r="AC205" s="1">
        <v>12121.034431500002</v>
      </c>
      <c r="AD205" s="1">
        <v>9662.9563911000023</v>
      </c>
      <c r="AE205" s="1">
        <v>5525.8368546000011</v>
      </c>
      <c r="AF205" s="1">
        <v>4916.1560808000004</v>
      </c>
      <c r="AG205" s="1">
        <v>28945.320546600004</v>
      </c>
      <c r="AH205" s="1">
        <v>33885.6703089</v>
      </c>
      <c r="AI205" s="1">
        <v>16921.060841099999</v>
      </c>
      <c r="AJ205" s="1">
        <v>11641.999537799999</v>
      </c>
      <c r="AK205" s="1">
        <v>2438.7230952000004</v>
      </c>
      <c r="AL205" s="1">
        <v>10509.7352436</v>
      </c>
      <c r="AM205" s="1">
        <v>20961.405651600002</v>
      </c>
      <c r="AN205" s="1">
        <v>2022.5917734</v>
      </c>
      <c r="AO205" s="1">
        <v>508.06731150000007</v>
      </c>
      <c r="AP205" s="1">
        <v>4620.9931665000004</v>
      </c>
      <c r="AQ205" s="1">
        <v>7001.6514260999993</v>
      </c>
      <c r="AR205" s="1">
        <v>2961.3066156</v>
      </c>
      <c r="AS205" s="1">
        <v>508.06731150000007</v>
      </c>
      <c r="AT205" s="1">
        <v>4383.8950878000005</v>
      </c>
      <c r="AU205" s="1">
        <v>2148.3989171999997</v>
      </c>
      <c r="AV205" s="1">
        <v>5245.1901491999997</v>
      </c>
      <c r="AW205" s="1">
        <v>5051.6406972000004</v>
      </c>
      <c r="AX205" s="1">
        <v>4417.7662418999998</v>
      </c>
      <c r="AY205" s="1">
        <v>12043.614650700001</v>
      </c>
      <c r="AZ205" s="1">
        <v>3014.5327149</v>
      </c>
      <c r="BA205" s="1">
        <v>9725.8599630000008</v>
      </c>
      <c r="BB205" s="1">
        <v>11419.417668000002</v>
      </c>
      <c r="BC205" s="1">
        <v>7262.9431863000009</v>
      </c>
      <c r="BD205" s="1">
        <v>2859.6931533000002</v>
      </c>
      <c r="BE205" s="1">
        <v>3198.4046943000003</v>
      </c>
      <c r="BF205" s="1">
        <v>57106.76581260001</v>
      </c>
      <c r="BG205" s="1">
        <v>1679.0414961000001</v>
      </c>
      <c r="BH205" s="1">
        <v>2138.7214446000003</v>
      </c>
      <c r="BI205" s="1">
        <v>9038.7594084000011</v>
      </c>
      <c r="BJ205" s="1">
        <v>49582.530866099994</v>
      </c>
      <c r="BK205" s="1">
        <v>18721.070744699999</v>
      </c>
      <c r="BL205" s="1">
        <v>8129.0769840000012</v>
      </c>
      <c r="BM205" s="1">
        <v>13650.075102299999</v>
      </c>
      <c r="BN205" s="1">
        <v>5279.0613033000009</v>
      </c>
      <c r="BO205" s="1">
        <v>2317.7546877000004</v>
      </c>
      <c r="BP205" s="1">
        <v>2796.7895814000003</v>
      </c>
      <c r="BQ205" s="1">
        <v>26951.761191000005</v>
      </c>
      <c r="BR205" s="1">
        <v>4243.5717351000003</v>
      </c>
      <c r="BS205" s="1">
        <v>1432.2659447999999</v>
      </c>
      <c r="BT205" s="1">
        <v>5037.1244882999999</v>
      </c>
      <c r="BU205" s="1">
        <v>3000.0165060000004</v>
      </c>
      <c r="BV205" s="1">
        <v>324.19533210000003</v>
      </c>
      <c r="BW205" s="1">
        <v>2351.6258418000002</v>
      </c>
      <c r="BX205" s="1">
        <v>270.96923280000004</v>
      </c>
      <c r="BY205" s="1">
        <v>4417.7662418999998</v>
      </c>
      <c r="BZ205" s="1">
        <v>3000.0165060000004</v>
      </c>
      <c r="CA205" s="1">
        <v>7746.8168163000009</v>
      </c>
      <c r="CB205" s="1">
        <v>7451.6539020000009</v>
      </c>
      <c r="CC205" s="1">
        <v>12459.745972500001</v>
      </c>
      <c r="CD205" s="1">
        <v>19161.395748000003</v>
      </c>
      <c r="CE205" s="1">
        <v>5143.5766868999999</v>
      </c>
      <c r="CF205" s="1">
        <v>5346.8036115000014</v>
      </c>
      <c r="CG205" s="1">
        <v>7979.0761586999997</v>
      </c>
      <c r="CH205" s="1">
        <v>3895.1827215000003</v>
      </c>
      <c r="CI205" s="1">
        <v>2767.7571636000002</v>
      </c>
      <c r="CJ205" s="1">
        <v>6503.2615872000006</v>
      </c>
      <c r="CK205" s="1">
        <v>23917.8735309</v>
      </c>
      <c r="CL205" s="1">
        <v>3179.0497491000001</v>
      </c>
      <c r="CM205" s="1">
        <v>5404.8684470999997</v>
      </c>
      <c r="CN205" s="1">
        <v>1969.3656741000002</v>
      </c>
      <c r="CO205" s="1">
        <v>42145.393172999997</v>
      </c>
      <c r="CP205" s="1">
        <v>5453.2558101000004</v>
      </c>
      <c r="CQ205" s="1">
        <v>15159.7608279</v>
      </c>
      <c r="CR205" s="1">
        <v>12798.4575135</v>
      </c>
      <c r="CS205" s="1">
        <v>585.48709229999997</v>
      </c>
      <c r="CT205" s="1">
        <v>14942.017694400001</v>
      </c>
      <c r="CU205" s="1">
        <v>4369.3788789</v>
      </c>
      <c r="CV205" s="1">
        <v>3082.2750231</v>
      </c>
      <c r="CW205" s="1">
        <v>3101.6299682999997</v>
      </c>
      <c r="CX205" s="1">
        <v>17772.678429900003</v>
      </c>
      <c r="CY205" s="1">
        <v>17627.516340899998</v>
      </c>
      <c r="CZ205" s="1">
        <v>27004.987290299996</v>
      </c>
      <c r="DA205" s="1">
        <v>2293.5610062000001</v>
      </c>
      <c r="DB205" s="1">
        <v>7137.1360425000003</v>
      </c>
      <c r="DC205" s="1">
        <v>1450135.6452257866</v>
      </c>
      <c r="DD205" s="1">
        <f>SUM(DD5:DD204)</f>
        <v>165131</v>
      </c>
      <c r="DE205" s="1">
        <v>0</v>
      </c>
      <c r="DF205" s="1">
        <f>SUM(DF5:DF204)</f>
        <v>1285004.6452251999</v>
      </c>
    </row>
    <row r="206" spans="1:110" x14ac:dyDescent="0.25">
      <c r="D206" s="1">
        <v>12782.173160281705</v>
      </c>
      <c r="E206" s="1">
        <v>5951.6299595370101</v>
      </c>
      <c r="F206" s="1">
        <v>6630.6187295686968</v>
      </c>
      <c r="G206" s="1">
        <v>15688.412747565482</v>
      </c>
      <c r="H206" s="1">
        <v>13721.860087695928</v>
      </c>
      <c r="I206" s="1">
        <v>10546.120636751426</v>
      </c>
      <c r="J206" s="1">
        <v>31503.821542859114</v>
      </c>
      <c r="K206" s="1">
        <v>5432.329289123888</v>
      </c>
      <c r="L206" s="1">
        <v>1167.2739040359561</v>
      </c>
      <c r="M206" s="1">
        <v>4074.3517490605127</v>
      </c>
      <c r="N206" s="1">
        <v>6012.4036457435495</v>
      </c>
      <c r="O206" s="1">
        <v>10836.157815061259</v>
      </c>
      <c r="P206" s="1">
        <v>9378.8467327154704</v>
      </c>
      <c r="Q206" s="1">
        <v>16013.000000000002</v>
      </c>
      <c r="R206" s="1">
        <v>21096</v>
      </c>
      <c r="S206" s="1">
        <v>26575.000000000004</v>
      </c>
      <c r="T206" s="1">
        <v>1386.7799454583601</v>
      </c>
      <c r="U206" s="1">
        <v>55023.646108663736</v>
      </c>
      <c r="V206" s="1">
        <v>1897.3671071953011</v>
      </c>
      <c r="W206" s="1">
        <v>1449.8153975246489</v>
      </c>
      <c r="X206" s="1">
        <v>11739.999999999998</v>
      </c>
      <c r="Y206" s="1">
        <v>340.39144115796108</v>
      </c>
      <c r="Z206" s="1">
        <v>129968.79002105531</v>
      </c>
      <c r="AA206" s="1">
        <v>5972.8689146940596</v>
      </c>
      <c r="AB206" s="1">
        <v>158466.86046066479</v>
      </c>
      <c r="AC206" s="1">
        <v>13113.090824985644</v>
      </c>
      <c r="AD206" s="1">
        <v>10453.829292413706</v>
      </c>
      <c r="AE206" s="1">
        <v>5291.936978683967</v>
      </c>
      <c r="AF206" s="1">
        <v>4708.063021316033</v>
      </c>
      <c r="AG206" s="1">
        <v>30724</v>
      </c>
      <c r="AH206" s="1">
        <v>33734.577268643297</v>
      </c>
      <c r="AI206" s="1">
        <v>16845.611410601974</v>
      </c>
      <c r="AJ206" s="1">
        <v>11590.088948787057</v>
      </c>
      <c r="AK206" s="1">
        <v>2427.8490566037735</v>
      </c>
      <c r="AL206" s="1">
        <v>10462.873315363879</v>
      </c>
      <c r="AM206" s="1">
        <v>34763.965396498461</v>
      </c>
      <c r="AN206" s="1">
        <v>3354.4177136972194</v>
      </c>
      <c r="AO206" s="1">
        <v>842.61688980432552</v>
      </c>
      <c r="AP206" s="1">
        <v>7565</v>
      </c>
      <c r="AQ206" s="1">
        <v>8938.1002772643242</v>
      </c>
      <c r="AR206" s="1">
        <v>3780.3160813308687</v>
      </c>
      <c r="AS206" s="1">
        <v>648.58364140480603</v>
      </c>
      <c r="AT206" s="1">
        <v>8484</v>
      </c>
      <c r="AU206" s="1">
        <v>2446.6492146596856</v>
      </c>
      <c r="AV206" s="1">
        <v>5973.3507853403144</v>
      </c>
      <c r="AW206" s="1">
        <v>11218.332141032193</v>
      </c>
      <c r="AX206" s="1">
        <v>9810.6678589678086</v>
      </c>
      <c r="AY206" s="1">
        <v>15019.525966419367</v>
      </c>
      <c r="AZ206" s="1">
        <v>3759.4072627879732</v>
      </c>
      <c r="BA206" s="1">
        <v>12129.066770792659</v>
      </c>
      <c r="BB206" s="1">
        <v>16448.966756513928</v>
      </c>
      <c r="BC206" s="1">
        <v>10461.821653189578</v>
      </c>
      <c r="BD206" s="1">
        <v>4119.2115902964961</v>
      </c>
      <c r="BE206" s="1">
        <v>14454.999999999998</v>
      </c>
      <c r="BF206" s="1">
        <v>58646</v>
      </c>
      <c r="BG206" s="1">
        <v>2031.8631178707212</v>
      </c>
      <c r="BH206" s="1">
        <v>2588.1368821292763</v>
      </c>
      <c r="BI206" s="1">
        <v>10002.123769718219</v>
      </c>
      <c r="BJ206" s="1">
        <v>57649.999999999993</v>
      </c>
      <c r="BK206" s="1">
        <v>20716.390184710803</v>
      </c>
      <c r="BL206" s="1">
        <v>8995.4860455709895</v>
      </c>
      <c r="BM206" s="1">
        <v>15956.931891751909</v>
      </c>
      <c r="BN206" s="1">
        <v>6171.220380681083</v>
      </c>
      <c r="BO206" s="1">
        <v>2860.0000000000005</v>
      </c>
      <c r="BP206" s="1">
        <v>4835.0000000000009</v>
      </c>
      <c r="BQ206" s="1">
        <v>33087</v>
      </c>
      <c r="BR206" s="1">
        <v>8401.4846604619088</v>
      </c>
      <c r="BS206" s="1">
        <v>2835.6208204067561</v>
      </c>
      <c r="BT206" s="1">
        <v>9972.5718717683558</v>
      </c>
      <c r="BU206" s="1">
        <v>5939.4760427438814</v>
      </c>
      <c r="BV206" s="1">
        <v>641.84660461909687</v>
      </c>
      <c r="BW206" s="1">
        <v>3371.5129151291508</v>
      </c>
      <c r="BX206" s="1">
        <v>388.48708487084866</v>
      </c>
      <c r="BY206" s="1">
        <v>5834.6833547282822</v>
      </c>
      <c r="BZ206" s="1">
        <v>3962.2165169020109</v>
      </c>
      <c r="CA206" s="1">
        <v>10231.465554129225</v>
      </c>
      <c r="CB206" s="1">
        <v>9841.6345742404792</v>
      </c>
      <c r="CC206" s="1">
        <v>13271.179915767307</v>
      </c>
      <c r="CD206" s="1">
        <v>20409.270860752833</v>
      </c>
      <c r="CE206" s="1">
        <v>5478.549223479863</v>
      </c>
      <c r="CF206" s="1">
        <v>6766.6872427983544</v>
      </c>
      <c r="CG206" s="1">
        <v>10097.979423868312</v>
      </c>
      <c r="CH206" s="1">
        <v>4929.5775841200675</v>
      </c>
      <c r="CI206" s="1">
        <v>3502.7557492132655</v>
      </c>
      <c r="CJ206" s="1">
        <v>7602.3099831671634</v>
      </c>
      <c r="CK206" s="1">
        <v>27959.983814579828</v>
      </c>
      <c r="CL206" s="1">
        <v>3623.8927097661617</v>
      </c>
      <c r="CM206" s="1">
        <v>6161.1691884456659</v>
      </c>
      <c r="CN206" s="1">
        <v>2244.9381017881706</v>
      </c>
      <c r="CO206" s="1">
        <v>49267.946393888378</v>
      </c>
      <c r="CP206" s="1">
        <v>6374.8536838016316</v>
      </c>
      <c r="CQ206" s="1">
        <v>17721.753852130001</v>
      </c>
      <c r="CR206" s="1">
        <v>14553.82558934062</v>
      </c>
      <c r="CS206" s="1">
        <v>665.78937478647072</v>
      </c>
      <c r="CT206" s="1">
        <v>16991.385035872907</v>
      </c>
      <c r="CU206" s="1">
        <v>7382.318181818182</v>
      </c>
      <c r="CV206" s="1">
        <v>5207.681818181818</v>
      </c>
      <c r="CW206" s="1">
        <v>3412.8718127028274</v>
      </c>
      <c r="CX206" s="1">
        <v>19556.128187297174</v>
      </c>
      <c r="CY206" s="1">
        <v>18508.051387684303</v>
      </c>
      <c r="CZ206" s="1">
        <v>28353.948612315697</v>
      </c>
      <c r="DA206" s="1">
        <v>2481.2794614942891</v>
      </c>
      <c r="DB206" s="1">
        <v>7721.2810246921445</v>
      </c>
    </row>
  </sheetData>
  <conditionalFormatting sqref="D5:DB204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02"/>
  <sheetViews>
    <sheetView topLeftCell="A165" workbookViewId="0">
      <selection activeCell="B202" sqref="B202"/>
    </sheetView>
  </sheetViews>
  <sheetFormatPr baseColWidth="10" defaultRowHeight="15" x14ac:dyDescent="0.25"/>
  <sheetData>
    <row r="1" spans="1:104" x14ac:dyDescent="0.25">
      <c r="B1" t="s">
        <v>803</v>
      </c>
      <c r="C1" t="s">
        <v>807</v>
      </c>
      <c r="D1" t="s">
        <v>811</v>
      </c>
      <c r="E1" t="s">
        <v>815</v>
      </c>
      <c r="F1" t="s">
        <v>819</v>
      </c>
      <c r="G1" t="s">
        <v>823</v>
      </c>
      <c r="H1" t="s">
        <v>827</v>
      </c>
      <c r="I1" t="s">
        <v>831</v>
      </c>
      <c r="J1" t="s">
        <v>835</v>
      </c>
      <c r="K1" t="s">
        <v>839</v>
      </c>
      <c r="L1" t="s">
        <v>843</v>
      </c>
      <c r="M1" t="s">
        <v>847</v>
      </c>
      <c r="N1" t="s">
        <v>1161</v>
      </c>
      <c r="O1" t="s">
        <v>610</v>
      </c>
      <c r="P1" t="s">
        <v>611</v>
      </c>
      <c r="Q1" t="s">
        <v>612</v>
      </c>
      <c r="R1" t="s">
        <v>700</v>
      </c>
      <c r="S1" t="s">
        <v>701</v>
      </c>
      <c r="T1" t="s">
        <v>702</v>
      </c>
      <c r="U1" t="s">
        <v>703</v>
      </c>
      <c r="V1" t="s">
        <v>704</v>
      </c>
      <c r="W1" t="s">
        <v>705</v>
      </c>
      <c r="X1" t="s">
        <v>706</v>
      </c>
      <c r="Y1" t="s">
        <v>707</v>
      </c>
      <c r="Z1" t="s">
        <v>708</v>
      </c>
      <c r="AA1" t="s">
        <v>709</v>
      </c>
      <c r="AB1" t="s">
        <v>710</v>
      </c>
      <c r="AC1" t="s">
        <v>711</v>
      </c>
      <c r="AD1" t="s">
        <v>712</v>
      </c>
      <c r="AE1" t="s">
        <v>713</v>
      </c>
      <c r="AF1" t="s">
        <v>619</v>
      </c>
      <c r="AG1" t="s">
        <v>620</v>
      </c>
      <c r="AH1" t="s">
        <v>621</v>
      </c>
      <c r="AI1" t="s">
        <v>714</v>
      </c>
      <c r="AJ1" t="s">
        <v>715</v>
      </c>
      <c r="AK1" t="s">
        <v>716</v>
      </c>
      <c r="AL1" t="s">
        <v>717</v>
      </c>
      <c r="AM1" t="s">
        <v>718</v>
      </c>
      <c r="AN1" t="s">
        <v>623</v>
      </c>
      <c r="AO1" t="s">
        <v>719</v>
      </c>
      <c r="AP1" t="s">
        <v>720</v>
      </c>
      <c r="AQ1" t="s">
        <v>721</v>
      </c>
      <c r="AR1" t="s">
        <v>722</v>
      </c>
      <c r="AS1" t="s">
        <v>723</v>
      </c>
      <c r="AT1" t="s">
        <v>724</v>
      </c>
      <c r="AU1" t="s">
        <v>725</v>
      </c>
      <c r="AV1" t="s">
        <v>726</v>
      </c>
      <c r="AW1" t="s">
        <v>727</v>
      </c>
      <c r="AX1" t="s">
        <v>728</v>
      </c>
      <c r="AY1" t="s">
        <v>729</v>
      </c>
      <c r="AZ1" t="s">
        <v>730</v>
      </c>
      <c r="BA1" t="s">
        <v>731</v>
      </c>
      <c r="BB1" t="s">
        <v>732</v>
      </c>
      <c r="BC1" t="s">
        <v>630</v>
      </c>
      <c r="BD1" t="s">
        <v>733</v>
      </c>
      <c r="BE1" t="s">
        <v>734</v>
      </c>
      <c r="BF1" t="s">
        <v>735</v>
      </c>
      <c r="BG1" t="s">
        <v>736</v>
      </c>
      <c r="BH1" t="s">
        <v>737</v>
      </c>
      <c r="BI1" t="s">
        <v>738</v>
      </c>
      <c r="BJ1" t="s">
        <v>739</v>
      </c>
      <c r="BK1" t="s">
        <v>740</v>
      </c>
      <c r="BL1" t="s">
        <v>741</v>
      </c>
      <c r="BM1" t="s">
        <v>742</v>
      </c>
      <c r="BN1" t="s">
        <v>743</v>
      </c>
      <c r="BO1" t="s">
        <v>744</v>
      </c>
      <c r="BP1" t="s">
        <v>745</v>
      </c>
      <c r="BQ1" t="s">
        <v>746</v>
      </c>
      <c r="BR1" t="s">
        <v>747</v>
      </c>
      <c r="BS1" t="s">
        <v>748</v>
      </c>
      <c r="BT1" t="s">
        <v>749</v>
      </c>
      <c r="BU1" t="s">
        <v>750</v>
      </c>
      <c r="BV1" t="s">
        <v>751</v>
      </c>
      <c r="BW1" t="s">
        <v>752</v>
      </c>
      <c r="BX1" t="s">
        <v>753</v>
      </c>
      <c r="BY1" t="s">
        <v>754</v>
      </c>
      <c r="BZ1" t="s">
        <v>755</v>
      </c>
      <c r="CA1" t="s">
        <v>756</v>
      </c>
      <c r="CB1" t="s">
        <v>757</v>
      </c>
      <c r="CC1" t="s">
        <v>758</v>
      </c>
      <c r="CD1" t="s">
        <v>759</v>
      </c>
      <c r="CE1" t="s">
        <v>760</v>
      </c>
      <c r="CF1" t="s">
        <v>761</v>
      </c>
      <c r="CG1" t="s">
        <v>762</v>
      </c>
      <c r="CH1" t="s">
        <v>763</v>
      </c>
      <c r="CI1" t="s">
        <v>764</v>
      </c>
      <c r="CJ1" t="s">
        <v>765</v>
      </c>
      <c r="CK1" t="s">
        <v>766</v>
      </c>
      <c r="CL1" t="s">
        <v>767</v>
      </c>
      <c r="CM1" t="s">
        <v>768</v>
      </c>
      <c r="CN1" t="s">
        <v>769</v>
      </c>
      <c r="CO1" t="s">
        <v>644</v>
      </c>
      <c r="CP1" t="s">
        <v>770</v>
      </c>
      <c r="CQ1" t="s">
        <v>771</v>
      </c>
      <c r="CR1" t="s">
        <v>772</v>
      </c>
      <c r="CS1" t="s">
        <v>773</v>
      </c>
      <c r="CT1" t="s">
        <v>774</v>
      </c>
      <c r="CU1" t="s">
        <v>780</v>
      </c>
      <c r="CV1" t="s">
        <v>775</v>
      </c>
      <c r="CW1" t="s">
        <v>783</v>
      </c>
      <c r="CX1" t="s">
        <v>784</v>
      </c>
      <c r="CY1" t="s">
        <v>776</v>
      </c>
      <c r="CZ1" t="s">
        <v>777</v>
      </c>
    </row>
    <row r="2" spans="1:104" x14ac:dyDescent="0.25">
      <c r="A2" t="s">
        <v>9</v>
      </c>
      <c r="B2" s="84">
        <v>0</v>
      </c>
      <c r="C2" s="84">
        <v>5.2184900000000001E-4</v>
      </c>
      <c r="D2" s="84">
        <v>0</v>
      </c>
      <c r="E2" s="84">
        <v>0</v>
      </c>
      <c r="F2" s="84">
        <v>0</v>
      </c>
      <c r="G2" s="84">
        <v>0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  <c r="P2" s="84">
        <v>0</v>
      </c>
      <c r="Q2" s="84">
        <v>0</v>
      </c>
      <c r="R2" s="84">
        <v>0</v>
      </c>
      <c r="S2" s="84">
        <v>0</v>
      </c>
      <c r="T2" s="84">
        <v>0</v>
      </c>
      <c r="U2" s="84">
        <v>0</v>
      </c>
      <c r="V2" s="84">
        <v>0</v>
      </c>
      <c r="W2" s="84">
        <v>0</v>
      </c>
      <c r="X2" s="84">
        <v>0</v>
      </c>
      <c r="Y2" s="84">
        <v>0</v>
      </c>
      <c r="Z2" s="84">
        <v>0</v>
      </c>
      <c r="AA2" s="84">
        <v>0</v>
      </c>
      <c r="AB2" s="84">
        <v>0</v>
      </c>
      <c r="AC2" s="84">
        <v>0</v>
      </c>
      <c r="AD2" s="84">
        <v>0</v>
      </c>
      <c r="AE2" s="84">
        <v>0</v>
      </c>
      <c r="AF2" s="84">
        <v>0</v>
      </c>
      <c r="AG2" s="84">
        <v>0</v>
      </c>
      <c r="AH2" s="84">
        <v>0</v>
      </c>
      <c r="AI2" s="84">
        <v>0</v>
      </c>
      <c r="AJ2" s="84">
        <v>0</v>
      </c>
      <c r="AK2" s="84">
        <v>0</v>
      </c>
      <c r="AL2" s="84">
        <v>0</v>
      </c>
      <c r="AM2" s="84">
        <v>0</v>
      </c>
      <c r="AN2" s="84">
        <v>0</v>
      </c>
      <c r="AO2" s="84">
        <v>0</v>
      </c>
      <c r="AP2" s="84">
        <v>0</v>
      </c>
      <c r="AQ2" s="84">
        <v>0</v>
      </c>
      <c r="AR2" s="84">
        <v>0</v>
      </c>
      <c r="AS2" s="84">
        <v>0</v>
      </c>
      <c r="AT2" s="84">
        <v>0</v>
      </c>
      <c r="AU2" s="84">
        <v>0</v>
      </c>
      <c r="AV2" s="84">
        <v>0</v>
      </c>
      <c r="AW2" s="84">
        <v>0</v>
      </c>
      <c r="AX2" s="84">
        <v>0</v>
      </c>
      <c r="AY2" s="84">
        <v>0</v>
      </c>
      <c r="AZ2" s="84">
        <v>0</v>
      </c>
      <c r="BA2" s="84">
        <v>0</v>
      </c>
      <c r="BB2" s="84">
        <v>0</v>
      </c>
      <c r="BC2" s="84">
        <v>0</v>
      </c>
      <c r="BD2" s="84">
        <v>0</v>
      </c>
      <c r="BE2" s="84">
        <v>0</v>
      </c>
      <c r="BF2" s="84">
        <v>0</v>
      </c>
      <c r="BG2" s="84">
        <v>0</v>
      </c>
      <c r="BH2" s="84">
        <v>0</v>
      </c>
      <c r="BI2" s="84">
        <v>0</v>
      </c>
      <c r="BJ2" s="84">
        <v>0</v>
      </c>
      <c r="BK2" s="84">
        <v>0</v>
      </c>
      <c r="BL2" s="84">
        <v>0</v>
      </c>
      <c r="BM2" s="84">
        <v>0</v>
      </c>
      <c r="BN2" s="84">
        <v>0</v>
      </c>
      <c r="BO2" s="84">
        <v>0</v>
      </c>
      <c r="BP2" s="84">
        <v>0</v>
      </c>
      <c r="BQ2" s="84">
        <v>0</v>
      </c>
      <c r="BR2" s="84">
        <v>0</v>
      </c>
      <c r="BS2" s="84">
        <v>0</v>
      </c>
      <c r="BT2" s="84">
        <v>0</v>
      </c>
      <c r="BU2" s="84">
        <v>0</v>
      </c>
      <c r="BV2" s="84">
        <v>0</v>
      </c>
      <c r="BW2" s="84">
        <v>0</v>
      </c>
      <c r="BX2" s="84">
        <v>0</v>
      </c>
      <c r="BY2" s="84">
        <v>0</v>
      </c>
      <c r="BZ2" s="84">
        <v>0</v>
      </c>
      <c r="CA2" s="84">
        <v>0</v>
      </c>
      <c r="CB2" s="84">
        <v>0</v>
      </c>
      <c r="CC2" s="84">
        <v>0</v>
      </c>
      <c r="CD2" s="84">
        <v>0</v>
      </c>
      <c r="CE2" s="84">
        <v>0</v>
      </c>
      <c r="CF2" s="84">
        <v>0</v>
      </c>
      <c r="CG2" s="84">
        <v>0</v>
      </c>
      <c r="CH2" s="84">
        <v>0</v>
      </c>
      <c r="CI2" s="84">
        <v>0</v>
      </c>
      <c r="CJ2" s="84">
        <v>0</v>
      </c>
      <c r="CK2" s="84">
        <v>0</v>
      </c>
      <c r="CL2" s="84">
        <v>0</v>
      </c>
      <c r="CM2" s="84">
        <v>0</v>
      </c>
      <c r="CN2" s="84">
        <v>0</v>
      </c>
      <c r="CO2" s="84">
        <v>0</v>
      </c>
      <c r="CP2" s="84">
        <v>0</v>
      </c>
      <c r="CQ2" s="84">
        <v>0</v>
      </c>
      <c r="CR2" s="84">
        <v>0</v>
      </c>
      <c r="CS2" s="84">
        <v>0</v>
      </c>
      <c r="CT2" s="84">
        <v>0</v>
      </c>
      <c r="CU2" s="84">
        <v>0</v>
      </c>
      <c r="CV2" s="84">
        <v>0</v>
      </c>
      <c r="CW2" s="84">
        <v>0</v>
      </c>
      <c r="CX2" s="84">
        <v>0</v>
      </c>
      <c r="CY2" s="84">
        <v>0</v>
      </c>
      <c r="CZ2" s="84">
        <v>0</v>
      </c>
    </row>
    <row r="3" spans="1:104" x14ac:dyDescent="0.25">
      <c r="A3" t="s">
        <v>12</v>
      </c>
      <c r="B3" s="84">
        <v>7.8413700000000003E-2</v>
      </c>
      <c r="C3" s="84">
        <v>7.5580900000000006E-2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  <c r="P3" s="84">
        <v>0</v>
      </c>
      <c r="Q3" s="84">
        <v>0</v>
      </c>
      <c r="R3" s="84">
        <v>0</v>
      </c>
      <c r="S3" s="84">
        <v>0</v>
      </c>
      <c r="T3" s="84">
        <v>0</v>
      </c>
      <c r="U3" s="84">
        <v>0</v>
      </c>
      <c r="V3" s="84">
        <v>0</v>
      </c>
      <c r="W3" s="84">
        <v>0</v>
      </c>
      <c r="X3" s="84">
        <v>0</v>
      </c>
      <c r="Y3" s="84">
        <v>0</v>
      </c>
      <c r="Z3" s="84">
        <v>0</v>
      </c>
      <c r="AA3" s="84">
        <v>0</v>
      </c>
      <c r="AB3" s="84">
        <v>0</v>
      </c>
      <c r="AC3" s="84">
        <v>0</v>
      </c>
      <c r="AD3" s="84">
        <v>0</v>
      </c>
      <c r="AE3" s="84">
        <v>0</v>
      </c>
      <c r="AF3" s="84">
        <v>0</v>
      </c>
      <c r="AG3" s="84">
        <v>0</v>
      </c>
      <c r="AH3" s="84">
        <v>0</v>
      </c>
      <c r="AI3" s="84">
        <v>0</v>
      </c>
      <c r="AJ3" s="84">
        <v>0</v>
      </c>
      <c r="AK3" s="84">
        <v>0</v>
      </c>
      <c r="AL3" s="84">
        <v>0</v>
      </c>
      <c r="AM3" s="84">
        <v>0</v>
      </c>
      <c r="AN3" s="84">
        <v>0</v>
      </c>
      <c r="AO3" s="84">
        <v>0</v>
      </c>
      <c r="AP3" s="84">
        <v>0</v>
      </c>
      <c r="AQ3" s="84">
        <v>0</v>
      </c>
      <c r="AR3" s="84">
        <v>0</v>
      </c>
      <c r="AS3" s="84">
        <v>0</v>
      </c>
      <c r="AT3" s="84">
        <v>0</v>
      </c>
      <c r="AU3" s="84">
        <v>0</v>
      </c>
      <c r="AV3" s="84">
        <v>0</v>
      </c>
      <c r="AW3" s="84">
        <v>0</v>
      </c>
      <c r="AX3" s="84">
        <v>0</v>
      </c>
      <c r="AY3" s="84">
        <v>0</v>
      </c>
      <c r="AZ3" s="84">
        <v>0</v>
      </c>
      <c r="BA3" s="84">
        <v>0</v>
      </c>
      <c r="BB3" s="84">
        <v>0</v>
      </c>
      <c r="BC3" s="84">
        <v>0</v>
      </c>
      <c r="BD3" s="84">
        <v>0</v>
      </c>
      <c r="BE3" s="84">
        <v>0</v>
      </c>
      <c r="BF3" s="84">
        <v>0</v>
      </c>
      <c r="BG3" s="84">
        <v>0</v>
      </c>
      <c r="BH3" s="84">
        <v>0</v>
      </c>
      <c r="BI3" s="84">
        <v>0</v>
      </c>
      <c r="BJ3" s="84">
        <v>0</v>
      </c>
      <c r="BK3" s="84">
        <v>0</v>
      </c>
      <c r="BL3" s="84">
        <v>0</v>
      </c>
      <c r="BM3" s="84">
        <v>0</v>
      </c>
      <c r="BN3" s="84">
        <v>0</v>
      </c>
      <c r="BO3" s="84">
        <v>0</v>
      </c>
      <c r="BP3" s="84">
        <v>0</v>
      </c>
      <c r="BQ3" s="84">
        <v>0</v>
      </c>
      <c r="BR3" s="84">
        <v>0</v>
      </c>
      <c r="BS3" s="84">
        <v>0</v>
      </c>
      <c r="BT3" s="84">
        <v>0</v>
      </c>
      <c r="BU3" s="84">
        <v>0</v>
      </c>
      <c r="BV3" s="84">
        <v>0</v>
      </c>
      <c r="BW3" s="84">
        <v>0</v>
      </c>
      <c r="BX3" s="84">
        <v>0</v>
      </c>
      <c r="BY3" s="84">
        <v>0</v>
      </c>
      <c r="BZ3" s="84">
        <v>0</v>
      </c>
      <c r="CA3" s="84">
        <v>0</v>
      </c>
      <c r="CB3" s="84">
        <v>0</v>
      </c>
      <c r="CC3" s="84">
        <v>0</v>
      </c>
      <c r="CD3" s="84">
        <v>0</v>
      </c>
      <c r="CE3" s="84">
        <v>0</v>
      </c>
      <c r="CF3" s="84">
        <v>0</v>
      </c>
      <c r="CG3" s="84">
        <v>0</v>
      </c>
      <c r="CH3" s="84">
        <v>0</v>
      </c>
      <c r="CI3" s="84">
        <v>0</v>
      </c>
      <c r="CJ3" s="84">
        <v>0</v>
      </c>
      <c r="CK3" s="84">
        <v>0</v>
      </c>
      <c r="CL3" s="84">
        <v>0</v>
      </c>
      <c r="CM3" s="84">
        <v>0</v>
      </c>
      <c r="CN3" s="84">
        <v>0</v>
      </c>
      <c r="CO3" s="84">
        <v>0</v>
      </c>
      <c r="CP3" s="84">
        <v>0</v>
      </c>
      <c r="CQ3" s="84">
        <v>0</v>
      </c>
      <c r="CR3" s="84">
        <v>0</v>
      </c>
      <c r="CS3" s="84">
        <v>0</v>
      </c>
      <c r="CT3" s="84">
        <v>0</v>
      </c>
      <c r="CU3" s="84">
        <v>0</v>
      </c>
      <c r="CV3" s="84">
        <v>0</v>
      </c>
      <c r="CW3" s="84">
        <v>0</v>
      </c>
      <c r="CX3" s="84">
        <v>0</v>
      </c>
      <c r="CY3" s="84">
        <v>0</v>
      </c>
      <c r="CZ3" s="84">
        <v>0</v>
      </c>
    </row>
    <row r="4" spans="1:104" x14ac:dyDescent="0.25">
      <c r="A4" t="s">
        <v>15</v>
      </c>
      <c r="B4" s="84">
        <v>1.41523E-2</v>
      </c>
      <c r="C4" s="84">
        <v>1.3641E-2</v>
      </c>
      <c r="D4" s="84">
        <v>1.53566E-2</v>
      </c>
      <c r="E4" s="84">
        <v>0</v>
      </c>
      <c r="F4" s="84">
        <v>0</v>
      </c>
      <c r="G4" s="84">
        <v>0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  <c r="P4" s="84">
        <v>0</v>
      </c>
      <c r="Q4" s="84">
        <v>0</v>
      </c>
      <c r="R4" s="84">
        <v>0</v>
      </c>
      <c r="S4" s="84">
        <v>0</v>
      </c>
      <c r="T4" s="84">
        <v>0</v>
      </c>
      <c r="U4" s="84">
        <v>0</v>
      </c>
      <c r="V4" s="84">
        <v>0</v>
      </c>
      <c r="W4" s="84">
        <v>0</v>
      </c>
      <c r="X4" s="84">
        <v>0</v>
      </c>
      <c r="Y4" s="84">
        <v>0</v>
      </c>
      <c r="Z4" s="84">
        <v>0</v>
      </c>
      <c r="AA4" s="84">
        <v>0</v>
      </c>
      <c r="AB4" s="84">
        <v>0</v>
      </c>
      <c r="AC4" s="84">
        <v>0</v>
      </c>
      <c r="AD4" s="84">
        <v>0</v>
      </c>
      <c r="AE4" s="84">
        <v>0</v>
      </c>
      <c r="AF4" s="84">
        <v>0</v>
      </c>
      <c r="AG4" s="84">
        <v>0</v>
      </c>
      <c r="AH4" s="84">
        <v>0</v>
      </c>
      <c r="AI4" s="84">
        <v>0</v>
      </c>
      <c r="AJ4" s="84">
        <v>0</v>
      </c>
      <c r="AK4" s="84">
        <v>0</v>
      </c>
      <c r="AL4" s="84">
        <v>0</v>
      </c>
      <c r="AM4" s="84">
        <v>0</v>
      </c>
      <c r="AN4" s="84">
        <v>0</v>
      </c>
      <c r="AO4" s="84">
        <v>0</v>
      </c>
      <c r="AP4" s="84">
        <v>0</v>
      </c>
      <c r="AQ4" s="84">
        <v>0</v>
      </c>
      <c r="AR4" s="84">
        <v>0</v>
      </c>
      <c r="AS4" s="84">
        <v>0</v>
      </c>
      <c r="AT4" s="84">
        <v>0</v>
      </c>
      <c r="AU4" s="84">
        <v>0</v>
      </c>
      <c r="AV4" s="84">
        <v>0</v>
      </c>
      <c r="AW4" s="84">
        <v>0</v>
      </c>
      <c r="AX4" s="84">
        <v>0</v>
      </c>
      <c r="AY4" s="84">
        <v>0</v>
      </c>
      <c r="AZ4" s="84">
        <v>0</v>
      </c>
      <c r="BA4" s="84">
        <v>0</v>
      </c>
      <c r="BB4" s="84">
        <v>0</v>
      </c>
      <c r="BC4" s="84">
        <v>0</v>
      </c>
      <c r="BD4" s="84">
        <v>0</v>
      </c>
      <c r="BE4" s="84">
        <v>0</v>
      </c>
      <c r="BF4" s="84">
        <v>0</v>
      </c>
      <c r="BG4" s="84">
        <v>0</v>
      </c>
      <c r="BH4" s="84">
        <v>0</v>
      </c>
      <c r="BI4" s="84">
        <v>0</v>
      </c>
      <c r="BJ4" s="84">
        <v>0</v>
      </c>
      <c r="BK4" s="84">
        <v>0</v>
      </c>
      <c r="BL4" s="84">
        <v>0</v>
      </c>
      <c r="BM4" s="84">
        <v>0</v>
      </c>
      <c r="BN4" s="84">
        <v>0</v>
      </c>
      <c r="BO4" s="84">
        <v>0</v>
      </c>
      <c r="BP4" s="84">
        <v>0</v>
      </c>
      <c r="BQ4" s="84">
        <v>0</v>
      </c>
      <c r="BR4" s="84">
        <v>0</v>
      </c>
      <c r="BS4" s="84">
        <v>0</v>
      </c>
      <c r="BT4" s="84">
        <v>0</v>
      </c>
      <c r="BU4" s="84">
        <v>0</v>
      </c>
      <c r="BV4" s="84">
        <v>0</v>
      </c>
      <c r="BW4" s="84">
        <v>0</v>
      </c>
      <c r="BX4" s="84">
        <v>0</v>
      </c>
      <c r="BY4" s="84">
        <v>0</v>
      </c>
      <c r="BZ4" s="84">
        <v>0</v>
      </c>
      <c r="CA4" s="84">
        <v>0</v>
      </c>
      <c r="CB4" s="84">
        <v>0</v>
      </c>
      <c r="CC4" s="84">
        <v>0</v>
      </c>
      <c r="CD4" s="84">
        <v>0</v>
      </c>
      <c r="CE4" s="84">
        <v>0</v>
      </c>
      <c r="CF4" s="84">
        <v>0</v>
      </c>
      <c r="CG4" s="84">
        <v>0</v>
      </c>
      <c r="CH4" s="84">
        <v>0</v>
      </c>
      <c r="CI4" s="84">
        <v>0</v>
      </c>
      <c r="CJ4" s="84">
        <v>0</v>
      </c>
      <c r="CK4" s="84">
        <v>0</v>
      </c>
      <c r="CL4" s="84">
        <v>0</v>
      </c>
      <c r="CM4" s="84">
        <v>0</v>
      </c>
      <c r="CN4" s="84">
        <v>0</v>
      </c>
      <c r="CO4" s="84">
        <v>0</v>
      </c>
      <c r="CP4" s="84">
        <v>0</v>
      </c>
      <c r="CQ4" s="84">
        <v>0</v>
      </c>
      <c r="CR4" s="84">
        <v>0</v>
      </c>
      <c r="CS4" s="84">
        <v>0</v>
      </c>
      <c r="CT4" s="84">
        <v>0</v>
      </c>
      <c r="CU4" s="84">
        <v>0</v>
      </c>
      <c r="CV4" s="84">
        <v>0</v>
      </c>
      <c r="CW4" s="84">
        <v>0</v>
      </c>
      <c r="CX4" s="84">
        <v>0</v>
      </c>
      <c r="CY4" s="84">
        <v>0</v>
      </c>
      <c r="CZ4" s="84">
        <v>0</v>
      </c>
    </row>
    <row r="5" spans="1:104" x14ac:dyDescent="0.25">
      <c r="A5" t="s">
        <v>18</v>
      </c>
      <c r="B5" s="84">
        <v>0</v>
      </c>
      <c r="C5" s="84">
        <v>0</v>
      </c>
      <c r="D5" s="84">
        <v>0</v>
      </c>
      <c r="E5" s="84">
        <v>0.48672900000000002</v>
      </c>
      <c r="F5" s="84">
        <v>0.48672900000000002</v>
      </c>
      <c r="G5" s="84">
        <v>0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  <c r="P5" s="84">
        <v>0</v>
      </c>
      <c r="Q5" s="84">
        <v>0</v>
      </c>
      <c r="R5" s="84">
        <v>0</v>
      </c>
      <c r="S5" s="84">
        <v>0</v>
      </c>
      <c r="T5" s="84">
        <v>0</v>
      </c>
      <c r="U5" s="84">
        <v>0</v>
      </c>
      <c r="V5" s="84">
        <v>0</v>
      </c>
      <c r="W5" s="84">
        <v>0</v>
      </c>
      <c r="X5" s="84">
        <v>0</v>
      </c>
      <c r="Y5" s="84">
        <v>0</v>
      </c>
      <c r="Z5" s="84">
        <v>0</v>
      </c>
      <c r="AA5" s="84">
        <v>0</v>
      </c>
      <c r="AB5" s="84">
        <v>0</v>
      </c>
      <c r="AC5" s="84">
        <v>0</v>
      </c>
      <c r="AD5" s="84">
        <v>0</v>
      </c>
      <c r="AE5" s="84">
        <v>0</v>
      </c>
      <c r="AF5" s="84">
        <v>0</v>
      </c>
      <c r="AG5" s="84">
        <v>0</v>
      </c>
      <c r="AH5" s="84">
        <v>0</v>
      </c>
      <c r="AI5" s="84">
        <v>0</v>
      </c>
      <c r="AJ5" s="84">
        <v>0</v>
      </c>
      <c r="AK5" s="84">
        <v>0</v>
      </c>
      <c r="AL5" s="84">
        <v>0</v>
      </c>
      <c r="AM5" s="84">
        <v>0</v>
      </c>
      <c r="AN5" s="84">
        <v>0</v>
      </c>
      <c r="AO5" s="84">
        <v>0</v>
      </c>
      <c r="AP5" s="84">
        <v>0</v>
      </c>
      <c r="AQ5" s="84">
        <v>0</v>
      </c>
      <c r="AR5" s="84">
        <v>0</v>
      </c>
      <c r="AS5" s="84">
        <v>0</v>
      </c>
      <c r="AT5" s="84">
        <v>0</v>
      </c>
      <c r="AU5" s="84">
        <v>0</v>
      </c>
      <c r="AV5" s="84">
        <v>0</v>
      </c>
      <c r="AW5" s="84">
        <v>0</v>
      </c>
      <c r="AX5" s="84">
        <v>0</v>
      </c>
      <c r="AY5" s="84">
        <v>0</v>
      </c>
      <c r="AZ5" s="84">
        <v>0</v>
      </c>
      <c r="BA5" s="84">
        <v>0</v>
      </c>
      <c r="BB5" s="84">
        <v>0</v>
      </c>
      <c r="BC5" s="84">
        <v>0</v>
      </c>
      <c r="BD5" s="84">
        <v>0</v>
      </c>
      <c r="BE5" s="84">
        <v>0</v>
      </c>
      <c r="BF5" s="84">
        <v>0</v>
      </c>
      <c r="BG5" s="84">
        <v>0</v>
      </c>
      <c r="BH5" s="84">
        <v>0</v>
      </c>
      <c r="BI5" s="84">
        <v>0</v>
      </c>
      <c r="BJ5" s="84">
        <v>0</v>
      </c>
      <c r="BK5" s="84">
        <v>0</v>
      </c>
      <c r="BL5" s="84">
        <v>0</v>
      </c>
      <c r="BM5" s="84">
        <v>0</v>
      </c>
      <c r="BN5" s="84">
        <v>0</v>
      </c>
      <c r="BO5" s="84">
        <v>0</v>
      </c>
      <c r="BP5" s="84">
        <v>0</v>
      </c>
      <c r="BQ5" s="84">
        <v>0</v>
      </c>
      <c r="BR5" s="84">
        <v>0</v>
      </c>
      <c r="BS5" s="84">
        <v>0</v>
      </c>
      <c r="BT5" s="84">
        <v>0</v>
      </c>
      <c r="BU5" s="84">
        <v>0</v>
      </c>
      <c r="BV5" s="84">
        <v>0</v>
      </c>
      <c r="BW5" s="84">
        <v>0</v>
      </c>
      <c r="BX5" s="84">
        <v>0</v>
      </c>
      <c r="BY5" s="84">
        <v>0</v>
      </c>
      <c r="BZ5" s="84">
        <v>0</v>
      </c>
      <c r="CA5" s="84">
        <v>0</v>
      </c>
      <c r="CB5" s="84">
        <v>0</v>
      </c>
      <c r="CC5" s="84">
        <v>0</v>
      </c>
      <c r="CD5" s="84">
        <v>0</v>
      </c>
      <c r="CE5" s="84">
        <v>0</v>
      </c>
      <c r="CF5" s="84">
        <v>0</v>
      </c>
      <c r="CG5" s="84">
        <v>0</v>
      </c>
      <c r="CH5" s="84">
        <v>0</v>
      </c>
      <c r="CI5" s="84">
        <v>0</v>
      </c>
      <c r="CJ5" s="84">
        <v>0</v>
      </c>
      <c r="CK5" s="84">
        <v>0</v>
      </c>
      <c r="CL5" s="84">
        <v>0</v>
      </c>
      <c r="CM5" s="84">
        <v>0</v>
      </c>
      <c r="CN5" s="84">
        <v>0</v>
      </c>
      <c r="CO5" s="84">
        <v>0</v>
      </c>
      <c r="CP5" s="84">
        <v>0</v>
      </c>
      <c r="CQ5" s="84">
        <v>0</v>
      </c>
      <c r="CR5" s="84">
        <v>0</v>
      </c>
      <c r="CS5" s="84">
        <v>0</v>
      </c>
      <c r="CT5" s="84">
        <v>0</v>
      </c>
      <c r="CU5" s="84">
        <v>0</v>
      </c>
      <c r="CV5" s="84">
        <v>0</v>
      </c>
      <c r="CW5" s="84">
        <v>0</v>
      </c>
      <c r="CX5" s="84">
        <v>0</v>
      </c>
      <c r="CY5" s="84">
        <v>0</v>
      </c>
      <c r="CZ5" s="84">
        <v>0</v>
      </c>
    </row>
    <row r="6" spans="1:104" x14ac:dyDescent="0.25">
      <c r="A6" t="s">
        <v>21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4">
        <v>0.26234000000000002</v>
      </c>
      <c r="L6" s="84">
        <v>0</v>
      </c>
      <c r="M6" s="84">
        <v>0</v>
      </c>
      <c r="N6" s="84">
        <v>0</v>
      </c>
      <c r="O6" s="84">
        <v>0</v>
      </c>
      <c r="P6" s="84">
        <v>0</v>
      </c>
      <c r="Q6" s="84">
        <v>0</v>
      </c>
      <c r="R6" s="84">
        <v>0</v>
      </c>
      <c r="S6" s="84">
        <v>0</v>
      </c>
      <c r="T6" s="84">
        <v>0</v>
      </c>
      <c r="U6" s="84">
        <v>0</v>
      </c>
      <c r="V6" s="84">
        <v>0</v>
      </c>
      <c r="W6" s="84">
        <v>0</v>
      </c>
      <c r="X6" s="84">
        <v>0</v>
      </c>
      <c r="Y6" s="84">
        <v>0</v>
      </c>
      <c r="Z6" s="84">
        <v>0</v>
      </c>
      <c r="AA6" s="84">
        <v>0</v>
      </c>
      <c r="AB6" s="84">
        <v>0</v>
      </c>
      <c r="AC6" s="84">
        <v>0</v>
      </c>
      <c r="AD6" s="84">
        <v>0</v>
      </c>
      <c r="AE6" s="84">
        <v>0</v>
      </c>
      <c r="AF6" s="84">
        <v>0</v>
      </c>
      <c r="AG6" s="84">
        <v>0</v>
      </c>
      <c r="AH6" s="84">
        <v>0</v>
      </c>
      <c r="AI6" s="84">
        <v>0</v>
      </c>
      <c r="AJ6" s="84">
        <v>0</v>
      </c>
      <c r="AK6" s="84">
        <v>0</v>
      </c>
      <c r="AL6" s="84">
        <v>0</v>
      </c>
      <c r="AM6" s="84">
        <v>0</v>
      </c>
      <c r="AN6" s="84">
        <v>0</v>
      </c>
      <c r="AO6" s="84">
        <v>0</v>
      </c>
      <c r="AP6" s="84">
        <v>0</v>
      </c>
      <c r="AQ6" s="84">
        <v>0</v>
      </c>
      <c r="AR6" s="84">
        <v>0</v>
      </c>
      <c r="AS6" s="84">
        <v>0</v>
      </c>
      <c r="AT6" s="84">
        <v>0</v>
      </c>
      <c r="AU6" s="84">
        <v>0</v>
      </c>
      <c r="AV6" s="84">
        <v>0</v>
      </c>
      <c r="AW6" s="84">
        <v>0</v>
      </c>
      <c r="AX6" s="84">
        <v>0</v>
      </c>
      <c r="AY6" s="84">
        <v>0</v>
      </c>
      <c r="AZ6" s="84">
        <v>0</v>
      </c>
      <c r="BA6" s="84">
        <v>0</v>
      </c>
      <c r="BB6" s="84">
        <v>0</v>
      </c>
      <c r="BC6" s="84">
        <v>0</v>
      </c>
      <c r="BD6" s="84">
        <v>0</v>
      </c>
      <c r="BE6" s="84">
        <v>0</v>
      </c>
      <c r="BF6" s="84">
        <v>0</v>
      </c>
      <c r="BG6" s="84">
        <v>0</v>
      </c>
      <c r="BH6" s="84">
        <v>0</v>
      </c>
      <c r="BI6" s="84">
        <v>0</v>
      </c>
      <c r="BJ6" s="84">
        <v>0</v>
      </c>
      <c r="BK6" s="84">
        <v>0</v>
      </c>
      <c r="BL6" s="84">
        <v>0</v>
      </c>
      <c r="BM6" s="84">
        <v>0</v>
      </c>
      <c r="BN6" s="84">
        <v>0</v>
      </c>
      <c r="BO6" s="84">
        <v>0</v>
      </c>
      <c r="BP6" s="84">
        <v>0</v>
      </c>
      <c r="BQ6" s="84">
        <v>0</v>
      </c>
      <c r="BR6" s="84">
        <v>0</v>
      </c>
      <c r="BS6" s="84">
        <v>0</v>
      </c>
      <c r="BT6" s="84">
        <v>0</v>
      </c>
      <c r="BU6" s="84">
        <v>0</v>
      </c>
      <c r="BV6" s="84">
        <v>0</v>
      </c>
      <c r="BW6" s="84">
        <v>0</v>
      </c>
      <c r="BX6" s="84">
        <v>0</v>
      </c>
      <c r="BY6" s="84">
        <v>0</v>
      </c>
      <c r="BZ6" s="84">
        <v>0</v>
      </c>
      <c r="CA6" s="84">
        <v>0</v>
      </c>
      <c r="CB6" s="84">
        <v>0</v>
      </c>
      <c r="CC6" s="84">
        <v>0</v>
      </c>
      <c r="CD6" s="84">
        <v>0</v>
      </c>
      <c r="CE6" s="84">
        <v>0</v>
      </c>
      <c r="CF6" s="84">
        <v>0</v>
      </c>
      <c r="CG6" s="84">
        <v>0</v>
      </c>
      <c r="CH6" s="84">
        <v>0</v>
      </c>
      <c r="CI6" s="84">
        <v>0</v>
      </c>
      <c r="CJ6" s="84">
        <v>0</v>
      </c>
      <c r="CK6" s="84">
        <v>0</v>
      </c>
      <c r="CL6" s="84">
        <v>0</v>
      </c>
      <c r="CM6" s="84">
        <v>0</v>
      </c>
      <c r="CN6" s="84">
        <v>0</v>
      </c>
      <c r="CO6" s="84">
        <v>0</v>
      </c>
      <c r="CP6" s="84">
        <v>0</v>
      </c>
      <c r="CQ6" s="84">
        <v>0</v>
      </c>
      <c r="CR6" s="84">
        <v>0</v>
      </c>
      <c r="CS6" s="84">
        <v>0</v>
      </c>
      <c r="CT6" s="84">
        <v>0</v>
      </c>
      <c r="CU6" s="84">
        <v>0</v>
      </c>
      <c r="CV6" s="84">
        <v>0</v>
      </c>
      <c r="CW6" s="84">
        <v>0</v>
      </c>
      <c r="CX6" s="84">
        <v>0</v>
      </c>
      <c r="CY6" s="84">
        <v>0</v>
      </c>
      <c r="CZ6" s="84">
        <v>0</v>
      </c>
    </row>
    <row r="7" spans="1:104" x14ac:dyDescent="0.25">
      <c r="A7" t="s">
        <v>24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  <c r="P7" s="84">
        <v>0</v>
      </c>
      <c r="Q7" s="84">
        <v>0</v>
      </c>
      <c r="R7" s="84">
        <v>0</v>
      </c>
      <c r="S7" s="84">
        <v>0</v>
      </c>
      <c r="T7" s="84">
        <v>0</v>
      </c>
      <c r="U7" s="84">
        <v>0</v>
      </c>
      <c r="V7" s="84">
        <v>0</v>
      </c>
      <c r="W7" s="84">
        <v>0</v>
      </c>
      <c r="X7" s="84">
        <v>0</v>
      </c>
      <c r="Y7" s="84">
        <v>0</v>
      </c>
      <c r="Z7" s="84">
        <v>0</v>
      </c>
      <c r="AA7" s="84">
        <v>0</v>
      </c>
      <c r="AB7" s="84">
        <v>0</v>
      </c>
      <c r="AC7" s="84">
        <v>0</v>
      </c>
      <c r="AD7" s="84">
        <v>0</v>
      </c>
      <c r="AE7" s="84">
        <v>0</v>
      </c>
      <c r="AF7" s="84">
        <v>0</v>
      </c>
      <c r="AG7" s="84">
        <v>0</v>
      </c>
      <c r="AH7" s="84">
        <v>0</v>
      </c>
      <c r="AI7" s="84">
        <v>0</v>
      </c>
      <c r="AJ7" s="84">
        <v>0</v>
      </c>
      <c r="AK7" s="84">
        <v>0</v>
      </c>
      <c r="AL7" s="84">
        <v>0</v>
      </c>
      <c r="AM7" s="84">
        <v>0</v>
      </c>
      <c r="AN7" s="84">
        <v>0</v>
      </c>
      <c r="AO7" s="84">
        <v>0</v>
      </c>
      <c r="AP7" s="84">
        <v>0</v>
      </c>
      <c r="AQ7" s="84">
        <v>0</v>
      </c>
      <c r="AR7" s="84">
        <v>0</v>
      </c>
      <c r="AS7" s="84">
        <v>0</v>
      </c>
      <c r="AT7" s="84">
        <v>0</v>
      </c>
      <c r="AU7" s="84">
        <v>0</v>
      </c>
      <c r="AV7" s="84">
        <v>0</v>
      </c>
      <c r="AW7" s="84">
        <v>0</v>
      </c>
      <c r="AX7" s="84">
        <v>0</v>
      </c>
      <c r="AY7" s="84">
        <v>0</v>
      </c>
      <c r="AZ7" s="84">
        <v>0</v>
      </c>
      <c r="BA7" s="84">
        <v>0</v>
      </c>
      <c r="BB7" s="84">
        <v>0</v>
      </c>
      <c r="BC7" s="84">
        <v>0</v>
      </c>
      <c r="BD7" s="84">
        <v>0</v>
      </c>
      <c r="BE7" s="84">
        <v>0</v>
      </c>
      <c r="BF7" s="84">
        <v>0</v>
      </c>
      <c r="BG7" s="84">
        <v>0</v>
      </c>
      <c r="BH7" s="84">
        <v>0</v>
      </c>
      <c r="BI7" s="84">
        <v>0</v>
      </c>
      <c r="BJ7" s="84">
        <v>0</v>
      </c>
      <c r="BK7" s="84">
        <v>0</v>
      </c>
      <c r="BL7" s="84">
        <v>0</v>
      </c>
      <c r="BM7" s="84">
        <v>0</v>
      </c>
      <c r="BN7" s="84">
        <v>0</v>
      </c>
      <c r="BO7" s="84">
        <v>0</v>
      </c>
      <c r="BP7" s="84">
        <v>0</v>
      </c>
      <c r="BQ7" s="84">
        <v>0</v>
      </c>
      <c r="BR7" s="84">
        <v>0</v>
      </c>
      <c r="BS7" s="84">
        <v>0</v>
      </c>
      <c r="BT7" s="84">
        <v>0</v>
      </c>
      <c r="BU7" s="84">
        <v>0</v>
      </c>
      <c r="BV7" s="84">
        <v>0</v>
      </c>
      <c r="BW7" s="84">
        <v>0</v>
      </c>
      <c r="BX7" s="84">
        <v>0</v>
      </c>
      <c r="BY7" s="84">
        <v>0</v>
      </c>
      <c r="BZ7" s="84">
        <v>0</v>
      </c>
      <c r="CA7" s="84">
        <v>0</v>
      </c>
      <c r="CB7" s="84">
        <v>0</v>
      </c>
      <c r="CC7" s="84">
        <v>0</v>
      </c>
      <c r="CD7" s="84">
        <v>0</v>
      </c>
      <c r="CE7" s="84">
        <v>0</v>
      </c>
      <c r="CF7" s="84">
        <v>0</v>
      </c>
      <c r="CG7" s="84">
        <v>0</v>
      </c>
      <c r="CH7" s="84">
        <v>0</v>
      </c>
      <c r="CI7" s="84">
        <v>0</v>
      </c>
      <c r="CJ7" s="84">
        <v>0</v>
      </c>
      <c r="CK7" s="84">
        <v>0</v>
      </c>
      <c r="CL7" s="84">
        <v>0</v>
      </c>
      <c r="CM7" s="84">
        <v>0</v>
      </c>
      <c r="CN7" s="84">
        <v>0</v>
      </c>
      <c r="CO7" s="84">
        <v>0</v>
      </c>
      <c r="CP7" s="84">
        <v>0</v>
      </c>
      <c r="CQ7" s="84">
        <v>0</v>
      </c>
      <c r="CR7" s="84">
        <v>0</v>
      </c>
      <c r="CS7" s="84">
        <v>0</v>
      </c>
      <c r="CT7" s="84">
        <v>0</v>
      </c>
      <c r="CU7" s="84">
        <v>0</v>
      </c>
      <c r="CV7" s="84">
        <v>0</v>
      </c>
      <c r="CW7" s="84">
        <v>0</v>
      </c>
      <c r="CX7" s="84">
        <v>0</v>
      </c>
      <c r="CY7" s="84">
        <v>0</v>
      </c>
      <c r="CZ7" s="84">
        <v>0</v>
      </c>
    </row>
    <row r="8" spans="1:104" x14ac:dyDescent="0.25">
      <c r="A8" t="s">
        <v>27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  <c r="P8" s="84">
        <v>0</v>
      </c>
      <c r="Q8" s="84">
        <v>0</v>
      </c>
      <c r="R8" s="84">
        <v>5.0294099999999999E-8</v>
      </c>
      <c r="S8" s="84">
        <v>0</v>
      </c>
      <c r="T8" s="84">
        <v>0</v>
      </c>
      <c r="U8" s="84">
        <v>0</v>
      </c>
      <c r="V8" s="84">
        <v>0</v>
      </c>
      <c r="W8" s="84">
        <v>0</v>
      </c>
      <c r="X8" s="84">
        <v>0</v>
      </c>
      <c r="Y8" s="84">
        <v>0</v>
      </c>
      <c r="Z8" s="84">
        <v>0</v>
      </c>
      <c r="AA8" s="84">
        <v>0</v>
      </c>
      <c r="AB8" s="84">
        <v>0</v>
      </c>
      <c r="AC8" s="84">
        <v>0</v>
      </c>
      <c r="AD8" s="84">
        <v>0</v>
      </c>
      <c r="AE8" s="84">
        <v>0</v>
      </c>
      <c r="AF8" s="84">
        <v>0</v>
      </c>
      <c r="AG8" s="84">
        <v>0</v>
      </c>
      <c r="AH8" s="84">
        <v>0</v>
      </c>
      <c r="AI8" s="84">
        <v>0</v>
      </c>
      <c r="AJ8" s="84">
        <v>0</v>
      </c>
      <c r="AK8" s="84">
        <v>0</v>
      </c>
      <c r="AL8" s="84">
        <v>0</v>
      </c>
      <c r="AM8" s="84">
        <v>0</v>
      </c>
      <c r="AN8" s="84">
        <v>0</v>
      </c>
      <c r="AO8" s="84">
        <v>0</v>
      </c>
      <c r="AP8" s="84">
        <v>0</v>
      </c>
      <c r="AQ8" s="84">
        <v>0</v>
      </c>
      <c r="AR8" s="84">
        <v>0</v>
      </c>
      <c r="AS8" s="84">
        <v>0</v>
      </c>
      <c r="AT8" s="84">
        <v>0</v>
      </c>
      <c r="AU8" s="84">
        <v>0</v>
      </c>
      <c r="AV8" s="84">
        <v>0</v>
      </c>
      <c r="AW8" s="84">
        <v>0</v>
      </c>
      <c r="AX8" s="84">
        <v>0</v>
      </c>
      <c r="AY8" s="84">
        <v>0</v>
      </c>
      <c r="AZ8" s="84">
        <v>0</v>
      </c>
      <c r="BA8" s="84">
        <v>0</v>
      </c>
      <c r="BB8" s="84">
        <v>0</v>
      </c>
      <c r="BC8" s="84">
        <v>0</v>
      </c>
      <c r="BD8" s="84">
        <v>0</v>
      </c>
      <c r="BE8" s="84">
        <v>0</v>
      </c>
      <c r="BF8" s="84">
        <v>0</v>
      </c>
      <c r="BG8" s="84">
        <v>0</v>
      </c>
      <c r="BH8" s="84">
        <v>0</v>
      </c>
      <c r="BI8" s="84">
        <v>0</v>
      </c>
      <c r="BJ8" s="84">
        <v>0</v>
      </c>
      <c r="BK8" s="84">
        <v>0</v>
      </c>
      <c r="BL8" s="84">
        <v>0</v>
      </c>
      <c r="BM8" s="84">
        <v>0</v>
      </c>
      <c r="BN8" s="84">
        <v>0</v>
      </c>
      <c r="BO8" s="84">
        <v>0</v>
      </c>
      <c r="BP8" s="84">
        <v>0</v>
      </c>
      <c r="BQ8" s="84">
        <v>0</v>
      </c>
      <c r="BR8" s="84">
        <v>0</v>
      </c>
      <c r="BS8" s="84">
        <v>0</v>
      </c>
      <c r="BT8" s="84">
        <v>0</v>
      </c>
      <c r="BU8" s="84">
        <v>0</v>
      </c>
      <c r="BV8" s="84">
        <v>0</v>
      </c>
      <c r="BW8" s="84">
        <v>0</v>
      </c>
      <c r="BX8" s="84">
        <v>0</v>
      </c>
      <c r="BY8" s="84">
        <v>0</v>
      </c>
      <c r="BZ8" s="84">
        <v>0</v>
      </c>
      <c r="CA8" s="84">
        <v>0</v>
      </c>
      <c r="CB8" s="84">
        <v>0</v>
      </c>
      <c r="CC8" s="84">
        <v>0</v>
      </c>
      <c r="CD8" s="84">
        <v>0</v>
      </c>
      <c r="CE8" s="84">
        <v>0</v>
      </c>
      <c r="CF8" s="84">
        <v>0</v>
      </c>
      <c r="CG8" s="84">
        <v>0</v>
      </c>
      <c r="CH8" s="84">
        <v>0</v>
      </c>
      <c r="CI8" s="84">
        <v>0</v>
      </c>
      <c r="CJ8" s="84">
        <v>0</v>
      </c>
      <c r="CK8" s="84">
        <v>0</v>
      </c>
      <c r="CL8" s="84">
        <v>0</v>
      </c>
      <c r="CM8" s="84">
        <v>0</v>
      </c>
      <c r="CN8" s="84">
        <v>0</v>
      </c>
      <c r="CO8" s="84">
        <v>0</v>
      </c>
      <c r="CP8" s="84">
        <v>0</v>
      </c>
      <c r="CQ8" s="84">
        <v>0</v>
      </c>
      <c r="CR8" s="84">
        <v>0</v>
      </c>
      <c r="CS8" s="84">
        <v>0</v>
      </c>
      <c r="CT8" s="84">
        <v>0</v>
      </c>
      <c r="CU8" s="84">
        <v>0</v>
      </c>
      <c r="CV8" s="84">
        <v>0</v>
      </c>
      <c r="CW8" s="84">
        <v>0</v>
      </c>
      <c r="CX8" s="84">
        <v>0</v>
      </c>
      <c r="CY8" s="84">
        <v>0</v>
      </c>
      <c r="CZ8" s="84">
        <v>0</v>
      </c>
    </row>
    <row r="9" spans="1:104" x14ac:dyDescent="0.25">
      <c r="A9" t="s">
        <v>30</v>
      </c>
      <c r="B9" s="84">
        <v>9.4827499999999995E-2</v>
      </c>
      <c r="C9" s="84">
        <v>9.1401899999999994E-2</v>
      </c>
      <c r="D9" s="84">
        <v>0.102897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  <c r="P9" s="84">
        <v>0</v>
      </c>
      <c r="Q9" s="84">
        <v>0</v>
      </c>
      <c r="R9" s="84">
        <v>0</v>
      </c>
      <c r="S9" s="84">
        <v>0</v>
      </c>
      <c r="T9" s="84">
        <v>0</v>
      </c>
      <c r="U9" s="84">
        <v>0</v>
      </c>
      <c r="V9" s="84">
        <v>0</v>
      </c>
      <c r="W9" s="84">
        <v>0</v>
      </c>
      <c r="X9" s="84">
        <v>0</v>
      </c>
      <c r="Y9" s="84">
        <v>0</v>
      </c>
      <c r="Z9" s="84">
        <v>0</v>
      </c>
      <c r="AA9" s="84">
        <v>0</v>
      </c>
      <c r="AB9" s="84">
        <v>0</v>
      </c>
      <c r="AC9" s="84">
        <v>0</v>
      </c>
      <c r="AD9" s="84">
        <v>0</v>
      </c>
      <c r="AE9" s="84">
        <v>0</v>
      </c>
      <c r="AF9" s="84">
        <v>0</v>
      </c>
      <c r="AG9" s="84">
        <v>0</v>
      </c>
      <c r="AH9" s="84">
        <v>0</v>
      </c>
      <c r="AI9" s="84">
        <v>0</v>
      </c>
      <c r="AJ9" s="84">
        <v>0</v>
      </c>
      <c r="AK9" s="84">
        <v>0</v>
      </c>
      <c r="AL9" s="84">
        <v>0</v>
      </c>
      <c r="AM9" s="84">
        <v>0</v>
      </c>
      <c r="AN9" s="84">
        <v>0</v>
      </c>
      <c r="AO9" s="84">
        <v>0</v>
      </c>
      <c r="AP9" s="84">
        <v>0</v>
      </c>
      <c r="AQ9" s="84">
        <v>0</v>
      </c>
      <c r="AR9" s="84">
        <v>0</v>
      </c>
      <c r="AS9" s="84">
        <v>0</v>
      </c>
      <c r="AT9" s="84">
        <v>0</v>
      </c>
      <c r="AU9" s="84">
        <v>0</v>
      </c>
      <c r="AV9" s="84">
        <v>0</v>
      </c>
      <c r="AW9" s="84">
        <v>0</v>
      </c>
      <c r="AX9" s="84">
        <v>0</v>
      </c>
      <c r="AY9" s="84">
        <v>0</v>
      </c>
      <c r="AZ9" s="84">
        <v>0</v>
      </c>
      <c r="BA9" s="84">
        <v>0</v>
      </c>
      <c r="BB9" s="84">
        <v>0</v>
      </c>
      <c r="BC9" s="84">
        <v>0</v>
      </c>
      <c r="BD9" s="84">
        <v>0</v>
      </c>
      <c r="BE9" s="84">
        <v>0</v>
      </c>
      <c r="BF9" s="84">
        <v>0</v>
      </c>
      <c r="BG9" s="84">
        <v>0</v>
      </c>
      <c r="BH9" s="84">
        <v>0</v>
      </c>
      <c r="BI9" s="84">
        <v>0</v>
      </c>
      <c r="BJ9" s="84">
        <v>0</v>
      </c>
      <c r="BK9" s="84">
        <v>0</v>
      </c>
      <c r="BL9" s="84">
        <v>0</v>
      </c>
      <c r="BM9" s="84">
        <v>0</v>
      </c>
      <c r="BN9" s="84">
        <v>0</v>
      </c>
      <c r="BO9" s="84">
        <v>0</v>
      </c>
      <c r="BP9" s="84">
        <v>0</v>
      </c>
      <c r="BQ9" s="84">
        <v>0</v>
      </c>
      <c r="BR9" s="84">
        <v>0</v>
      </c>
      <c r="BS9" s="84">
        <v>0</v>
      </c>
      <c r="BT9" s="84">
        <v>0</v>
      </c>
      <c r="BU9" s="84">
        <v>0</v>
      </c>
      <c r="BV9" s="84">
        <v>0</v>
      </c>
      <c r="BW9" s="84">
        <v>0</v>
      </c>
      <c r="BX9" s="84">
        <v>0</v>
      </c>
      <c r="BY9" s="84">
        <v>0</v>
      </c>
      <c r="BZ9" s="84">
        <v>0</v>
      </c>
      <c r="CA9" s="84">
        <v>0</v>
      </c>
      <c r="CB9" s="84">
        <v>0</v>
      </c>
      <c r="CC9" s="84">
        <v>0</v>
      </c>
      <c r="CD9" s="84">
        <v>0</v>
      </c>
      <c r="CE9" s="84">
        <v>0</v>
      </c>
      <c r="CF9" s="84">
        <v>0</v>
      </c>
      <c r="CG9" s="84">
        <v>0</v>
      </c>
      <c r="CH9" s="84">
        <v>0</v>
      </c>
      <c r="CI9" s="84">
        <v>0</v>
      </c>
      <c r="CJ9" s="84">
        <v>0</v>
      </c>
      <c r="CK9" s="84">
        <v>0</v>
      </c>
      <c r="CL9" s="84">
        <v>0</v>
      </c>
      <c r="CM9" s="84">
        <v>0</v>
      </c>
      <c r="CN9" s="84">
        <v>0</v>
      </c>
      <c r="CO9" s="84">
        <v>0</v>
      </c>
      <c r="CP9" s="84">
        <v>0</v>
      </c>
      <c r="CQ9" s="84">
        <v>0</v>
      </c>
      <c r="CR9" s="84">
        <v>0</v>
      </c>
      <c r="CS9" s="84">
        <v>0</v>
      </c>
      <c r="CT9" s="84">
        <v>0</v>
      </c>
      <c r="CU9" s="84">
        <v>0</v>
      </c>
      <c r="CV9" s="84">
        <v>0</v>
      </c>
      <c r="CW9" s="84">
        <v>0</v>
      </c>
      <c r="CX9" s="84">
        <v>0</v>
      </c>
      <c r="CY9" s="84">
        <v>0</v>
      </c>
      <c r="CZ9" s="84">
        <v>0</v>
      </c>
    </row>
    <row r="10" spans="1:104" x14ac:dyDescent="0.25">
      <c r="A10" t="s">
        <v>33</v>
      </c>
      <c r="B10" s="84">
        <v>0</v>
      </c>
      <c r="C10" s="84">
        <v>0</v>
      </c>
      <c r="D10" s="84">
        <v>0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  <c r="P10" s="84">
        <v>0</v>
      </c>
      <c r="Q10" s="84">
        <v>0</v>
      </c>
      <c r="R10" s="84">
        <v>0</v>
      </c>
      <c r="S10" s="84">
        <v>0</v>
      </c>
      <c r="T10" s="84">
        <v>0</v>
      </c>
      <c r="U10" s="84">
        <v>0</v>
      </c>
      <c r="V10" s="84">
        <v>0</v>
      </c>
      <c r="W10" s="84">
        <v>0</v>
      </c>
      <c r="X10" s="84">
        <v>0</v>
      </c>
      <c r="Y10" s="84">
        <v>0</v>
      </c>
      <c r="Z10" s="84">
        <v>0</v>
      </c>
      <c r="AA10" s="84">
        <v>0</v>
      </c>
      <c r="AB10" s="84">
        <v>0</v>
      </c>
      <c r="AC10" s="84">
        <v>0</v>
      </c>
      <c r="AD10" s="84">
        <v>0</v>
      </c>
      <c r="AE10" s="84">
        <v>0</v>
      </c>
      <c r="AF10" s="84">
        <v>0</v>
      </c>
      <c r="AG10" s="84">
        <v>0</v>
      </c>
      <c r="AH10" s="84">
        <v>0</v>
      </c>
      <c r="AI10" s="84">
        <v>0</v>
      </c>
      <c r="AJ10" s="84">
        <v>0</v>
      </c>
      <c r="AK10" s="84">
        <v>0</v>
      </c>
      <c r="AL10" s="84">
        <v>0</v>
      </c>
      <c r="AM10" s="84">
        <v>0</v>
      </c>
      <c r="AN10" s="84">
        <v>0</v>
      </c>
      <c r="AO10" s="84">
        <v>0</v>
      </c>
      <c r="AP10" s="84">
        <v>0</v>
      </c>
      <c r="AQ10" s="84">
        <v>0</v>
      </c>
      <c r="AR10" s="84">
        <v>0</v>
      </c>
      <c r="AS10" s="84">
        <v>0</v>
      </c>
      <c r="AT10" s="84">
        <v>0</v>
      </c>
      <c r="AU10" s="84">
        <v>0</v>
      </c>
      <c r="AV10" s="84">
        <v>0</v>
      </c>
      <c r="AW10" s="84">
        <v>0</v>
      </c>
      <c r="AX10" s="84">
        <v>0</v>
      </c>
      <c r="AY10" s="84">
        <v>0</v>
      </c>
      <c r="AZ10" s="84">
        <v>0</v>
      </c>
      <c r="BA10" s="84">
        <v>0</v>
      </c>
      <c r="BB10" s="84">
        <v>0</v>
      </c>
      <c r="BC10" s="84">
        <v>0</v>
      </c>
      <c r="BD10" s="84">
        <v>0</v>
      </c>
      <c r="BE10" s="84">
        <v>0</v>
      </c>
      <c r="BF10" s="84">
        <v>0</v>
      </c>
      <c r="BG10" s="84">
        <v>0</v>
      </c>
      <c r="BH10" s="84">
        <v>0</v>
      </c>
      <c r="BI10" s="84">
        <v>0</v>
      </c>
      <c r="BJ10" s="84">
        <v>0</v>
      </c>
      <c r="BK10" s="84">
        <v>0</v>
      </c>
      <c r="BL10" s="84">
        <v>0</v>
      </c>
      <c r="BM10" s="84">
        <v>0</v>
      </c>
      <c r="BN10" s="84">
        <v>0</v>
      </c>
      <c r="BO10" s="84">
        <v>0</v>
      </c>
      <c r="BP10" s="84">
        <v>0</v>
      </c>
      <c r="BQ10" s="84">
        <v>0</v>
      </c>
      <c r="BR10" s="84">
        <v>0</v>
      </c>
      <c r="BS10" s="84">
        <v>0</v>
      </c>
      <c r="BT10" s="84">
        <v>0</v>
      </c>
      <c r="BU10" s="84">
        <v>0</v>
      </c>
      <c r="BV10" s="84">
        <v>0</v>
      </c>
      <c r="BW10" s="84">
        <v>0</v>
      </c>
      <c r="BX10" s="84">
        <v>0</v>
      </c>
      <c r="BY10" s="84">
        <v>0</v>
      </c>
      <c r="BZ10" s="84">
        <v>0</v>
      </c>
      <c r="CA10" s="84">
        <v>0</v>
      </c>
      <c r="CB10" s="84">
        <v>0</v>
      </c>
      <c r="CC10" s="84">
        <v>0</v>
      </c>
      <c r="CD10" s="84">
        <v>0</v>
      </c>
      <c r="CE10" s="84">
        <v>0</v>
      </c>
      <c r="CF10" s="84">
        <v>0</v>
      </c>
      <c r="CG10" s="84">
        <v>0</v>
      </c>
      <c r="CH10" s="84">
        <v>0</v>
      </c>
      <c r="CI10" s="84">
        <v>0</v>
      </c>
      <c r="CJ10" s="84">
        <v>0</v>
      </c>
      <c r="CK10" s="84">
        <v>0</v>
      </c>
      <c r="CL10" s="84">
        <v>0</v>
      </c>
      <c r="CM10" s="84">
        <v>0</v>
      </c>
      <c r="CN10" s="84">
        <v>0</v>
      </c>
      <c r="CO10" s="84">
        <v>0</v>
      </c>
      <c r="CP10" s="84">
        <v>0</v>
      </c>
      <c r="CQ10" s="84">
        <v>0</v>
      </c>
      <c r="CR10" s="84">
        <v>0</v>
      </c>
      <c r="CS10" s="84">
        <v>0</v>
      </c>
      <c r="CT10" s="84">
        <v>0</v>
      </c>
      <c r="CU10" s="84">
        <v>0</v>
      </c>
      <c r="CV10" s="84">
        <v>0</v>
      </c>
      <c r="CW10" s="84">
        <v>0</v>
      </c>
      <c r="CX10" s="84">
        <v>0</v>
      </c>
      <c r="CY10" s="84">
        <v>0</v>
      </c>
      <c r="CZ10" s="84">
        <v>0</v>
      </c>
    </row>
    <row r="11" spans="1:104" x14ac:dyDescent="0.25">
      <c r="A11" t="s">
        <v>36</v>
      </c>
      <c r="B11" s="84">
        <v>0</v>
      </c>
      <c r="C11" s="84">
        <v>0</v>
      </c>
      <c r="D11" s="84">
        <v>0</v>
      </c>
      <c r="E11" s="84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  <c r="P11" s="84">
        <v>0</v>
      </c>
      <c r="Q11" s="84">
        <v>0</v>
      </c>
      <c r="R11" s="84">
        <v>0</v>
      </c>
      <c r="S11" s="84">
        <v>0</v>
      </c>
      <c r="T11" s="84">
        <v>0</v>
      </c>
      <c r="U11" s="84">
        <v>0</v>
      </c>
      <c r="V11" s="84">
        <v>0</v>
      </c>
      <c r="W11" s="84">
        <v>0</v>
      </c>
      <c r="X11" s="84">
        <v>0</v>
      </c>
      <c r="Y11" s="84">
        <v>0</v>
      </c>
      <c r="Z11" s="84">
        <v>0</v>
      </c>
      <c r="AA11" s="84">
        <v>0</v>
      </c>
      <c r="AB11" s="84">
        <v>0</v>
      </c>
      <c r="AC11" s="84">
        <v>0</v>
      </c>
      <c r="AD11" s="84">
        <v>0</v>
      </c>
      <c r="AE11" s="84">
        <v>0</v>
      </c>
      <c r="AF11" s="84">
        <v>0</v>
      </c>
      <c r="AG11" s="84">
        <v>0</v>
      </c>
      <c r="AH11" s="84">
        <v>0</v>
      </c>
      <c r="AI11" s="84">
        <v>0</v>
      </c>
      <c r="AJ11" s="84">
        <v>0</v>
      </c>
      <c r="AK11" s="84">
        <v>0</v>
      </c>
      <c r="AL11" s="84">
        <v>0</v>
      </c>
      <c r="AM11" s="84">
        <v>0</v>
      </c>
      <c r="AN11" s="84">
        <v>0</v>
      </c>
      <c r="AO11" s="84">
        <v>0</v>
      </c>
      <c r="AP11" s="84">
        <v>0</v>
      </c>
      <c r="AQ11" s="84">
        <v>0</v>
      </c>
      <c r="AR11" s="84">
        <v>0</v>
      </c>
      <c r="AS11" s="84">
        <v>0</v>
      </c>
      <c r="AT11" s="84">
        <v>0</v>
      </c>
      <c r="AU11" s="84">
        <v>0</v>
      </c>
      <c r="AV11" s="84">
        <v>0</v>
      </c>
      <c r="AW11" s="84">
        <v>0</v>
      </c>
      <c r="AX11" s="84">
        <v>0</v>
      </c>
      <c r="AY11" s="84">
        <v>0</v>
      </c>
      <c r="AZ11" s="84">
        <v>0</v>
      </c>
      <c r="BA11" s="84">
        <v>0</v>
      </c>
      <c r="BB11" s="84">
        <v>0</v>
      </c>
      <c r="BC11" s="84">
        <v>0</v>
      </c>
      <c r="BD11" s="84">
        <v>0</v>
      </c>
      <c r="BE11" s="84">
        <v>0</v>
      </c>
      <c r="BF11" s="84">
        <v>0</v>
      </c>
      <c r="BG11" s="84">
        <v>0</v>
      </c>
      <c r="BH11" s="84">
        <v>0</v>
      </c>
      <c r="BI11" s="84">
        <v>0</v>
      </c>
      <c r="BJ11" s="84">
        <v>0</v>
      </c>
      <c r="BK11" s="84">
        <v>0</v>
      </c>
      <c r="BL11" s="84">
        <v>0</v>
      </c>
      <c r="BM11" s="84">
        <v>0</v>
      </c>
      <c r="BN11" s="84">
        <v>0</v>
      </c>
      <c r="BO11" s="84">
        <v>0</v>
      </c>
      <c r="BP11" s="84">
        <v>0</v>
      </c>
      <c r="BQ11" s="84">
        <v>0</v>
      </c>
      <c r="BR11" s="84">
        <v>0</v>
      </c>
      <c r="BS11" s="84">
        <v>0</v>
      </c>
      <c r="BT11" s="84">
        <v>0</v>
      </c>
      <c r="BU11" s="84">
        <v>0</v>
      </c>
      <c r="BV11" s="84">
        <v>0</v>
      </c>
      <c r="BW11" s="84">
        <v>0</v>
      </c>
      <c r="BX11" s="84">
        <v>0</v>
      </c>
      <c r="BY11" s="84">
        <v>0</v>
      </c>
      <c r="BZ11" s="84">
        <v>0</v>
      </c>
      <c r="CA11" s="84">
        <v>0</v>
      </c>
      <c r="CB11" s="84">
        <v>0</v>
      </c>
      <c r="CC11" s="84">
        <v>0</v>
      </c>
      <c r="CD11" s="84">
        <v>0</v>
      </c>
      <c r="CE11" s="84">
        <v>0</v>
      </c>
      <c r="CF11" s="84">
        <v>0</v>
      </c>
      <c r="CG11" s="84">
        <v>0</v>
      </c>
      <c r="CH11" s="84">
        <v>0</v>
      </c>
      <c r="CI11" s="84">
        <v>0</v>
      </c>
      <c r="CJ11" s="84">
        <v>0</v>
      </c>
      <c r="CK11" s="84">
        <v>0</v>
      </c>
      <c r="CL11" s="84">
        <v>0</v>
      </c>
      <c r="CM11" s="84">
        <v>0</v>
      </c>
      <c r="CN11" s="84">
        <v>0</v>
      </c>
      <c r="CO11" s="84">
        <v>0</v>
      </c>
      <c r="CP11" s="84">
        <v>0</v>
      </c>
      <c r="CQ11" s="84">
        <v>0</v>
      </c>
      <c r="CR11" s="84">
        <v>0</v>
      </c>
      <c r="CS11" s="84">
        <v>0</v>
      </c>
      <c r="CT11" s="84">
        <v>0</v>
      </c>
      <c r="CU11" s="84">
        <v>0</v>
      </c>
      <c r="CV11" s="84">
        <v>0</v>
      </c>
      <c r="CW11" s="84">
        <v>0</v>
      </c>
      <c r="CX11" s="84">
        <v>0</v>
      </c>
      <c r="CY11" s="84">
        <v>0</v>
      </c>
      <c r="CZ11" s="84">
        <v>0</v>
      </c>
    </row>
    <row r="12" spans="1:104" x14ac:dyDescent="0.25">
      <c r="A12" t="s">
        <v>39</v>
      </c>
      <c r="B12" s="84">
        <v>0</v>
      </c>
      <c r="C12" s="84">
        <v>0</v>
      </c>
      <c r="D12" s="84">
        <v>0</v>
      </c>
      <c r="E12" s="84">
        <v>0</v>
      </c>
      <c r="F12" s="84">
        <v>0</v>
      </c>
      <c r="G12" s="84">
        <v>0</v>
      </c>
      <c r="H12" s="84">
        <v>0</v>
      </c>
      <c r="I12" s="84">
        <v>0</v>
      </c>
      <c r="J12" s="84">
        <v>1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  <c r="P12" s="84">
        <v>0</v>
      </c>
      <c r="Q12" s="84">
        <v>0</v>
      </c>
      <c r="R12" s="84">
        <v>0</v>
      </c>
      <c r="S12" s="84">
        <v>0</v>
      </c>
      <c r="T12" s="84">
        <v>0</v>
      </c>
      <c r="U12" s="84">
        <v>0</v>
      </c>
      <c r="V12" s="84">
        <v>0</v>
      </c>
      <c r="W12" s="84">
        <v>0</v>
      </c>
      <c r="X12" s="84">
        <v>0</v>
      </c>
      <c r="Y12" s="84">
        <v>0</v>
      </c>
      <c r="Z12" s="84">
        <v>0</v>
      </c>
      <c r="AA12" s="84">
        <v>0</v>
      </c>
      <c r="AB12" s="84">
        <v>0</v>
      </c>
      <c r="AC12" s="84">
        <v>0</v>
      </c>
      <c r="AD12" s="84">
        <v>0</v>
      </c>
      <c r="AE12" s="84">
        <v>0</v>
      </c>
      <c r="AF12" s="84">
        <v>0</v>
      </c>
      <c r="AG12" s="84">
        <v>0</v>
      </c>
      <c r="AH12" s="84">
        <v>0</v>
      </c>
      <c r="AI12" s="84">
        <v>0</v>
      </c>
      <c r="AJ12" s="84">
        <v>0</v>
      </c>
      <c r="AK12" s="84">
        <v>0</v>
      </c>
      <c r="AL12" s="84">
        <v>0</v>
      </c>
      <c r="AM12" s="84">
        <v>0</v>
      </c>
      <c r="AN12" s="84">
        <v>0.265351</v>
      </c>
      <c r="AO12" s="84">
        <v>0</v>
      </c>
      <c r="AP12" s="84">
        <v>0</v>
      </c>
      <c r="AQ12" s="84">
        <v>0</v>
      </c>
      <c r="AR12" s="84">
        <v>0</v>
      </c>
      <c r="AS12" s="84">
        <v>0</v>
      </c>
      <c r="AT12" s="84">
        <v>0</v>
      </c>
      <c r="AU12" s="84">
        <v>0</v>
      </c>
      <c r="AV12" s="84">
        <v>0</v>
      </c>
      <c r="AW12" s="84">
        <v>0</v>
      </c>
      <c r="AX12" s="84">
        <v>0</v>
      </c>
      <c r="AY12" s="84">
        <v>0</v>
      </c>
      <c r="AZ12" s="84">
        <v>0</v>
      </c>
      <c r="BA12" s="84">
        <v>0</v>
      </c>
      <c r="BB12" s="84">
        <v>0</v>
      </c>
      <c r="BC12" s="84">
        <v>0</v>
      </c>
      <c r="BD12" s="84">
        <v>0</v>
      </c>
      <c r="BE12" s="84">
        <v>0</v>
      </c>
      <c r="BF12" s="84">
        <v>0</v>
      </c>
      <c r="BG12" s="84">
        <v>0</v>
      </c>
      <c r="BH12" s="84">
        <v>0</v>
      </c>
      <c r="BI12" s="84">
        <v>0</v>
      </c>
      <c r="BJ12" s="84">
        <v>0</v>
      </c>
      <c r="BK12" s="84">
        <v>0</v>
      </c>
      <c r="BL12" s="84">
        <v>0</v>
      </c>
      <c r="BM12" s="84">
        <v>0</v>
      </c>
      <c r="BN12" s="84">
        <v>0</v>
      </c>
      <c r="BO12" s="84">
        <v>0</v>
      </c>
      <c r="BP12" s="84">
        <v>0</v>
      </c>
      <c r="BQ12" s="84">
        <v>0</v>
      </c>
      <c r="BR12" s="84">
        <v>0</v>
      </c>
      <c r="BS12" s="84">
        <v>0</v>
      </c>
      <c r="BT12" s="84">
        <v>0</v>
      </c>
      <c r="BU12" s="84">
        <v>0</v>
      </c>
      <c r="BV12" s="84">
        <v>0</v>
      </c>
      <c r="BW12" s="84">
        <v>0</v>
      </c>
      <c r="BX12" s="84">
        <v>0</v>
      </c>
      <c r="BY12" s="84">
        <v>0</v>
      </c>
      <c r="BZ12" s="84">
        <v>2.42904E-2</v>
      </c>
      <c r="CA12" s="84">
        <v>0</v>
      </c>
      <c r="CB12" s="84">
        <v>0</v>
      </c>
      <c r="CC12" s="84">
        <v>0</v>
      </c>
      <c r="CD12" s="84">
        <v>0</v>
      </c>
      <c r="CE12" s="84">
        <v>0</v>
      </c>
      <c r="CF12" s="84">
        <v>0</v>
      </c>
      <c r="CG12" s="84">
        <v>0</v>
      </c>
      <c r="CH12" s="84">
        <v>0</v>
      </c>
      <c r="CI12" s="84">
        <v>0</v>
      </c>
      <c r="CJ12" s="84">
        <v>0</v>
      </c>
      <c r="CK12" s="84">
        <v>0</v>
      </c>
      <c r="CL12" s="84">
        <v>0</v>
      </c>
      <c r="CM12" s="84">
        <v>0</v>
      </c>
      <c r="CN12" s="84">
        <v>0</v>
      </c>
      <c r="CO12" s="84">
        <v>0</v>
      </c>
      <c r="CP12" s="84">
        <v>0</v>
      </c>
      <c r="CQ12" s="84">
        <v>0</v>
      </c>
      <c r="CR12" s="84">
        <v>0</v>
      </c>
      <c r="CS12" s="84">
        <v>0</v>
      </c>
      <c r="CT12" s="84">
        <v>0</v>
      </c>
      <c r="CU12" s="84">
        <v>0</v>
      </c>
      <c r="CV12" s="84">
        <v>0</v>
      </c>
      <c r="CW12" s="84">
        <v>0</v>
      </c>
      <c r="CX12" s="84">
        <v>0</v>
      </c>
      <c r="CY12" s="84">
        <v>0</v>
      </c>
      <c r="CZ12" s="84">
        <v>0</v>
      </c>
    </row>
    <row r="13" spans="1:104" x14ac:dyDescent="0.25">
      <c r="A13" t="s">
        <v>42</v>
      </c>
      <c r="B13" s="84">
        <v>0</v>
      </c>
      <c r="C13" s="84">
        <v>0</v>
      </c>
      <c r="D13" s="84">
        <v>0</v>
      </c>
      <c r="E13" s="84">
        <v>0</v>
      </c>
      <c r="F13" s="84">
        <v>0</v>
      </c>
      <c r="G13" s="84">
        <v>0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  <c r="P13" s="84">
        <v>0</v>
      </c>
      <c r="Q13" s="84">
        <v>0</v>
      </c>
      <c r="R13" s="84">
        <v>0</v>
      </c>
      <c r="S13" s="84">
        <v>0</v>
      </c>
      <c r="T13" s="84">
        <v>0</v>
      </c>
      <c r="U13" s="84">
        <v>0</v>
      </c>
      <c r="V13" s="84">
        <v>0</v>
      </c>
      <c r="W13" s="84">
        <v>0</v>
      </c>
      <c r="X13" s="84">
        <v>0</v>
      </c>
      <c r="Y13" s="84">
        <v>0</v>
      </c>
      <c r="Z13" s="84">
        <v>0</v>
      </c>
      <c r="AA13" s="84">
        <v>0</v>
      </c>
      <c r="AB13" s="84">
        <v>0</v>
      </c>
      <c r="AC13" s="84">
        <v>0</v>
      </c>
      <c r="AD13" s="84">
        <v>0</v>
      </c>
      <c r="AE13" s="84">
        <v>0</v>
      </c>
      <c r="AF13" s="84">
        <v>0</v>
      </c>
      <c r="AG13" s="84">
        <v>0</v>
      </c>
      <c r="AH13" s="84">
        <v>0</v>
      </c>
      <c r="AI13" s="84">
        <v>0</v>
      </c>
      <c r="AJ13" s="84">
        <v>0</v>
      </c>
      <c r="AK13" s="84">
        <v>0</v>
      </c>
      <c r="AL13" s="84">
        <v>0</v>
      </c>
      <c r="AM13" s="84">
        <v>0</v>
      </c>
      <c r="AN13" s="84">
        <v>0</v>
      </c>
      <c r="AO13" s="84">
        <v>0</v>
      </c>
      <c r="AP13" s="84">
        <v>0</v>
      </c>
      <c r="AQ13" s="84">
        <v>0</v>
      </c>
      <c r="AR13" s="84">
        <v>0</v>
      </c>
      <c r="AS13" s="84">
        <v>0</v>
      </c>
      <c r="AT13" s="84">
        <v>0</v>
      </c>
      <c r="AU13" s="84">
        <v>0</v>
      </c>
      <c r="AV13" s="84">
        <v>0</v>
      </c>
      <c r="AW13" s="84">
        <v>0</v>
      </c>
      <c r="AX13" s="84">
        <v>0</v>
      </c>
      <c r="AY13" s="84">
        <v>0</v>
      </c>
      <c r="AZ13" s="84">
        <v>0</v>
      </c>
      <c r="BA13" s="84">
        <v>0</v>
      </c>
      <c r="BB13" s="84">
        <v>0</v>
      </c>
      <c r="BC13" s="84">
        <v>0</v>
      </c>
      <c r="BD13" s="84">
        <v>0</v>
      </c>
      <c r="BE13" s="84">
        <v>0</v>
      </c>
      <c r="BF13" s="84">
        <v>0</v>
      </c>
      <c r="BG13" s="84">
        <v>0</v>
      </c>
      <c r="BH13" s="84">
        <v>0</v>
      </c>
      <c r="BI13" s="84">
        <v>0</v>
      </c>
      <c r="BJ13" s="84">
        <v>0</v>
      </c>
      <c r="BK13" s="84">
        <v>0</v>
      </c>
      <c r="BL13" s="84">
        <v>0</v>
      </c>
      <c r="BM13" s="84">
        <v>0</v>
      </c>
      <c r="BN13" s="84">
        <v>0</v>
      </c>
      <c r="BO13" s="84">
        <v>0</v>
      </c>
      <c r="BP13" s="84">
        <v>0</v>
      </c>
      <c r="BQ13" s="84">
        <v>0</v>
      </c>
      <c r="BR13" s="84">
        <v>0</v>
      </c>
      <c r="BS13" s="84">
        <v>0</v>
      </c>
      <c r="BT13" s="84">
        <v>0</v>
      </c>
      <c r="BU13" s="84">
        <v>0</v>
      </c>
      <c r="BV13" s="84">
        <v>0</v>
      </c>
      <c r="BW13" s="84">
        <v>0</v>
      </c>
      <c r="BX13" s="84">
        <v>0</v>
      </c>
      <c r="BY13" s="84">
        <v>0</v>
      </c>
      <c r="BZ13" s="84">
        <v>5.7691800000000001E-2</v>
      </c>
      <c r="CA13" s="84">
        <v>0</v>
      </c>
      <c r="CB13" s="84">
        <v>0</v>
      </c>
      <c r="CC13" s="84">
        <v>0</v>
      </c>
      <c r="CD13" s="84">
        <v>0</v>
      </c>
      <c r="CE13" s="84">
        <v>0</v>
      </c>
      <c r="CF13" s="84">
        <v>0</v>
      </c>
      <c r="CG13" s="84">
        <v>0</v>
      </c>
      <c r="CH13" s="84">
        <v>0</v>
      </c>
      <c r="CI13" s="84">
        <v>0</v>
      </c>
      <c r="CJ13" s="84">
        <v>0</v>
      </c>
      <c r="CK13" s="84">
        <v>0</v>
      </c>
      <c r="CL13" s="84">
        <v>0</v>
      </c>
      <c r="CM13" s="84">
        <v>0</v>
      </c>
      <c r="CN13" s="84">
        <v>0</v>
      </c>
      <c r="CO13" s="84">
        <v>0</v>
      </c>
      <c r="CP13" s="84">
        <v>0</v>
      </c>
      <c r="CQ13" s="84">
        <v>0</v>
      </c>
      <c r="CR13" s="84">
        <v>0</v>
      </c>
      <c r="CS13" s="84">
        <v>0</v>
      </c>
      <c r="CT13" s="84">
        <v>0</v>
      </c>
      <c r="CU13" s="84">
        <v>0</v>
      </c>
      <c r="CV13" s="84">
        <v>0</v>
      </c>
      <c r="CW13" s="84">
        <v>0</v>
      </c>
      <c r="CX13" s="84">
        <v>0</v>
      </c>
      <c r="CY13" s="84">
        <v>0</v>
      </c>
      <c r="CZ13" s="84">
        <v>0</v>
      </c>
    </row>
    <row r="14" spans="1:104" x14ac:dyDescent="0.25">
      <c r="A14" t="s">
        <v>45</v>
      </c>
      <c r="B14" s="84">
        <v>0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1.85046E-2</v>
      </c>
      <c r="N14" s="84">
        <v>0</v>
      </c>
      <c r="O14" s="84">
        <v>0</v>
      </c>
      <c r="P14" s="84">
        <v>0</v>
      </c>
      <c r="Q14" s="84">
        <v>0</v>
      </c>
      <c r="R14" s="84">
        <v>0</v>
      </c>
      <c r="S14" s="84">
        <v>0</v>
      </c>
      <c r="T14" s="84">
        <v>0</v>
      </c>
      <c r="U14" s="84">
        <v>0</v>
      </c>
      <c r="V14" s="84">
        <v>0</v>
      </c>
      <c r="W14" s="84">
        <v>0</v>
      </c>
      <c r="X14" s="84">
        <v>0</v>
      </c>
      <c r="Y14" s="84">
        <v>0</v>
      </c>
      <c r="Z14" s="84">
        <v>0</v>
      </c>
      <c r="AA14" s="84">
        <v>0</v>
      </c>
      <c r="AB14" s="84">
        <v>0</v>
      </c>
      <c r="AC14" s="84">
        <v>0</v>
      </c>
      <c r="AD14" s="84">
        <v>0</v>
      </c>
      <c r="AE14" s="84">
        <v>0</v>
      </c>
      <c r="AF14" s="84">
        <v>0</v>
      </c>
      <c r="AG14" s="84">
        <v>0</v>
      </c>
      <c r="AH14" s="84">
        <v>0</v>
      </c>
      <c r="AI14" s="84">
        <v>0</v>
      </c>
      <c r="AJ14" s="84">
        <v>0</v>
      </c>
      <c r="AK14" s="84">
        <v>0</v>
      </c>
      <c r="AL14" s="84">
        <v>0</v>
      </c>
      <c r="AM14" s="84">
        <v>0</v>
      </c>
      <c r="AN14" s="84">
        <v>0</v>
      </c>
      <c r="AO14" s="84">
        <v>0</v>
      </c>
      <c r="AP14" s="84">
        <v>0</v>
      </c>
      <c r="AQ14" s="84">
        <v>0</v>
      </c>
      <c r="AR14" s="84">
        <v>0</v>
      </c>
      <c r="AS14" s="84">
        <v>0</v>
      </c>
      <c r="AT14" s="84">
        <v>0</v>
      </c>
      <c r="AU14" s="84">
        <v>0</v>
      </c>
      <c r="AV14" s="84">
        <v>0</v>
      </c>
      <c r="AW14" s="84">
        <v>0</v>
      </c>
      <c r="AX14" s="84">
        <v>0</v>
      </c>
      <c r="AY14" s="84">
        <v>0</v>
      </c>
      <c r="AZ14" s="84">
        <v>0</v>
      </c>
      <c r="BA14" s="84">
        <v>0</v>
      </c>
      <c r="BB14" s="84">
        <v>0</v>
      </c>
      <c r="BC14" s="84">
        <v>0</v>
      </c>
      <c r="BD14" s="84">
        <v>0</v>
      </c>
      <c r="BE14" s="84">
        <v>0</v>
      </c>
      <c r="BF14" s="84">
        <v>0</v>
      </c>
      <c r="BG14" s="84">
        <v>0</v>
      </c>
      <c r="BH14" s="84">
        <v>0</v>
      </c>
      <c r="BI14" s="84">
        <v>0</v>
      </c>
      <c r="BJ14" s="84">
        <v>0</v>
      </c>
      <c r="BK14" s="84">
        <v>0</v>
      </c>
      <c r="BL14" s="84">
        <v>0</v>
      </c>
      <c r="BM14" s="84">
        <v>0</v>
      </c>
      <c r="BN14" s="84">
        <v>0</v>
      </c>
      <c r="BO14" s="84">
        <v>0</v>
      </c>
      <c r="BP14" s="84">
        <v>0</v>
      </c>
      <c r="BQ14" s="84">
        <v>0</v>
      </c>
      <c r="BR14" s="84">
        <v>0</v>
      </c>
      <c r="BS14" s="84">
        <v>0</v>
      </c>
      <c r="BT14" s="84">
        <v>0</v>
      </c>
      <c r="BU14" s="84">
        <v>0</v>
      </c>
      <c r="BV14" s="84">
        <v>0</v>
      </c>
      <c r="BW14" s="84">
        <v>0</v>
      </c>
      <c r="BX14" s="84">
        <v>0</v>
      </c>
      <c r="BY14" s="84">
        <v>0</v>
      </c>
      <c r="BZ14" s="84">
        <v>8.6798699999999993E-3</v>
      </c>
      <c r="CA14" s="84">
        <v>0</v>
      </c>
      <c r="CB14" s="84">
        <v>0</v>
      </c>
      <c r="CC14" s="84">
        <v>0</v>
      </c>
      <c r="CD14" s="84">
        <v>0</v>
      </c>
      <c r="CE14" s="84">
        <v>0</v>
      </c>
      <c r="CF14" s="84">
        <v>0</v>
      </c>
      <c r="CG14" s="84">
        <v>0</v>
      </c>
      <c r="CH14" s="84">
        <v>0</v>
      </c>
      <c r="CI14" s="84">
        <v>0</v>
      </c>
      <c r="CJ14" s="84">
        <v>0</v>
      </c>
      <c r="CK14" s="84">
        <v>0</v>
      </c>
      <c r="CL14" s="84">
        <v>0</v>
      </c>
      <c r="CM14" s="84">
        <v>0</v>
      </c>
      <c r="CN14" s="84">
        <v>0</v>
      </c>
      <c r="CO14" s="84">
        <v>0</v>
      </c>
      <c r="CP14" s="84">
        <v>0</v>
      </c>
      <c r="CQ14" s="84">
        <v>0</v>
      </c>
      <c r="CR14" s="84">
        <v>0</v>
      </c>
      <c r="CS14" s="84">
        <v>0</v>
      </c>
      <c r="CT14" s="84">
        <v>0</v>
      </c>
      <c r="CU14" s="84">
        <v>0</v>
      </c>
      <c r="CV14" s="84">
        <v>0</v>
      </c>
      <c r="CW14" s="84">
        <v>0</v>
      </c>
      <c r="CX14" s="84">
        <v>0</v>
      </c>
      <c r="CY14" s="84">
        <v>0</v>
      </c>
      <c r="CZ14" s="84">
        <v>0</v>
      </c>
    </row>
    <row r="15" spans="1:104" x14ac:dyDescent="0.25">
      <c r="A15" t="s">
        <v>48</v>
      </c>
      <c r="B15" s="84">
        <v>0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5.9484000000000004E-3</v>
      </c>
      <c r="O15" s="84">
        <v>0</v>
      </c>
      <c r="P15" s="84">
        <v>0</v>
      </c>
      <c r="Q15" s="84">
        <v>0</v>
      </c>
      <c r="R15" s="84">
        <v>0</v>
      </c>
      <c r="S15" s="84">
        <v>0</v>
      </c>
      <c r="T15" s="84">
        <v>0</v>
      </c>
      <c r="U15" s="84">
        <v>0</v>
      </c>
      <c r="V15" s="84">
        <v>0</v>
      </c>
      <c r="W15" s="84">
        <v>0</v>
      </c>
      <c r="X15" s="84">
        <v>0</v>
      </c>
      <c r="Y15" s="84">
        <v>0</v>
      </c>
      <c r="Z15" s="84">
        <v>0</v>
      </c>
      <c r="AA15" s="84">
        <v>0</v>
      </c>
      <c r="AB15" s="84">
        <v>0</v>
      </c>
      <c r="AC15" s="84">
        <v>0</v>
      </c>
      <c r="AD15" s="84">
        <v>0</v>
      </c>
      <c r="AE15" s="84">
        <v>0</v>
      </c>
      <c r="AF15" s="84">
        <v>0</v>
      </c>
      <c r="AG15" s="84">
        <v>0</v>
      </c>
      <c r="AH15" s="84">
        <v>0</v>
      </c>
      <c r="AI15" s="84">
        <v>0</v>
      </c>
      <c r="AJ15" s="84">
        <v>0</v>
      </c>
      <c r="AK15" s="84">
        <v>0</v>
      </c>
      <c r="AL15" s="84">
        <v>0</v>
      </c>
      <c r="AM15" s="84">
        <v>0</v>
      </c>
      <c r="AN15" s="84">
        <v>0</v>
      </c>
      <c r="AO15" s="84">
        <v>0</v>
      </c>
      <c r="AP15" s="84">
        <v>0</v>
      </c>
      <c r="AQ15" s="84">
        <v>0</v>
      </c>
      <c r="AR15" s="84">
        <v>0</v>
      </c>
      <c r="AS15" s="84">
        <v>0</v>
      </c>
      <c r="AT15" s="84">
        <v>0</v>
      </c>
      <c r="AU15" s="84">
        <v>0</v>
      </c>
      <c r="AV15" s="84">
        <v>0</v>
      </c>
      <c r="AW15" s="84">
        <v>0</v>
      </c>
      <c r="AX15" s="84">
        <v>0</v>
      </c>
      <c r="AY15" s="84">
        <v>0</v>
      </c>
      <c r="AZ15" s="84">
        <v>0</v>
      </c>
      <c r="BA15" s="84">
        <v>0</v>
      </c>
      <c r="BB15" s="84">
        <v>0</v>
      </c>
      <c r="BC15" s="84">
        <v>0</v>
      </c>
      <c r="BD15" s="84">
        <v>0</v>
      </c>
      <c r="BE15" s="84">
        <v>0</v>
      </c>
      <c r="BF15" s="84">
        <v>0</v>
      </c>
      <c r="BG15" s="84">
        <v>0</v>
      </c>
      <c r="BH15" s="84">
        <v>0</v>
      </c>
      <c r="BI15" s="84">
        <v>0</v>
      </c>
      <c r="BJ15" s="84">
        <v>0</v>
      </c>
      <c r="BK15" s="84">
        <v>0</v>
      </c>
      <c r="BL15" s="84">
        <v>0</v>
      </c>
      <c r="BM15" s="84">
        <v>0</v>
      </c>
      <c r="BN15" s="84">
        <v>0</v>
      </c>
      <c r="BO15" s="84">
        <v>0</v>
      </c>
      <c r="BP15" s="84">
        <v>0</v>
      </c>
      <c r="BQ15" s="84">
        <v>0</v>
      </c>
      <c r="BR15" s="84">
        <v>0</v>
      </c>
      <c r="BS15" s="84">
        <v>0</v>
      </c>
      <c r="BT15" s="84">
        <v>0</v>
      </c>
      <c r="BU15" s="84">
        <v>0</v>
      </c>
      <c r="BV15" s="84">
        <v>0</v>
      </c>
      <c r="BW15" s="84">
        <v>0</v>
      </c>
      <c r="BX15" s="84">
        <v>0</v>
      </c>
      <c r="BY15" s="84">
        <v>0</v>
      </c>
      <c r="BZ15" s="84">
        <v>0</v>
      </c>
      <c r="CA15" s="84">
        <v>0</v>
      </c>
      <c r="CB15" s="84">
        <v>0</v>
      </c>
      <c r="CC15" s="84">
        <v>0</v>
      </c>
      <c r="CD15" s="84">
        <v>0</v>
      </c>
      <c r="CE15" s="84">
        <v>0</v>
      </c>
      <c r="CF15" s="84">
        <v>0</v>
      </c>
      <c r="CG15" s="84">
        <v>0</v>
      </c>
      <c r="CH15" s="84">
        <v>0</v>
      </c>
      <c r="CI15" s="84">
        <v>0</v>
      </c>
      <c r="CJ15" s="84">
        <v>0</v>
      </c>
      <c r="CK15" s="84">
        <v>0</v>
      </c>
      <c r="CL15" s="84">
        <v>0</v>
      </c>
      <c r="CM15" s="84">
        <v>0</v>
      </c>
      <c r="CN15" s="84">
        <v>0</v>
      </c>
      <c r="CO15" s="84">
        <v>0</v>
      </c>
      <c r="CP15" s="84">
        <v>0</v>
      </c>
      <c r="CQ15" s="84">
        <v>0</v>
      </c>
      <c r="CR15" s="84">
        <v>0</v>
      </c>
      <c r="CS15" s="84">
        <v>0</v>
      </c>
      <c r="CT15" s="84">
        <v>0</v>
      </c>
      <c r="CU15" s="84">
        <v>0</v>
      </c>
      <c r="CV15" s="84">
        <v>0</v>
      </c>
      <c r="CW15" s="84">
        <v>0</v>
      </c>
      <c r="CX15" s="84">
        <v>0</v>
      </c>
      <c r="CY15" s="84">
        <v>0</v>
      </c>
      <c r="CZ15" s="84">
        <v>0</v>
      </c>
    </row>
    <row r="16" spans="1:104" x14ac:dyDescent="0.25">
      <c r="A16" t="s">
        <v>51</v>
      </c>
      <c r="B16" s="84">
        <v>0</v>
      </c>
      <c r="C16" s="84">
        <v>0</v>
      </c>
      <c r="D16" s="84">
        <v>0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  <c r="P16" s="84">
        <v>0</v>
      </c>
      <c r="Q16" s="84">
        <v>0</v>
      </c>
      <c r="R16" s="84">
        <v>0</v>
      </c>
      <c r="S16" s="84">
        <v>0</v>
      </c>
      <c r="T16" s="84">
        <v>0</v>
      </c>
      <c r="U16" s="84">
        <v>0</v>
      </c>
      <c r="V16" s="84">
        <v>0</v>
      </c>
      <c r="W16" s="84">
        <v>0</v>
      </c>
      <c r="X16" s="84">
        <v>0</v>
      </c>
      <c r="Y16" s="84">
        <v>0</v>
      </c>
      <c r="Z16" s="84">
        <v>0</v>
      </c>
      <c r="AA16" s="84">
        <v>0</v>
      </c>
      <c r="AB16" s="84">
        <v>0</v>
      </c>
      <c r="AC16" s="84">
        <v>0</v>
      </c>
      <c r="AD16" s="84">
        <v>0</v>
      </c>
      <c r="AE16" s="84">
        <v>0</v>
      </c>
      <c r="AF16" s="84">
        <v>0</v>
      </c>
      <c r="AG16" s="84">
        <v>0</v>
      </c>
      <c r="AH16" s="84">
        <v>0</v>
      </c>
      <c r="AI16" s="84">
        <v>0</v>
      </c>
      <c r="AJ16" s="84">
        <v>0</v>
      </c>
      <c r="AK16" s="84">
        <v>0</v>
      </c>
      <c r="AL16" s="84">
        <v>0</v>
      </c>
      <c r="AM16" s="84">
        <v>0</v>
      </c>
      <c r="AN16" s="84">
        <v>0</v>
      </c>
      <c r="AO16" s="84">
        <v>0</v>
      </c>
      <c r="AP16" s="84">
        <v>0</v>
      </c>
      <c r="AQ16" s="84">
        <v>0</v>
      </c>
      <c r="AR16" s="84">
        <v>0</v>
      </c>
      <c r="AS16" s="84">
        <v>0</v>
      </c>
      <c r="AT16" s="84">
        <v>0</v>
      </c>
      <c r="AU16" s="84">
        <v>0</v>
      </c>
      <c r="AV16" s="84">
        <v>0</v>
      </c>
      <c r="AW16" s="84">
        <v>0</v>
      </c>
      <c r="AX16" s="84">
        <v>0</v>
      </c>
      <c r="AY16" s="84">
        <v>0</v>
      </c>
      <c r="AZ16" s="84">
        <v>0</v>
      </c>
      <c r="BA16" s="84">
        <v>0</v>
      </c>
      <c r="BB16" s="84">
        <v>0</v>
      </c>
      <c r="BC16" s="84">
        <v>0</v>
      </c>
      <c r="BD16" s="84">
        <v>0</v>
      </c>
      <c r="BE16" s="84">
        <v>0</v>
      </c>
      <c r="BF16" s="84">
        <v>0</v>
      </c>
      <c r="BG16" s="84">
        <v>0</v>
      </c>
      <c r="BH16" s="84">
        <v>0</v>
      </c>
      <c r="BI16" s="84">
        <v>0</v>
      </c>
      <c r="BJ16" s="84">
        <v>0</v>
      </c>
      <c r="BK16" s="84">
        <v>0</v>
      </c>
      <c r="BL16" s="84">
        <v>0</v>
      </c>
      <c r="BM16" s="84">
        <v>0</v>
      </c>
      <c r="BN16" s="84">
        <v>0</v>
      </c>
      <c r="BO16" s="84">
        <v>0</v>
      </c>
      <c r="BP16" s="84">
        <v>0</v>
      </c>
      <c r="BQ16" s="84">
        <v>0</v>
      </c>
      <c r="BR16" s="84">
        <v>0</v>
      </c>
      <c r="BS16" s="84">
        <v>0</v>
      </c>
      <c r="BT16" s="84">
        <v>0</v>
      </c>
      <c r="BU16" s="84">
        <v>0</v>
      </c>
      <c r="BV16" s="84">
        <v>0</v>
      </c>
      <c r="BW16" s="84">
        <v>0</v>
      </c>
      <c r="BX16" s="84">
        <v>0</v>
      </c>
      <c r="BY16" s="84">
        <v>0</v>
      </c>
      <c r="BZ16" s="84">
        <v>0</v>
      </c>
      <c r="CA16" s="84">
        <v>0</v>
      </c>
      <c r="CB16" s="84">
        <v>0</v>
      </c>
      <c r="CC16" s="84">
        <v>0</v>
      </c>
      <c r="CD16" s="84">
        <v>0</v>
      </c>
      <c r="CE16" s="84">
        <v>0</v>
      </c>
      <c r="CF16" s="84">
        <v>0</v>
      </c>
      <c r="CG16" s="84">
        <v>0</v>
      </c>
      <c r="CH16" s="84">
        <v>0</v>
      </c>
      <c r="CI16" s="84">
        <v>0</v>
      </c>
      <c r="CJ16" s="84">
        <v>0</v>
      </c>
      <c r="CK16" s="84">
        <v>0</v>
      </c>
      <c r="CL16" s="84">
        <v>0</v>
      </c>
      <c r="CM16" s="84">
        <v>0</v>
      </c>
      <c r="CN16" s="84">
        <v>0</v>
      </c>
      <c r="CO16" s="84">
        <v>0</v>
      </c>
      <c r="CP16" s="84">
        <v>0</v>
      </c>
      <c r="CQ16" s="84">
        <v>0</v>
      </c>
      <c r="CR16" s="84">
        <v>0</v>
      </c>
      <c r="CS16" s="84">
        <v>0</v>
      </c>
      <c r="CT16" s="84">
        <v>0</v>
      </c>
      <c r="CU16" s="84">
        <v>0</v>
      </c>
      <c r="CV16" s="84">
        <v>0</v>
      </c>
      <c r="CW16" s="84">
        <v>0</v>
      </c>
      <c r="CX16" s="84">
        <v>0</v>
      </c>
      <c r="CY16" s="84">
        <v>0</v>
      </c>
      <c r="CZ16" s="84">
        <v>0</v>
      </c>
    </row>
    <row r="17" spans="1:104" x14ac:dyDescent="0.25">
      <c r="A17" t="s">
        <v>54</v>
      </c>
      <c r="B17" s="84">
        <v>0</v>
      </c>
      <c r="C17" s="84">
        <v>0</v>
      </c>
      <c r="D17" s="84">
        <v>0</v>
      </c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0</v>
      </c>
      <c r="K17" s="84">
        <v>0</v>
      </c>
      <c r="L17" s="84">
        <v>0</v>
      </c>
      <c r="M17" s="84">
        <v>0</v>
      </c>
      <c r="N17" s="84">
        <v>0</v>
      </c>
      <c r="O17" s="84">
        <v>0</v>
      </c>
      <c r="P17" s="84">
        <v>0</v>
      </c>
      <c r="Q17" s="84">
        <v>0</v>
      </c>
      <c r="R17" s="84">
        <v>0</v>
      </c>
      <c r="S17" s="84">
        <v>0</v>
      </c>
      <c r="T17" s="84">
        <v>0</v>
      </c>
      <c r="U17" s="84">
        <v>0</v>
      </c>
      <c r="V17" s="84">
        <v>0</v>
      </c>
      <c r="W17" s="84">
        <v>0</v>
      </c>
      <c r="X17" s="84">
        <v>0</v>
      </c>
      <c r="Y17" s="84">
        <v>0</v>
      </c>
      <c r="Z17" s="84">
        <v>0</v>
      </c>
      <c r="AA17" s="84">
        <v>0</v>
      </c>
      <c r="AB17" s="84">
        <v>0</v>
      </c>
      <c r="AC17" s="84">
        <v>0</v>
      </c>
      <c r="AD17" s="84">
        <v>0</v>
      </c>
      <c r="AE17" s="84">
        <v>0</v>
      </c>
      <c r="AF17" s="84">
        <v>0</v>
      </c>
      <c r="AG17" s="84">
        <v>0</v>
      </c>
      <c r="AH17" s="84">
        <v>0</v>
      </c>
      <c r="AI17" s="84">
        <v>0</v>
      </c>
      <c r="AJ17" s="84">
        <v>0</v>
      </c>
      <c r="AK17" s="84">
        <v>0</v>
      </c>
      <c r="AL17" s="84">
        <v>0</v>
      </c>
      <c r="AM17" s="84">
        <v>0</v>
      </c>
      <c r="AN17" s="84">
        <v>0</v>
      </c>
      <c r="AO17" s="84">
        <v>0</v>
      </c>
      <c r="AP17" s="84">
        <v>0</v>
      </c>
      <c r="AQ17" s="84">
        <v>0</v>
      </c>
      <c r="AR17" s="84">
        <v>0</v>
      </c>
      <c r="AS17" s="84">
        <v>0</v>
      </c>
      <c r="AT17" s="84">
        <v>0</v>
      </c>
      <c r="AU17" s="84">
        <v>0</v>
      </c>
      <c r="AV17" s="84">
        <v>0</v>
      </c>
      <c r="AW17" s="84">
        <v>0</v>
      </c>
      <c r="AX17" s="84">
        <v>0</v>
      </c>
      <c r="AY17" s="84">
        <v>0</v>
      </c>
      <c r="AZ17" s="84">
        <v>0</v>
      </c>
      <c r="BA17" s="84">
        <v>0</v>
      </c>
      <c r="BB17" s="84">
        <v>0</v>
      </c>
      <c r="BC17" s="84">
        <v>0</v>
      </c>
      <c r="BD17" s="84">
        <v>0</v>
      </c>
      <c r="BE17" s="84">
        <v>0</v>
      </c>
      <c r="BF17" s="84">
        <v>0</v>
      </c>
      <c r="BG17" s="84">
        <v>0</v>
      </c>
      <c r="BH17" s="84">
        <v>0</v>
      </c>
      <c r="BI17" s="84">
        <v>0</v>
      </c>
      <c r="BJ17" s="84">
        <v>0</v>
      </c>
      <c r="BK17" s="84">
        <v>0</v>
      </c>
      <c r="BL17" s="84">
        <v>0</v>
      </c>
      <c r="BM17" s="84">
        <v>0</v>
      </c>
      <c r="BN17" s="84">
        <v>0</v>
      </c>
      <c r="BO17" s="84">
        <v>0</v>
      </c>
      <c r="BP17" s="84">
        <v>0</v>
      </c>
      <c r="BQ17" s="84">
        <v>0</v>
      </c>
      <c r="BR17" s="84">
        <v>0</v>
      </c>
      <c r="BS17" s="84">
        <v>0</v>
      </c>
      <c r="BT17" s="84">
        <v>0</v>
      </c>
      <c r="BU17" s="84">
        <v>0</v>
      </c>
      <c r="BV17" s="84">
        <v>0</v>
      </c>
      <c r="BW17" s="84">
        <v>0</v>
      </c>
      <c r="BX17" s="84">
        <v>0</v>
      </c>
      <c r="BY17" s="84">
        <v>0</v>
      </c>
      <c r="BZ17" s="84">
        <v>0</v>
      </c>
      <c r="CA17" s="84">
        <v>0</v>
      </c>
      <c r="CB17" s="84">
        <v>0</v>
      </c>
      <c r="CC17" s="84">
        <v>0</v>
      </c>
      <c r="CD17" s="84">
        <v>0</v>
      </c>
      <c r="CE17" s="84">
        <v>0</v>
      </c>
      <c r="CF17" s="84">
        <v>0</v>
      </c>
      <c r="CG17" s="84">
        <v>0</v>
      </c>
      <c r="CH17" s="84">
        <v>0</v>
      </c>
      <c r="CI17" s="84">
        <v>0</v>
      </c>
      <c r="CJ17" s="84">
        <v>0</v>
      </c>
      <c r="CK17" s="84">
        <v>0</v>
      </c>
      <c r="CL17" s="84">
        <v>0</v>
      </c>
      <c r="CM17" s="84">
        <v>0</v>
      </c>
      <c r="CN17" s="84">
        <v>0</v>
      </c>
      <c r="CO17" s="84">
        <v>0</v>
      </c>
      <c r="CP17" s="84">
        <v>0</v>
      </c>
      <c r="CQ17" s="84">
        <v>0</v>
      </c>
      <c r="CR17" s="84">
        <v>0</v>
      </c>
      <c r="CS17" s="84">
        <v>0</v>
      </c>
      <c r="CT17" s="84">
        <v>0</v>
      </c>
      <c r="CU17" s="84">
        <v>0</v>
      </c>
      <c r="CV17" s="84">
        <v>0</v>
      </c>
      <c r="CW17" s="84">
        <v>0</v>
      </c>
      <c r="CX17" s="84">
        <v>0</v>
      </c>
      <c r="CY17" s="84">
        <v>0</v>
      </c>
      <c r="CZ17" s="84">
        <v>0</v>
      </c>
    </row>
    <row r="18" spans="1:104" x14ac:dyDescent="0.25">
      <c r="A18" t="s">
        <v>57</v>
      </c>
      <c r="B18" s="84">
        <v>0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0</v>
      </c>
      <c r="I18" s="84">
        <v>0</v>
      </c>
      <c r="J18" s="84">
        <v>0</v>
      </c>
      <c r="K18" s="84">
        <v>0</v>
      </c>
      <c r="L18" s="84">
        <v>0</v>
      </c>
      <c r="M18" s="84">
        <v>0</v>
      </c>
      <c r="N18" s="84">
        <v>0</v>
      </c>
      <c r="O18" s="84">
        <v>0</v>
      </c>
      <c r="P18" s="84">
        <v>0</v>
      </c>
      <c r="Q18" s="84">
        <v>0</v>
      </c>
      <c r="R18" s="84">
        <v>0</v>
      </c>
      <c r="S18" s="84">
        <v>0</v>
      </c>
      <c r="T18" s="84">
        <v>0</v>
      </c>
      <c r="U18" s="84">
        <v>0</v>
      </c>
      <c r="V18" s="84">
        <v>0</v>
      </c>
      <c r="W18" s="84">
        <v>0</v>
      </c>
      <c r="X18" s="84">
        <v>0</v>
      </c>
      <c r="Y18" s="84">
        <v>0</v>
      </c>
      <c r="Z18" s="84">
        <v>0</v>
      </c>
      <c r="AA18" s="84">
        <v>0</v>
      </c>
      <c r="AB18" s="84">
        <v>0</v>
      </c>
      <c r="AC18" s="84">
        <v>0</v>
      </c>
      <c r="AD18" s="84">
        <v>0</v>
      </c>
      <c r="AE18" s="84">
        <v>0</v>
      </c>
      <c r="AF18" s="84">
        <v>0</v>
      </c>
      <c r="AG18" s="84">
        <v>0</v>
      </c>
      <c r="AH18" s="84">
        <v>0</v>
      </c>
      <c r="AI18" s="84">
        <v>0</v>
      </c>
      <c r="AJ18" s="84">
        <v>0</v>
      </c>
      <c r="AK18" s="84">
        <v>0</v>
      </c>
      <c r="AL18" s="84">
        <v>0</v>
      </c>
      <c r="AM18" s="84">
        <v>0</v>
      </c>
      <c r="AN18" s="84">
        <v>0</v>
      </c>
      <c r="AO18" s="84">
        <v>0</v>
      </c>
      <c r="AP18" s="84">
        <v>0</v>
      </c>
      <c r="AQ18" s="84">
        <v>0</v>
      </c>
      <c r="AR18" s="84">
        <v>0</v>
      </c>
      <c r="AS18" s="84">
        <v>0</v>
      </c>
      <c r="AT18" s="84">
        <v>0</v>
      </c>
      <c r="AU18" s="84">
        <v>0</v>
      </c>
      <c r="AV18" s="84">
        <v>0</v>
      </c>
      <c r="AW18" s="84">
        <v>0</v>
      </c>
      <c r="AX18" s="84">
        <v>0</v>
      </c>
      <c r="AY18" s="84">
        <v>0</v>
      </c>
      <c r="AZ18" s="84">
        <v>0</v>
      </c>
      <c r="BA18" s="84">
        <v>0</v>
      </c>
      <c r="BB18" s="84">
        <v>0</v>
      </c>
      <c r="BC18" s="84">
        <v>0</v>
      </c>
      <c r="BD18" s="84">
        <v>0</v>
      </c>
      <c r="BE18" s="84">
        <v>0</v>
      </c>
      <c r="BF18" s="84">
        <v>0</v>
      </c>
      <c r="BG18" s="84">
        <v>0</v>
      </c>
      <c r="BH18" s="84">
        <v>0</v>
      </c>
      <c r="BI18" s="84">
        <v>0</v>
      </c>
      <c r="BJ18" s="84">
        <v>0</v>
      </c>
      <c r="BK18" s="84">
        <v>0</v>
      </c>
      <c r="BL18" s="84">
        <v>0</v>
      </c>
      <c r="BM18" s="84">
        <v>0</v>
      </c>
      <c r="BN18" s="84">
        <v>0</v>
      </c>
      <c r="BO18" s="84">
        <v>0</v>
      </c>
      <c r="BP18" s="84">
        <v>0</v>
      </c>
      <c r="BQ18" s="84">
        <v>0</v>
      </c>
      <c r="BR18" s="84">
        <v>0</v>
      </c>
      <c r="BS18" s="84">
        <v>0</v>
      </c>
      <c r="BT18" s="84">
        <v>0</v>
      </c>
      <c r="BU18" s="84">
        <v>0</v>
      </c>
      <c r="BV18" s="84">
        <v>0</v>
      </c>
      <c r="BW18" s="84">
        <v>0</v>
      </c>
      <c r="BX18" s="84">
        <v>0</v>
      </c>
      <c r="BY18" s="84">
        <v>0</v>
      </c>
      <c r="BZ18" s="84">
        <v>0</v>
      </c>
      <c r="CA18" s="84">
        <v>0</v>
      </c>
      <c r="CB18" s="84">
        <v>0</v>
      </c>
      <c r="CC18" s="84">
        <v>0</v>
      </c>
      <c r="CD18" s="84">
        <v>0</v>
      </c>
      <c r="CE18" s="84">
        <v>0</v>
      </c>
      <c r="CF18" s="84">
        <v>0</v>
      </c>
      <c r="CG18" s="84">
        <v>0</v>
      </c>
      <c r="CH18" s="84">
        <v>0</v>
      </c>
      <c r="CI18" s="84">
        <v>0</v>
      </c>
      <c r="CJ18" s="84">
        <v>0</v>
      </c>
      <c r="CK18" s="84">
        <v>0</v>
      </c>
      <c r="CL18" s="84">
        <v>0</v>
      </c>
      <c r="CM18" s="84">
        <v>0</v>
      </c>
      <c r="CN18" s="84">
        <v>0</v>
      </c>
      <c r="CO18" s="84">
        <v>0</v>
      </c>
      <c r="CP18" s="84">
        <v>0</v>
      </c>
      <c r="CQ18" s="84">
        <v>0</v>
      </c>
      <c r="CR18" s="84">
        <v>0</v>
      </c>
      <c r="CS18" s="84">
        <v>0</v>
      </c>
      <c r="CT18" s="84">
        <v>0</v>
      </c>
      <c r="CU18" s="84">
        <v>0</v>
      </c>
      <c r="CV18" s="84">
        <v>0</v>
      </c>
      <c r="CW18" s="84">
        <v>0</v>
      </c>
      <c r="CX18" s="84">
        <v>0</v>
      </c>
      <c r="CY18" s="84">
        <v>0</v>
      </c>
      <c r="CZ18" s="84">
        <v>0</v>
      </c>
    </row>
    <row r="19" spans="1:104" x14ac:dyDescent="0.25">
      <c r="A19" t="s">
        <v>653</v>
      </c>
      <c r="B19" s="84">
        <v>0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0</v>
      </c>
      <c r="I19" s="84">
        <v>0</v>
      </c>
      <c r="J19" s="84">
        <v>0</v>
      </c>
      <c r="K19" s="84">
        <v>0</v>
      </c>
      <c r="L19" s="84">
        <v>0</v>
      </c>
      <c r="M19" s="84">
        <v>0</v>
      </c>
      <c r="N19" s="84">
        <v>0</v>
      </c>
      <c r="O19" s="84">
        <v>0</v>
      </c>
      <c r="P19" s="84">
        <v>0</v>
      </c>
      <c r="Q19" s="84">
        <v>0</v>
      </c>
      <c r="R19" s="84">
        <v>0</v>
      </c>
      <c r="S19" s="84">
        <v>0</v>
      </c>
      <c r="T19" s="84">
        <v>0</v>
      </c>
      <c r="U19" s="84">
        <v>0</v>
      </c>
      <c r="V19" s="84">
        <v>0</v>
      </c>
      <c r="W19" s="84">
        <v>0</v>
      </c>
      <c r="X19" s="84">
        <v>0</v>
      </c>
      <c r="Y19" s="84">
        <v>0</v>
      </c>
      <c r="Z19" s="84">
        <v>0</v>
      </c>
      <c r="AA19" s="84">
        <v>0</v>
      </c>
      <c r="AB19" s="84">
        <v>0</v>
      </c>
      <c r="AC19" s="84">
        <v>1.89385E-4</v>
      </c>
      <c r="AD19" s="84">
        <v>0</v>
      </c>
      <c r="AE19" s="84">
        <v>0</v>
      </c>
      <c r="AF19" s="84">
        <v>0</v>
      </c>
      <c r="AG19" s="84">
        <v>0</v>
      </c>
      <c r="AH19" s="84">
        <v>0</v>
      </c>
      <c r="AI19" s="84">
        <v>0.36906699999999998</v>
      </c>
      <c r="AJ19" s="84">
        <v>0</v>
      </c>
      <c r="AK19" s="84">
        <v>1.14135E-4</v>
      </c>
      <c r="AL19" s="84">
        <v>0</v>
      </c>
      <c r="AM19" s="84">
        <v>0</v>
      </c>
      <c r="AN19" s="84">
        <v>0</v>
      </c>
      <c r="AO19" s="84">
        <v>0</v>
      </c>
      <c r="AP19" s="84">
        <v>0</v>
      </c>
      <c r="AQ19" s="84">
        <v>0</v>
      </c>
      <c r="AR19" s="84">
        <v>1.9242400000000001E-4</v>
      </c>
      <c r="AS19" s="84">
        <v>0</v>
      </c>
      <c r="AT19" s="84">
        <v>0</v>
      </c>
      <c r="AU19" s="84">
        <v>4.7808799999999999E-2</v>
      </c>
      <c r="AV19" s="84">
        <v>0</v>
      </c>
      <c r="AW19" s="84">
        <v>0</v>
      </c>
      <c r="AX19" s="84">
        <v>0</v>
      </c>
      <c r="AY19" s="84">
        <v>0</v>
      </c>
      <c r="AZ19" s="84">
        <v>0</v>
      </c>
      <c r="BA19" s="84">
        <v>0</v>
      </c>
      <c r="BB19" s="84">
        <v>0</v>
      </c>
      <c r="BC19" s="84">
        <v>0</v>
      </c>
      <c r="BD19" s="84">
        <v>0</v>
      </c>
      <c r="BE19" s="84">
        <v>0</v>
      </c>
      <c r="BF19" s="84">
        <v>0</v>
      </c>
      <c r="BG19" s="84">
        <v>0</v>
      </c>
      <c r="BH19" s="84">
        <v>0</v>
      </c>
      <c r="BI19" s="84">
        <v>0</v>
      </c>
      <c r="BJ19" s="84">
        <v>0</v>
      </c>
      <c r="BK19" s="84">
        <v>0</v>
      </c>
      <c r="BL19" s="84">
        <v>0</v>
      </c>
      <c r="BM19" s="84">
        <v>0</v>
      </c>
      <c r="BN19" s="84">
        <v>0</v>
      </c>
      <c r="BO19" s="84">
        <v>0</v>
      </c>
      <c r="BP19" s="84">
        <v>0</v>
      </c>
      <c r="BQ19" s="84">
        <v>0</v>
      </c>
      <c r="BR19" s="84">
        <v>0</v>
      </c>
      <c r="BS19" s="84">
        <v>0</v>
      </c>
      <c r="BT19" s="84">
        <v>0</v>
      </c>
      <c r="BU19" s="84">
        <v>0</v>
      </c>
      <c r="BV19" s="84">
        <v>0</v>
      </c>
      <c r="BW19" s="84">
        <v>0</v>
      </c>
      <c r="BX19" s="84">
        <v>0</v>
      </c>
      <c r="BY19" s="84">
        <v>1.4654499999999999E-4</v>
      </c>
      <c r="BZ19" s="84">
        <v>0</v>
      </c>
      <c r="CA19" s="84">
        <v>0</v>
      </c>
      <c r="CB19" s="84">
        <v>0</v>
      </c>
      <c r="CC19" s="84">
        <v>0</v>
      </c>
      <c r="CD19" s="84">
        <v>0</v>
      </c>
      <c r="CE19" s="84">
        <v>0</v>
      </c>
      <c r="CF19" s="84">
        <v>0</v>
      </c>
      <c r="CG19" s="84">
        <v>0</v>
      </c>
      <c r="CH19" s="84">
        <v>0</v>
      </c>
      <c r="CI19" s="84">
        <v>0</v>
      </c>
      <c r="CJ19" s="84">
        <v>0</v>
      </c>
      <c r="CK19" s="84">
        <v>0</v>
      </c>
      <c r="CL19" s="84">
        <v>0</v>
      </c>
      <c r="CM19" s="84">
        <v>0</v>
      </c>
      <c r="CN19" s="84">
        <v>0</v>
      </c>
      <c r="CO19" s="84">
        <v>0</v>
      </c>
      <c r="CP19" s="84">
        <v>0</v>
      </c>
      <c r="CQ19" s="84">
        <v>0</v>
      </c>
      <c r="CR19" s="84">
        <v>0</v>
      </c>
      <c r="CS19" s="84">
        <v>0</v>
      </c>
      <c r="CT19" s="84">
        <v>0</v>
      </c>
      <c r="CU19" s="84">
        <v>0</v>
      </c>
      <c r="CV19" s="84">
        <v>0</v>
      </c>
      <c r="CW19" s="84">
        <v>0</v>
      </c>
      <c r="CX19" s="84">
        <v>0</v>
      </c>
      <c r="CY19" s="84">
        <v>0</v>
      </c>
      <c r="CZ19" s="84">
        <v>0</v>
      </c>
    </row>
    <row r="20" spans="1:104" x14ac:dyDescent="0.25">
      <c r="A20" t="s">
        <v>654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0</v>
      </c>
      <c r="I20" s="84">
        <v>4.3588700000000001E-2</v>
      </c>
      <c r="J20" s="84">
        <v>0</v>
      </c>
      <c r="K20" s="84">
        <v>0</v>
      </c>
      <c r="L20" s="84">
        <v>0</v>
      </c>
      <c r="M20" s="84">
        <v>0</v>
      </c>
      <c r="N20" s="84">
        <v>0</v>
      </c>
      <c r="O20" s="84">
        <v>0</v>
      </c>
      <c r="P20" s="84">
        <v>0</v>
      </c>
      <c r="Q20" s="84">
        <v>0</v>
      </c>
      <c r="R20" s="84">
        <v>0</v>
      </c>
      <c r="S20" s="84">
        <v>0</v>
      </c>
      <c r="T20" s="84">
        <v>0</v>
      </c>
      <c r="U20" s="84">
        <v>0</v>
      </c>
      <c r="V20" s="84">
        <v>0</v>
      </c>
      <c r="W20" s="84">
        <v>0</v>
      </c>
      <c r="X20" s="84">
        <v>0</v>
      </c>
      <c r="Y20" s="84">
        <v>0</v>
      </c>
      <c r="Z20" s="84">
        <v>0</v>
      </c>
      <c r="AA20" s="84">
        <v>0</v>
      </c>
      <c r="AB20" s="84">
        <v>0</v>
      </c>
      <c r="AC20" s="84">
        <v>0</v>
      </c>
      <c r="AD20" s="84">
        <v>0</v>
      </c>
      <c r="AE20" s="84">
        <v>0</v>
      </c>
      <c r="AF20" s="84">
        <v>0</v>
      </c>
      <c r="AG20" s="84">
        <v>0</v>
      </c>
      <c r="AH20" s="84">
        <v>0</v>
      </c>
      <c r="AI20" s="84">
        <v>0</v>
      </c>
      <c r="AJ20" s="84">
        <v>0</v>
      </c>
      <c r="AK20" s="84">
        <v>0</v>
      </c>
      <c r="AL20" s="84">
        <v>0</v>
      </c>
      <c r="AM20" s="84">
        <v>0</v>
      </c>
      <c r="AN20" s="84">
        <v>0</v>
      </c>
      <c r="AO20" s="84">
        <v>0</v>
      </c>
      <c r="AP20" s="84">
        <v>0</v>
      </c>
      <c r="AQ20" s="84">
        <v>0</v>
      </c>
      <c r="AR20" s="84">
        <v>0</v>
      </c>
      <c r="AS20" s="84">
        <v>0</v>
      </c>
      <c r="AT20" s="84">
        <v>0</v>
      </c>
      <c r="AU20" s="84">
        <v>0</v>
      </c>
      <c r="AV20" s="84">
        <v>0</v>
      </c>
      <c r="AW20" s="84">
        <v>0</v>
      </c>
      <c r="AX20" s="84">
        <v>0</v>
      </c>
      <c r="AY20" s="84">
        <v>0</v>
      </c>
      <c r="AZ20" s="84">
        <v>0</v>
      </c>
      <c r="BA20" s="84">
        <v>0</v>
      </c>
      <c r="BB20" s="84">
        <v>0</v>
      </c>
      <c r="BC20" s="84">
        <v>0</v>
      </c>
      <c r="BD20" s="84">
        <v>0</v>
      </c>
      <c r="BE20" s="84">
        <v>0</v>
      </c>
      <c r="BF20" s="84">
        <v>0</v>
      </c>
      <c r="BG20" s="84">
        <v>0</v>
      </c>
      <c r="BH20" s="84">
        <v>0</v>
      </c>
      <c r="BI20" s="84">
        <v>0</v>
      </c>
      <c r="BJ20" s="84">
        <v>0</v>
      </c>
      <c r="BK20" s="84">
        <v>0</v>
      </c>
      <c r="BL20" s="84">
        <v>0</v>
      </c>
      <c r="BM20" s="84">
        <v>0</v>
      </c>
      <c r="BN20" s="84">
        <v>0</v>
      </c>
      <c r="BO20" s="84">
        <v>0</v>
      </c>
      <c r="BP20" s="84">
        <v>0</v>
      </c>
      <c r="BQ20" s="84">
        <v>0</v>
      </c>
      <c r="BR20" s="84">
        <v>0</v>
      </c>
      <c r="BS20" s="84">
        <v>0</v>
      </c>
      <c r="BT20" s="84">
        <v>0</v>
      </c>
      <c r="BU20" s="84">
        <v>0</v>
      </c>
      <c r="BV20" s="84">
        <v>0</v>
      </c>
      <c r="BW20" s="84">
        <v>0</v>
      </c>
      <c r="BX20" s="84">
        <v>0</v>
      </c>
      <c r="BY20" s="84">
        <v>0</v>
      </c>
      <c r="BZ20" s="84">
        <v>2.2761699999999999E-2</v>
      </c>
      <c r="CA20" s="84">
        <v>0</v>
      </c>
      <c r="CB20" s="84">
        <v>0</v>
      </c>
      <c r="CC20" s="84">
        <v>0</v>
      </c>
      <c r="CD20" s="84">
        <v>0</v>
      </c>
      <c r="CE20" s="84">
        <v>0</v>
      </c>
      <c r="CF20" s="84">
        <v>0</v>
      </c>
      <c r="CG20" s="84">
        <v>0</v>
      </c>
      <c r="CH20" s="84">
        <v>0</v>
      </c>
      <c r="CI20" s="84">
        <v>0</v>
      </c>
      <c r="CJ20" s="84">
        <v>0</v>
      </c>
      <c r="CK20" s="84">
        <v>0</v>
      </c>
      <c r="CL20" s="84">
        <v>0</v>
      </c>
      <c r="CM20" s="84">
        <v>0</v>
      </c>
      <c r="CN20" s="84">
        <v>0</v>
      </c>
      <c r="CO20" s="84">
        <v>0</v>
      </c>
      <c r="CP20" s="84">
        <v>0</v>
      </c>
      <c r="CQ20" s="84">
        <v>0</v>
      </c>
      <c r="CR20" s="84">
        <v>0</v>
      </c>
      <c r="CS20" s="84">
        <v>0</v>
      </c>
      <c r="CT20" s="84">
        <v>0</v>
      </c>
      <c r="CU20" s="84">
        <v>0</v>
      </c>
      <c r="CV20" s="84">
        <v>0</v>
      </c>
      <c r="CW20" s="84">
        <v>0</v>
      </c>
      <c r="CX20" s="84">
        <v>0</v>
      </c>
      <c r="CY20" s="84">
        <v>0</v>
      </c>
      <c r="CZ20" s="84">
        <v>0</v>
      </c>
    </row>
    <row r="21" spans="1:104" x14ac:dyDescent="0.25">
      <c r="A21" t="s">
        <v>66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N21" s="84">
        <v>0</v>
      </c>
      <c r="O21" s="84">
        <v>0</v>
      </c>
      <c r="P21" s="84">
        <v>0</v>
      </c>
      <c r="Q21" s="84">
        <v>0</v>
      </c>
      <c r="R21" s="84">
        <v>0</v>
      </c>
      <c r="S21" s="84">
        <v>0</v>
      </c>
      <c r="T21" s="84">
        <v>0</v>
      </c>
      <c r="U21" s="84">
        <v>0</v>
      </c>
      <c r="V21" s="84">
        <v>0</v>
      </c>
      <c r="W21" s="84">
        <v>0</v>
      </c>
      <c r="X21" s="84">
        <v>0</v>
      </c>
      <c r="Y21" s="84">
        <v>0</v>
      </c>
      <c r="Z21" s="84">
        <v>0</v>
      </c>
      <c r="AA21" s="84">
        <v>0</v>
      </c>
      <c r="AB21" s="84">
        <v>0</v>
      </c>
      <c r="AC21" s="84">
        <v>0</v>
      </c>
      <c r="AD21" s="84">
        <v>0</v>
      </c>
      <c r="AE21" s="84">
        <v>0</v>
      </c>
      <c r="AF21" s="84">
        <v>0</v>
      </c>
      <c r="AG21" s="84">
        <v>0</v>
      </c>
      <c r="AH21" s="84">
        <v>0</v>
      </c>
      <c r="AI21" s="84">
        <v>1.73542E-2</v>
      </c>
      <c r="AJ21" s="84">
        <v>0</v>
      </c>
      <c r="AK21" s="84">
        <v>0</v>
      </c>
      <c r="AL21" s="84">
        <v>0</v>
      </c>
      <c r="AM21" s="84">
        <v>0</v>
      </c>
      <c r="AN21" s="84">
        <v>0</v>
      </c>
      <c r="AO21" s="84">
        <v>0</v>
      </c>
      <c r="AP21" s="84">
        <v>0</v>
      </c>
      <c r="AQ21" s="84">
        <v>0</v>
      </c>
      <c r="AR21" s="84">
        <v>0</v>
      </c>
      <c r="AS21" s="84">
        <v>0</v>
      </c>
      <c r="AT21" s="84">
        <v>0</v>
      </c>
      <c r="AU21" s="84">
        <v>0</v>
      </c>
      <c r="AV21" s="84">
        <v>0</v>
      </c>
      <c r="AW21" s="84">
        <v>0</v>
      </c>
      <c r="AX21" s="84">
        <v>0</v>
      </c>
      <c r="AY21" s="84">
        <v>0</v>
      </c>
      <c r="AZ21" s="84">
        <v>0</v>
      </c>
      <c r="BA21" s="84">
        <v>0</v>
      </c>
      <c r="BB21" s="84">
        <v>0</v>
      </c>
      <c r="BC21" s="84">
        <v>0</v>
      </c>
      <c r="BD21" s="84">
        <v>0</v>
      </c>
      <c r="BE21" s="84">
        <v>0</v>
      </c>
      <c r="BF21" s="84">
        <v>0</v>
      </c>
      <c r="BG21" s="84">
        <v>0</v>
      </c>
      <c r="BH21" s="84">
        <v>0</v>
      </c>
      <c r="BI21" s="84">
        <v>0</v>
      </c>
      <c r="BJ21" s="84">
        <v>0</v>
      </c>
      <c r="BK21" s="84">
        <v>0</v>
      </c>
      <c r="BL21" s="84">
        <v>0</v>
      </c>
      <c r="BM21" s="84">
        <v>0</v>
      </c>
      <c r="BN21" s="84">
        <v>0</v>
      </c>
      <c r="BO21" s="84">
        <v>0</v>
      </c>
      <c r="BP21" s="84">
        <v>0</v>
      </c>
      <c r="BQ21" s="84">
        <v>0</v>
      </c>
      <c r="BR21" s="84">
        <v>0</v>
      </c>
      <c r="BS21" s="84">
        <v>0</v>
      </c>
      <c r="BT21" s="84">
        <v>0</v>
      </c>
      <c r="BU21" s="84">
        <v>0</v>
      </c>
      <c r="BV21" s="84">
        <v>0</v>
      </c>
      <c r="BW21" s="84">
        <v>0</v>
      </c>
      <c r="BX21" s="84">
        <v>0</v>
      </c>
      <c r="BY21" s="84">
        <v>0</v>
      </c>
      <c r="BZ21" s="84">
        <v>0</v>
      </c>
      <c r="CA21" s="84">
        <v>0</v>
      </c>
      <c r="CB21" s="84">
        <v>0</v>
      </c>
      <c r="CC21" s="84">
        <v>0</v>
      </c>
      <c r="CD21" s="84">
        <v>0</v>
      </c>
      <c r="CE21" s="84">
        <v>0</v>
      </c>
      <c r="CF21" s="84">
        <v>0</v>
      </c>
      <c r="CG21" s="84">
        <v>0</v>
      </c>
      <c r="CH21" s="84">
        <v>0</v>
      </c>
      <c r="CI21" s="84">
        <v>0</v>
      </c>
      <c r="CJ21" s="84">
        <v>0</v>
      </c>
      <c r="CK21" s="84">
        <v>0</v>
      </c>
      <c r="CL21" s="84">
        <v>0</v>
      </c>
      <c r="CM21" s="84">
        <v>0</v>
      </c>
      <c r="CN21" s="84">
        <v>0</v>
      </c>
      <c r="CO21" s="84">
        <v>0</v>
      </c>
      <c r="CP21" s="84">
        <v>0</v>
      </c>
      <c r="CQ21" s="84">
        <v>0</v>
      </c>
      <c r="CR21" s="84">
        <v>0</v>
      </c>
      <c r="CS21" s="84">
        <v>0</v>
      </c>
      <c r="CT21" s="84">
        <v>0</v>
      </c>
      <c r="CU21" s="84">
        <v>0</v>
      </c>
      <c r="CV21" s="84">
        <v>0</v>
      </c>
      <c r="CW21" s="84">
        <v>0</v>
      </c>
      <c r="CX21" s="84">
        <v>0</v>
      </c>
      <c r="CY21" s="84">
        <v>0</v>
      </c>
      <c r="CZ21" s="84">
        <v>0</v>
      </c>
    </row>
    <row r="22" spans="1:104" x14ac:dyDescent="0.25">
      <c r="A22" t="s">
        <v>69</v>
      </c>
      <c r="B22" s="84">
        <v>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0</v>
      </c>
      <c r="I22" s="84">
        <v>0</v>
      </c>
      <c r="J22" s="84">
        <v>0</v>
      </c>
      <c r="K22" s="84">
        <v>0</v>
      </c>
      <c r="L22" s="84">
        <v>0</v>
      </c>
      <c r="M22" s="84">
        <v>0</v>
      </c>
      <c r="N22" s="84">
        <v>0</v>
      </c>
      <c r="O22" s="84">
        <v>0</v>
      </c>
      <c r="P22" s="84">
        <v>0</v>
      </c>
      <c r="Q22" s="84">
        <v>0</v>
      </c>
      <c r="R22" s="84">
        <v>0</v>
      </c>
      <c r="S22" s="84">
        <v>0</v>
      </c>
      <c r="T22" s="84">
        <v>0</v>
      </c>
      <c r="U22" s="84">
        <v>0</v>
      </c>
      <c r="V22" s="84">
        <v>0</v>
      </c>
      <c r="W22" s="84">
        <v>0</v>
      </c>
      <c r="X22" s="84">
        <v>0</v>
      </c>
      <c r="Y22" s="84">
        <v>0</v>
      </c>
      <c r="Z22" s="84">
        <v>0</v>
      </c>
      <c r="AA22" s="84">
        <v>0</v>
      </c>
      <c r="AB22" s="84">
        <v>0</v>
      </c>
      <c r="AC22" s="84">
        <v>0</v>
      </c>
      <c r="AD22" s="84">
        <v>0</v>
      </c>
      <c r="AE22" s="84">
        <v>0</v>
      </c>
      <c r="AF22" s="84">
        <v>0</v>
      </c>
      <c r="AG22" s="84">
        <v>0</v>
      </c>
      <c r="AH22" s="84">
        <v>0</v>
      </c>
      <c r="AI22" s="84">
        <v>0</v>
      </c>
      <c r="AJ22" s="84">
        <v>0</v>
      </c>
      <c r="AK22" s="84">
        <v>0</v>
      </c>
      <c r="AL22" s="84">
        <v>0</v>
      </c>
      <c r="AM22" s="84">
        <v>0</v>
      </c>
      <c r="AN22" s="84">
        <v>0</v>
      </c>
      <c r="AO22" s="84">
        <v>0</v>
      </c>
      <c r="AP22" s="84">
        <v>0</v>
      </c>
      <c r="AQ22" s="84">
        <v>0</v>
      </c>
      <c r="AR22" s="84">
        <v>0</v>
      </c>
      <c r="AS22" s="84">
        <v>0</v>
      </c>
      <c r="AT22" s="84">
        <v>0</v>
      </c>
      <c r="AU22" s="84">
        <v>0</v>
      </c>
      <c r="AV22" s="84">
        <v>0</v>
      </c>
      <c r="AW22" s="84">
        <v>0</v>
      </c>
      <c r="AX22" s="84">
        <v>0</v>
      </c>
      <c r="AY22" s="84">
        <v>0</v>
      </c>
      <c r="AZ22" s="84">
        <v>0</v>
      </c>
      <c r="BA22" s="84">
        <v>0</v>
      </c>
      <c r="BB22" s="84">
        <v>0</v>
      </c>
      <c r="BC22" s="84">
        <v>0</v>
      </c>
      <c r="BD22" s="84">
        <v>0</v>
      </c>
      <c r="BE22" s="84">
        <v>0</v>
      </c>
      <c r="BF22" s="84">
        <v>0</v>
      </c>
      <c r="BG22" s="84">
        <v>0</v>
      </c>
      <c r="BH22" s="84">
        <v>0</v>
      </c>
      <c r="BI22" s="84">
        <v>0</v>
      </c>
      <c r="BJ22" s="84">
        <v>0</v>
      </c>
      <c r="BK22" s="84">
        <v>0</v>
      </c>
      <c r="BL22" s="84">
        <v>0</v>
      </c>
      <c r="BM22" s="84">
        <v>0</v>
      </c>
      <c r="BN22" s="84">
        <v>0</v>
      </c>
      <c r="BO22" s="84">
        <v>0</v>
      </c>
      <c r="BP22" s="84">
        <v>0</v>
      </c>
      <c r="BQ22" s="84">
        <v>0</v>
      </c>
      <c r="BR22" s="84">
        <v>0</v>
      </c>
      <c r="BS22" s="84">
        <v>0</v>
      </c>
      <c r="BT22" s="84">
        <v>0</v>
      </c>
      <c r="BU22" s="84">
        <v>0</v>
      </c>
      <c r="BV22" s="84">
        <v>0</v>
      </c>
      <c r="BW22" s="84">
        <v>0</v>
      </c>
      <c r="BX22" s="84">
        <v>0</v>
      </c>
      <c r="BY22" s="84">
        <v>0</v>
      </c>
      <c r="BZ22" s="84">
        <v>0</v>
      </c>
      <c r="CA22" s="84">
        <v>0</v>
      </c>
      <c r="CB22" s="84">
        <v>0</v>
      </c>
      <c r="CC22" s="84">
        <v>0</v>
      </c>
      <c r="CD22" s="84">
        <v>0</v>
      </c>
      <c r="CE22" s="84">
        <v>0</v>
      </c>
      <c r="CF22" s="84">
        <v>0</v>
      </c>
      <c r="CG22" s="84">
        <v>0</v>
      </c>
      <c r="CH22" s="84">
        <v>0</v>
      </c>
      <c r="CI22" s="84">
        <v>0</v>
      </c>
      <c r="CJ22" s="84">
        <v>0</v>
      </c>
      <c r="CK22" s="84">
        <v>0</v>
      </c>
      <c r="CL22" s="84">
        <v>0</v>
      </c>
      <c r="CM22" s="84">
        <v>0</v>
      </c>
      <c r="CN22" s="84">
        <v>0</v>
      </c>
      <c r="CO22" s="84">
        <v>0</v>
      </c>
      <c r="CP22" s="84">
        <v>0</v>
      </c>
      <c r="CQ22" s="84">
        <v>0</v>
      </c>
      <c r="CR22" s="84">
        <v>0</v>
      </c>
      <c r="CS22" s="84">
        <v>0</v>
      </c>
      <c r="CT22" s="84">
        <v>0</v>
      </c>
      <c r="CU22" s="84">
        <v>0</v>
      </c>
      <c r="CV22" s="84">
        <v>0</v>
      </c>
      <c r="CW22" s="84">
        <v>0</v>
      </c>
      <c r="CX22" s="84">
        <v>0</v>
      </c>
      <c r="CY22" s="84">
        <v>0</v>
      </c>
      <c r="CZ22" s="84">
        <v>0</v>
      </c>
    </row>
    <row r="23" spans="1:104" x14ac:dyDescent="0.25">
      <c r="A23" t="s">
        <v>72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0</v>
      </c>
      <c r="I23" s="84">
        <v>0</v>
      </c>
      <c r="J23" s="84">
        <v>0</v>
      </c>
      <c r="K23" s="84">
        <v>0</v>
      </c>
      <c r="L23" s="84">
        <v>0</v>
      </c>
      <c r="M23" s="84">
        <v>0</v>
      </c>
      <c r="N23" s="84">
        <v>0</v>
      </c>
      <c r="O23" s="84">
        <v>0</v>
      </c>
      <c r="P23" s="84">
        <v>0</v>
      </c>
      <c r="Q23" s="84">
        <v>0</v>
      </c>
      <c r="R23" s="84">
        <v>0</v>
      </c>
      <c r="S23" s="84">
        <v>0</v>
      </c>
      <c r="T23" s="84">
        <v>0</v>
      </c>
      <c r="U23" s="84">
        <v>0</v>
      </c>
      <c r="V23" s="84">
        <v>0</v>
      </c>
      <c r="W23" s="84">
        <v>0</v>
      </c>
      <c r="X23" s="84">
        <v>0</v>
      </c>
      <c r="Y23" s="84">
        <v>0</v>
      </c>
      <c r="Z23" s="84">
        <v>0</v>
      </c>
      <c r="AA23" s="84">
        <v>0</v>
      </c>
      <c r="AB23" s="84">
        <v>0</v>
      </c>
      <c r="AC23" s="84">
        <v>0</v>
      </c>
      <c r="AD23" s="84">
        <v>0</v>
      </c>
      <c r="AE23" s="84">
        <v>0</v>
      </c>
      <c r="AF23" s="84">
        <v>0</v>
      </c>
      <c r="AG23" s="84">
        <v>0</v>
      </c>
      <c r="AH23" s="84">
        <v>0</v>
      </c>
      <c r="AI23" s="84">
        <v>0.10419100000000001</v>
      </c>
      <c r="AJ23" s="84">
        <v>0</v>
      </c>
      <c r="AK23" s="84">
        <v>0</v>
      </c>
      <c r="AL23" s="84">
        <v>0</v>
      </c>
      <c r="AM23" s="84">
        <v>0</v>
      </c>
      <c r="AN23" s="84">
        <v>0</v>
      </c>
      <c r="AO23" s="84">
        <v>0</v>
      </c>
      <c r="AP23" s="84">
        <v>0</v>
      </c>
      <c r="AQ23" s="84">
        <v>0</v>
      </c>
      <c r="AR23" s="84">
        <v>0</v>
      </c>
      <c r="AS23" s="84">
        <v>0</v>
      </c>
      <c r="AT23" s="84">
        <v>0</v>
      </c>
      <c r="AU23" s="84">
        <v>0</v>
      </c>
      <c r="AV23" s="84">
        <v>0</v>
      </c>
      <c r="AW23" s="84">
        <v>0</v>
      </c>
      <c r="AX23" s="84">
        <v>0</v>
      </c>
      <c r="AY23" s="84">
        <v>0</v>
      </c>
      <c r="AZ23" s="84">
        <v>0</v>
      </c>
      <c r="BA23" s="84">
        <v>0</v>
      </c>
      <c r="BB23" s="84">
        <v>0</v>
      </c>
      <c r="BC23" s="84">
        <v>0</v>
      </c>
      <c r="BD23" s="84">
        <v>0</v>
      </c>
      <c r="BE23" s="84">
        <v>0</v>
      </c>
      <c r="BF23" s="84">
        <v>0</v>
      </c>
      <c r="BG23" s="84">
        <v>0</v>
      </c>
      <c r="BH23" s="84">
        <v>0</v>
      </c>
      <c r="BI23" s="84">
        <v>0</v>
      </c>
      <c r="BJ23" s="84">
        <v>0</v>
      </c>
      <c r="BK23" s="84">
        <v>0</v>
      </c>
      <c r="BL23" s="84">
        <v>0</v>
      </c>
      <c r="BM23" s="84">
        <v>0</v>
      </c>
      <c r="BN23" s="84">
        <v>0</v>
      </c>
      <c r="BO23" s="84">
        <v>0</v>
      </c>
      <c r="BP23" s="84">
        <v>0</v>
      </c>
      <c r="BQ23" s="84">
        <v>0</v>
      </c>
      <c r="BR23" s="84">
        <v>0</v>
      </c>
      <c r="BS23" s="84">
        <v>0</v>
      </c>
      <c r="BT23" s="84">
        <v>0</v>
      </c>
      <c r="BU23" s="84">
        <v>0</v>
      </c>
      <c r="BV23" s="84">
        <v>0</v>
      </c>
      <c r="BW23" s="84">
        <v>0</v>
      </c>
      <c r="BX23" s="84">
        <v>0</v>
      </c>
      <c r="BY23" s="84">
        <v>0</v>
      </c>
      <c r="BZ23" s="84">
        <v>0</v>
      </c>
      <c r="CA23" s="84">
        <v>0</v>
      </c>
      <c r="CB23" s="84">
        <v>0</v>
      </c>
      <c r="CC23" s="84">
        <v>0</v>
      </c>
      <c r="CD23" s="84">
        <v>0</v>
      </c>
      <c r="CE23" s="84">
        <v>0</v>
      </c>
      <c r="CF23" s="84">
        <v>0</v>
      </c>
      <c r="CG23" s="84">
        <v>0</v>
      </c>
      <c r="CH23" s="84">
        <v>0</v>
      </c>
      <c r="CI23" s="84">
        <v>0</v>
      </c>
      <c r="CJ23" s="84">
        <v>0</v>
      </c>
      <c r="CK23" s="84">
        <v>0</v>
      </c>
      <c r="CL23" s="84">
        <v>0</v>
      </c>
      <c r="CM23" s="84">
        <v>0</v>
      </c>
      <c r="CN23" s="84">
        <v>0</v>
      </c>
      <c r="CO23" s="84">
        <v>0</v>
      </c>
      <c r="CP23" s="84">
        <v>0</v>
      </c>
      <c r="CQ23" s="84">
        <v>0</v>
      </c>
      <c r="CR23" s="84">
        <v>0</v>
      </c>
      <c r="CS23" s="84">
        <v>0</v>
      </c>
      <c r="CT23" s="84">
        <v>0</v>
      </c>
      <c r="CU23" s="84">
        <v>0</v>
      </c>
      <c r="CV23" s="84">
        <v>0</v>
      </c>
      <c r="CW23" s="84">
        <v>0</v>
      </c>
      <c r="CX23" s="84">
        <v>0</v>
      </c>
      <c r="CY23" s="84">
        <v>0</v>
      </c>
      <c r="CZ23" s="84">
        <v>0</v>
      </c>
    </row>
    <row r="24" spans="1:104" x14ac:dyDescent="0.25">
      <c r="A24" t="s">
        <v>75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N24" s="84">
        <v>0</v>
      </c>
      <c r="O24" s="84">
        <v>0</v>
      </c>
      <c r="P24" s="84">
        <v>0</v>
      </c>
      <c r="Q24" s="84">
        <v>0</v>
      </c>
      <c r="R24" s="84">
        <v>0</v>
      </c>
      <c r="S24" s="84">
        <v>0</v>
      </c>
      <c r="T24" s="84">
        <v>0</v>
      </c>
      <c r="U24" s="84">
        <v>0</v>
      </c>
      <c r="V24" s="84">
        <v>0</v>
      </c>
      <c r="W24" s="84">
        <v>0</v>
      </c>
      <c r="X24" s="84">
        <v>0</v>
      </c>
      <c r="Y24" s="84">
        <v>0</v>
      </c>
      <c r="Z24" s="84">
        <v>0</v>
      </c>
      <c r="AA24" s="84">
        <v>0</v>
      </c>
      <c r="AB24" s="84">
        <v>0</v>
      </c>
      <c r="AC24" s="84">
        <v>0</v>
      </c>
      <c r="AD24" s="84">
        <v>0</v>
      </c>
      <c r="AE24" s="84">
        <v>0</v>
      </c>
      <c r="AF24" s="84">
        <v>0</v>
      </c>
      <c r="AG24" s="84">
        <v>0</v>
      </c>
      <c r="AH24" s="84">
        <v>0</v>
      </c>
      <c r="AI24" s="84">
        <v>7.0705499999999997E-8</v>
      </c>
      <c r="AJ24" s="84">
        <v>0</v>
      </c>
      <c r="AK24" s="84">
        <v>0</v>
      </c>
      <c r="AL24" s="84">
        <v>0</v>
      </c>
      <c r="AM24" s="84">
        <v>0</v>
      </c>
      <c r="AN24" s="84">
        <v>0</v>
      </c>
      <c r="AO24" s="84">
        <v>0</v>
      </c>
      <c r="AP24" s="84">
        <v>0</v>
      </c>
      <c r="AQ24" s="84">
        <v>0</v>
      </c>
      <c r="AR24" s="84">
        <v>0</v>
      </c>
      <c r="AS24" s="84">
        <v>0</v>
      </c>
      <c r="AT24" s="84">
        <v>0</v>
      </c>
      <c r="AU24" s="84">
        <v>0</v>
      </c>
      <c r="AV24" s="84">
        <v>0</v>
      </c>
      <c r="AW24" s="84">
        <v>0</v>
      </c>
      <c r="AX24" s="84">
        <v>0</v>
      </c>
      <c r="AY24" s="84">
        <v>0</v>
      </c>
      <c r="AZ24" s="84">
        <v>0</v>
      </c>
      <c r="BA24" s="84">
        <v>0</v>
      </c>
      <c r="BB24" s="84">
        <v>0</v>
      </c>
      <c r="BC24" s="84">
        <v>0</v>
      </c>
      <c r="BD24" s="84">
        <v>0</v>
      </c>
      <c r="BE24" s="84">
        <v>0</v>
      </c>
      <c r="BF24" s="84">
        <v>0</v>
      </c>
      <c r="BG24" s="84">
        <v>0</v>
      </c>
      <c r="BH24" s="84">
        <v>0</v>
      </c>
      <c r="BI24" s="84">
        <v>0</v>
      </c>
      <c r="BJ24" s="84">
        <v>0</v>
      </c>
      <c r="BK24" s="84">
        <v>0</v>
      </c>
      <c r="BL24" s="84">
        <v>0</v>
      </c>
      <c r="BM24" s="84">
        <v>0</v>
      </c>
      <c r="BN24" s="84">
        <v>0</v>
      </c>
      <c r="BO24" s="84">
        <v>0</v>
      </c>
      <c r="BP24" s="84">
        <v>0</v>
      </c>
      <c r="BQ24" s="84">
        <v>0</v>
      </c>
      <c r="BR24" s="84">
        <v>0</v>
      </c>
      <c r="BS24" s="84">
        <v>0</v>
      </c>
      <c r="BT24" s="84">
        <v>0</v>
      </c>
      <c r="BU24" s="84">
        <v>0</v>
      </c>
      <c r="BV24" s="84">
        <v>0</v>
      </c>
      <c r="BW24" s="84">
        <v>0</v>
      </c>
      <c r="BX24" s="84">
        <v>0</v>
      </c>
      <c r="BY24" s="84">
        <v>0</v>
      </c>
      <c r="BZ24" s="84">
        <v>0</v>
      </c>
      <c r="CA24" s="84">
        <v>0</v>
      </c>
      <c r="CB24" s="84">
        <v>0</v>
      </c>
      <c r="CC24" s="84">
        <v>0</v>
      </c>
      <c r="CD24" s="84">
        <v>0</v>
      </c>
      <c r="CE24" s="84">
        <v>0</v>
      </c>
      <c r="CF24" s="84">
        <v>0</v>
      </c>
      <c r="CG24" s="84">
        <v>0</v>
      </c>
      <c r="CH24" s="84">
        <v>0</v>
      </c>
      <c r="CI24" s="84">
        <v>0</v>
      </c>
      <c r="CJ24" s="84">
        <v>0</v>
      </c>
      <c r="CK24" s="84">
        <v>0</v>
      </c>
      <c r="CL24" s="84">
        <v>0</v>
      </c>
      <c r="CM24" s="84">
        <v>0</v>
      </c>
      <c r="CN24" s="84">
        <v>0</v>
      </c>
      <c r="CO24" s="84">
        <v>0</v>
      </c>
      <c r="CP24" s="84">
        <v>0</v>
      </c>
      <c r="CQ24" s="84">
        <v>0</v>
      </c>
      <c r="CR24" s="84">
        <v>0</v>
      </c>
      <c r="CS24" s="84">
        <v>0</v>
      </c>
      <c r="CT24" s="84">
        <v>0</v>
      </c>
      <c r="CU24" s="84">
        <v>0</v>
      </c>
      <c r="CV24" s="84">
        <v>0</v>
      </c>
      <c r="CW24" s="84">
        <v>0</v>
      </c>
      <c r="CX24" s="84">
        <v>0</v>
      </c>
      <c r="CY24" s="84">
        <v>0</v>
      </c>
      <c r="CZ24" s="84">
        <v>0</v>
      </c>
    </row>
    <row r="25" spans="1:104" x14ac:dyDescent="0.25">
      <c r="A25" t="s">
        <v>78</v>
      </c>
      <c r="B25" s="84">
        <v>0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  <c r="K25" s="84">
        <v>0</v>
      </c>
      <c r="L25" s="84">
        <v>0</v>
      </c>
      <c r="M25" s="84">
        <v>0</v>
      </c>
      <c r="N25" s="84">
        <v>0</v>
      </c>
      <c r="O25" s="84">
        <v>0</v>
      </c>
      <c r="P25" s="84">
        <v>0</v>
      </c>
      <c r="Q25" s="84">
        <v>0</v>
      </c>
      <c r="R25" s="84">
        <v>0</v>
      </c>
      <c r="S25" s="84">
        <v>0</v>
      </c>
      <c r="T25" s="84">
        <v>0</v>
      </c>
      <c r="U25" s="84">
        <v>0</v>
      </c>
      <c r="V25" s="84">
        <v>0</v>
      </c>
      <c r="W25" s="84">
        <v>0</v>
      </c>
      <c r="X25" s="84">
        <v>0</v>
      </c>
      <c r="Y25" s="84">
        <v>0</v>
      </c>
      <c r="Z25" s="84">
        <v>0</v>
      </c>
      <c r="AA25" s="84">
        <v>0</v>
      </c>
      <c r="AB25" s="84">
        <v>0</v>
      </c>
      <c r="AC25" s="84">
        <v>0</v>
      </c>
      <c r="AD25" s="84">
        <v>0</v>
      </c>
      <c r="AE25" s="84">
        <v>0</v>
      </c>
      <c r="AF25" s="84">
        <v>0</v>
      </c>
      <c r="AG25" s="84">
        <v>0</v>
      </c>
      <c r="AH25" s="84">
        <v>0</v>
      </c>
      <c r="AI25" s="84">
        <v>7.9943400000000008E-3</v>
      </c>
      <c r="AJ25" s="84">
        <v>0</v>
      </c>
      <c r="AK25" s="84">
        <v>0</v>
      </c>
      <c r="AL25" s="84">
        <v>0</v>
      </c>
      <c r="AM25" s="84">
        <v>0</v>
      </c>
      <c r="AN25" s="84">
        <v>0</v>
      </c>
      <c r="AO25" s="84">
        <v>0</v>
      </c>
      <c r="AP25" s="84">
        <v>0</v>
      </c>
      <c r="AQ25" s="84">
        <v>0</v>
      </c>
      <c r="AR25" s="84">
        <v>0</v>
      </c>
      <c r="AS25" s="84">
        <v>0</v>
      </c>
      <c r="AT25" s="84">
        <v>0</v>
      </c>
      <c r="AU25" s="84">
        <v>0</v>
      </c>
      <c r="AV25" s="84">
        <v>0</v>
      </c>
      <c r="AW25" s="84">
        <v>0</v>
      </c>
      <c r="AX25" s="84">
        <v>0</v>
      </c>
      <c r="AY25" s="84">
        <v>0</v>
      </c>
      <c r="AZ25" s="84">
        <v>0</v>
      </c>
      <c r="BA25" s="84">
        <v>0</v>
      </c>
      <c r="BB25" s="84">
        <v>0</v>
      </c>
      <c r="BC25" s="84">
        <v>0</v>
      </c>
      <c r="BD25" s="84">
        <v>0</v>
      </c>
      <c r="BE25" s="84">
        <v>0</v>
      </c>
      <c r="BF25" s="84">
        <v>0</v>
      </c>
      <c r="BG25" s="84">
        <v>0</v>
      </c>
      <c r="BH25" s="84">
        <v>0</v>
      </c>
      <c r="BI25" s="84">
        <v>0</v>
      </c>
      <c r="BJ25" s="84">
        <v>0</v>
      </c>
      <c r="BK25" s="84">
        <v>0</v>
      </c>
      <c r="BL25" s="84">
        <v>0</v>
      </c>
      <c r="BM25" s="84">
        <v>0</v>
      </c>
      <c r="BN25" s="84">
        <v>0</v>
      </c>
      <c r="BO25" s="84">
        <v>0</v>
      </c>
      <c r="BP25" s="84">
        <v>0</v>
      </c>
      <c r="BQ25" s="84">
        <v>0</v>
      </c>
      <c r="BR25" s="84">
        <v>0</v>
      </c>
      <c r="BS25" s="84">
        <v>0</v>
      </c>
      <c r="BT25" s="84">
        <v>0</v>
      </c>
      <c r="BU25" s="84">
        <v>0</v>
      </c>
      <c r="BV25" s="84">
        <v>0</v>
      </c>
      <c r="BW25" s="84">
        <v>0</v>
      </c>
      <c r="BX25" s="84">
        <v>0</v>
      </c>
      <c r="BY25" s="84">
        <v>0</v>
      </c>
      <c r="BZ25" s="84">
        <v>0</v>
      </c>
      <c r="CA25" s="84">
        <v>0</v>
      </c>
      <c r="CB25" s="84">
        <v>0</v>
      </c>
      <c r="CC25" s="84">
        <v>0</v>
      </c>
      <c r="CD25" s="84">
        <v>0</v>
      </c>
      <c r="CE25" s="84">
        <v>0</v>
      </c>
      <c r="CF25" s="84">
        <v>0</v>
      </c>
      <c r="CG25" s="84">
        <v>0</v>
      </c>
      <c r="CH25" s="84">
        <v>0</v>
      </c>
      <c r="CI25" s="84">
        <v>0</v>
      </c>
      <c r="CJ25" s="84">
        <v>0</v>
      </c>
      <c r="CK25" s="84">
        <v>0</v>
      </c>
      <c r="CL25" s="84">
        <v>0</v>
      </c>
      <c r="CM25" s="84">
        <v>0</v>
      </c>
      <c r="CN25" s="84">
        <v>0</v>
      </c>
      <c r="CO25" s="84">
        <v>0</v>
      </c>
      <c r="CP25" s="84">
        <v>0</v>
      </c>
      <c r="CQ25" s="84">
        <v>0</v>
      </c>
      <c r="CR25" s="84">
        <v>0</v>
      </c>
      <c r="CS25" s="84">
        <v>0</v>
      </c>
      <c r="CT25" s="84">
        <v>0</v>
      </c>
      <c r="CU25" s="84">
        <v>0</v>
      </c>
      <c r="CV25" s="84">
        <v>0</v>
      </c>
      <c r="CW25" s="84">
        <v>0</v>
      </c>
      <c r="CX25" s="84">
        <v>0</v>
      </c>
      <c r="CY25" s="84">
        <v>0</v>
      </c>
      <c r="CZ25" s="84">
        <v>0</v>
      </c>
    </row>
    <row r="26" spans="1:104" x14ac:dyDescent="0.25">
      <c r="A26" t="s">
        <v>81</v>
      </c>
      <c r="B26" s="84">
        <v>0</v>
      </c>
      <c r="C26" s="84">
        <v>0</v>
      </c>
      <c r="D26" s="84">
        <v>0</v>
      </c>
      <c r="E26" s="84">
        <v>0</v>
      </c>
      <c r="F26" s="84">
        <v>0</v>
      </c>
      <c r="G26" s="84">
        <v>0</v>
      </c>
      <c r="H26" s="84">
        <v>0</v>
      </c>
      <c r="I26" s="84">
        <v>0</v>
      </c>
      <c r="J26" s="84">
        <v>0</v>
      </c>
      <c r="K26" s="84">
        <v>0</v>
      </c>
      <c r="L26" s="84">
        <v>0</v>
      </c>
      <c r="M26" s="84">
        <v>0</v>
      </c>
      <c r="N26" s="84">
        <v>0</v>
      </c>
      <c r="O26" s="84">
        <v>0</v>
      </c>
      <c r="P26" s="84">
        <v>0</v>
      </c>
      <c r="Q26" s="84">
        <v>0</v>
      </c>
      <c r="R26" s="84">
        <v>0</v>
      </c>
      <c r="S26" s="84">
        <v>0</v>
      </c>
      <c r="T26" s="84">
        <v>0</v>
      </c>
      <c r="U26" s="84">
        <v>0</v>
      </c>
      <c r="V26" s="84">
        <v>0</v>
      </c>
      <c r="W26" s="84">
        <v>0</v>
      </c>
      <c r="X26" s="84">
        <v>0</v>
      </c>
      <c r="Y26" s="84">
        <v>0</v>
      </c>
      <c r="Z26" s="84">
        <v>0</v>
      </c>
      <c r="AA26" s="84">
        <v>0</v>
      </c>
      <c r="AB26" s="84">
        <v>0</v>
      </c>
      <c r="AC26" s="84">
        <v>0</v>
      </c>
      <c r="AD26" s="84">
        <v>0</v>
      </c>
      <c r="AE26" s="84">
        <v>0</v>
      </c>
      <c r="AF26" s="84">
        <v>0</v>
      </c>
      <c r="AG26" s="84">
        <v>0</v>
      </c>
      <c r="AH26" s="84">
        <v>0</v>
      </c>
      <c r="AI26" s="84">
        <v>0</v>
      </c>
      <c r="AJ26" s="84">
        <v>0</v>
      </c>
      <c r="AK26" s="84">
        <v>0</v>
      </c>
      <c r="AL26" s="84">
        <v>0</v>
      </c>
      <c r="AM26" s="84">
        <v>0</v>
      </c>
      <c r="AN26" s="84">
        <v>0</v>
      </c>
      <c r="AO26" s="84">
        <v>0</v>
      </c>
      <c r="AP26" s="84">
        <v>0</v>
      </c>
      <c r="AQ26" s="84">
        <v>0</v>
      </c>
      <c r="AR26" s="84">
        <v>0</v>
      </c>
      <c r="AS26" s="84">
        <v>0</v>
      </c>
      <c r="AT26" s="84">
        <v>0</v>
      </c>
      <c r="AU26" s="84">
        <v>0</v>
      </c>
      <c r="AV26" s="84">
        <v>0</v>
      </c>
      <c r="AW26" s="84">
        <v>0</v>
      </c>
      <c r="AX26" s="84">
        <v>0</v>
      </c>
      <c r="AY26" s="84">
        <v>0</v>
      </c>
      <c r="AZ26" s="84">
        <v>0</v>
      </c>
      <c r="BA26" s="84">
        <v>0</v>
      </c>
      <c r="BB26" s="84">
        <v>0</v>
      </c>
      <c r="BC26" s="84">
        <v>0</v>
      </c>
      <c r="BD26" s="84">
        <v>0</v>
      </c>
      <c r="BE26" s="84">
        <v>0</v>
      </c>
      <c r="BF26" s="84">
        <v>0</v>
      </c>
      <c r="BG26" s="84">
        <v>0</v>
      </c>
      <c r="BH26" s="84">
        <v>0</v>
      </c>
      <c r="BI26" s="84">
        <v>0</v>
      </c>
      <c r="BJ26" s="84">
        <v>0</v>
      </c>
      <c r="BK26" s="84">
        <v>0</v>
      </c>
      <c r="BL26" s="84">
        <v>0</v>
      </c>
      <c r="BM26" s="84">
        <v>0</v>
      </c>
      <c r="BN26" s="84">
        <v>0</v>
      </c>
      <c r="BO26" s="84">
        <v>0</v>
      </c>
      <c r="BP26" s="84">
        <v>0</v>
      </c>
      <c r="BQ26" s="84">
        <v>0</v>
      </c>
      <c r="BR26" s="84">
        <v>0</v>
      </c>
      <c r="BS26" s="84">
        <v>0</v>
      </c>
      <c r="BT26" s="84">
        <v>0</v>
      </c>
      <c r="BU26" s="84">
        <v>0</v>
      </c>
      <c r="BV26" s="84">
        <v>0</v>
      </c>
      <c r="BW26" s="84">
        <v>0</v>
      </c>
      <c r="BX26" s="84">
        <v>0</v>
      </c>
      <c r="BY26" s="84">
        <v>0</v>
      </c>
      <c r="BZ26" s="84">
        <v>0</v>
      </c>
      <c r="CA26" s="84">
        <v>0</v>
      </c>
      <c r="CB26" s="84">
        <v>0</v>
      </c>
      <c r="CC26" s="84">
        <v>0</v>
      </c>
      <c r="CD26" s="84">
        <v>0</v>
      </c>
      <c r="CE26" s="84">
        <v>0</v>
      </c>
      <c r="CF26" s="84">
        <v>0</v>
      </c>
      <c r="CG26" s="84">
        <v>0</v>
      </c>
      <c r="CH26" s="84">
        <v>0</v>
      </c>
      <c r="CI26" s="84">
        <v>0</v>
      </c>
      <c r="CJ26" s="84">
        <v>0</v>
      </c>
      <c r="CK26" s="84">
        <v>0</v>
      </c>
      <c r="CL26" s="84">
        <v>0</v>
      </c>
      <c r="CM26" s="84">
        <v>0</v>
      </c>
      <c r="CN26" s="84">
        <v>0</v>
      </c>
      <c r="CO26" s="84">
        <v>0</v>
      </c>
      <c r="CP26" s="84">
        <v>0</v>
      </c>
      <c r="CQ26" s="84">
        <v>0</v>
      </c>
      <c r="CR26" s="84">
        <v>0</v>
      </c>
      <c r="CS26" s="84">
        <v>0</v>
      </c>
      <c r="CT26" s="84">
        <v>0</v>
      </c>
      <c r="CU26" s="84">
        <v>0</v>
      </c>
      <c r="CV26" s="84">
        <v>0</v>
      </c>
      <c r="CW26" s="84">
        <v>0</v>
      </c>
      <c r="CX26" s="84">
        <v>0</v>
      </c>
      <c r="CY26" s="84">
        <v>0</v>
      </c>
      <c r="CZ26" s="84">
        <v>0</v>
      </c>
    </row>
    <row r="27" spans="1:104" x14ac:dyDescent="0.25">
      <c r="A27" t="s">
        <v>84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0</v>
      </c>
      <c r="M27" s="84">
        <v>0</v>
      </c>
      <c r="N27" s="84">
        <v>0</v>
      </c>
      <c r="O27" s="84">
        <v>0</v>
      </c>
      <c r="P27" s="84">
        <v>0</v>
      </c>
      <c r="Q27" s="84">
        <v>0</v>
      </c>
      <c r="R27" s="84">
        <v>0</v>
      </c>
      <c r="S27" s="84">
        <v>0</v>
      </c>
      <c r="T27" s="84">
        <v>0</v>
      </c>
      <c r="U27" s="84">
        <v>0</v>
      </c>
      <c r="V27" s="84">
        <v>0</v>
      </c>
      <c r="W27" s="84">
        <v>0</v>
      </c>
      <c r="X27" s="84">
        <v>0</v>
      </c>
      <c r="Y27" s="84">
        <v>0</v>
      </c>
      <c r="Z27" s="84">
        <v>0</v>
      </c>
      <c r="AA27" s="84">
        <v>0</v>
      </c>
      <c r="AB27" s="84">
        <v>0</v>
      </c>
      <c r="AC27" s="84">
        <v>0</v>
      </c>
      <c r="AD27" s="84">
        <v>0</v>
      </c>
      <c r="AE27" s="84">
        <v>0</v>
      </c>
      <c r="AF27" s="84">
        <v>0</v>
      </c>
      <c r="AG27" s="84">
        <v>0</v>
      </c>
      <c r="AH27" s="84">
        <v>0</v>
      </c>
      <c r="AI27" s="84">
        <v>0.1023</v>
      </c>
      <c r="AJ27" s="84">
        <v>0</v>
      </c>
      <c r="AK27" s="84">
        <v>0</v>
      </c>
      <c r="AL27" s="84">
        <v>0</v>
      </c>
      <c r="AM27" s="84">
        <v>0</v>
      </c>
      <c r="AN27" s="84">
        <v>0</v>
      </c>
      <c r="AO27" s="84">
        <v>0</v>
      </c>
      <c r="AP27" s="84">
        <v>0</v>
      </c>
      <c r="AQ27" s="84">
        <v>0</v>
      </c>
      <c r="AR27" s="84">
        <v>0</v>
      </c>
      <c r="AS27" s="84">
        <v>0</v>
      </c>
      <c r="AT27" s="84">
        <v>0</v>
      </c>
      <c r="AU27" s="84">
        <v>0</v>
      </c>
      <c r="AV27" s="84">
        <v>0</v>
      </c>
      <c r="AW27" s="84">
        <v>0</v>
      </c>
      <c r="AX27" s="84">
        <v>0</v>
      </c>
      <c r="AY27" s="84">
        <v>0</v>
      </c>
      <c r="AZ27" s="84">
        <v>0</v>
      </c>
      <c r="BA27" s="84">
        <v>0</v>
      </c>
      <c r="BB27" s="84">
        <v>0</v>
      </c>
      <c r="BC27" s="84">
        <v>0</v>
      </c>
      <c r="BD27" s="84">
        <v>0</v>
      </c>
      <c r="BE27" s="84">
        <v>0</v>
      </c>
      <c r="BF27" s="84">
        <v>0</v>
      </c>
      <c r="BG27" s="84">
        <v>0</v>
      </c>
      <c r="BH27" s="84">
        <v>0</v>
      </c>
      <c r="BI27" s="84">
        <v>0</v>
      </c>
      <c r="BJ27" s="84">
        <v>0</v>
      </c>
      <c r="BK27" s="84">
        <v>0</v>
      </c>
      <c r="BL27" s="84">
        <v>0</v>
      </c>
      <c r="BM27" s="84">
        <v>0</v>
      </c>
      <c r="BN27" s="84">
        <v>0</v>
      </c>
      <c r="BO27" s="84">
        <v>0</v>
      </c>
      <c r="BP27" s="84">
        <v>0</v>
      </c>
      <c r="BQ27" s="84">
        <v>0</v>
      </c>
      <c r="BR27" s="84">
        <v>0</v>
      </c>
      <c r="BS27" s="84">
        <v>0</v>
      </c>
      <c r="BT27" s="84">
        <v>0</v>
      </c>
      <c r="BU27" s="84">
        <v>0</v>
      </c>
      <c r="BV27" s="84">
        <v>0</v>
      </c>
      <c r="BW27" s="84">
        <v>0</v>
      </c>
      <c r="BX27" s="84">
        <v>0</v>
      </c>
      <c r="BY27" s="84">
        <v>0</v>
      </c>
      <c r="BZ27" s="84">
        <v>0</v>
      </c>
      <c r="CA27" s="84">
        <v>0</v>
      </c>
      <c r="CB27" s="84">
        <v>0</v>
      </c>
      <c r="CC27" s="84">
        <v>0</v>
      </c>
      <c r="CD27" s="84">
        <v>0</v>
      </c>
      <c r="CE27" s="84">
        <v>0</v>
      </c>
      <c r="CF27" s="84">
        <v>0</v>
      </c>
      <c r="CG27" s="84">
        <v>0</v>
      </c>
      <c r="CH27" s="84">
        <v>0</v>
      </c>
      <c r="CI27" s="84">
        <v>0</v>
      </c>
      <c r="CJ27" s="84">
        <v>0</v>
      </c>
      <c r="CK27" s="84">
        <v>0</v>
      </c>
      <c r="CL27" s="84">
        <v>0</v>
      </c>
      <c r="CM27" s="84">
        <v>0</v>
      </c>
      <c r="CN27" s="84">
        <v>0</v>
      </c>
      <c r="CO27" s="84">
        <v>0</v>
      </c>
      <c r="CP27" s="84">
        <v>0</v>
      </c>
      <c r="CQ27" s="84">
        <v>0</v>
      </c>
      <c r="CR27" s="84">
        <v>0</v>
      </c>
      <c r="CS27" s="84">
        <v>0</v>
      </c>
      <c r="CT27" s="84">
        <v>0</v>
      </c>
      <c r="CU27" s="84">
        <v>0</v>
      </c>
      <c r="CV27" s="84">
        <v>0</v>
      </c>
      <c r="CW27" s="84">
        <v>0</v>
      </c>
      <c r="CX27" s="84">
        <v>0</v>
      </c>
      <c r="CY27" s="84">
        <v>0</v>
      </c>
      <c r="CZ27" s="84">
        <v>0</v>
      </c>
    </row>
    <row r="28" spans="1:104" x14ac:dyDescent="0.25">
      <c r="A28" t="s">
        <v>87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0</v>
      </c>
      <c r="M28" s="84">
        <v>0</v>
      </c>
      <c r="N28" s="84">
        <v>0</v>
      </c>
      <c r="O28" s="84">
        <v>0</v>
      </c>
      <c r="P28" s="84">
        <v>0</v>
      </c>
      <c r="Q28" s="84">
        <v>0</v>
      </c>
      <c r="R28" s="84">
        <v>0</v>
      </c>
      <c r="S28" s="84">
        <v>0</v>
      </c>
      <c r="T28" s="84">
        <v>0</v>
      </c>
      <c r="U28" s="84">
        <v>0</v>
      </c>
      <c r="V28" s="84">
        <v>0</v>
      </c>
      <c r="W28" s="84">
        <v>0</v>
      </c>
      <c r="X28" s="84">
        <v>0</v>
      </c>
      <c r="Y28" s="84">
        <v>0</v>
      </c>
      <c r="Z28" s="84">
        <v>0</v>
      </c>
      <c r="AA28" s="84">
        <v>0</v>
      </c>
      <c r="AB28" s="84">
        <v>0</v>
      </c>
      <c r="AC28" s="84">
        <v>0</v>
      </c>
      <c r="AD28" s="84">
        <v>0</v>
      </c>
      <c r="AE28" s="84">
        <v>0</v>
      </c>
      <c r="AF28" s="84">
        <v>0</v>
      </c>
      <c r="AG28" s="84">
        <v>0</v>
      </c>
      <c r="AH28" s="84">
        <v>0</v>
      </c>
      <c r="AI28" s="84">
        <v>1.1276600000000001E-7</v>
      </c>
      <c r="AJ28" s="84">
        <v>0</v>
      </c>
      <c r="AK28" s="84">
        <v>0</v>
      </c>
      <c r="AL28" s="84">
        <v>0</v>
      </c>
      <c r="AM28" s="84">
        <v>0</v>
      </c>
      <c r="AN28" s="84">
        <v>0</v>
      </c>
      <c r="AO28" s="84">
        <v>0</v>
      </c>
      <c r="AP28" s="84">
        <v>0</v>
      </c>
      <c r="AQ28" s="84">
        <v>0</v>
      </c>
      <c r="AR28" s="84">
        <v>0</v>
      </c>
      <c r="AS28" s="84">
        <v>0</v>
      </c>
      <c r="AT28" s="84">
        <v>0</v>
      </c>
      <c r="AU28" s="84">
        <v>0</v>
      </c>
      <c r="AV28" s="84">
        <v>0</v>
      </c>
      <c r="AW28" s="84">
        <v>0</v>
      </c>
      <c r="AX28" s="84">
        <v>0</v>
      </c>
      <c r="AY28" s="84">
        <v>0</v>
      </c>
      <c r="AZ28" s="84">
        <v>0</v>
      </c>
      <c r="BA28" s="84">
        <v>0</v>
      </c>
      <c r="BB28" s="84">
        <v>0</v>
      </c>
      <c r="BC28" s="84">
        <v>0</v>
      </c>
      <c r="BD28" s="84">
        <v>0</v>
      </c>
      <c r="BE28" s="84">
        <v>0</v>
      </c>
      <c r="BF28" s="84">
        <v>0</v>
      </c>
      <c r="BG28" s="84">
        <v>0</v>
      </c>
      <c r="BH28" s="84">
        <v>0</v>
      </c>
      <c r="BI28" s="84">
        <v>0</v>
      </c>
      <c r="BJ28" s="84">
        <v>0</v>
      </c>
      <c r="BK28" s="84">
        <v>0</v>
      </c>
      <c r="BL28" s="84">
        <v>0</v>
      </c>
      <c r="BM28" s="84">
        <v>0</v>
      </c>
      <c r="BN28" s="84">
        <v>0</v>
      </c>
      <c r="BO28" s="84">
        <v>0</v>
      </c>
      <c r="BP28" s="84">
        <v>0</v>
      </c>
      <c r="BQ28" s="84">
        <v>0</v>
      </c>
      <c r="BR28" s="84">
        <v>0</v>
      </c>
      <c r="BS28" s="84">
        <v>0</v>
      </c>
      <c r="BT28" s="84">
        <v>0</v>
      </c>
      <c r="BU28" s="84">
        <v>0</v>
      </c>
      <c r="BV28" s="84">
        <v>0</v>
      </c>
      <c r="BW28" s="84">
        <v>0</v>
      </c>
      <c r="BX28" s="84">
        <v>0</v>
      </c>
      <c r="BY28" s="84">
        <v>0</v>
      </c>
      <c r="BZ28" s="84">
        <v>0</v>
      </c>
      <c r="CA28" s="84">
        <v>0</v>
      </c>
      <c r="CB28" s="84">
        <v>0</v>
      </c>
      <c r="CC28" s="84">
        <v>0</v>
      </c>
      <c r="CD28" s="84">
        <v>0</v>
      </c>
      <c r="CE28" s="84">
        <v>0</v>
      </c>
      <c r="CF28" s="84">
        <v>0</v>
      </c>
      <c r="CG28" s="84">
        <v>0</v>
      </c>
      <c r="CH28" s="84">
        <v>0</v>
      </c>
      <c r="CI28" s="84">
        <v>0</v>
      </c>
      <c r="CJ28" s="84">
        <v>0</v>
      </c>
      <c r="CK28" s="84">
        <v>0</v>
      </c>
      <c r="CL28" s="84">
        <v>0</v>
      </c>
      <c r="CM28" s="84">
        <v>0</v>
      </c>
      <c r="CN28" s="84">
        <v>0</v>
      </c>
      <c r="CO28" s="84">
        <v>0</v>
      </c>
      <c r="CP28" s="84">
        <v>0</v>
      </c>
      <c r="CQ28" s="84">
        <v>0</v>
      </c>
      <c r="CR28" s="84">
        <v>0</v>
      </c>
      <c r="CS28" s="84">
        <v>0</v>
      </c>
      <c r="CT28" s="84">
        <v>0</v>
      </c>
      <c r="CU28" s="84">
        <v>0</v>
      </c>
      <c r="CV28" s="84">
        <v>0</v>
      </c>
      <c r="CW28" s="84">
        <v>0</v>
      </c>
      <c r="CX28" s="84">
        <v>0</v>
      </c>
      <c r="CY28" s="84">
        <v>0</v>
      </c>
      <c r="CZ28" s="84">
        <v>0</v>
      </c>
    </row>
    <row r="29" spans="1:104" x14ac:dyDescent="0.25">
      <c r="A29" t="s">
        <v>90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0</v>
      </c>
      <c r="M29" s="84">
        <v>0</v>
      </c>
      <c r="N29" s="84">
        <v>0</v>
      </c>
      <c r="O29" s="84">
        <v>0</v>
      </c>
      <c r="P29" s="84">
        <v>0</v>
      </c>
      <c r="Q29" s="84">
        <v>0</v>
      </c>
      <c r="R29" s="84">
        <v>0</v>
      </c>
      <c r="S29" s="84">
        <v>0</v>
      </c>
      <c r="T29" s="84">
        <v>0</v>
      </c>
      <c r="U29" s="84">
        <v>0</v>
      </c>
      <c r="V29" s="84">
        <v>0</v>
      </c>
      <c r="W29" s="84">
        <v>0</v>
      </c>
      <c r="X29" s="84">
        <v>0</v>
      </c>
      <c r="Y29" s="84">
        <v>0</v>
      </c>
      <c r="Z29" s="84">
        <v>0</v>
      </c>
      <c r="AA29" s="84">
        <v>0</v>
      </c>
      <c r="AB29" s="84">
        <v>0</v>
      </c>
      <c r="AC29" s="84">
        <v>0</v>
      </c>
      <c r="AD29" s="84">
        <v>0</v>
      </c>
      <c r="AE29" s="84">
        <v>0</v>
      </c>
      <c r="AF29" s="84">
        <v>0</v>
      </c>
      <c r="AG29" s="84">
        <v>0</v>
      </c>
      <c r="AH29" s="84">
        <v>8.7098499999999995E-2</v>
      </c>
      <c r="AI29" s="84">
        <v>0</v>
      </c>
      <c r="AJ29" s="84">
        <v>0</v>
      </c>
      <c r="AK29" s="84">
        <v>0</v>
      </c>
      <c r="AL29" s="84">
        <v>0</v>
      </c>
      <c r="AM29" s="84">
        <v>0</v>
      </c>
      <c r="AN29" s="84">
        <v>0</v>
      </c>
      <c r="AO29" s="84">
        <v>0</v>
      </c>
      <c r="AP29" s="84">
        <v>0</v>
      </c>
      <c r="AQ29" s="84">
        <v>0</v>
      </c>
      <c r="AR29" s="84">
        <v>0</v>
      </c>
      <c r="AS29" s="84">
        <v>0</v>
      </c>
      <c r="AT29" s="84">
        <v>0</v>
      </c>
      <c r="AU29" s="84">
        <v>0</v>
      </c>
      <c r="AV29" s="84">
        <v>0</v>
      </c>
      <c r="AW29" s="84">
        <v>0</v>
      </c>
      <c r="AX29" s="84">
        <v>0</v>
      </c>
      <c r="AY29" s="84">
        <v>0</v>
      </c>
      <c r="AZ29" s="84">
        <v>0</v>
      </c>
      <c r="BA29" s="84">
        <v>0</v>
      </c>
      <c r="BB29" s="84">
        <v>0</v>
      </c>
      <c r="BC29" s="84">
        <v>0</v>
      </c>
      <c r="BD29" s="84">
        <v>0</v>
      </c>
      <c r="BE29" s="84">
        <v>0</v>
      </c>
      <c r="BF29" s="84">
        <v>0</v>
      </c>
      <c r="BG29" s="84">
        <v>0</v>
      </c>
      <c r="BH29" s="84">
        <v>8.90524E-3</v>
      </c>
      <c r="BI29" s="84">
        <v>0</v>
      </c>
      <c r="BJ29" s="84">
        <v>0</v>
      </c>
      <c r="BK29" s="84">
        <v>0</v>
      </c>
      <c r="BL29" s="84">
        <v>0</v>
      </c>
      <c r="BM29" s="84">
        <v>0</v>
      </c>
      <c r="BN29" s="84">
        <v>0</v>
      </c>
      <c r="BO29" s="84">
        <v>0</v>
      </c>
      <c r="BP29" s="84">
        <v>0</v>
      </c>
      <c r="BQ29" s="84">
        <v>0</v>
      </c>
      <c r="BR29" s="84">
        <v>0</v>
      </c>
      <c r="BS29" s="84">
        <v>0</v>
      </c>
      <c r="BT29" s="84">
        <v>0</v>
      </c>
      <c r="BU29" s="84">
        <v>0</v>
      </c>
      <c r="BV29" s="84">
        <v>0</v>
      </c>
      <c r="BW29" s="84">
        <v>0</v>
      </c>
      <c r="BX29" s="84">
        <v>0</v>
      </c>
      <c r="BY29" s="84">
        <v>0</v>
      </c>
      <c r="BZ29" s="84">
        <v>0</v>
      </c>
      <c r="CA29" s="84">
        <v>0</v>
      </c>
      <c r="CB29" s="84">
        <v>0</v>
      </c>
      <c r="CC29" s="84">
        <v>0</v>
      </c>
      <c r="CD29" s="84">
        <v>0</v>
      </c>
      <c r="CE29" s="84">
        <v>0</v>
      </c>
      <c r="CF29" s="84">
        <v>0</v>
      </c>
      <c r="CG29" s="84">
        <v>0</v>
      </c>
      <c r="CH29" s="84">
        <v>0</v>
      </c>
      <c r="CI29" s="84">
        <v>0</v>
      </c>
      <c r="CJ29" s="84">
        <v>0</v>
      </c>
      <c r="CK29" s="84">
        <v>0</v>
      </c>
      <c r="CL29" s="84">
        <v>0</v>
      </c>
      <c r="CM29" s="84">
        <v>0</v>
      </c>
      <c r="CN29" s="84">
        <v>0</v>
      </c>
      <c r="CO29" s="84">
        <v>0</v>
      </c>
      <c r="CP29" s="84">
        <v>0</v>
      </c>
      <c r="CQ29" s="84">
        <v>0</v>
      </c>
      <c r="CR29" s="84">
        <v>0</v>
      </c>
      <c r="CS29" s="84">
        <v>0</v>
      </c>
      <c r="CT29" s="84">
        <v>0</v>
      </c>
      <c r="CU29" s="84">
        <v>0</v>
      </c>
      <c r="CV29" s="84">
        <v>0</v>
      </c>
      <c r="CW29" s="84">
        <v>0</v>
      </c>
      <c r="CX29" s="84">
        <v>0</v>
      </c>
      <c r="CY29" s="84">
        <v>0</v>
      </c>
      <c r="CZ29" s="84">
        <v>0</v>
      </c>
    </row>
    <row r="30" spans="1:104" x14ac:dyDescent="0.25">
      <c r="A30" t="s">
        <v>93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0</v>
      </c>
      <c r="M30" s="84">
        <v>0</v>
      </c>
      <c r="N30" s="84">
        <v>0</v>
      </c>
      <c r="O30" s="84">
        <v>0</v>
      </c>
      <c r="P30" s="84">
        <v>0</v>
      </c>
      <c r="Q30" s="84">
        <v>0</v>
      </c>
      <c r="R30" s="84">
        <v>0</v>
      </c>
      <c r="S30" s="84">
        <v>0</v>
      </c>
      <c r="T30" s="84">
        <v>0</v>
      </c>
      <c r="U30" s="84">
        <v>0</v>
      </c>
      <c r="V30" s="84">
        <v>0</v>
      </c>
      <c r="W30" s="84">
        <v>0</v>
      </c>
      <c r="X30" s="84">
        <v>0</v>
      </c>
      <c r="Y30" s="84">
        <v>0</v>
      </c>
      <c r="Z30" s="84">
        <v>0</v>
      </c>
      <c r="AA30" s="84">
        <v>0</v>
      </c>
      <c r="AB30" s="84">
        <v>0</v>
      </c>
      <c r="AC30" s="84">
        <v>0</v>
      </c>
      <c r="AD30" s="84">
        <v>0</v>
      </c>
      <c r="AE30" s="84">
        <v>0</v>
      </c>
      <c r="AF30" s="84">
        <v>0</v>
      </c>
      <c r="AG30" s="84">
        <v>0</v>
      </c>
      <c r="AH30" s="84">
        <v>0</v>
      </c>
      <c r="AI30" s="84">
        <v>0</v>
      </c>
      <c r="AJ30" s="84">
        <v>0</v>
      </c>
      <c r="AK30" s="84">
        <v>0</v>
      </c>
      <c r="AL30" s="84">
        <v>0</v>
      </c>
      <c r="AM30" s="84">
        <v>0</v>
      </c>
      <c r="AN30" s="84">
        <v>0</v>
      </c>
      <c r="AO30" s="84">
        <v>0</v>
      </c>
      <c r="AP30" s="84">
        <v>0</v>
      </c>
      <c r="AQ30" s="84">
        <v>0</v>
      </c>
      <c r="AR30" s="84">
        <v>0</v>
      </c>
      <c r="AS30" s="84">
        <v>0</v>
      </c>
      <c r="AT30" s="84">
        <v>0</v>
      </c>
      <c r="AU30" s="84">
        <v>0</v>
      </c>
      <c r="AV30" s="84">
        <v>0</v>
      </c>
      <c r="AW30" s="84">
        <v>0</v>
      </c>
      <c r="AX30" s="84">
        <v>0</v>
      </c>
      <c r="AY30" s="84">
        <v>0</v>
      </c>
      <c r="AZ30" s="84">
        <v>0</v>
      </c>
      <c r="BA30" s="84">
        <v>0</v>
      </c>
      <c r="BB30" s="84">
        <v>0</v>
      </c>
      <c r="BC30" s="84">
        <v>0</v>
      </c>
      <c r="BD30" s="84">
        <v>0</v>
      </c>
      <c r="BE30" s="84">
        <v>0</v>
      </c>
      <c r="BF30" s="84">
        <v>0</v>
      </c>
      <c r="BG30" s="84">
        <v>0</v>
      </c>
      <c r="BH30" s="84">
        <v>0</v>
      </c>
      <c r="BI30" s="84">
        <v>0</v>
      </c>
      <c r="BJ30" s="84">
        <v>0</v>
      </c>
      <c r="BK30" s="84">
        <v>0</v>
      </c>
      <c r="BL30" s="84">
        <v>0</v>
      </c>
      <c r="BM30" s="84">
        <v>0</v>
      </c>
      <c r="BN30" s="84">
        <v>0</v>
      </c>
      <c r="BO30" s="84">
        <v>0</v>
      </c>
      <c r="BP30" s="84">
        <v>0</v>
      </c>
      <c r="BQ30" s="84">
        <v>0</v>
      </c>
      <c r="BR30" s="84">
        <v>0</v>
      </c>
      <c r="BS30" s="84">
        <v>0</v>
      </c>
      <c r="BT30" s="84">
        <v>0</v>
      </c>
      <c r="BU30" s="84">
        <v>0</v>
      </c>
      <c r="BV30" s="84">
        <v>0</v>
      </c>
      <c r="BW30" s="84">
        <v>0</v>
      </c>
      <c r="BX30" s="84">
        <v>0</v>
      </c>
      <c r="BY30" s="84">
        <v>0</v>
      </c>
      <c r="BZ30" s="84">
        <v>0</v>
      </c>
      <c r="CA30" s="84">
        <v>0</v>
      </c>
      <c r="CB30" s="84">
        <v>0</v>
      </c>
      <c r="CC30" s="84">
        <v>0</v>
      </c>
      <c r="CD30" s="84">
        <v>0</v>
      </c>
      <c r="CE30" s="84">
        <v>0</v>
      </c>
      <c r="CF30" s="84">
        <v>0</v>
      </c>
      <c r="CG30" s="84">
        <v>0</v>
      </c>
      <c r="CH30" s="84">
        <v>0</v>
      </c>
      <c r="CI30" s="84">
        <v>0</v>
      </c>
      <c r="CJ30" s="84">
        <v>0</v>
      </c>
      <c r="CK30" s="84">
        <v>0</v>
      </c>
      <c r="CL30" s="84">
        <v>0</v>
      </c>
      <c r="CM30" s="84">
        <v>0</v>
      </c>
      <c r="CN30" s="84">
        <v>0</v>
      </c>
      <c r="CO30" s="84">
        <v>0</v>
      </c>
      <c r="CP30" s="84">
        <v>0</v>
      </c>
      <c r="CQ30" s="84">
        <v>0</v>
      </c>
      <c r="CR30" s="84">
        <v>0</v>
      </c>
      <c r="CS30" s="84">
        <v>0</v>
      </c>
      <c r="CT30" s="84">
        <v>0</v>
      </c>
      <c r="CU30" s="84">
        <v>0</v>
      </c>
      <c r="CV30" s="84">
        <v>0</v>
      </c>
      <c r="CW30" s="84">
        <v>0</v>
      </c>
      <c r="CX30" s="84">
        <v>0</v>
      </c>
      <c r="CY30" s="84">
        <v>0</v>
      </c>
      <c r="CZ30" s="84">
        <v>0</v>
      </c>
    </row>
    <row r="31" spans="1:104" x14ac:dyDescent="0.25">
      <c r="A31" t="s">
        <v>96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0</v>
      </c>
      <c r="M31" s="84">
        <v>0</v>
      </c>
      <c r="N31" s="84">
        <v>0</v>
      </c>
      <c r="O31" s="84">
        <v>0</v>
      </c>
      <c r="P31" s="84">
        <v>0</v>
      </c>
      <c r="Q31" s="84">
        <v>0</v>
      </c>
      <c r="R31" s="84">
        <v>0</v>
      </c>
      <c r="S31" s="84">
        <v>0</v>
      </c>
      <c r="T31" s="84">
        <v>0</v>
      </c>
      <c r="U31" s="84">
        <v>0</v>
      </c>
      <c r="V31" s="84">
        <v>0</v>
      </c>
      <c r="W31" s="84">
        <v>0</v>
      </c>
      <c r="X31" s="84">
        <v>0</v>
      </c>
      <c r="Y31" s="84">
        <v>0</v>
      </c>
      <c r="Z31" s="84">
        <v>0</v>
      </c>
      <c r="AA31" s="84">
        <v>0</v>
      </c>
      <c r="AB31" s="84">
        <v>0</v>
      </c>
      <c r="AC31" s="84">
        <v>0</v>
      </c>
      <c r="AD31" s="84">
        <v>0</v>
      </c>
      <c r="AE31" s="84">
        <v>0</v>
      </c>
      <c r="AF31" s="84">
        <v>0</v>
      </c>
      <c r="AG31" s="84">
        <v>0</v>
      </c>
      <c r="AH31" s="84">
        <v>0</v>
      </c>
      <c r="AI31" s="84">
        <v>0</v>
      </c>
      <c r="AJ31" s="84">
        <v>0</v>
      </c>
      <c r="AK31" s="84">
        <v>0</v>
      </c>
      <c r="AL31" s="84">
        <v>0</v>
      </c>
      <c r="AM31" s="84">
        <v>0</v>
      </c>
      <c r="AN31" s="84">
        <v>0</v>
      </c>
      <c r="AO31" s="84">
        <v>0</v>
      </c>
      <c r="AP31" s="84">
        <v>0</v>
      </c>
      <c r="AQ31" s="84">
        <v>0</v>
      </c>
      <c r="AR31" s="84">
        <v>0</v>
      </c>
      <c r="AS31" s="84">
        <v>0</v>
      </c>
      <c r="AT31" s="84">
        <v>0</v>
      </c>
      <c r="AU31" s="84">
        <v>0</v>
      </c>
      <c r="AV31" s="84">
        <v>0</v>
      </c>
      <c r="AW31" s="84">
        <v>0</v>
      </c>
      <c r="AX31" s="84">
        <v>0</v>
      </c>
      <c r="AY31" s="84">
        <v>0</v>
      </c>
      <c r="AZ31" s="84">
        <v>0</v>
      </c>
      <c r="BA31" s="84">
        <v>0</v>
      </c>
      <c r="BB31" s="84">
        <v>0</v>
      </c>
      <c r="BC31" s="84">
        <v>0</v>
      </c>
      <c r="BD31" s="84">
        <v>0</v>
      </c>
      <c r="BE31" s="84">
        <v>0</v>
      </c>
      <c r="BF31" s="84">
        <v>0</v>
      </c>
      <c r="BG31" s="84">
        <v>0</v>
      </c>
      <c r="BH31" s="84">
        <v>0</v>
      </c>
      <c r="BI31" s="84">
        <v>0</v>
      </c>
      <c r="BJ31" s="84">
        <v>0</v>
      </c>
      <c r="BK31" s="84">
        <v>0</v>
      </c>
      <c r="BL31" s="84">
        <v>0</v>
      </c>
      <c r="BM31" s="84">
        <v>0</v>
      </c>
      <c r="BN31" s="84">
        <v>0</v>
      </c>
      <c r="BO31" s="84">
        <v>0</v>
      </c>
      <c r="BP31" s="84">
        <v>0</v>
      </c>
      <c r="BQ31" s="84">
        <v>0</v>
      </c>
      <c r="BR31" s="84">
        <v>0</v>
      </c>
      <c r="BS31" s="84">
        <v>0</v>
      </c>
      <c r="BT31" s="84">
        <v>0</v>
      </c>
      <c r="BU31" s="84">
        <v>0</v>
      </c>
      <c r="BV31" s="84">
        <v>0</v>
      </c>
      <c r="BW31" s="84">
        <v>0</v>
      </c>
      <c r="BX31" s="84">
        <v>0</v>
      </c>
      <c r="BY31" s="84">
        <v>0</v>
      </c>
      <c r="BZ31" s="84">
        <v>0</v>
      </c>
      <c r="CA31" s="84">
        <v>0</v>
      </c>
      <c r="CB31" s="84">
        <v>0</v>
      </c>
      <c r="CC31" s="84">
        <v>0</v>
      </c>
      <c r="CD31" s="84">
        <v>0</v>
      </c>
      <c r="CE31" s="84">
        <v>0</v>
      </c>
      <c r="CF31" s="84">
        <v>0</v>
      </c>
      <c r="CG31" s="84">
        <v>0</v>
      </c>
      <c r="CH31" s="84">
        <v>0</v>
      </c>
      <c r="CI31" s="84">
        <v>0</v>
      </c>
      <c r="CJ31" s="84">
        <v>0</v>
      </c>
      <c r="CK31" s="84">
        <v>0</v>
      </c>
      <c r="CL31" s="84">
        <v>0</v>
      </c>
      <c r="CM31" s="84">
        <v>0</v>
      </c>
      <c r="CN31" s="84">
        <v>0</v>
      </c>
      <c r="CO31" s="84">
        <v>0</v>
      </c>
      <c r="CP31" s="84">
        <v>0</v>
      </c>
      <c r="CQ31" s="84">
        <v>0</v>
      </c>
      <c r="CR31" s="84">
        <v>0</v>
      </c>
      <c r="CS31" s="84">
        <v>0</v>
      </c>
      <c r="CT31" s="84">
        <v>0</v>
      </c>
      <c r="CU31" s="84">
        <v>0</v>
      </c>
      <c r="CV31" s="84">
        <v>0</v>
      </c>
      <c r="CW31" s="84">
        <v>0</v>
      </c>
      <c r="CX31" s="84">
        <v>0</v>
      </c>
      <c r="CY31" s="84">
        <v>0</v>
      </c>
      <c r="CZ31" s="84">
        <v>0</v>
      </c>
    </row>
    <row r="32" spans="1:104" x14ac:dyDescent="0.25">
      <c r="A32" t="s">
        <v>99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4">
        <v>0</v>
      </c>
      <c r="L32" s="84">
        <v>0</v>
      </c>
      <c r="M32" s="84">
        <v>0</v>
      </c>
      <c r="N32" s="84">
        <v>0</v>
      </c>
      <c r="O32" s="84">
        <v>0</v>
      </c>
      <c r="P32" s="84">
        <v>0</v>
      </c>
      <c r="Q32" s="84">
        <v>0</v>
      </c>
      <c r="R32" s="84">
        <v>0</v>
      </c>
      <c r="S32" s="84">
        <v>0</v>
      </c>
      <c r="T32" s="84">
        <v>0</v>
      </c>
      <c r="U32" s="84">
        <v>0</v>
      </c>
      <c r="V32" s="84">
        <v>0</v>
      </c>
      <c r="W32" s="84">
        <v>0</v>
      </c>
      <c r="X32" s="84">
        <v>0</v>
      </c>
      <c r="Y32" s="84">
        <v>0</v>
      </c>
      <c r="Z32" s="84">
        <v>0</v>
      </c>
      <c r="AA32" s="84">
        <v>0</v>
      </c>
      <c r="AB32" s="84">
        <v>0</v>
      </c>
      <c r="AC32" s="84">
        <v>0</v>
      </c>
      <c r="AD32" s="84">
        <v>0</v>
      </c>
      <c r="AE32" s="84">
        <v>0</v>
      </c>
      <c r="AF32" s="84">
        <v>0</v>
      </c>
      <c r="AG32" s="84">
        <v>0</v>
      </c>
      <c r="AH32" s="84">
        <v>0</v>
      </c>
      <c r="AI32" s="84">
        <v>0</v>
      </c>
      <c r="AJ32" s="84">
        <v>0</v>
      </c>
      <c r="AK32" s="84">
        <v>0</v>
      </c>
      <c r="AL32" s="84">
        <v>0</v>
      </c>
      <c r="AM32" s="84">
        <v>0</v>
      </c>
      <c r="AN32" s="84">
        <v>0</v>
      </c>
      <c r="AO32" s="84">
        <v>0</v>
      </c>
      <c r="AP32" s="84">
        <v>0</v>
      </c>
      <c r="AQ32" s="84">
        <v>0</v>
      </c>
      <c r="AR32" s="84">
        <v>0</v>
      </c>
      <c r="AS32" s="84">
        <v>0</v>
      </c>
      <c r="AT32" s="84">
        <v>0</v>
      </c>
      <c r="AU32" s="84">
        <v>0</v>
      </c>
      <c r="AV32" s="84">
        <v>0</v>
      </c>
      <c r="AW32" s="84">
        <v>0</v>
      </c>
      <c r="AX32" s="84">
        <v>0</v>
      </c>
      <c r="AY32" s="84">
        <v>0</v>
      </c>
      <c r="AZ32" s="84">
        <v>0</v>
      </c>
      <c r="BA32" s="84">
        <v>0</v>
      </c>
      <c r="BB32" s="84">
        <v>0</v>
      </c>
      <c r="BC32" s="84">
        <v>0</v>
      </c>
      <c r="BD32" s="84">
        <v>0</v>
      </c>
      <c r="BE32" s="84">
        <v>0</v>
      </c>
      <c r="BF32" s="84">
        <v>0</v>
      </c>
      <c r="BG32" s="84">
        <v>0</v>
      </c>
      <c r="BH32" s="84">
        <v>0</v>
      </c>
      <c r="BI32" s="84">
        <v>0</v>
      </c>
      <c r="BJ32" s="84">
        <v>0</v>
      </c>
      <c r="BK32" s="84">
        <v>0</v>
      </c>
      <c r="BL32" s="84">
        <v>0</v>
      </c>
      <c r="BM32" s="84">
        <v>0</v>
      </c>
      <c r="BN32" s="84">
        <v>0</v>
      </c>
      <c r="BO32" s="84">
        <v>0</v>
      </c>
      <c r="BP32" s="84">
        <v>0</v>
      </c>
      <c r="BQ32" s="84">
        <v>0</v>
      </c>
      <c r="BR32" s="84">
        <v>0</v>
      </c>
      <c r="BS32" s="84">
        <v>0</v>
      </c>
      <c r="BT32" s="84">
        <v>0</v>
      </c>
      <c r="BU32" s="84">
        <v>0</v>
      </c>
      <c r="BV32" s="84">
        <v>0</v>
      </c>
      <c r="BW32" s="84">
        <v>0</v>
      </c>
      <c r="BX32" s="84">
        <v>0</v>
      </c>
      <c r="BY32" s="84">
        <v>0</v>
      </c>
      <c r="BZ32" s="84">
        <v>0</v>
      </c>
      <c r="CA32" s="84">
        <v>0</v>
      </c>
      <c r="CB32" s="84">
        <v>0</v>
      </c>
      <c r="CC32" s="84">
        <v>0</v>
      </c>
      <c r="CD32" s="84">
        <v>0</v>
      </c>
      <c r="CE32" s="84">
        <v>0</v>
      </c>
      <c r="CF32" s="84">
        <v>0</v>
      </c>
      <c r="CG32" s="84">
        <v>0</v>
      </c>
      <c r="CH32" s="84">
        <v>0</v>
      </c>
      <c r="CI32" s="84">
        <v>0</v>
      </c>
      <c r="CJ32" s="84">
        <v>0</v>
      </c>
      <c r="CK32" s="84">
        <v>0</v>
      </c>
      <c r="CL32" s="84">
        <v>0</v>
      </c>
      <c r="CM32" s="84">
        <v>0</v>
      </c>
      <c r="CN32" s="84">
        <v>0</v>
      </c>
      <c r="CO32" s="84">
        <v>0</v>
      </c>
      <c r="CP32" s="84">
        <v>0</v>
      </c>
      <c r="CQ32" s="84">
        <v>0</v>
      </c>
      <c r="CR32" s="84">
        <v>0</v>
      </c>
      <c r="CS32" s="84">
        <v>0</v>
      </c>
      <c r="CT32" s="84">
        <v>0</v>
      </c>
      <c r="CU32" s="84">
        <v>0</v>
      </c>
      <c r="CV32" s="84">
        <v>0</v>
      </c>
      <c r="CW32" s="84">
        <v>0</v>
      </c>
      <c r="CX32" s="84">
        <v>0</v>
      </c>
      <c r="CY32" s="84">
        <v>0</v>
      </c>
      <c r="CZ32" s="84">
        <v>0</v>
      </c>
    </row>
    <row r="33" spans="1:104" x14ac:dyDescent="0.25">
      <c r="A33" t="s">
        <v>655</v>
      </c>
      <c r="B33" s="84">
        <v>0</v>
      </c>
      <c r="C33" s="84">
        <v>0</v>
      </c>
      <c r="D33" s="84">
        <v>0</v>
      </c>
      <c r="E33" s="84">
        <v>0</v>
      </c>
      <c r="F33" s="84">
        <v>0</v>
      </c>
      <c r="G33" s="84">
        <v>0</v>
      </c>
      <c r="H33" s="84">
        <v>0</v>
      </c>
      <c r="I33" s="84">
        <v>0</v>
      </c>
      <c r="J33" s="84">
        <v>0</v>
      </c>
      <c r="K33" s="84">
        <v>0</v>
      </c>
      <c r="L33" s="84">
        <v>0</v>
      </c>
      <c r="M33" s="84">
        <v>0</v>
      </c>
      <c r="N33" s="84">
        <v>0</v>
      </c>
      <c r="O33" s="84">
        <v>0</v>
      </c>
      <c r="P33" s="84">
        <v>0</v>
      </c>
      <c r="Q33" s="84">
        <v>0</v>
      </c>
      <c r="R33" s="84">
        <v>0</v>
      </c>
      <c r="S33" s="84">
        <v>0</v>
      </c>
      <c r="T33" s="84">
        <v>0</v>
      </c>
      <c r="U33" s="84">
        <v>0</v>
      </c>
      <c r="V33" s="84">
        <v>0</v>
      </c>
      <c r="W33" s="84">
        <v>0</v>
      </c>
      <c r="X33" s="84">
        <v>0</v>
      </c>
      <c r="Y33" s="84">
        <v>0</v>
      </c>
      <c r="Z33" s="84">
        <v>0</v>
      </c>
      <c r="AA33" s="84">
        <v>0</v>
      </c>
      <c r="AB33" s="84">
        <v>0</v>
      </c>
      <c r="AC33" s="84">
        <v>0</v>
      </c>
      <c r="AD33" s="84">
        <v>0</v>
      </c>
      <c r="AE33" s="84">
        <v>0</v>
      </c>
      <c r="AF33" s="84">
        <v>0</v>
      </c>
      <c r="AG33" s="84">
        <v>0</v>
      </c>
      <c r="AH33" s="84">
        <v>0</v>
      </c>
      <c r="AI33" s="84">
        <v>0</v>
      </c>
      <c r="AJ33" s="84">
        <v>0</v>
      </c>
      <c r="AK33" s="84">
        <v>0</v>
      </c>
      <c r="AL33" s="84">
        <v>0</v>
      </c>
      <c r="AM33" s="84">
        <v>0</v>
      </c>
      <c r="AN33" s="84">
        <v>0</v>
      </c>
      <c r="AO33" s="84">
        <v>0</v>
      </c>
      <c r="AP33" s="84">
        <v>0</v>
      </c>
      <c r="AQ33" s="84">
        <v>0</v>
      </c>
      <c r="AR33" s="84">
        <v>0</v>
      </c>
      <c r="AS33" s="84">
        <v>0</v>
      </c>
      <c r="AT33" s="84">
        <v>0</v>
      </c>
      <c r="AU33" s="84">
        <v>0</v>
      </c>
      <c r="AV33" s="84">
        <v>0</v>
      </c>
      <c r="AW33" s="84">
        <v>0</v>
      </c>
      <c r="AX33" s="84">
        <v>0</v>
      </c>
      <c r="AY33" s="84">
        <v>0</v>
      </c>
      <c r="AZ33" s="84">
        <v>0</v>
      </c>
      <c r="BA33" s="84">
        <v>0</v>
      </c>
      <c r="BB33" s="84">
        <v>0</v>
      </c>
      <c r="BC33" s="84">
        <v>0</v>
      </c>
      <c r="BD33" s="84">
        <v>0</v>
      </c>
      <c r="BE33" s="84">
        <v>0</v>
      </c>
      <c r="BF33" s="84">
        <v>0</v>
      </c>
      <c r="BG33" s="84">
        <v>0</v>
      </c>
      <c r="BH33" s="84">
        <v>0</v>
      </c>
      <c r="BI33" s="84">
        <v>0</v>
      </c>
      <c r="BJ33" s="84">
        <v>0</v>
      </c>
      <c r="BK33" s="84">
        <v>0</v>
      </c>
      <c r="BL33" s="84">
        <v>0</v>
      </c>
      <c r="BM33" s="84">
        <v>0</v>
      </c>
      <c r="BN33" s="84">
        <v>0</v>
      </c>
      <c r="BO33" s="84">
        <v>0</v>
      </c>
      <c r="BP33" s="84">
        <v>0</v>
      </c>
      <c r="BQ33" s="84">
        <v>0</v>
      </c>
      <c r="BR33" s="84">
        <v>0</v>
      </c>
      <c r="BS33" s="84">
        <v>0</v>
      </c>
      <c r="BT33" s="84">
        <v>0</v>
      </c>
      <c r="BU33" s="84">
        <v>0</v>
      </c>
      <c r="BV33" s="84">
        <v>0</v>
      </c>
      <c r="BW33" s="84">
        <v>0</v>
      </c>
      <c r="BX33" s="84">
        <v>0</v>
      </c>
      <c r="BY33" s="84">
        <v>0</v>
      </c>
      <c r="BZ33" s="84">
        <v>0</v>
      </c>
      <c r="CA33" s="84">
        <v>0</v>
      </c>
      <c r="CB33" s="84">
        <v>0</v>
      </c>
      <c r="CC33" s="84">
        <v>0</v>
      </c>
      <c r="CD33" s="84">
        <v>0</v>
      </c>
      <c r="CE33" s="84">
        <v>0</v>
      </c>
      <c r="CF33" s="84">
        <v>0</v>
      </c>
      <c r="CG33" s="84">
        <v>0</v>
      </c>
      <c r="CH33" s="84">
        <v>0</v>
      </c>
      <c r="CI33" s="84">
        <v>0</v>
      </c>
      <c r="CJ33" s="84">
        <v>0</v>
      </c>
      <c r="CK33" s="84">
        <v>0</v>
      </c>
      <c r="CL33" s="84">
        <v>0</v>
      </c>
      <c r="CM33" s="84">
        <v>0</v>
      </c>
      <c r="CN33" s="84">
        <v>0</v>
      </c>
      <c r="CO33" s="84">
        <v>0</v>
      </c>
      <c r="CP33" s="84">
        <v>0</v>
      </c>
      <c r="CQ33" s="84">
        <v>0</v>
      </c>
      <c r="CR33" s="84">
        <v>0</v>
      </c>
      <c r="CS33" s="84">
        <v>0</v>
      </c>
      <c r="CT33" s="84">
        <v>0</v>
      </c>
      <c r="CU33" s="84">
        <v>0</v>
      </c>
      <c r="CV33" s="84">
        <v>0</v>
      </c>
      <c r="CW33" s="84">
        <v>0</v>
      </c>
      <c r="CX33" s="84">
        <v>0</v>
      </c>
      <c r="CY33" s="84">
        <v>0</v>
      </c>
      <c r="CZ33" s="84">
        <v>0</v>
      </c>
    </row>
    <row r="34" spans="1:104" x14ac:dyDescent="0.25">
      <c r="A34" t="s">
        <v>105</v>
      </c>
      <c r="B34" s="84">
        <v>0</v>
      </c>
      <c r="C34" s="84">
        <v>0</v>
      </c>
      <c r="D34" s="84">
        <v>0</v>
      </c>
      <c r="E34" s="84">
        <v>0</v>
      </c>
      <c r="F34" s="84">
        <v>0</v>
      </c>
      <c r="G34" s="84">
        <v>0</v>
      </c>
      <c r="H34" s="84">
        <v>0</v>
      </c>
      <c r="I34" s="84">
        <v>0</v>
      </c>
      <c r="J34" s="84">
        <v>0</v>
      </c>
      <c r="K34" s="84">
        <v>0</v>
      </c>
      <c r="L34" s="84">
        <v>0</v>
      </c>
      <c r="M34" s="84">
        <v>0</v>
      </c>
      <c r="N34" s="84">
        <v>0</v>
      </c>
      <c r="O34" s="84">
        <v>0</v>
      </c>
      <c r="P34" s="84">
        <v>0</v>
      </c>
      <c r="Q34" s="84">
        <v>0</v>
      </c>
      <c r="R34" s="84">
        <v>0</v>
      </c>
      <c r="S34" s="84">
        <v>0</v>
      </c>
      <c r="T34" s="84">
        <v>0</v>
      </c>
      <c r="U34" s="84">
        <v>0</v>
      </c>
      <c r="V34" s="84">
        <v>0</v>
      </c>
      <c r="W34" s="84">
        <v>0</v>
      </c>
      <c r="X34" s="84">
        <v>0</v>
      </c>
      <c r="Y34" s="84">
        <v>0</v>
      </c>
      <c r="Z34" s="84">
        <v>0</v>
      </c>
      <c r="AA34" s="84">
        <v>0</v>
      </c>
      <c r="AB34" s="84">
        <v>0</v>
      </c>
      <c r="AC34" s="84">
        <v>0</v>
      </c>
      <c r="AD34" s="84">
        <v>0</v>
      </c>
      <c r="AE34" s="84">
        <v>0</v>
      </c>
      <c r="AF34" s="84">
        <v>0</v>
      </c>
      <c r="AG34" s="84">
        <v>0</v>
      </c>
      <c r="AH34" s="84">
        <v>0</v>
      </c>
      <c r="AI34" s="84">
        <v>0</v>
      </c>
      <c r="AJ34" s="84">
        <v>0</v>
      </c>
      <c r="AK34" s="84">
        <v>0</v>
      </c>
      <c r="AL34" s="84">
        <v>0</v>
      </c>
      <c r="AM34" s="84">
        <v>0</v>
      </c>
      <c r="AN34" s="84">
        <v>0</v>
      </c>
      <c r="AO34" s="84">
        <v>0</v>
      </c>
      <c r="AP34" s="84">
        <v>0</v>
      </c>
      <c r="AQ34" s="84">
        <v>0</v>
      </c>
      <c r="AR34" s="84">
        <v>0</v>
      </c>
      <c r="AS34" s="84">
        <v>0</v>
      </c>
      <c r="AT34" s="84">
        <v>0</v>
      </c>
      <c r="AU34" s="84">
        <v>0</v>
      </c>
      <c r="AV34" s="84">
        <v>0</v>
      </c>
      <c r="AW34" s="84">
        <v>0</v>
      </c>
      <c r="AX34" s="84">
        <v>0</v>
      </c>
      <c r="AY34" s="84">
        <v>0</v>
      </c>
      <c r="AZ34" s="84">
        <v>0</v>
      </c>
      <c r="BA34" s="84">
        <v>0</v>
      </c>
      <c r="BB34" s="84">
        <v>0</v>
      </c>
      <c r="BC34" s="84">
        <v>0</v>
      </c>
      <c r="BD34" s="84">
        <v>0</v>
      </c>
      <c r="BE34" s="84">
        <v>0</v>
      </c>
      <c r="BF34" s="84">
        <v>0</v>
      </c>
      <c r="BG34" s="84">
        <v>0</v>
      </c>
      <c r="BH34" s="84">
        <v>0</v>
      </c>
      <c r="BI34" s="84">
        <v>0</v>
      </c>
      <c r="BJ34" s="84">
        <v>0</v>
      </c>
      <c r="BK34" s="84">
        <v>0</v>
      </c>
      <c r="BL34" s="84">
        <v>0</v>
      </c>
      <c r="BM34" s="84">
        <v>0</v>
      </c>
      <c r="BN34" s="84">
        <v>0</v>
      </c>
      <c r="BO34" s="84">
        <v>0</v>
      </c>
      <c r="BP34" s="84">
        <v>0</v>
      </c>
      <c r="BQ34" s="84">
        <v>0</v>
      </c>
      <c r="BR34" s="84">
        <v>0</v>
      </c>
      <c r="BS34" s="84">
        <v>0</v>
      </c>
      <c r="BT34" s="84">
        <v>0</v>
      </c>
      <c r="BU34" s="84">
        <v>0</v>
      </c>
      <c r="BV34" s="84">
        <v>0</v>
      </c>
      <c r="BW34" s="84">
        <v>0</v>
      </c>
      <c r="BX34" s="84">
        <v>0</v>
      </c>
      <c r="BY34" s="84">
        <v>0</v>
      </c>
      <c r="BZ34" s="84">
        <v>0</v>
      </c>
      <c r="CA34" s="84">
        <v>0</v>
      </c>
      <c r="CB34" s="84">
        <v>0</v>
      </c>
      <c r="CC34" s="84">
        <v>0</v>
      </c>
      <c r="CD34" s="84">
        <v>0</v>
      </c>
      <c r="CE34" s="84">
        <v>0</v>
      </c>
      <c r="CF34" s="84">
        <v>0</v>
      </c>
      <c r="CG34" s="84">
        <v>0</v>
      </c>
      <c r="CH34" s="84">
        <v>0</v>
      </c>
      <c r="CI34" s="84">
        <v>0</v>
      </c>
      <c r="CJ34" s="84">
        <v>0</v>
      </c>
      <c r="CK34" s="84">
        <v>0</v>
      </c>
      <c r="CL34" s="84">
        <v>0</v>
      </c>
      <c r="CM34" s="84">
        <v>0</v>
      </c>
      <c r="CN34" s="84">
        <v>0</v>
      </c>
      <c r="CO34" s="84">
        <v>0</v>
      </c>
      <c r="CP34" s="84">
        <v>0</v>
      </c>
      <c r="CQ34" s="84">
        <v>0</v>
      </c>
      <c r="CR34" s="84">
        <v>0</v>
      </c>
      <c r="CS34" s="84">
        <v>0</v>
      </c>
      <c r="CT34" s="84">
        <v>0</v>
      </c>
      <c r="CU34" s="84">
        <v>0</v>
      </c>
      <c r="CV34" s="84">
        <v>0</v>
      </c>
      <c r="CW34" s="84">
        <v>0</v>
      </c>
      <c r="CX34" s="84">
        <v>0</v>
      </c>
      <c r="CY34" s="84">
        <v>0</v>
      </c>
      <c r="CZ34" s="84">
        <v>0</v>
      </c>
    </row>
    <row r="35" spans="1:104" x14ac:dyDescent="0.25">
      <c r="A35" t="s">
        <v>108</v>
      </c>
      <c r="B35" s="84">
        <v>0</v>
      </c>
      <c r="C35" s="84">
        <v>0</v>
      </c>
      <c r="D35" s="84">
        <v>0</v>
      </c>
      <c r="E35" s="84">
        <v>0</v>
      </c>
      <c r="F35" s="84">
        <v>0</v>
      </c>
      <c r="G35" s="84">
        <v>0</v>
      </c>
      <c r="H35" s="84">
        <v>0</v>
      </c>
      <c r="I35" s="84">
        <v>0</v>
      </c>
      <c r="J35" s="84">
        <v>0</v>
      </c>
      <c r="K35" s="84">
        <v>0</v>
      </c>
      <c r="L35" s="84">
        <v>0</v>
      </c>
      <c r="M35" s="84">
        <v>0</v>
      </c>
      <c r="N35" s="84">
        <v>0</v>
      </c>
      <c r="O35" s="84">
        <v>0</v>
      </c>
      <c r="P35" s="84">
        <v>0</v>
      </c>
      <c r="Q35" s="84">
        <v>0</v>
      </c>
      <c r="R35" s="84">
        <v>0</v>
      </c>
      <c r="S35" s="84">
        <v>0</v>
      </c>
      <c r="T35" s="84">
        <v>0</v>
      </c>
      <c r="U35" s="84">
        <v>0</v>
      </c>
      <c r="V35" s="84">
        <v>0</v>
      </c>
      <c r="W35" s="84">
        <v>0</v>
      </c>
      <c r="X35" s="84">
        <v>0</v>
      </c>
      <c r="Y35" s="84">
        <v>0</v>
      </c>
      <c r="Z35" s="84">
        <v>0</v>
      </c>
      <c r="AA35" s="84">
        <v>0</v>
      </c>
      <c r="AB35" s="84">
        <v>0</v>
      </c>
      <c r="AC35" s="84">
        <v>0</v>
      </c>
      <c r="AD35" s="84">
        <v>0</v>
      </c>
      <c r="AE35" s="84">
        <v>0</v>
      </c>
      <c r="AF35" s="84">
        <v>0</v>
      </c>
      <c r="AG35" s="84">
        <v>0</v>
      </c>
      <c r="AH35" s="84">
        <v>0</v>
      </c>
      <c r="AI35" s="84">
        <v>0</v>
      </c>
      <c r="AJ35" s="84">
        <v>0</v>
      </c>
      <c r="AK35" s="84">
        <v>0</v>
      </c>
      <c r="AL35" s="84">
        <v>0</v>
      </c>
      <c r="AM35" s="84">
        <v>0</v>
      </c>
      <c r="AN35" s="84">
        <v>0</v>
      </c>
      <c r="AO35" s="84">
        <v>0</v>
      </c>
      <c r="AP35" s="84">
        <v>0</v>
      </c>
      <c r="AQ35" s="84">
        <v>0</v>
      </c>
      <c r="AR35" s="84">
        <v>0</v>
      </c>
      <c r="AS35" s="84">
        <v>0</v>
      </c>
      <c r="AT35" s="84">
        <v>0</v>
      </c>
      <c r="AU35" s="84">
        <v>0</v>
      </c>
      <c r="AV35" s="84">
        <v>0</v>
      </c>
      <c r="AW35" s="84">
        <v>0</v>
      </c>
      <c r="AX35" s="84">
        <v>0</v>
      </c>
      <c r="AY35" s="84">
        <v>0</v>
      </c>
      <c r="AZ35" s="84">
        <v>0</v>
      </c>
      <c r="BA35" s="84">
        <v>0</v>
      </c>
      <c r="BB35" s="84">
        <v>0</v>
      </c>
      <c r="BC35" s="84">
        <v>0</v>
      </c>
      <c r="BD35" s="84">
        <v>0</v>
      </c>
      <c r="BE35" s="84">
        <v>0</v>
      </c>
      <c r="BF35" s="84">
        <v>0</v>
      </c>
      <c r="BG35" s="84">
        <v>0</v>
      </c>
      <c r="BH35" s="84">
        <v>0</v>
      </c>
      <c r="BI35" s="84">
        <v>0</v>
      </c>
      <c r="BJ35" s="84">
        <v>0</v>
      </c>
      <c r="BK35" s="84">
        <v>0</v>
      </c>
      <c r="BL35" s="84">
        <v>0</v>
      </c>
      <c r="BM35" s="84">
        <v>0</v>
      </c>
      <c r="BN35" s="84">
        <v>0</v>
      </c>
      <c r="BO35" s="84">
        <v>0</v>
      </c>
      <c r="BP35" s="84">
        <v>0</v>
      </c>
      <c r="BQ35" s="84">
        <v>0</v>
      </c>
      <c r="BR35" s="84">
        <v>0</v>
      </c>
      <c r="BS35" s="84">
        <v>0</v>
      </c>
      <c r="BT35" s="84">
        <v>0</v>
      </c>
      <c r="BU35" s="84">
        <v>0</v>
      </c>
      <c r="BV35" s="84">
        <v>0</v>
      </c>
      <c r="BW35" s="84">
        <v>0</v>
      </c>
      <c r="BX35" s="84">
        <v>0</v>
      </c>
      <c r="BY35" s="84">
        <v>0</v>
      </c>
      <c r="BZ35" s="84">
        <v>0</v>
      </c>
      <c r="CA35" s="84">
        <v>0</v>
      </c>
      <c r="CB35" s="84">
        <v>0</v>
      </c>
      <c r="CC35" s="84">
        <v>0</v>
      </c>
      <c r="CD35" s="84">
        <v>0</v>
      </c>
      <c r="CE35" s="84">
        <v>0</v>
      </c>
      <c r="CF35" s="84">
        <v>0</v>
      </c>
      <c r="CG35" s="84">
        <v>0</v>
      </c>
      <c r="CH35" s="84">
        <v>0</v>
      </c>
      <c r="CI35" s="84">
        <v>0</v>
      </c>
      <c r="CJ35" s="84">
        <v>0</v>
      </c>
      <c r="CK35" s="84">
        <v>0</v>
      </c>
      <c r="CL35" s="84">
        <v>0</v>
      </c>
      <c r="CM35" s="84">
        <v>0</v>
      </c>
      <c r="CN35" s="84">
        <v>0</v>
      </c>
      <c r="CO35" s="84">
        <v>0</v>
      </c>
      <c r="CP35" s="84">
        <v>0</v>
      </c>
      <c r="CQ35" s="84">
        <v>0</v>
      </c>
      <c r="CR35" s="84">
        <v>0</v>
      </c>
      <c r="CS35" s="84">
        <v>0</v>
      </c>
      <c r="CT35" s="84">
        <v>0</v>
      </c>
      <c r="CU35" s="84">
        <v>0</v>
      </c>
      <c r="CV35" s="84">
        <v>0</v>
      </c>
      <c r="CW35" s="84">
        <v>0</v>
      </c>
      <c r="CX35" s="84">
        <v>0</v>
      </c>
      <c r="CY35" s="84">
        <v>0</v>
      </c>
      <c r="CZ35" s="84">
        <v>0</v>
      </c>
    </row>
    <row r="36" spans="1:104" x14ac:dyDescent="0.25">
      <c r="A36" t="s">
        <v>111</v>
      </c>
      <c r="B36" s="84">
        <v>0</v>
      </c>
      <c r="C36" s="84">
        <v>0</v>
      </c>
      <c r="D36" s="84">
        <v>0</v>
      </c>
      <c r="E36" s="84">
        <v>0</v>
      </c>
      <c r="F36" s="84">
        <v>0</v>
      </c>
      <c r="G36" s="84">
        <v>0</v>
      </c>
      <c r="H36" s="84">
        <v>0</v>
      </c>
      <c r="I36" s="84">
        <v>0</v>
      </c>
      <c r="J36" s="84">
        <v>0</v>
      </c>
      <c r="K36" s="84">
        <v>0</v>
      </c>
      <c r="L36" s="84">
        <v>0</v>
      </c>
      <c r="M36" s="84">
        <v>0</v>
      </c>
      <c r="N36" s="84">
        <v>0</v>
      </c>
      <c r="O36" s="84">
        <v>0</v>
      </c>
      <c r="P36" s="84">
        <v>0</v>
      </c>
      <c r="Q36" s="84">
        <v>0</v>
      </c>
      <c r="R36" s="84">
        <v>0</v>
      </c>
      <c r="S36" s="84">
        <v>0</v>
      </c>
      <c r="T36" s="84">
        <v>0</v>
      </c>
      <c r="U36" s="84">
        <v>0</v>
      </c>
      <c r="V36" s="84">
        <v>0</v>
      </c>
      <c r="W36" s="84">
        <v>0</v>
      </c>
      <c r="X36" s="84">
        <v>0</v>
      </c>
      <c r="Y36" s="84">
        <v>0</v>
      </c>
      <c r="Z36" s="84">
        <v>0</v>
      </c>
      <c r="AA36" s="84">
        <v>0</v>
      </c>
      <c r="AB36" s="84">
        <v>0</v>
      </c>
      <c r="AC36" s="84">
        <v>0</v>
      </c>
      <c r="AD36" s="84">
        <v>0</v>
      </c>
      <c r="AE36" s="84">
        <v>0</v>
      </c>
      <c r="AF36" s="84">
        <v>0</v>
      </c>
      <c r="AG36" s="84">
        <v>0</v>
      </c>
      <c r="AH36" s="84">
        <v>0</v>
      </c>
      <c r="AI36" s="84">
        <v>0</v>
      </c>
      <c r="AJ36" s="84">
        <v>0</v>
      </c>
      <c r="AK36" s="84">
        <v>0</v>
      </c>
      <c r="AL36" s="84">
        <v>0</v>
      </c>
      <c r="AM36" s="84">
        <v>0</v>
      </c>
      <c r="AN36" s="84">
        <v>0</v>
      </c>
      <c r="AO36" s="84">
        <v>0</v>
      </c>
      <c r="AP36" s="84">
        <v>0</v>
      </c>
      <c r="AQ36" s="84">
        <v>0</v>
      </c>
      <c r="AR36" s="84">
        <v>0</v>
      </c>
      <c r="AS36" s="84">
        <v>0</v>
      </c>
      <c r="AT36" s="84">
        <v>0</v>
      </c>
      <c r="AU36" s="84">
        <v>0</v>
      </c>
      <c r="AV36" s="84">
        <v>0</v>
      </c>
      <c r="AW36" s="84">
        <v>0</v>
      </c>
      <c r="AX36" s="84">
        <v>0</v>
      </c>
      <c r="AY36" s="84">
        <v>0</v>
      </c>
      <c r="AZ36" s="84">
        <v>0</v>
      </c>
      <c r="BA36" s="84">
        <v>0</v>
      </c>
      <c r="BB36" s="84">
        <v>0</v>
      </c>
      <c r="BC36" s="84">
        <v>0</v>
      </c>
      <c r="BD36" s="84">
        <v>0</v>
      </c>
      <c r="BE36" s="84">
        <v>0</v>
      </c>
      <c r="BF36" s="84">
        <v>0</v>
      </c>
      <c r="BG36" s="84">
        <v>0</v>
      </c>
      <c r="BH36" s="84">
        <v>0</v>
      </c>
      <c r="BI36" s="84">
        <v>0</v>
      </c>
      <c r="BJ36" s="84">
        <v>0</v>
      </c>
      <c r="BK36" s="84">
        <v>0</v>
      </c>
      <c r="BL36" s="84">
        <v>0</v>
      </c>
      <c r="BM36" s="84">
        <v>0</v>
      </c>
      <c r="BN36" s="84">
        <v>0</v>
      </c>
      <c r="BO36" s="84">
        <v>0</v>
      </c>
      <c r="BP36" s="84">
        <v>0</v>
      </c>
      <c r="BQ36" s="84">
        <v>0</v>
      </c>
      <c r="BR36" s="84">
        <v>0</v>
      </c>
      <c r="BS36" s="84">
        <v>0</v>
      </c>
      <c r="BT36" s="84">
        <v>0</v>
      </c>
      <c r="BU36" s="84">
        <v>0</v>
      </c>
      <c r="BV36" s="84">
        <v>0</v>
      </c>
      <c r="BW36" s="84">
        <v>0</v>
      </c>
      <c r="BX36" s="84">
        <v>0</v>
      </c>
      <c r="BY36" s="84">
        <v>0</v>
      </c>
      <c r="BZ36" s="84">
        <v>0</v>
      </c>
      <c r="CA36" s="84">
        <v>0</v>
      </c>
      <c r="CB36" s="84">
        <v>0</v>
      </c>
      <c r="CC36" s="84">
        <v>0</v>
      </c>
      <c r="CD36" s="84">
        <v>0</v>
      </c>
      <c r="CE36" s="84">
        <v>0</v>
      </c>
      <c r="CF36" s="84">
        <v>0</v>
      </c>
      <c r="CG36" s="84">
        <v>0</v>
      </c>
      <c r="CH36" s="84">
        <v>0</v>
      </c>
      <c r="CI36" s="84">
        <v>0</v>
      </c>
      <c r="CJ36" s="84">
        <v>0</v>
      </c>
      <c r="CK36" s="84">
        <v>0</v>
      </c>
      <c r="CL36" s="84">
        <v>0</v>
      </c>
      <c r="CM36" s="84">
        <v>0</v>
      </c>
      <c r="CN36" s="84">
        <v>0</v>
      </c>
      <c r="CO36" s="84">
        <v>0</v>
      </c>
      <c r="CP36" s="84">
        <v>0</v>
      </c>
      <c r="CQ36" s="84">
        <v>0</v>
      </c>
      <c r="CR36" s="84">
        <v>0</v>
      </c>
      <c r="CS36" s="84">
        <v>0</v>
      </c>
      <c r="CT36" s="84">
        <v>0</v>
      </c>
      <c r="CU36" s="84">
        <v>0</v>
      </c>
      <c r="CV36" s="84">
        <v>0</v>
      </c>
      <c r="CW36" s="84">
        <v>0</v>
      </c>
      <c r="CX36" s="84">
        <v>0</v>
      </c>
      <c r="CY36" s="84">
        <v>0</v>
      </c>
      <c r="CZ36" s="84">
        <v>0</v>
      </c>
    </row>
    <row r="37" spans="1:104" x14ac:dyDescent="0.25">
      <c r="A37" t="s">
        <v>114</v>
      </c>
      <c r="B37" s="84">
        <v>0</v>
      </c>
      <c r="C37" s="84">
        <v>0</v>
      </c>
      <c r="D37" s="84">
        <v>0</v>
      </c>
      <c r="E37" s="84">
        <v>0</v>
      </c>
      <c r="F37" s="84">
        <v>0</v>
      </c>
      <c r="G37" s="84">
        <v>0</v>
      </c>
      <c r="H37" s="84">
        <v>0</v>
      </c>
      <c r="I37" s="84">
        <v>0</v>
      </c>
      <c r="J37" s="84">
        <v>0</v>
      </c>
      <c r="K37" s="84">
        <v>0</v>
      </c>
      <c r="L37" s="84">
        <v>0</v>
      </c>
      <c r="M37" s="84">
        <v>0</v>
      </c>
      <c r="N37" s="84">
        <v>0</v>
      </c>
      <c r="O37" s="84">
        <v>0</v>
      </c>
      <c r="P37" s="84">
        <v>0</v>
      </c>
      <c r="Q37" s="84">
        <v>0</v>
      </c>
      <c r="R37" s="84">
        <v>0</v>
      </c>
      <c r="S37" s="84">
        <v>0</v>
      </c>
      <c r="T37" s="84">
        <v>0</v>
      </c>
      <c r="U37" s="84">
        <v>0</v>
      </c>
      <c r="V37" s="84">
        <v>0</v>
      </c>
      <c r="W37" s="84">
        <v>0</v>
      </c>
      <c r="X37" s="84">
        <v>0</v>
      </c>
      <c r="Y37" s="84">
        <v>0</v>
      </c>
      <c r="Z37" s="84">
        <v>0</v>
      </c>
      <c r="AA37" s="84">
        <v>0</v>
      </c>
      <c r="AB37" s="84">
        <v>0</v>
      </c>
      <c r="AC37" s="84">
        <v>0</v>
      </c>
      <c r="AD37" s="84">
        <v>0</v>
      </c>
      <c r="AE37" s="84">
        <v>0</v>
      </c>
      <c r="AF37" s="84">
        <v>0</v>
      </c>
      <c r="AG37" s="84">
        <v>0</v>
      </c>
      <c r="AH37" s="84">
        <v>0</v>
      </c>
      <c r="AI37" s="84">
        <v>0</v>
      </c>
      <c r="AJ37" s="84">
        <v>0</v>
      </c>
      <c r="AK37" s="84">
        <v>0</v>
      </c>
      <c r="AL37" s="84">
        <v>0</v>
      </c>
      <c r="AM37" s="84">
        <v>0</v>
      </c>
      <c r="AN37" s="84">
        <v>0</v>
      </c>
      <c r="AO37" s="84">
        <v>0</v>
      </c>
      <c r="AP37" s="84">
        <v>0</v>
      </c>
      <c r="AQ37" s="84">
        <v>0</v>
      </c>
      <c r="AR37" s="84">
        <v>0</v>
      </c>
      <c r="AS37" s="84">
        <v>0</v>
      </c>
      <c r="AT37" s="84">
        <v>0</v>
      </c>
      <c r="AU37" s="84">
        <v>0</v>
      </c>
      <c r="AV37" s="84">
        <v>0</v>
      </c>
      <c r="AW37" s="84">
        <v>0</v>
      </c>
      <c r="AX37" s="84">
        <v>0</v>
      </c>
      <c r="AY37" s="84">
        <v>0</v>
      </c>
      <c r="AZ37" s="84">
        <v>0</v>
      </c>
      <c r="BA37" s="84">
        <v>0</v>
      </c>
      <c r="BB37" s="84">
        <v>0</v>
      </c>
      <c r="BC37" s="84">
        <v>0</v>
      </c>
      <c r="BD37" s="84">
        <v>0</v>
      </c>
      <c r="BE37" s="84">
        <v>0</v>
      </c>
      <c r="BF37" s="84">
        <v>0</v>
      </c>
      <c r="BG37" s="84">
        <v>0</v>
      </c>
      <c r="BH37" s="84">
        <v>0</v>
      </c>
      <c r="BI37" s="84">
        <v>0</v>
      </c>
      <c r="BJ37" s="84">
        <v>0</v>
      </c>
      <c r="BK37" s="84">
        <v>0</v>
      </c>
      <c r="BL37" s="84">
        <v>0</v>
      </c>
      <c r="BM37" s="84">
        <v>0</v>
      </c>
      <c r="BN37" s="84">
        <v>0</v>
      </c>
      <c r="BO37" s="84">
        <v>0</v>
      </c>
      <c r="BP37" s="84">
        <v>0</v>
      </c>
      <c r="BQ37" s="84">
        <v>0</v>
      </c>
      <c r="BR37" s="84">
        <v>0</v>
      </c>
      <c r="BS37" s="84">
        <v>0</v>
      </c>
      <c r="BT37" s="84">
        <v>0</v>
      </c>
      <c r="BU37" s="84">
        <v>0</v>
      </c>
      <c r="BV37" s="84">
        <v>0</v>
      </c>
      <c r="BW37" s="84">
        <v>0</v>
      </c>
      <c r="BX37" s="84">
        <v>0</v>
      </c>
      <c r="BY37" s="84">
        <v>0</v>
      </c>
      <c r="BZ37" s="84">
        <v>0</v>
      </c>
      <c r="CA37" s="84">
        <v>0</v>
      </c>
      <c r="CB37" s="84">
        <v>0</v>
      </c>
      <c r="CC37" s="84">
        <v>0</v>
      </c>
      <c r="CD37" s="84">
        <v>0</v>
      </c>
      <c r="CE37" s="84">
        <v>0</v>
      </c>
      <c r="CF37" s="84">
        <v>0</v>
      </c>
      <c r="CG37" s="84">
        <v>0</v>
      </c>
      <c r="CH37" s="84">
        <v>0</v>
      </c>
      <c r="CI37" s="84">
        <v>0</v>
      </c>
      <c r="CJ37" s="84">
        <v>0</v>
      </c>
      <c r="CK37" s="84">
        <v>0</v>
      </c>
      <c r="CL37" s="84">
        <v>0</v>
      </c>
      <c r="CM37" s="84">
        <v>0</v>
      </c>
      <c r="CN37" s="84">
        <v>0</v>
      </c>
      <c r="CO37" s="84">
        <v>0</v>
      </c>
      <c r="CP37" s="84">
        <v>0</v>
      </c>
      <c r="CQ37" s="84">
        <v>0</v>
      </c>
      <c r="CR37" s="84">
        <v>0</v>
      </c>
      <c r="CS37" s="84">
        <v>0</v>
      </c>
      <c r="CT37" s="84">
        <v>0</v>
      </c>
      <c r="CU37" s="84">
        <v>0</v>
      </c>
      <c r="CV37" s="84">
        <v>0</v>
      </c>
      <c r="CW37" s="84">
        <v>0</v>
      </c>
      <c r="CX37" s="84">
        <v>0</v>
      </c>
      <c r="CY37" s="84">
        <v>0</v>
      </c>
      <c r="CZ37" s="84">
        <v>0</v>
      </c>
    </row>
    <row r="38" spans="1:104" x14ac:dyDescent="0.25">
      <c r="A38" t="s">
        <v>117</v>
      </c>
      <c r="B38" s="84">
        <v>0</v>
      </c>
      <c r="C38" s="84">
        <v>0</v>
      </c>
      <c r="D38" s="84">
        <v>0</v>
      </c>
      <c r="E38" s="84">
        <v>0</v>
      </c>
      <c r="F38" s="84">
        <v>0</v>
      </c>
      <c r="G38" s="84">
        <v>0</v>
      </c>
      <c r="H38" s="84">
        <v>0</v>
      </c>
      <c r="I38" s="84">
        <v>0</v>
      </c>
      <c r="J38" s="84">
        <v>0</v>
      </c>
      <c r="K38" s="84">
        <v>0</v>
      </c>
      <c r="L38" s="84">
        <v>0</v>
      </c>
      <c r="M38" s="84">
        <v>0</v>
      </c>
      <c r="N38" s="84">
        <v>0</v>
      </c>
      <c r="O38" s="84">
        <v>0</v>
      </c>
      <c r="P38" s="84">
        <v>0</v>
      </c>
      <c r="Q38" s="84">
        <v>0</v>
      </c>
      <c r="R38" s="84">
        <v>0</v>
      </c>
      <c r="S38" s="84">
        <v>0</v>
      </c>
      <c r="T38" s="84">
        <v>0</v>
      </c>
      <c r="U38" s="84">
        <v>0</v>
      </c>
      <c r="V38" s="84">
        <v>0</v>
      </c>
      <c r="W38" s="84">
        <v>0</v>
      </c>
      <c r="X38" s="84">
        <v>0</v>
      </c>
      <c r="Y38" s="84">
        <v>0</v>
      </c>
      <c r="Z38" s="84">
        <v>0</v>
      </c>
      <c r="AA38" s="84">
        <v>0</v>
      </c>
      <c r="AB38" s="84">
        <v>0</v>
      </c>
      <c r="AC38" s="84">
        <v>0</v>
      </c>
      <c r="AD38" s="84">
        <v>0</v>
      </c>
      <c r="AE38" s="84">
        <v>0</v>
      </c>
      <c r="AF38" s="84">
        <v>0</v>
      </c>
      <c r="AG38" s="84">
        <v>0</v>
      </c>
      <c r="AH38" s="84">
        <v>0</v>
      </c>
      <c r="AI38" s="84">
        <v>0</v>
      </c>
      <c r="AJ38" s="84">
        <v>0</v>
      </c>
      <c r="AK38" s="84">
        <v>0</v>
      </c>
      <c r="AL38" s="84">
        <v>0</v>
      </c>
      <c r="AM38" s="84">
        <v>0</v>
      </c>
      <c r="AN38" s="84">
        <v>0</v>
      </c>
      <c r="AO38" s="84">
        <v>0</v>
      </c>
      <c r="AP38" s="84">
        <v>0</v>
      </c>
      <c r="AQ38" s="84">
        <v>0</v>
      </c>
      <c r="AR38" s="84">
        <v>0</v>
      </c>
      <c r="AS38" s="84">
        <v>0</v>
      </c>
      <c r="AT38" s="84">
        <v>0</v>
      </c>
      <c r="AU38" s="84">
        <v>0</v>
      </c>
      <c r="AV38" s="84">
        <v>0</v>
      </c>
      <c r="AW38" s="84">
        <v>0</v>
      </c>
      <c r="AX38" s="84">
        <v>0</v>
      </c>
      <c r="AY38" s="84">
        <v>0</v>
      </c>
      <c r="AZ38" s="84">
        <v>0</v>
      </c>
      <c r="BA38" s="84">
        <v>0</v>
      </c>
      <c r="BB38" s="84">
        <v>0</v>
      </c>
      <c r="BC38" s="84">
        <v>0</v>
      </c>
      <c r="BD38" s="84">
        <v>0</v>
      </c>
      <c r="BE38" s="84">
        <v>0</v>
      </c>
      <c r="BF38" s="84">
        <v>0</v>
      </c>
      <c r="BG38" s="84">
        <v>0</v>
      </c>
      <c r="BH38" s="84">
        <v>0</v>
      </c>
      <c r="BI38" s="84">
        <v>0</v>
      </c>
      <c r="BJ38" s="84">
        <v>0</v>
      </c>
      <c r="BK38" s="84">
        <v>0</v>
      </c>
      <c r="BL38" s="84">
        <v>0</v>
      </c>
      <c r="BM38" s="84">
        <v>0</v>
      </c>
      <c r="BN38" s="84">
        <v>0</v>
      </c>
      <c r="BO38" s="84">
        <v>0</v>
      </c>
      <c r="BP38" s="84">
        <v>0</v>
      </c>
      <c r="BQ38" s="84">
        <v>0</v>
      </c>
      <c r="BR38" s="84">
        <v>0</v>
      </c>
      <c r="BS38" s="84">
        <v>0</v>
      </c>
      <c r="BT38" s="84">
        <v>0</v>
      </c>
      <c r="BU38" s="84">
        <v>0</v>
      </c>
      <c r="BV38" s="84">
        <v>0</v>
      </c>
      <c r="BW38" s="84">
        <v>0</v>
      </c>
      <c r="BX38" s="84">
        <v>0</v>
      </c>
      <c r="BY38" s="84">
        <v>0</v>
      </c>
      <c r="BZ38" s="84">
        <v>0</v>
      </c>
      <c r="CA38" s="84">
        <v>0</v>
      </c>
      <c r="CB38" s="84">
        <v>0</v>
      </c>
      <c r="CC38" s="84">
        <v>0</v>
      </c>
      <c r="CD38" s="84">
        <v>0</v>
      </c>
      <c r="CE38" s="84">
        <v>0</v>
      </c>
      <c r="CF38" s="84">
        <v>0</v>
      </c>
      <c r="CG38" s="84">
        <v>0</v>
      </c>
      <c r="CH38" s="84">
        <v>0</v>
      </c>
      <c r="CI38" s="84">
        <v>0</v>
      </c>
      <c r="CJ38" s="84">
        <v>0</v>
      </c>
      <c r="CK38" s="84">
        <v>0</v>
      </c>
      <c r="CL38" s="84">
        <v>0</v>
      </c>
      <c r="CM38" s="84">
        <v>0</v>
      </c>
      <c r="CN38" s="84">
        <v>0</v>
      </c>
      <c r="CO38" s="84">
        <v>0</v>
      </c>
      <c r="CP38" s="84">
        <v>0</v>
      </c>
      <c r="CQ38" s="84">
        <v>0</v>
      </c>
      <c r="CR38" s="84">
        <v>0</v>
      </c>
      <c r="CS38" s="84">
        <v>0</v>
      </c>
      <c r="CT38" s="84">
        <v>0</v>
      </c>
      <c r="CU38" s="84">
        <v>0</v>
      </c>
      <c r="CV38" s="84">
        <v>0</v>
      </c>
      <c r="CW38" s="84">
        <v>0</v>
      </c>
      <c r="CX38" s="84">
        <v>0</v>
      </c>
      <c r="CY38" s="84">
        <v>0</v>
      </c>
      <c r="CZ38" s="84">
        <v>0</v>
      </c>
    </row>
    <row r="39" spans="1:104" x14ac:dyDescent="0.25">
      <c r="A39" t="s">
        <v>120</v>
      </c>
      <c r="B39" s="84">
        <v>0</v>
      </c>
      <c r="C39" s="84">
        <v>0</v>
      </c>
      <c r="D39" s="84">
        <v>0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84">
        <v>0</v>
      </c>
      <c r="M39" s="84">
        <v>0</v>
      </c>
      <c r="N39" s="84">
        <v>0</v>
      </c>
      <c r="O39" s="84">
        <v>0</v>
      </c>
      <c r="P39" s="84">
        <v>0</v>
      </c>
      <c r="Q39" s="84">
        <v>0</v>
      </c>
      <c r="R39" s="84">
        <v>0</v>
      </c>
      <c r="S39" s="84">
        <v>0</v>
      </c>
      <c r="T39" s="84">
        <v>0</v>
      </c>
      <c r="U39" s="84">
        <v>0</v>
      </c>
      <c r="V39" s="84">
        <v>0</v>
      </c>
      <c r="W39" s="84">
        <v>0</v>
      </c>
      <c r="X39" s="84">
        <v>0</v>
      </c>
      <c r="Y39" s="84">
        <v>0</v>
      </c>
      <c r="Z39" s="84">
        <v>0</v>
      </c>
      <c r="AA39" s="84">
        <v>0</v>
      </c>
      <c r="AB39" s="84">
        <v>0</v>
      </c>
      <c r="AC39" s="84">
        <v>0</v>
      </c>
      <c r="AD39" s="84">
        <v>0</v>
      </c>
      <c r="AE39" s="84">
        <v>0</v>
      </c>
      <c r="AF39" s="84">
        <v>0</v>
      </c>
      <c r="AG39" s="84">
        <v>0</v>
      </c>
      <c r="AH39" s="84">
        <v>0</v>
      </c>
      <c r="AI39" s="84">
        <v>0</v>
      </c>
      <c r="AJ39" s="84">
        <v>0</v>
      </c>
      <c r="AK39" s="84">
        <v>0</v>
      </c>
      <c r="AL39" s="84">
        <v>0</v>
      </c>
      <c r="AM39" s="84">
        <v>0</v>
      </c>
      <c r="AN39" s="84">
        <v>0</v>
      </c>
      <c r="AO39" s="84">
        <v>0</v>
      </c>
      <c r="AP39" s="84">
        <v>0</v>
      </c>
      <c r="AQ39" s="84">
        <v>0</v>
      </c>
      <c r="AR39" s="84">
        <v>0</v>
      </c>
      <c r="AS39" s="84">
        <v>0</v>
      </c>
      <c r="AT39" s="84">
        <v>0</v>
      </c>
      <c r="AU39" s="84">
        <v>0</v>
      </c>
      <c r="AV39" s="84">
        <v>0</v>
      </c>
      <c r="AW39" s="84">
        <v>0</v>
      </c>
      <c r="AX39" s="84">
        <v>0</v>
      </c>
      <c r="AY39" s="84">
        <v>0</v>
      </c>
      <c r="AZ39" s="84">
        <v>0</v>
      </c>
      <c r="BA39" s="84">
        <v>0</v>
      </c>
      <c r="BB39" s="84">
        <v>0</v>
      </c>
      <c r="BC39" s="84">
        <v>0</v>
      </c>
      <c r="BD39" s="84">
        <v>0</v>
      </c>
      <c r="BE39" s="84">
        <v>0</v>
      </c>
      <c r="BF39" s="84">
        <v>0</v>
      </c>
      <c r="BG39" s="84">
        <v>0</v>
      </c>
      <c r="BH39" s="84">
        <v>0</v>
      </c>
      <c r="BI39" s="84">
        <v>0</v>
      </c>
      <c r="BJ39" s="84">
        <v>0</v>
      </c>
      <c r="BK39" s="84">
        <v>0</v>
      </c>
      <c r="BL39" s="84">
        <v>0</v>
      </c>
      <c r="BM39" s="84">
        <v>0</v>
      </c>
      <c r="BN39" s="84">
        <v>0</v>
      </c>
      <c r="BO39" s="84">
        <v>0</v>
      </c>
      <c r="BP39" s="84">
        <v>0</v>
      </c>
      <c r="BQ39" s="84">
        <v>0</v>
      </c>
      <c r="BR39" s="84">
        <v>0</v>
      </c>
      <c r="BS39" s="84">
        <v>0</v>
      </c>
      <c r="BT39" s="84">
        <v>0</v>
      </c>
      <c r="BU39" s="84">
        <v>0</v>
      </c>
      <c r="BV39" s="84">
        <v>0</v>
      </c>
      <c r="BW39" s="84">
        <v>0</v>
      </c>
      <c r="BX39" s="84">
        <v>0</v>
      </c>
      <c r="BY39" s="84">
        <v>0</v>
      </c>
      <c r="BZ39" s="84">
        <v>0</v>
      </c>
      <c r="CA39" s="84">
        <v>0</v>
      </c>
      <c r="CB39" s="84">
        <v>0</v>
      </c>
      <c r="CC39" s="84">
        <v>0</v>
      </c>
      <c r="CD39" s="84">
        <v>0</v>
      </c>
      <c r="CE39" s="84">
        <v>0</v>
      </c>
      <c r="CF39" s="84">
        <v>0</v>
      </c>
      <c r="CG39" s="84">
        <v>0</v>
      </c>
      <c r="CH39" s="84">
        <v>0</v>
      </c>
      <c r="CI39" s="84">
        <v>0</v>
      </c>
      <c r="CJ39" s="84">
        <v>0</v>
      </c>
      <c r="CK39" s="84">
        <v>0</v>
      </c>
      <c r="CL39" s="84">
        <v>0</v>
      </c>
      <c r="CM39" s="84">
        <v>0</v>
      </c>
      <c r="CN39" s="84">
        <v>0</v>
      </c>
      <c r="CO39" s="84">
        <v>0</v>
      </c>
      <c r="CP39" s="84">
        <v>0</v>
      </c>
      <c r="CQ39" s="84">
        <v>0</v>
      </c>
      <c r="CR39" s="84">
        <v>0</v>
      </c>
      <c r="CS39" s="84">
        <v>0</v>
      </c>
      <c r="CT39" s="84">
        <v>0</v>
      </c>
      <c r="CU39" s="84">
        <v>0</v>
      </c>
      <c r="CV39" s="84">
        <v>0</v>
      </c>
      <c r="CW39" s="84">
        <v>0</v>
      </c>
      <c r="CX39" s="84">
        <v>0</v>
      </c>
      <c r="CY39" s="84">
        <v>0</v>
      </c>
      <c r="CZ39" s="84">
        <v>0</v>
      </c>
    </row>
    <row r="40" spans="1:104" x14ac:dyDescent="0.25">
      <c r="A40" t="s">
        <v>123</v>
      </c>
      <c r="B40" s="84">
        <v>0</v>
      </c>
      <c r="C40" s="84">
        <v>0</v>
      </c>
      <c r="D40" s="84">
        <v>0</v>
      </c>
      <c r="E40" s="84">
        <v>0</v>
      </c>
      <c r="F40" s="84">
        <v>0</v>
      </c>
      <c r="G40" s="84">
        <v>0</v>
      </c>
      <c r="H40" s="84">
        <v>0</v>
      </c>
      <c r="I40" s="84">
        <v>0</v>
      </c>
      <c r="J40" s="84">
        <v>0</v>
      </c>
      <c r="K40" s="84">
        <v>0</v>
      </c>
      <c r="L40" s="84">
        <v>0</v>
      </c>
      <c r="M40" s="84">
        <v>0</v>
      </c>
      <c r="N40" s="84">
        <v>0</v>
      </c>
      <c r="O40" s="84">
        <v>0</v>
      </c>
      <c r="P40" s="84">
        <v>0</v>
      </c>
      <c r="Q40" s="84">
        <v>0</v>
      </c>
      <c r="R40" s="84">
        <v>0</v>
      </c>
      <c r="S40" s="84">
        <v>0</v>
      </c>
      <c r="T40" s="84">
        <v>0</v>
      </c>
      <c r="U40" s="84">
        <v>0</v>
      </c>
      <c r="V40" s="84">
        <v>0</v>
      </c>
      <c r="W40" s="84">
        <v>0</v>
      </c>
      <c r="X40" s="84">
        <v>0</v>
      </c>
      <c r="Y40" s="84">
        <v>0</v>
      </c>
      <c r="Z40" s="84">
        <v>0</v>
      </c>
      <c r="AA40" s="84">
        <v>0</v>
      </c>
      <c r="AB40" s="84">
        <v>0</v>
      </c>
      <c r="AC40" s="84">
        <v>0</v>
      </c>
      <c r="AD40" s="84">
        <v>0</v>
      </c>
      <c r="AE40" s="84">
        <v>0</v>
      </c>
      <c r="AF40" s="84">
        <v>0</v>
      </c>
      <c r="AG40" s="84">
        <v>0</v>
      </c>
      <c r="AH40" s="84">
        <v>0</v>
      </c>
      <c r="AI40" s="84">
        <v>0</v>
      </c>
      <c r="AJ40" s="84">
        <v>0</v>
      </c>
      <c r="AK40" s="84">
        <v>0</v>
      </c>
      <c r="AL40" s="84">
        <v>0</v>
      </c>
      <c r="AM40" s="84">
        <v>0</v>
      </c>
      <c r="AN40" s="84">
        <v>0</v>
      </c>
      <c r="AO40" s="84">
        <v>0</v>
      </c>
      <c r="AP40" s="84">
        <v>0</v>
      </c>
      <c r="AQ40" s="84">
        <v>0</v>
      </c>
      <c r="AR40" s="84">
        <v>0</v>
      </c>
      <c r="AS40" s="84">
        <v>0</v>
      </c>
      <c r="AT40" s="84">
        <v>0</v>
      </c>
      <c r="AU40" s="84">
        <v>0</v>
      </c>
      <c r="AV40" s="84">
        <v>0</v>
      </c>
      <c r="AW40" s="84">
        <v>0</v>
      </c>
      <c r="AX40" s="84">
        <v>0</v>
      </c>
      <c r="AY40" s="84">
        <v>0</v>
      </c>
      <c r="AZ40" s="84">
        <v>0</v>
      </c>
      <c r="BA40" s="84">
        <v>0</v>
      </c>
      <c r="BB40" s="84">
        <v>0</v>
      </c>
      <c r="BC40" s="84">
        <v>0</v>
      </c>
      <c r="BD40" s="84">
        <v>0</v>
      </c>
      <c r="BE40" s="84">
        <v>0</v>
      </c>
      <c r="BF40" s="84">
        <v>0</v>
      </c>
      <c r="BG40" s="84">
        <v>0</v>
      </c>
      <c r="BH40" s="84">
        <v>0</v>
      </c>
      <c r="BI40" s="84">
        <v>0</v>
      </c>
      <c r="BJ40" s="84">
        <v>0</v>
      </c>
      <c r="BK40" s="84">
        <v>0</v>
      </c>
      <c r="BL40" s="84">
        <v>0</v>
      </c>
      <c r="BM40" s="84">
        <v>0</v>
      </c>
      <c r="BN40" s="84">
        <v>0</v>
      </c>
      <c r="BO40" s="84">
        <v>0</v>
      </c>
      <c r="BP40" s="84">
        <v>0</v>
      </c>
      <c r="BQ40" s="84">
        <v>0</v>
      </c>
      <c r="BR40" s="84">
        <v>0</v>
      </c>
      <c r="BS40" s="84">
        <v>0</v>
      </c>
      <c r="BT40" s="84">
        <v>0</v>
      </c>
      <c r="BU40" s="84">
        <v>0</v>
      </c>
      <c r="BV40" s="84">
        <v>0</v>
      </c>
      <c r="BW40" s="84">
        <v>0</v>
      </c>
      <c r="BX40" s="84">
        <v>0</v>
      </c>
      <c r="BY40" s="84">
        <v>0</v>
      </c>
      <c r="BZ40" s="84">
        <v>0</v>
      </c>
      <c r="CA40" s="84">
        <v>0</v>
      </c>
      <c r="CB40" s="84">
        <v>0</v>
      </c>
      <c r="CC40" s="84">
        <v>0</v>
      </c>
      <c r="CD40" s="84">
        <v>0</v>
      </c>
      <c r="CE40" s="84">
        <v>0</v>
      </c>
      <c r="CF40" s="84">
        <v>0</v>
      </c>
      <c r="CG40" s="84">
        <v>0</v>
      </c>
      <c r="CH40" s="84">
        <v>0</v>
      </c>
      <c r="CI40" s="84">
        <v>0</v>
      </c>
      <c r="CJ40" s="84">
        <v>0</v>
      </c>
      <c r="CK40" s="84">
        <v>0</v>
      </c>
      <c r="CL40" s="84">
        <v>0</v>
      </c>
      <c r="CM40" s="84">
        <v>0</v>
      </c>
      <c r="CN40" s="84">
        <v>0</v>
      </c>
      <c r="CO40" s="84">
        <v>0</v>
      </c>
      <c r="CP40" s="84">
        <v>0</v>
      </c>
      <c r="CQ40" s="84">
        <v>0</v>
      </c>
      <c r="CR40" s="84">
        <v>0</v>
      </c>
      <c r="CS40" s="84">
        <v>0</v>
      </c>
      <c r="CT40" s="84">
        <v>0</v>
      </c>
      <c r="CU40" s="84">
        <v>0</v>
      </c>
      <c r="CV40" s="84">
        <v>0</v>
      </c>
      <c r="CW40" s="84">
        <v>0</v>
      </c>
      <c r="CX40" s="84">
        <v>0</v>
      </c>
      <c r="CY40" s="84">
        <v>0</v>
      </c>
      <c r="CZ40" s="84">
        <v>0</v>
      </c>
    </row>
    <row r="41" spans="1:104" x14ac:dyDescent="0.25">
      <c r="A41" t="s">
        <v>126</v>
      </c>
      <c r="B41" s="84">
        <v>0</v>
      </c>
      <c r="C41" s="84">
        <v>0</v>
      </c>
      <c r="D41" s="84">
        <v>0</v>
      </c>
      <c r="E41" s="84">
        <v>0</v>
      </c>
      <c r="F41" s="84">
        <v>0</v>
      </c>
      <c r="G41" s="84">
        <v>0</v>
      </c>
      <c r="H41" s="84">
        <v>0</v>
      </c>
      <c r="I41" s="84">
        <v>0</v>
      </c>
      <c r="J41" s="84">
        <v>0</v>
      </c>
      <c r="K41" s="84">
        <v>0</v>
      </c>
      <c r="L41" s="84">
        <v>0</v>
      </c>
      <c r="M41" s="84">
        <v>0</v>
      </c>
      <c r="N41" s="84">
        <v>0</v>
      </c>
      <c r="O41" s="84">
        <v>0</v>
      </c>
      <c r="P41" s="84">
        <v>0</v>
      </c>
      <c r="Q41" s="84">
        <v>0</v>
      </c>
      <c r="R41" s="84">
        <v>0</v>
      </c>
      <c r="S41" s="84">
        <v>0</v>
      </c>
      <c r="T41" s="84">
        <v>0</v>
      </c>
      <c r="U41" s="84">
        <v>0</v>
      </c>
      <c r="V41" s="84">
        <v>0</v>
      </c>
      <c r="W41" s="84">
        <v>0</v>
      </c>
      <c r="X41" s="84">
        <v>0</v>
      </c>
      <c r="Y41" s="84">
        <v>0</v>
      </c>
      <c r="Z41" s="84">
        <v>0</v>
      </c>
      <c r="AA41" s="84">
        <v>0</v>
      </c>
      <c r="AB41" s="84">
        <v>0</v>
      </c>
      <c r="AC41" s="84">
        <v>0</v>
      </c>
      <c r="AD41" s="84">
        <v>0</v>
      </c>
      <c r="AE41" s="84">
        <v>0</v>
      </c>
      <c r="AF41" s="84">
        <v>0</v>
      </c>
      <c r="AG41" s="84">
        <v>0</v>
      </c>
      <c r="AH41" s="84">
        <v>0</v>
      </c>
      <c r="AI41" s="84">
        <v>0</v>
      </c>
      <c r="AJ41" s="84">
        <v>0</v>
      </c>
      <c r="AK41" s="84">
        <v>0</v>
      </c>
      <c r="AL41" s="84">
        <v>0</v>
      </c>
      <c r="AM41" s="84">
        <v>0</v>
      </c>
      <c r="AN41" s="84">
        <v>0</v>
      </c>
      <c r="AO41" s="84">
        <v>0</v>
      </c>
      <c r="AP41" s="84">
        <v>0</v>
      </c>
      <c r="AQ41" s="84">
        <v>0</v>
      </c>
      <c r="AR41" s="84">
        <v>0</v>
      </c>
      <c r="AS41" s="84">
        <v>0</v>
      </c>
      <c r="AT41" s="84">
        <v>0</v>
      </c>
      <c r="AU41" s="84">
        <v>0</v>
      </c>
      <c r="AV41" s="84">
        <v>0</v>
      </c>
      <c r="AW41" s="84">
        <v>0</v>
      </c>
      <c r="AX41" s="84">
        <v>0</v>
      </c>
      <c r="AY41" s="84">
        <v>0</v>
      </c>
      <c r="AZ41" s="84">
        <v>0</v>
      </c>
      <c r="BA41" s="84">
        <v>0</v>
      </c>
      <c r="BB41" s="84">
        <v>0</v>
      </c>
      <c r="BC41" s="84">
        <v>0</v>
      </c>
      <c r="BD41" s="84">
        <v>0</v>
      </c>
      <c r="BE41" s="84">
        <v>0</v>
      </c>
      <c r="BF41" s="84">
        <v>0</v>
      </c>
      <c r="BG41" s="84">
        <v>0</v>
      </c>
      <c r="BH41" s="84">
        <v>0</v>
      </c>
      <c r="BI41" s="84">
        <v>0</v>
      </c>
      <c r="BJ41" s="84">
        <v>0</v>
      </c>
      <c r="BK41" s="84">
        <v>0</v>
      </c>
      <c r="BL41" s="84">
        <v>0</v>
      </c>
      <c r="BM41" s="84">
        <v>0</v>
      </c>
      <c r="BN41" s="84">
        <v>0</v>
      </c>
      <c r="BO41" s="84">
        <v>0</v>
      </c>
      <c r="BP41" s="84">
        <v>0</v>
      </c>
      <c r="BQ41" s="84">
        <v>0</v>
      </c>
      <c r="BR41" s="84">
        <v>0</v>
      </c>
      <c r="BS41" s="84">
        <v>0</v>
      </c>
      <c r="BT41" s="84">
        <v>0</v>
      </c>
      <c r="BU41" s="84">
        <v>0</v>
      </c>
      <c r="BV41" s="84">
        <v>0</v>
      </c>
      <c r="BW41" s="84">
        <v>0</v>
      </c>
      <c r="BX41" s="84">
        <v>0</v>
      </c>
      <c r="BY41" s="84">
        <v>0</v>
      </c>
      <c r="BZ41" s="84">
        <v>0</v>
      </c>
      <c r="CA41" s="84">
        <v>0</v>
      </c>
      <c r="CB41" s="84">
        <v>0</v>
      </c>
      <c r="CC41" s="84">
        <v>0</v>
      </c>
      <c r="CD41" s="84">
        <v>0</v>
      </c>
      <c r="CE41" s="84">
        <v>0</v>
      </c>
      <c r="CF41" s="84">
        <v>0</v>
      </c>
      <c r="CG41" s="84">
        <v>0</v>
      </c>
      <c r="CH41" s="84">
        <v>0</v>
      </c>
      <c r="CI41" s="84">
        <v>0</v>
      </c>
      <c r="CJ41" s="84">
        <v>0</v>
      </c>
      <c r="CK41" s="84">
        <v>0</v>
      </c>
      <c r="CL41" s="84">
        <v>0</v>
      </c>
      <c r="CM41" s="84">
        <v>0</v>
      </c>
      <c r="CN41" s="84">
        <v>0</v>
      </c>
      <c r="CO41" s="84">
        <v>0</v>
      </c>
      <c r="CP41" s="84">
        <v>0</v>
      </c>
      <c r="CQ41" s="84">
        <v>0</v>
      </c>
      <c r="CR41" s="84">
        <v>0</v>
      </c>
      <c r="CS41" s="84">
        <v>0</v>
      </c>
      <c r="CT41" s="84">
        <v>0</v>
      </c>
      <c r="CU41" s="84">
        <v>0</v>
      </c>
      <c r="CV41" s="84">
        <v>0</v>
      </c>
      <c r="CW41" s="84">
        <v>0</v>
      </c>
      <c r="CX41" s="84">
        <v>0</v>
      </c>
      <c r="CY41" s="84">
        <v>0</v>
      </c>
      <c r="CZ41" s="84">
        <v>0</v>
      </c>
    </row>
    <row r="42" spans="1:104" x14ac:dyDescent="0.25">
      <c r="A42" t="s">
        <v>129</v>
      </c>
      <c r="B42" s="84">
        <v>0</v>
      </c>
      <c r="C42" s="84">
        <v>0</v>
      </c>
      <c r="D42" s="84">
        <v>0</v>
      </c>
      <c r="E42" s="84">
        <v>0</v>
      </c>
      <c r="F42" s="84">
        <v>0</v>
      </c>
      <c r="G42" s="84">
        <v>0</v>
      </c>
      <c r="H42" s="84">
        <v>0</v>
      </c>
      <c r="I42" s="84">
        <v>0</v>
      </c>
      <c r="J42" s="84">
        <v>0</v>
      </c>
      <c r="K42" s="84">
        <v>0</v>
      </c>
      <c r="L42" s="84">
        <v>0</v>
      </c>
      <c r="M42" s="84">
        <v>0</v>
      </c>
      <c r="N42" s="84">
        <v>0</v>
      </c>
      <c r="O42" s="84">
        <v>0</v>
      </c>
      <c r="P42" s="84">
        <v>0</v>
      </c>
      <c r="Q42" s="84">
        <v>0</v>
      </c>
      <c r="R42" s="84">
        <v>0</v>
      </c>
      <c r="S42" s="84">
        <v>0</v>
      </c>
      <c r="T42" s="84">
        <v>0</v>
      </c>
      <c r="U42" s="84">
        <v>0</v>
      </c>
      <c r="V42" s="84">
        <v>0</v>
      </c>
      <c r="W42" s="84">
        <v>0</v>
      </c>
      <c r="X42" s="84">
        <v>0</v>
      </c>
      <c r="Y42" s="84">
        <v>0</v>
      </c>
      <c r="Z42" s="84">
        <v>0</v>
      </c>
      <c r="AA42" s="84">
        <v>0</v>
      </c>
      <c r="AB42" s="84">
        <v>0</v>
      </c>
      <c r="AC42" s="84">
        <v>0</v>
      </c>
      <c r="AD42" s="84">
        <v>0</v>
      </c>
      <c r="AE42" s="84">
        <v>0</v>
      </c>
      <c r="AF42" s="84">
        <v>0</v>
      </c>
      <c r="AG42" s="84">
        <v>0</v>
      </c>
      <c r="AH42" s="84">
        <v>0</v>
      </c>
      <c r="AI42" s="84">
        <v>0</v>
      </c>
      <c r="AJ42" s="84">
        <v>0</v>
      </c>
      <c r="AK42" s="84">
        <v>0</v>
      </c>
      <c r="AL42" s="84">
        <v>0</v>
      </c>
      <c r="AM42" s="84">
        <v>0</v>
      </c>
      <c r="AN42" s="84">
        <v>0</v>
      </c>
      <c r="AO42" s="84">
        <v>0</v>
      </c>
      <c r="AP42" s="84">
        <v>0</v>
      </c>
      <c r="AQ42" s="84">
        <v>0</v>
      </c>
      <c r="AR42" s="84">
        <v>0</v>
      </c>
      <c r="AS42" s="84">
        <v>0</v>
      </c>
      <c r="AT42" s="84">
        <v>0</v>
      </c>
      <c r="AU42" s="84">
        <v>0</v>
      </c>
      <c r="AV42" s="84">
        <v>0</v>
      </c>
      <c r="AW42" s="84">
        <v>0</v>
      </c>
      <c r="AX42" s="84">
        <v>0</v>
      </c>
      <c r="AY42" s="84">
        <v>0</v>
      </c>
      <c r="AZ42" s="84">
        <v>0</v>
      </c>
      <c r="BA42" s="84">
        <v>0</v>
      </c>
      <c r="BB42" s="84">
        <v>0</v>
      </c>
      <c r="BC42" s="84">
        <v>0</v>
      </c>
      <c r="BD42" s="84">
        <v>0</v>
      </c>
      <c r="BE42" s="84">
        <v>0</v>
      </c>
      <c r="BF42" s="84">
        <v>0</v>
      </c>
      <c r="BG42" s="84">
        <v>0</v>
      </c>
      <c r="BH42" s="84">
        <v>0</v>
      </c>
      <c r="BI42" s="84">
        <v>0</v>
      </c>
      <c r="BJ42" s="84">
        <v>0</v>
      </c>
      <c r="BK42" s="84">
        <v>0</v>
      </c>
      <c r="BL42" s="84">
        <v>0</v>
      </c>
      <c r="BM42" s="84">
        <v>0</v>
      </c>
      <c r="BN42" s="84">
        <v>0</v>
      </c>
      <c r="BO42" s="84">
        <v>0</v>
      </c>
      <c r="BP42" s="84">
        <v>0</v>
      </c>
      <c r="BQ42" s="84">
        <v>0</v>
      </c>
      <c r="BR42" s="84">
        <v>0</v>
      </c>
      <c r="BS42" s="84">
        <v>0</v>
      </c>
      <c r="BT42" s="84">
        <v>0</v>
      </c>
      <c r="BU42" s="84">
        <v>0</v>
      </c>
      <c r="BV42" s="84">
        <v>0</v>
      </c>
      <c r="BW42" s="84">
        <v>0</v>
      </c>
      <c r="BX42" s="84">
        <v>0</v>
      </c>
      <c r="BY42" s="84">
        <v>0</v>
      </c>
      <c r="BZ42" s="84">
        <v>0</v>
      </c>
      <c r="CA42" s="84">
        <v>0</v>
      </c>
      <c r="CB42" s="84">
        <v>0</v>
      </c>
      <c r="CC42" s="84">
        <v>0</v>
      </c>
      <c r="CD42" s="84">
        <v>0</v>
      </c>
      <c r="CE42" s="84">
        <v>0</v>
      </c>
      <c r="CF42" s="84">
        <v>0</v>
      </c>
      <c r="CG42" s="84">
        <v>0</v>
      </c>
      <c r="CH42" s="84">
        <v>0</v>
      </c>
      <c r="CI42" s="84">
        <v>0</v>
      </c>
      <c r="CJ42" s="84">
        <v>0</v>
      </c>
      <c r="CK42" s="84">
        <v>0</v>
      </c>
      <c r="CL42" s="84">
        <v>0</v>
      </c>
      <c r="CM42" s="84">
        <v>0</v>
      </c>
      <c r="CN42" s="84">
        <v>0</v>
      </c>
      <c r="CO42" s="84">
        <v>0</v>
      </c>
      <c r="CP42" s="84">
        <v>0</v>
      </c>
      <c r="CQ42" s="84">
        <v>0</v>
      </c>
      <c r="CR42" s="84">
        <v>0</v>
      </c>
      <c r="CS42" s="84">
        <v>0</v>
      </c>
      <c r="CT42" s="84">
        <v>0</v>
      </c>
      <c r="CU42" s="84">
        <v>0</v>
      </c>
      <c r="CV42" s="84">
        <v>0</v>
      </c>
      <c r="CW42" s="84">
        <v>0</v>
      </c>
      <c r="CX42" s="84">
        <v>0</v>
      </c>
      <c r="CY42" s="84">
        <v>0</v>
      </c>
      <c r="CZ42" s="84">
        <v>0</v>
      </c>
    </row>
    <row r="43" spans="1:104" x14ac:dyDescent="0.25">
      <c r="A43" t="s">
        <v>132</v>
      </c>
      <c r="B43" s="84">
        <v>0</v>
      </c>
      <c r="C43" s="84">
        <v>0</v>
      </c>
      <c r="D43" s="84">
        <v>0</v>
      </c>
      <c r="E43" s="84">
        <v>0</v>
      </c>
      <c r="F43" s="84">
        <v>0</v>
      </c>
      <c r="G43" s="84">
        <v>0</v>
      </c>
      <c r="H43" s="84">
        <v>0</v>
      </c>
      <c r="I43" s="84">
        <v>0</v>
      </c>
      <c r="J43" s="84">
        <v>0</v>
      </c>
      <c r="K43" s="84">
        <v>0</v>
      </c>
      <c r="L43" s="84">
        <v>0</v>
      </c>
      <c r="M43" s="84">
        <v>0</v>
      </c>
      <c r="N43" s="84">
        <v>0</v>
      </c>
      <c r="O43" s="84">
        <v>0</v>
      </c>
      <c r="P43" s="84">
        <v>0</v>
      </c>
      <c r="Q43" s="84">
        <v>0</v>
      </c>
      <c r="R43" s="84">
        <v>0</v>
      </c>
      <c r="S43" s="84">
        <v>0</v>
      </c>
      <c r="T43" s="84">
        <v>0</v>
      </c>
      <c r="U43" s="84">
        <v>0</v>
      </c>
      <c r="V43" s="84">
        <v>0</v>
      </c>
      <c r="W43" s="84">
        <v>0</v>
      </c>
      <c r="X43" s="84">
        <v>0</v>
      </c>
      <c r="Y43" s="84">
        <v>0</v>
      </c>
      <c r="Z43" s="84">
        <v>0</v>
      </c>
      <c r="AA43" s="84">
        <v>0</v>
      </c>
      <c r="AB43" s="84">
        <v>0</v>
      </c>
      <c r="AC43" s="84">
        <v>0</v>
      </c>
      <c r="AD43" s="84">
        <v>0</v>
      </c>
      <c r="AE43" s="84">
        <v>0</v>
      </c>
      <c r="AF43" s="84">
        <v>0</v>
      </c>
      <c r="AG43" s="84">
        <v>0</v>
      </c>
      <c r="AH43" s="84">
        <v>0</v>
      </c>
      <c r="AI43" s="84">
        <v>0</v>
      </c>
      <c r="AJ43" s="84">
        <v>0</v>
      </c>
      <c r="AK43" s="84">
        <v>0</v>
      </c>
      <c r="AL43" s="84">
        <v>0</v>
      </c>
      <c r="AM43" s="84">
        <v>0</v>
      </c>
      <c r="AN43" s="84">
        <v>0</v>
      </c>
      <c r="AO43" s="84">
        <v>0</v>
      </c>
      <c r="AP43" s="84">
        <v>0</v>
      </c>
      <c r="AQ43" s="84">
        <v>0</v>
      </c>
      <c r="AR43" s="84">
        <v>0</v>
      </c>
      <c r="AS43" s="84">
        <v>0</v>
      </c>
      <c r="AT43" s="84">
        <v>0</v>
      </c>
      <c r="AU43" s="84">
        <v>0</v>
      </c>
      <c r="AV43" s="84">
        <v>0</v>
      </c>
      <c r="AW43" s="84">
        <v>0</v>
      </c>
      <c r="AX43" s="84">
        <v>0</v>
      </c>
      <c r="AY43" s="84">
        <v>0</v>
      </c>
      <c r="AZ43" s="84">
        <v>0</v>
      </c>
      <c r="BA43" s="84">
        <v>0</v>
      </c>
      <c r="BB43" s="84">
        <v>0</v>
      </c>
      <c r="BC43" s="84">
        <v>0</v>
      </c>
      <c r="BD43" s="84">
        <v>0</v>
      </c>
      <c r="BE43" s="84">
        <v>0</v>
      </c>
      <c r="BF43" s="84">
        <v>0</v>
      </c>
      <c r="BG43" s="84">
        <v>0</v>
      </c>
      <c r="BH43" s="84">
        <v>0</v>
      </c>
      <c r="BI43" s="84">
        <v>0</v>
      </c>
      <c r="BJ43" s="84">
        <v>0</v>
      </c>
      <c r="BK43" s="84">
        <v>0</v>
      </c>
      <c r="BL43" s="84">
        <v>0</v>
      </c>
      <c r="BM43" s="84">
        <v>0</v>
      </c>
      <c r="BN43" s="84">
        <v>0</v>
      </c>
      <c r="BO43" s="84">
        <v>0</v>
      </c>
      <c r="BP43" s="84">
        <v>0</v>
      </c>
      <c r="BQ43" s="84">
        <v>0</v>
      </c>
      <c r="BR43" s="84">
        <v>0</v>
      </c>
      <c r="BS43" s="84">
        <v>0</v>
      </c>
      <c r="BT43" s="84">
        <v>0</v>
      </c>
      <c r="BU43" s="84">
        <v>0</v>
      </c>
      <c r="BV43" s="84">
        <v>0</v>
      </c>
      <c r="BW43" s="84">
        <v>0</v>
      </c>
      <c r="BX43" s="84">
        <v>0</v>
      </c>
      <c r="BY43" s="84">
        <v>1.8029E-2</v>
      </c>
      <c r="BZ43" s="84">
        <v>0</v>
      </c>
      <c r="CA43" s="84">
        <v>0</v>
      </c>
      <c r="CB43" s="84">
        <v>0</v>
      </c>
      <c r="CC43" s="84">
        <v>0</v>
      </c>
      <c r="CD43" s="84">
        <v>0</v>
      </c>
      <c r="CE43" s="84">
        <v>0</v>
      </c>
      <c r="CF43" s="84">
        <v>0</v>
      </c>
      <c r="CG43" s="84">
        <v>0</v>
      </c>
      <c r="CH43" s="84">
        <v>0</v>
      </c>
      <c r="CI43" s="84">
        <v>0</v>
      </c>
      <c r="CJ43" s="84">
        <v>0</v>
      </c>
      <c r="CK43" s="84">
        <v>0</v>
      </c>
      <c r="CL43" s="84">
        <v>0</v>
      </c>
      <c r="CM43" s="84">
        <v>0</v>
      </c>
      <c r="CN43" s="84">
        <v>0</v>
      </c>
      <c r="CO43" s="84">
        <v>0</v>
      </c>
      <c r="CP43" s="84">
        <v>0</v>
      </c>
      <c r="CQ43" s="84">
        <v>0</v>
      </c>
      <c r="CR43" s="84">
        <v>0</v>
      </c>
      <c r="CS43" s="84">
        <v>0</v>
      </c>
      <c r="CT43" s="84">
        <v>0</v>
      </c>
      <c r="CU43" s="84">
        <v>0</v>
      </c>
      <c r="CV43" s="84">
        <v>0</v>
      </c>
      <c r="CW43" s="84">
        <v>0</v>
      </c>
      <c r="CX43" s="84">
        <v>0</v>
      </c>
      <c r="CY43" s="84">
        <v>0</v>
      </c>
      <c r="CZ43" s="84">
        <v>0</v>
      </c>
    </row>
    <row r="44" spans="1:104" x14ac:dyDescent="0.25">
      <c r="A44" t="s">
        <v>135</v>
      </c>
      <c r="B44" s="84">
        <v>0</v>
      </c>
      <c r="C44" s="84">
        <v>0</v>
      </c>
      <c r="D44" s="84">
        <v>0</v>
      </c>
      <c r="E44" s="84">
        <v>0</v>
      </c>
      <c r="F44" s="84">
        <v>0</v>
      </c>
      <c r="G44" s="84">
        <v>0</v>
      </c>
      <c r="H44" s="84">
        <v>9.1234099999999999E-2</v>
      </c>
      <c r="I44" s="84">
        <v>0</v>
      </c>
      <c r="J44" s="84">
        <v>0</v>
      </c>
      <c r="K44" s="84">
        <v>0</v>
      </c>
      <c r="L44" s="84">
        <v>1.9255899999999999E-2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  <c r="T44" s="84">
        <v>0</v>
      </c>
      <c r="U44" s="84">
        <v>0</v>
      </c>
      <c r="V44" s="84">
        <v>0</v>
      </c>
      <c r="W44" s="84">
        <v>0</v>
      </c>
      <c r="X44" s="84">
        <v>0</v>
      </c>
      <c r="Y44" s="84">
        <v>0</v>
      </c>
      <c r="Z44" s="84">
        <v>0</v>
      </c>
      <c r="AA44" s="84">
        <v>0</v>
      </c>
      <c r="AB44" s="84">
        <v>0</v>
      </c>
      <c r="AC44" s="84">
        <v>0</v>
      </c>
      <c r="AD44" s="84">
        <v>0</v>
      </c>
      <c r="AE44" s="84">
        <v>0</v>
      </c>
      <c r="AF44" s="84">
        <v>0</v>
      </c>
      <c r="AG44" s="84">
        <v>0</v>
      </c>
      <c r="AH44" s="84">
        <v>0</v>
      </c>
      <c r="AI44" s="84">
        <v>0</v>
      </c>
      <c r="AJ44" s="84">
        <v>0</v>
      </c>
      <c r="AK44" s="84">
        <v>0</v>
      </c>
      <c r="AL44" s="84">
        <v>0</v>
      </c>
      <c r="AM44" s="84">
        <v>0</v>
      </c>
      <c r="AN44" s="84">
        <v>0</v>
      </c>
      <c r="AO44" s="84">
        <v>0</v>
      </c>
      <c r="AP44" s="84">
        <v>0</v>
      </c>
      <c r="AQ44" s="84">
        <v>0</v>
      </c>
      <c r="AR44" s="84">
        <v>0</v>
      </c>
      <c r="AS44" s="84">
        <v>0</v>
      </c>
      <c r="AT44" s="84">
        <v>0</v>
      </c>
      <c r="AU44" s="84">
        <v>0</v>
      </c>
      <c r="AV44" s="84">
        <v>0</v>
      </c>
      <c r="AW44" s="84">
        <v>0</v>
      </c>
      <c r="AX44" s="84">
        <v>0</v>
      </c>
      <c r="AY44" s="84">
        <v>0</v>
      </c>
      <c r="AZ44" s="84">
        <v>0</v>
      </c>
      <c r="BA44" s="84">
        <v>0</v>
      </c>
      <c r="BB44" s="84">
        <v>0</v>
      </c>
      <c r="BC44" s="84">
        <v>0</v>
      </c>
      <c r="BD44" s="84">
        <v>0</v>
      </c>
      <c r="BE44" s="84">
        <v>0</v>
      </c>
      <c r="BF44" s="84">
        <v>0</v>
      </c>
      <c r="BG44" s="84">
        <v>0</v>
      </c>
      <c r="BH44" s="84">
        <v>0</v>
      </c>
      <c r="BI44" s="84">
        <v>0</v>
      </c>
      <c r="BJ44" s="84">
        <v>0</v>
      </c>
      <c r="BK44" s="84">
        <v>0</v>
      </c>
      <c r="BL44" s="84">
        <v>0</v>
      </c>
      <c r="BM44" s="84">
        <v>0</v>
      </c>
      <c r="BN44" s="84">
        <v>0</v>
      </c>
      <c r="BO44" s="84">
        <v>0</v>
      </c>
      <c r="BP44" s="84">
        <v>0</v>
      </c>
      <c r="BQ44" s="84">
        <v>0</v>
      </c>
      <c r="BR44" s="84">
        <v>0</v>
      </c>
      <c r="BS44" s="84">
        <v>0</v>
      </c>
      <c r="BT44" s="84">
        <v>0</v>
      </c>
      <c r="BU44" s="84">
        <v>0</v>
      </c>
      <c r="BV44" s="84">
        <v>0</v>
      </c>
      <c r="BW44" s="84">
        <v>0</v>
      </c>
      <c r="BX44" s="84">
        <v>0</v>
      </c>
      <c r="BY44" s="84">
        <v>0</v>
      </c>
      <c r="BZ44" s="84">
        <v>0</v>
      </c>
      <c r="CA44" s="84">
        <v>0</v>
      </c>
      <c r="CB44" s="84">
        <v>0</v>
      </c>
      <c r="CC44" s="84">
        <v>0</v>
      </c>
      <c r="CD44" s="84">
        <v>0</v>
      </c>
      <c r="CE44" s="84">
        <v>0</v>
      </c>
      <c r="CF44" s="84">
        <v>0</v>
      </c>
      <c r="CG44" s="84">
        <v>0</v>
      </c>
      <c r="CH44" s="84">
        <v>0</v>
      </c>
      <c r="CI44" s="84">
        <v>0</v>
      </c>
      <c r="CJ44" s="84">
        <v>0</v>
      </c>
      <c r="CK44" s="84">
        <v>0</v>
      </c>
      <c r="CL44" s="84">
        <v>0</v>
      </c>
      <c r="CM44" s="84">
        <v>0</v>
      </c>
      <c r="CN44" s="84">
        <v>0</v>
      </c>
      <c r="CO44" s="84">
        <v>0</v>
      </c>
      <c r="CP44" s="84">
        <v>0</v>
      </c>
      <c r="CQ44" s="84">
        <v>0</v>
      </c>
      <c r="CR44" s="84">
        <v>0</v>
      </c>
      <c r="CS44" s="84">
        <v>0</v>
      </c>
      <c r="CT44" s="84">
        <v>0</v>
      </c>
      <c r="CU44" s="84">
        <v>0</v>
      </c>
      <c r="CV44" s="84">
        <v>0</v>
      </c>
      <c r="CW44" s="84">
        <v>0</v>
      </c>
      <c r="CX44" s="84">
        <v>0</v>
      </c>
      <c r="CY44" s="84">
        <v>0</v>
      </c>
      <c r="CZ44" s="84">
        <v>0</v>
      </c>
    </row>
    <row r="45" spans="1:104" x14ac:dyDescent="0.25">
      <c r="A45" t="s">
        <v>138</v>
      </c>
      <c r="B45" s="84">
        <v>0</v>
      </c>
      <c r="C45" s="84">
        <v>0</v>
      </c>
      <c r="D45" s="84">
        <v>0</v>
      </c>
      <c r="E45" s="84">
        <v>0</v>
      </c>
      <c r="F45" s="84">
        <v>0</v>
      </c>
      <c r="G45" s="84">
        <v>0</v>
      </c>
      <c r="H45" s="84">
        <v>0.189859</v>
      </c>
      <c r="I45" s="84">
        <v>0</v>
      </c>
      <c r="J45" s="84">
        <v>0</v>
      </c>
      <c r="K45" s="84">
        <v>0</v>
      </c>
      <c r="L45" s="84">
        <v>4.0071799999999998E-2</v>
      </c>
      <c r="M45" s="84">
        <v>0</v>
      </c>
      <c r="N45" s="84">
        <v>0</v>
      </c>
      <c r="O45" s="84">
        <v>0</v>
      </c>
      <c r="P45" s="84">
        <v>0</v>
      </c>
      <c r="Q45" s="84">
        <v>0</v>
      </c>
      <c r="R45" s="84">
        <v>0</v>
      </c>
      <c r="S45" s="84">
        <v>0</v>
      </c>
      <c r="T45" s="84">
        <v>0</v>
      </c>
      <c r="U45" s="84">
        <v>0</v>
      </c>
      <c r="V45" s="84">
        <v>0</v>
      </c>
      <c r="W45" s="84">
        <v>0</v>
      </c>
      <c r="X45" s="84">
        <v>0</v>
      </c>
      <c r="Y45" s="84">
        <v>0</v>
      </c>
      <c r="Z45" s="84">
        <v>0</v>
      </c>
      <c r="AA45" s="84">
        <v>0</v>
      </c>
      <c r="AB45" s="84">
        <v>0</v>
      </c>
      <c r="AC45" s="84">
        <v>0</v>
      </c>
      <c r="AD45" s="84">
        <v>0</v>
      </c>
      <c r="AE45" s="84">
        <v>0</v>
      </c>
      <c r="AF45" s="84">
        <v>0</v>
      </c>
      <c r="AG45" s="84">
        <v>0</v>
      </c>
      <c r="AH45" s="84">
        <v>0</v>
      </c>
      <c r="AI45" s="84">
        <v>0</v>
      </c>
      <c r="AJ45" s="84">
        <v>0</v>
      </c>
      <c r="AK45" s="84">
        <v>0</v>
      </c>
      <c r="AL45" s="84">
        <v>0</v>
      </c>
      <c r="AM45" s="84">
        <v>0</v>
      </c>
      <c r="AN45" s="84">
        <v>0</v>
      </c>
      <c r="AO45" s="84">
        <v>0</v>
      </c>
      <c r="AP45" s="84">
        <v>0</v>
      </c>
      <c r="AQ45" s="84">
        <v>0</v>
      </c>
      <c r="AR45" s="84">
        <v>0</v>
      </c>
      <c r="AS45" s="84">
        <v>0</v>
      </c>
      <c r="AT45" s="84">
        <v>0</v>
      </c>
      <c r="AU45" s="84">
        <v>0</v>
      </c>
      <c r="AV45" s="84">
        <v>0</v>
      </c>
      <c r="AW45" s="84">
        <v>0</v>
      </c>
      <c r="AX45" s="84">
        <v>0</v>
      </c>
      <c r="AY45" s="84">
        <v>0</v>
      </c>
      <c r="AZ45" s="84">
        <v>0</v>
      </c>
      <c r="BA45" s="84">
        <v>0</v>
      </c>
      <c r="BB45" s="84">
        <v>0</v>
      </c>
      <c r="BC45" s="84">
        <v>0</v>
      </c>
      <c r="BD45" s="84">
        <v>0</v>
      </c>
      <c r="BE45" s="84">
        <v>0</v>
      </c>
      <c r="BF45" s="84">
        <v>0</v>
      </c>
      <c r="BG45" s="84">
        <v>0</v>
      </c>
      <c r="BH45" s="84">
        <v>0</v>
      </c>
      <c r="BI45" s="84">
        <v>0</v>
      </c>
      <c r="BJ45" s="84">
        <v>0</v>
      </c>
      <c r="BK45" s="84">
        <v>0</v>
      </c>
      <c r="BL45" s="84">
        <v>0</v>
      </c>
      <c r="BM45" s="84">
        <v>0</v>
      </c>
      <c r="BN45" s="84">
        <v>0</v>
      </c>
      <c r="BO45" s="84">
        <v>0</v>
      </c>
      <c r="BP45" s="84">
        <v>0</v>
      </c>
      <c r="BQ45" s="84">
        <v>0</v>
      </c>
      <c r="BR45" s="84">
        <v>0</v>
      </c>
      <c r="BS45" s="84">
        <v>0</v>
      </c>
      <c r="BT45" s="84">
        <v>0</v>
      </c>
      <c r="BU45" s="84">
        <v>0</v>
      </c>
      <c r="BV45" s="84">
        <v>0</v>
      </c>
      <c r="BW45" s="84">
        <v>0</v>
      </c>
      <c r="BX45" s="84">
        <v>0</v>
      </c>
      <c r="BY45" s="84">
        <v>0</v>
      </c>
      <c r="BZ45" s="84">
        <v>0</v>
      </c>
      <c r="CA45" s="84">
        <v>0</v>
      </c>
      <c r="CB45" s="84">
        <v>0</v>
      </c>
      <c r="CC45" s="84">
        <v>0</v>
      </c>
      <c r="CD45" s="84">
        <v>0</v>
      </c>
      <c r="CE45" s="84">
        <v>0</v>
      </c>
      <c r="CF45" s="84">
        <v>0</v>
      </c>
      <c r="CG45" s="84">
        <v>0</v>
      </c>
      <c r="CH45" s="84">
        <v>0</v>
      </c>
      <c r="CI45" s="84">
        <v>0</v>
      </c>
      <c r="CJ45" s="84">
        <v>0</v>
      </c>
      <c r="CK45" s="84">
        <v>0</v>
      </c>
      <c r="CL45" s="84">
        <v>0</v>
      </c>
      <c r="CM45" s="84">
        <v>0</v>
      </c>
      <c r="CN45" s="84">
        <v>0</v>
      </c>
      <c r="CO45" s="84">
        <v>0</v>
      </c>
      <c r="CP45" s="84">
        <v>0</v>
      </c>
      <c r="CQ45" s="84">
        <v>0</v>
      </c>
      <c r="CR45" s="84">
        <v>0</v>
      </c>
      <c r="CS45" s="84">
        <v>0</v>
      </c>
      <c r="CT45" s="84">
        <v>0</v>
      </c>
      <c r="CU45" s="84">
        <v>0</v>
      </c>
      <c r="CV45" s="84">
        <v>0</v>
      </c>
      <c r="CW45" s="84">
        <v>0</v>
      </c>
      <c r="CX45" s="84">
        <v>0</v>
      </c>
      <c r="CY45" s="84">
        <v>0</v>
      </c>
      <c r="CZ45" s="84">
        <v>0</v>
      </c>
    </row>
    <row r="46" spans="1:104" x14ac:dyDescent="0.25">
      <c r="A46" t="s">
        <v>141</v>
      </c>
      <c r="B46" s="84">
        <v>0</v>
      </c>
      <c r="C46" s="84">
        <v>0</v>
      </c>
      <c r="D46" s="84">
        <v>0</v>
      </c>
      <c r="E46" s="84">
        <v>0</v>
      </c>
      <c r="F46" s="84">
        <v>0</v>
      </c>
      <c r="G46" s="84">
        <v>0</v>
      </c>
      <c r="H46" s="84">
        <v>0.25570500000000002</v>
      </c>
      <c r="I46" s="84">
        <v>0</v>
      </c>
      <c r="J46" s="84">
        <v>0</v>
      </c>
      <c r="K46" s="84">
        <v>0</v>
      </c>
      <c r="L46" s="84">
        <v>5.3969200000000002E-2</v>
      </c>
      <c r="M46" s="84">
        <v>0</v>
      </c>
      <c r="N46" s="84">
        <v>0</v>
      </c>
      <c r="O46" s="84">
        <v>0</v>
      </c>
      <c r="P46" s="84">
        <v>0</v>
      </c>
      <c r="Q46" s="84">
        <v>0</v>
      </c>
      <c r="R46" s="84">
        <v>0</v>
      </c>
      <c r="S46" s="84">
        <v>0</v>
      </c>
      <c r="T46" s="84">
        <v>0</v>
      </c>
      <c r="U46" s="84">
        <v>0</v>
      </c>
      <c r="V46" s="84">
        <v>0</v>
      </c>
      <c r="W46" s="84">
        <v>0</v>
      </c>
      <c r="X46" s="84">
        <v>0</v>
      </c>
      <c r="Y46" s="84">
        <v>0</v>
      </c>
      <c r="Z46" s="84">
        <v>0</v>
      </c>
      <c r="AA46" s="84">
        <v>0</v>
      </c>
      <c r="AB46" s="84">
        <v>0</v>
      </c>
      <c r="AC46" s="84">
        <v>0</v>
      </c>
      <c r="AD46" s="84">
        <v>0</v>
      </c>
      <c r="AE46" s="84">
        <v>0</v>
      </c>
      <c r="AF46" s="84">
        <v>0</v>
      </c>
      <c r="AG46" s="84">
        <v>0</v>
      </c>
      <c r="AH46" s="84">
        <v>0</v>
      </c>
      <c r="AI46" s="84">
        <v>0</v>
      </c>
      <c r="AJ46" s="84">
        <v>0</v>
      </c>
      <c r="AK46" s="84">
        <v>0</v>
      </c>
      <c r="AL46" s="84">
        <v>0</v>
      </c>
      <c r="AM46" s="84">
        <v>0</v>
      </c>
      <c r="AN46" s="84">
        <v>0</v>
      </c>
      <c r="AO46" s="84">
        <v>0</v>
      </c>
      <c r="AP46" s="84">
        <v>0</v>
      </c>
      <c r="AQ46" s="84">
        <v>0</v>
      </c>
      <c r="AR46" s="84">
        <v>0</v>
      </c>
      <c r="AS46" s="84">
        <v>0</v>
      </c>
      <c r="AT46" s="84">
        <v>0</v>
      </c>
      <c r="AU46" s="84">
        <v>0</v>
      </c>
      <c r="AV46" s="84">
        <v>0</v>
      </c>
      <c r="AW46" s="84">
        <v>0</v>
      </c>
      <c r="AX46" s="84">
        <v>0</v>
      </c>
      <c r="AY46" s="84">
        <v>0</v>
      </c>
      <c r="AZ46" s="84">
        <v>0</v>
      </c>
      <c r="BA46" s="84">
        <v>0</v>
      </c>
      <c r="BB46" s="84">
        <v>0</v>
      </c>
      <c r="BC46" s="84">
        <v>0</v>
      </c>
      <c r="BD46" s="84">
        <v>0</v>
      </c>
      <c r="BE46" s="84">
        <v>0</v>
      </c>
      <c r="BF46" s="84">
        <v>0</v>
      </c>
      <c r="BG46" s="84">
        <v>0</v>
      </c>
      <c r="BH46" s="84">
        <v>0</v>
      </c>
      <c r="BI46" s="84">
        <v>0</v>
      </c>
      <c r="BJ46" s="84">
        <v>0</v>
      </c>
      <c r="BK46" s="84">
        <v>0</v>
      </c>
      <c r="BL46" s="84">
        <v>0</v>
      </c>
      <c r="BM46" s="84">
        <v>0</v>
      </c>
      <c r="BN46" s="84">
        <v>0</v>
      </c>
      <c r="BO46" s="84">
        <v>0</v>
      </c>
      <c r="BP46" s="84">
        <v>0</v>
      </c>
      <c r="BQ46" s="84">
        <v>0</v>
      </c>
      <c r="BR46" s="84">
        <v>0</v>
      </c>
      <c r="BS46" s="84">
        <v>0</v>
      </c>
      <c r="BT46" s="84">
        <v>0</v>
      </c>
      <c r="BU46" s="84">
        <v>0</v>
      </c>
      <c r="BV46" s="84">
        <v>0</v>
      </c>
      <c r="BW46" s="84">
        <v>0</v>
      </c>
      <c r="BX46" s="84">
        <v>0</v>
      </c>
      <c r="BY46" s="84">
        <v>0</v>
      </c>
      <c r="BZ46" s="84">
        <v>0</v>
      </c>
      <c r="CA46" s="84">
        <v>0</v>
      </c>
      <c r="CB46" s="84">
        <v>0</v>
      </c>
      <c r="CC46" s="84">
        <v>0</v>
      </c>
      <c r="CD46" s="84">
        <v>0</v>
      </c>
      <c r="CE46" s="84">
        <v>0</v>
      </c>
      <c r="CF46" s="84">
        <v>0</v>
      </c>
      <c r="CG46" s="84">
        <v>0</v>
      </c>
      <c r="CH46" s="84">
        <v>0</v>
      </c>
      <c r="CI46" s="84">
        <v>0</v>
      </c>
      <c r="CJ46" s="84">
        <v>0</v>
      </c>
      <c r="CK46" s="84">
        <v>0</v>
      </c>
      <c r="CL46" s="84">
        <v>0</v>
      </c>
      <c r="CM46" s="84">
        <v>0</v>
      </c>
      <c r="CN46" s="84">
        <v>0</v>
      </c>
      <c r="CO46" s="84">
        <v>0</v>
      </c>
      <c r="CP46" s="84">
        <v>0</v>
      </c>
      <c r="CQ46" s="84">
        <v>0</v>
      </c>
      <c r="CR46" s="84">
        <v>0</v>
      </c>
      <c r="CS46" s="84">
        <v>0</v>
      </c>
      <c r="CT46" s="84">
        <v>0</v>
      </c>
      <c r="CU46" s="84">
        <v>0</v>
      </c>
      <c r="CV46" s="84">
        <v>0</v>
      </c>
      <c r="CW46" s="84">
        <v>0</v>
      </c>
      <c r="CX46" s="84">
        <v>0</v>
      </c>
      <c r="CY46" s="84">
        <v>0</v>
      </c>
      <c r="CZ46" s="84">
        <v>0</v>
      </c>
    </row>
    <row r="47" spans="1:104" x14ac:dyDescent="0.25">
      <c r="A47" t="s">
        <v>144</v>
      </c>
      <c r="B47" s="84">
        <v>0</v>
      </c>
      <c r="C47" s="84">
        <v>0</v>
      </c>
      <c r="D47" s="84">
        <v>0</v>
      </c>
      <c r="E47" s="84">
        <v>0</v>
      </c>
      <c r="F47" s="84">
        <v>0</v>
      </c>
      <c r="G47" s="84">
        <v>0</v>
      </c>
      <c r="H47" s="84">
        <v>0.463202</v>
      </c>
      <c r="I47" s="84">
        <v>0</v>
      </c>
      <c r="J47" s="84">
        <v>0</v>
      </c>
      <c r="K47" s="84">
        <v>0</v>
      </c>
      <c r="L47" s="84">
        <v>9.7763799999999998E-2</v>
      </c>
      <c r="M47" s="84">
        <v>0</v>
      </c>
      <c r="N47" s="84">
        <v>0</v>
      </c>
      <c r="O47" s="84">
        <v>0</v>
      </c>
      <c r="P47" s="84">
        <v>0</v>
      </c>
      <c r="Q47" s="84">
        <v>0</v>
      </c>
      <c r="R47" s="84">
        <v>0</v>
      </c>
      <c r="S47" s="84">
        <v>0</v>
      </c>
      <c r="T47" s="84">
        <v>0</v>
      </c>
      <c r="U47" s="84">
        <v>0</v>
      </c>
      <c r="V47" s="84">
        <v>0</v>
      </c>
      <c r="W47" s="84">
        <v>0</v>
      </c>
      <c r="X47" s="84">
        <v>0</v>
      </c>
      <c r="Y47" s="84">
        <v>0</v>
      </c>
      <c r="Z47" s="84">
        <v>0</v>
      </c>
      <c r="AA47" s="84">
        <v>0</v>
      </c>
      <c r="AB47" s="84">
        <v>0</v>
      </c>
      <c r="AC47" s="84">
        <v>0</v>
      </c>
      <c r="AD47" s="84">
        <v>0</v>
      </c>
      <c r="AE47" s="84">
        <v>0</v>
      </c>
      <c r="AF47" s="84">
        <v>0</v>
      </c>
      <c r="AG47" s="84">
        <v>0</v>
      </c>
      <c r="AH47" s="84">
        <v>0</v>
      </c>
      <c r="AI47" s="84">
        <v>0</v>
      </c>
      <c r="AJ47" s="84">
        <v>0</v>
      </c>
      <c r="AK47" s="84">
        <v>0</v>
      </c>
      <c r="AL47" s="84">
        <v>0</v>
      </c>
      <c r="AM47" s="84">
        <v>0</v>
      </c>
      <c r="AN47" s="84">
        <v>0</v>
      </c>
      <c r="AO47" s="84">
        <v>0</v>
      </c>
      <c r="AP47" s="84">
        <v>0</v>
      </c>
      <c r="AQ47" s="84">
        <v>0</v>
      </c>
      <c r="AR47" s="84">
        <v>0</v>
      </c>
      <c r="AS47" s="84">
        <v>0</v>
      </c>
      <c r="AT47" s="84">
        <v>0</v>
      </c>
      <c r="AU47" s="84">
        <v>0</v>
      </c>
      <c r="AV47" s="84">
        <v>0</v>
      </c>
      <c r="AW47" s="84">
        <v>0</v>
      </c>
      <c r="AX47" s="84">
        <v>0</v>
      </c>
      <c r="AY47" s="84">
        <v>0</v>
      </c>
      <c r="AZ47" s="84">
        <v>0</v>
      </c>
      <c r="BA47" s="84">
        <v>0</v>
      </c>
      <c r="BB47" s="84">
        <v>0</v>
      </c>
      <c r="BC47" s="84">
        <v>0</v>
      </c>
      <c r="BD47" s="84">
        <v>0</v>
      </c>
      <c r="BE47" s="84">
        <v>0</v>
      </c>
      <c r="BF47" s="84">
        <v>0</v>
      </c>
      <c r="BG47" s="84">
        <v>0</v>
      </c>
      <c r="BH47" s="84">
        <v>0</v>
      </c>
      <c r="BI47" s="84">
        <v>0</v>
      </c>
      <c r="BJ47" s="84">
        <v>0</v>
      </c>
      <c r="BK47" s="84">
        <v>0</v>
      </c>
      <c r="BL47" s="84">
        <v>0</v>
      </c>
      <c r="BM47" s="84">
        <v>0</v>
      </c>
      <c r="BN47" s="84">
        <v>0</v>
      </c>
      <c r="BO47" s="84">
        <v>0</v>
      </c>
      <c r="BP47" s="84">
        <v>0</v>
      </c>
      <c r="BQ47" s="84">
        <v>0</v>
      </c>
      <c r="BR47" s="84">
        <v>0</v>
      </c>
      <c r="BS47" s="84">
        <v>0</v>
      </c>
      <c r="BT47" s="84">
        <v>0</v>
      </c>
      <c r="BU47" s="84">
        <v>0</v>
      </c>
      <c r="BV47" s="84">
        <v>0</v>
      </c>
      <c r="BW47" s="84">
        <v>0</v>
      </c>
      <c r="BX47" s="84">
        <v>0</v>
      </c>
      <c r="BY47" s="84">
        <v>0</v>
      </c>
      <c r="BZ47" s="84">
        <v>0</v>
      </c>
      <c r="CA47" s="84">
        <v>0</v>
      </c>
      <c r="CB47" s="84">
        <v>0</v>
      </c>
      <c r="CC47" s="84">
        <v>0</v>
      </c>
      <c r="CD47" s="84">
        <v>0</v>
      </c>
      <c r="CE47" s="84">
        <v>0</v>
      </c>
      <c r="CF47" s="84">
        <v>0</v>
      </c>
      <c r="CG47" s="84">
        <v>0</v>
      </c>
      <c r="CH47" s="84">
        <v>0</v>
      </c>
      <c r="CI47" s="84">
        <v>0</v>
      </c>
      <c r="CJ47" s="84">
        <v>0</v>
      </c>
      <c r="CK47" s="84">
        <v>0</v>
      </c>
      <c r="CL47" s="84">
        <v>0</v>
      </c>
      <c r="CM47" s="84">
        <v>0</v>
      </c>
      <c r="CN47" s="84">
        <v>0</v>
      </c>
      <c r="CO47" s="84">
        <v>0</v>
      </c>
      <c r="CP47" s="84">
        <v>0</v>
      </c>
      <c r="CQ47" s="84">
        <v>0</v>
      </c>
      <c r="CR47" s="84">
        <v>0</v>
      </c>
      <c r="CS47" s="84">
        <v>0</v>
      </c>
      <c r="CT47" s="84">
        <v>0</v>
      </c>
      <c r="CU47" s="84">
        <v>0</v>
      </c>
      <c r="CV47" s="84">
        <v>0</v>
      </c>
      <c r="CW47" s="84">
        <v>0</v>
      </c>
      <c r="CX47" s="84">
        <v>0</v>
      </c>
      <c r="CY47" s="84">
        <v>0</v>
      </c>
      <c r="CZ47" s="84">
        <v>0</v>
      </c>
    </row>
    <row r="48" spans="1:104" x14ac:dyDescent="0.25">
      <c r="A48" t="s">
        <v>147</v>
      </c>
      <c r="B48" s="84">
        <v>0</v>
      </c>
      <c r="C48" s="84">
        <v>0</v>
      </c>
      <c r="D48" s="84">
        <v>0</v>
      </c>
      <c r="E48" s="84">
        <v>0</v>
      </c>
      <c r="F48" s="84">
        <v>0</v>
      </c>
      <c r="G48" s="84">
        <v>0</v>
      </c>
      <c r="H48" s="84">
        <v>0</v>
      </c>
      <c r="I48" s="84">
        <v>0</v>
      </c>
      <c r="J48" s="84">
        <v>0</v>
      </c>
      <c r="K48" s="84">
        <v>0.13375999999999999</v>
      </c>
      <c r="L48" s="84">
        <v>0</v>
      </c>
      <c r="M48" s="84">
        <v>0</v>
      </c>
      <c r="N48" s="84">
        <v>0</v>
      </c>
      <c r="O48" s="84">
        <v>0</v>
      </c>
      <c r="P48" s="84">
        <v>0</v>
      </c>
      <c r="Q48" s="84">
        <v>0</v>
      </c>
      <c r="R48" s="84">
        <v>0</v>
      </c>
      <c r="S48" s="84">
        <v>0</v>
      </c>
      <c r="T48" s="84">
        <v>0</v>
      </c>
      <c r="U48" s="84">
        <v>0</v>
      </c>
      <c r="V48" s="84">
        <v>0</v>
      </c>
      <c r="W48" s="84">
        <v>0</v>
      </c>
      <c r="X48" s="84">
        <v>0</v>
      </c>
      <c r="Y48" s="84">
        <v>0</v>
      </c>
      <c r="Z48" s="84">
        <v>0</v>
      </c>
      <c r="AA48" s="84">
        <v>0</v>
      </c>
      <c r="AB48" s="84">
        <v>0</v>
      </c>
      <c r="AC48" s="84">
        <v>0</v>
      </c>
      <c r="AD48" s="84">
        <v>0</v>
      </c>
      <c r="AE48" s="84">
        <v>0</v>
      </c>
      <c r="AF48" s="84">
        <v>0</v>
      </c>
      <c r="AG48" s="84">
        <v>0</v>
      </c>
      <c r="AH48" s="84">
        <v>0</v>
      </c>
      <c r="AI48" s="84">
        <v>0</v>
      </c>
      <c r="AJ48" s="84">
        <v>0</v>
      </c>
      <c r="AK48" s="84">
        <v>0</v>
      </c>
      <c r="AL48" s="84">
        <v>0</v>
      </c>
      <c r="AM48" s="84">
        <v>0</v>
      </c>
      <c r="AN48" s="84">
        <v>0</v>
      </c>
      <c r="AO48" s="84">
        <v>0</v>
      </c>
      <c r="AP48" s="84">
        <v>0</v>
      </c>
      <c r="AQ48" s="84">
        <v>0</v>
      </c>
      <c r="AR48" s="84">
        <v>0</v>
      </c>
      <c r="AS48" s="84">
        <v>0</v>
      </c>
      <c r="AT48" s="84">
        <v>0</v>
      </c>
      <c r="AU48" s="84">
        <v>0</v>
      </c>
      <c r="AV48" s="84">
        <v>0</v>
      </c>
      <c r="AW48" s="84">
        <v>0</v>
      </c>
      <c r="AX48" s="84">
        <v>0</v>
      </c>
      <c r="AY48" s="84">
        <v>0</v>
      </c>
      <c r="AZ48" s="84">
        <v>0</v>
      </c>
      <c r="BA48" s="84">
        <v>0</v>
      </c>
      <c r="BB48" s="84">
        <v>0</v>
      </c>
      <c r="BC48" s="84">
        <v>0</v>
      </c>
      <c r="BD48" s="84">
        <v>0</v>
      </c>
      <c r="BE48" s="84">
        <v>0</v>
      </c>
      <c r="BF48" s="84">
        <v>0</v>
      </c>
      <c r="BG48" s="84">
        <v>0</v>
      </c>
      <c r="BH48" s="84">
        <v>0</v>
      </c>
      <c r="BI48" s="84">
        <v>0</v>
      </c>
      <c r="BJ48" s="84">
        <v>0</v>
      </c>
      <c r="BK48" s="84">
        <v>0</v>
      </c>
      <c r="BL48" s="84">
        <v>0</v>
      </c>
      <c r="BM48" s="84">
        <v>0</v>
      </c>
      <c r="BN48" s="84">
        <v>0</v>
      </c>
      <c r="BO48" s="84">
        <v>0</v>
      </c>
      <c r="BP48" s="84">
        <v>0</v>
      </c>
      <c r="BQ48" s="84">
        <v>0</v>
      </c>
      <c r="BR48" s="84">
        <v>0</v>
      </c>
      <c r="BS48" s="84">
        <v>0</v>
      </c>
      <c r="BT48" s="84">
        <v>0</v>
      </c>
      <c r="BU48" s="84">
        <v>0</v>
      </c>
      <c r="BV48" s="84">
        <v>0</v>
      </c>
      <c r="BW48" s="84">
        <v>0</v>
      </c>
      <c r="BX48" s="84">
        <v>0</v>
      </c>
      <c r="BY48" s="84">
        <v>0</v>
      </c>
      <c r="BZ48" s="84">
        <v>0</v>
      </c>
      <c r="CA48" s="84">
        <v>0</v>
      </c>
      <c r="CB48" s="84">
        <v>0</v>
      </c>
      <c r="CC48" s="84">
        <v>0</v>
      </c>
      <c r="CD48" s="84">
        <v>0</v>
      </c>
      <c r="CE48" s="84">
        <v>0</v>
      </c>
      <c r="CF48" s="84">
        <v>0</v>
      </c>
      <c r="CG48" s="84">
        <v>0</v>
      </c>
      <c r="CH48" s="84">
        <v>0</v>
      </c>
      <c r="CI48" s="84">
        <v>0</v>
      </c>
      <c r="CJ48" s="84">
        <v>0</v>
      </c>
      <c r="CK48" s="84">
        <v>0</v>
      </c>
      <c r="CL48" s="84">
        <v>0</v>
      </c>
      <c r="CM48" s="84">
        <v>0</v>
      </c>
      <c r="CN48" s="84">
        <v>0</v>
      </c>
      <c r="CO48" s="84">
        <v>0</v>
      </c>
      <c r="CP48" s="84">
        <v>0</v>
      </c>
      <c r="CQ48" s="84">
        <v>0</v>
      </c>
      <c r="CR48" s="84">
        <v>0</v>
      </c>
      <c r="CS48" s="84">
        <v>0</v>
      </c>
      <c r="CT48" s="84">
        <v>0</v>
      </c>
      <c r="CU48" s="84">
        <v>0</v>
      </c>
      <c r="CV48" s="84">
        <v>0</v>
      </c>
      <c r="CW48" s="84">
        <v>0</v>
      </c>
      <c r="CX48" s="84">
        <v>0</v>
      </c>
      <c r="CY48" s="84">
        <v>0</v>
      </c>
      <c r="CZ48" s="84">
        <v>0</v>
      </c>
    </row>
    <row r="49" spans="1:104" x14ac:dyDescent="0.25">
      <c r="A49" t="s">
        <v>150</v>
      </c>
      <c r="B49" s="84">
        <v>0</v>
      </c>
      <c r="C49" s="84">
        <v>0</v>
      </c>
      <c r="D49" s="84">
        <v>0</v>
      </c>
      <c r="E49" s="84">
        <v>0</v>
      </c>
      <c r="F49" s="84">
        <v>0</v>
      </c>
      <c r="G49" s="84">
        <v>0.57958299999999996</v>
      </c>
      <c r="H49" s="84">
        <v>0</v>
      </c>
      <c r="I49" s="84">
        <v>0</v>
      </c>
      <c r="J49" s="84">
        <v>0</v>
      </c>
      <c r="K49" s="84">
        <v>0.60389999999999999</v>
      </c>
      <c r="L49" s="84">
        <v>0</v>
      </c>
      <c r="M49" s="84">
        <v>0</v>
      </c>
      <c r="N49" s="84">
        <v>0.57613700000000001</v>
      </c>
      <c r="O49" s="84">
        <v>0.24129999999999999</v>
      </c>
      <c r="P49" s="84">
        <v>0</v>
      </c>
      <c r="Q49" s="84">
        <v>0</v>
      </c>
      <c r="R49" s="84">
        <v>0</v>
      </c>
      <c r="S49" s="84">
        <v>0</v>
      </c>
      <c r="T49" s="84">
        <v>0</v>
      </c>
      <c r="U49" s="84">
        <v>0</v>
      </c>
      <c r="V49" s="84">
        <v>0</v>
      </c>
      <c r="W49" s="84">
        <v>0</v>
      </c>
      <c r="X49" s="84">
        <v>0</v>
      </c>
      <c r="Y49" s="84">
        <v>0</v>
      </c>
      <c r="Z49" s="84">
        <v>0</v>
      </c>
      <c r="AA49" s="84">
        <v>0</v>
      </c>
      <c r="AB49" s="84">
        <v>0</v>
      </c>
      <c r="AC49" s="84">
        <v>0</v>
      </c>
      <c r="AD49" s="84">
        <v>0</v>
      </c>
      <c r="AE49" s="84">
        <v>0</v>
      </c>
      <c r="AF49" s="84">
        <v>0</v>
      </c>
      <c r="AG49" s="84">
        <v>0</v>
      </c>
      <c r="AH49" s="84">
        <v>0</v>
      </c>
      <c r="AI49" s="84">
        <v>0</v>
      </c>
      <c r="AJ49" s="84">
        <v>0</v>
      </c>
      <c r="AK49" s="84">
        <v>0</v>
      </c>
      <c r="AL49" s="84">
        <v>0</v>
      </c>
      <c r="AM49" s="84">
        <v>0</v>
      </c>
      <c r="AN49" s="84">
        <v>0</v>
      </c>
      <c r="AO49" s="84">
        <v>0</v>
      </c>
      <c r="AP49" s="84">
        <v>0</v>
      </c>
      <c r="AQ49" s="84">
        <v>0</v>
      </c>
      <c r="AR49" s="84">
        <v>0</v>
      </c>
      <c r="AS49" s="84">
        <v>0</v>
      </c>
      <c r="AT49" s="84">
        <v>0</v>
      </c>
      <c r="AU49" s="84">
        <v>0</v>
      </c>
      <c r="AV49" s="84">
        <v>0</v>
      </c>
      <c r="AW49" s="84">
        <v>0</v>
      </c>
      <c r="AX49" s="84">
        <v>0</v>
      </c>
      <c r="AY49" s="84">
        <v>0</v>
      </c>
      <c r="AZ49" s="84">
        <v>0</v>
      </c>
      <c r="BA49" s="84">
        <v>0</v>
      </c>
      <c r="BB49" s="84">
        <v>0</v>
      </c>
      <c r="BC49" s="84">
        <v>0</v>
      </c>
      <c r="BD49" s="84">
        <v>0</v>
      </c>
      <c r="BE49" s="84">
        <v>0</v>
      </c>
      <c r="BF49" s="84">
        <v>0</v>
      </c>
      <c r="BG49" s="84">
        <v>0</v>
      </c>
      <c r="BH49" s="84">
        <v>0</v>
      </c>
      <c r="BI49" s="84">
        <v>0</v>
      </c>
      <c r="BJ49" s="84">
        <v>0</v>
      </c>
      <c r="BK49" s="84">
        <v>0</v>
      </c>
      <c r="BL49" s="84">
        <v>0</v>
      </c>
      <c r="BM49" s="84">
        <v>0</v>
      </c>
      <c r="BN49" s="84">
        <v>0</v>
      </c>
      <c r="BO49" s="84">
        <v>0</v>
      </c>
      <c r="BP49" s="84">
        <v>0</v>
      </c>
      <c r="BQ49" s="84">
        <v>0</v>
      </c>
      <c r="BR49" s="84">
        <v>0</v>
      </c>
      <c r="BS49" s="84">
        <v>0</v>
      </c>
      <c r="BT49" s="84">
        <v>0</v>
      </c>
      <c r="BU49" s="84">
        <v>0</v>
      </c>
      <c r="BV49" s="84">
        <v>0</v>
      </c>
      <c r="BW49" s="84">
        <v>0</v>
      </c>
      <c r="BX49" s="84">
        <v>0</v>
      </c>
      <c r="BY49" s="84">
        <v>0</v>
      </c>
      <c r="BZ49" s="84">
        <v>0</v>
      </c>
      <c r="CA49" s="84">
        <v>0</v>
      </c>
      <c r="CB49" s="84">
        <v>0</v>
      </c>
      <c r="CC49" s="84">
        <v>0</v>
      </c>
      <c r="CD49" s="84">
        <v>0</v>
      </c>
      <c r="CE49" s="84">
        <v>0</v>
      </c>
      <c r="CF49" s="84">
        <v>0</v>
      </c>
      <c r="CG49" s="84">
        <v>0</v>
      </c>
      <c r="CH49" s="84">
        <v>0</v>
      </c>
      <c r="CI49" s="84">
        <v>0</v>
      </c>
      <c r="CJ49" s="84">
        <v>0</v>
      </c>
      <c r="CK49" s="84">
        <v>0</v>
      </c>
      <c r="CL49" s="84">
        <v>0</v>
      </c>
      <c r="CM49" s="84">
        <v>0</v>
      </c>
      <c r="CN49" s="84">
        <v>0</v>
      </c>
      <c r="CO49" s="84">
        <v>0</v>
      </c>
      <c r="CP49" s="84">
        <v>0</v>
      </c>
      <c r="CQ49" s="84">
        <v>0</v>
      </c>
      <c r="CR49" s="84">
        <v>0</v>
      </c>
      <c r="CS49" s="84">
        <v>0</v>
      </c>
      <c r="CT49" s="84">
        <v>0</v>
      </c>
      <c r="CU49" s="84">
        <v>0</v>
      </c>
      <c r="CV49" s="84">
        <v>0</v>
      </c>
      <c r="CW49" s="84">
        <v>0</v>
      </c>
      <c r="CX49" s="84">
        <v>0</v>
      </c>
      <c r="CY49" s="84">
        <v>0</v>
      </c>
      <c r="CZ49" s="84">
        <v>0</v>
      </c>
    </row>
    <row r="50" spans="1:104" x14ac:dyDescent="0.25">
      <c r="A50" t="s">
        <v>153</v>
      </c>
      <c r="B50" s="84">
        <v>0</v>
      </c>
      <c r="C50" s="84">
        <v>3.5598699999999997E-2</v>
      </c>
      <c r="D50" s="84">
        <v>0</v>
      </c>
      <c r="E50" s="84">
        <v>0</v>
      </c>
      <c r="F50" s="84">
        <v>0</v>
      </c>
      <c r="G50" s="84">
        <v>0</v>
      </c>
      <c r="H50" s="84">
        <v>0</v>
      </c>
      <c r="I50" s="84">
        <v>0</v>
      </c>
      <c r="J50" s="84">
        <v>0</v>
      </c>
      <c r="K50" s="84">
        <v>0</v>
      </c>
      <c r="L50" s="84">
        <v>0</v>
      </c>
      <c r="M50" s="84">
        <v>0</v>
      </c>
      <c r="N50" s="84">
        <v>0</v>
      </c>
      <c r="O50" s="84">
        <v>0</v>
      </c>
      <c r="P50" s="84">
        <v>0</v>
      </c>
      <c r="Q50" s="84">
        <v>0</v>
      </c>
      <c r="R50" s="84">
        <v>0</v>
      </c>
      <c r="S50" s="84">
        <v>0</v>
      </c>
      <c r="T50" s="84">
        <v>0</v>
      </c>
      <c r="U50" s="84">
        <v>0</v>
      </c>
      <c r="V50" s="84">
        <v>0</v>
      </c>
      <c r="W50" s="84">
        <v>0</v>
      </c>
      <c r="X50" s="84">
        <v>0</v>
      </c>
      <c r="Y50" s="84">
        <v>0</v>
      </c>
      <c r="Z50" s="84">
        <v>0</v>
      </c>
      <c r="AA50" s="84">
        <v>0</v>
      </c>
      <c r="AB50" s="84">
        <v>0</v>
      </c>
      <c r="AC50" s="84">
        <v>0</v>
      </c>
      <c r="AD50" s="84">
        <v>0</v>
      </c>
      <c r="AE50" s="84">
        <v>0</v>
      </c>
      <c r="AF50" s="84">
        <v>0</v>
      </c>
      <c r="AG50" s="84">
        <v>0</v>
      </c>
      <c r="AH50" s="84">
        <v>0</v>
      </c>
      <c r="AI50" s="84">
        <v>0</v>
      </c>
      <c r="AJ50" s="84">
        <v>0</v>
      </c>
      <c r="AK50" s="84">
        <v>0</v>
      </c>
      <c r="AL50" s="84">
        <v>0</v>
      </c>
      <c r="AM50" s="84">
        <v>0</v>
      </c>
      <c r="AN50" s="84">
        <v>0</v>
      </c>
      <c r="AO50" s="84">
        <v>0</v>
      </c>
      <c r="AP50" s="84">
        <v>0</v>
      </c>
      <c r="AQ50" s="84">
        <v>0</v>
      </c>
      <c r="AR50" s="84">
        <v>0</v>
      </c>
      <c r="AS50" s="84">
        <v>0</v>
      </c>
      <c r="AT50" s="84">
        <v>0</v>
      </c>
      <c r="AU50" s="84">
        <v>0</v>
      </c>
      <c r="AV50" s="84">
        <v>0</v>
      </c>
      <c r="AW50" s="84">
        <v>0</v>
      </c>
      <c r="AX50" s="84">
        <v>0</v>
      </c>
      <c r="AY50" s="84">
        <v>0</v>
      </c>
      <c r="AZ50" s="84">
        <v>0</v>
      </c>
      <c r="BA50" s="84">
        <v>0</v>
      </c>
      <c r="BB50" s="84">
        <v>0</v>
      </c>
      <c r="BC50" s="84">
        <v>0</v>
      </c>
      <c r="BD50" s="84">
        <v>0</v>
      </c>
      <c r="BE50" s="84">
        <v>0</v>
      </c>
      <c r="BF50" s="84">
        <v>0</v>
      </c>
      <c r="BG50" s="84">
        <v>0</v>
      </c>
      <c r="BH50" s="84">
        <v>0</v>
      </c>
      <c r="BI50" s="84">
        <v>0</v>
      </c>
      <c r="BJ50" s="84">
        <v>0</v>
      </c>
      <c r="BK50" s="84">
        <v>0</v>
      </c>
      <c r="BL50" s="84">
        <v>0</v>
      </c>
      <c r="BM50" s="84">
        <v>0</v>
      </c>
      <c r="BN50" s="84">
        <v>0</v>
      </c>
      <c r="BO50" s="84">
        <v>0</v>
      </c>
      <c r="BP50" s="84">
        <v>0</v>
      </c>
      <c r="BQ50" s="84">
        <v>0</v>
      </c>
      <c r="BR50" s="84">
        <v>0</v>
      </c>
      <c r="BS50" s="84">
        <v>0</v>
      </c>
      <c r="BT50" s="84">
        <v>0</v>
      </c>
      <c r="BU50" s="84">
        <v>0</v>
      </c>
      <c r="BV50" s="84">
        <v>0</v>
      </c>
      <c r="BW50" s="84">
        <v>0</v>
      </c>
      <c r="BX50" s="84">
        <v>0</v>
      </c>
      <c r="BY50" s="84">
        <v>0</v>
      </c>
      <c r="BZ50" s="84">
        <v>0</v>
      </c>
      <c r="CA50" s="84">
        <v>0</v>
      </c>
      <c r="CB50" s="84">
        <v>0</v>
      </c>
      <c r="CC50" s="84">
        <v>0</v>
      </c>
      <c r="CD50" s="84">
        <v>0</v>
      </c>
      <c r="CE50" s="84">
        <v>0</v>
      </c>
      <c r="CF50" s="84">
        <v>0</v>
      </c>
      <c r="CG50" s="84">
        <v>0</v>
      </c>
      <c r="CH50" s="84">
        <v>0</v>
      </c>
      <c r="CI50" s="84">
        <v>0</v>
      </c>
      <c r="CJ50" s="84">
        <v>0</v>
      </c>
      <c r="CK50" s="84">
        <v>0</v>
      </c>
      <c r="CL50" s="84">
        <v>0</v>
      </c>
      <c r="CM50" s="84">
        <v>0</v>
      </c>
      <c r="CN50" s="84">
        <v>0</v>
      </c>
      <c r="CO50" s="84">
        <v>0</v>
      </c>
      <c r="CP50" s="84">
        <v>0</v>
      </c>
      <c r="CQ50" s="84">
        <v>0</v>
      </c>
      <c r="CR50" s="84">
        <v>0</v>
      </c>
      <c r="CS50" s="84">
        <v>0</v>
      </c>
      <c r="CT50" s="84">
        <v>0</v>
      </c>
      <c r="CU50" s="84">
        <v>0</v>
      </c>
      <c r="CV50" s="84">
        <v>0</v>
      </c>
      <c r="CW50" s="84">
        <v>0</v>
      </c>
      <c r="CX50" s="84">
        <v>0</v>
      </c>
      <c r="CY50" s="84">
        <v>0</v>
      </c>
      <c r="CZ50" s="84">
        <v>0</v>
      </c>
    </row>
    <row r="51" spans="1:104" x14ac:dyDescent="0.25">
      <c r="A51" t="s">
        <v>156</v>
      </c>
      <c r="B51" s="84">
        <v>0</v>
      </c>
      <c r="C51" s="84">
        <v>0</v>
      </c>
      <c r="D51" s="84">
        <v>0</v>
      </c>
      <c r="E51" s="84">
        <v>0</v>
      </c>
      <c r="F51" s="84">
        <v>0</v>
      </c>
      <c r="G51" s="84">
        <v>0</v>
      </c>
      <c r="H51" s="84">
        <v>0</v>
      </c>
      <c r="I51" s="84">
        <v>0</v>
      </c>
      <c r="J51" s="84">
        <v>0</v>
      </c>
      <c r="K51" s="84">
        <v>0</v>
      </c>
      <c r="L51" s="84">
        <v>0</v>
      </c>
      <c r="M51" s="84">
        <v>0.16161200000000001</v>
      </c>
      <c r="N51" s="84">
        <v>0</v>
      </c>
      <c r="O51" s="84">
        <v>0</v>
      </c>
      <c r="P51" s="84">
        <v>0</v>
      </c>
      <c r="Q51" s="84">
        <v>0</v>
      </c>
      <c r="R51" s="84">
        <v>0</v>
      </c>
      <c r="S51" s="84">
        <v>0</v>
      </c>
      <c r="T51" s="84">
        <v>0</v>
      </c>
      <c r="U51" s="84">
        <v>0</v>
      </c>
      <c r="V51" s="84">
        <v>0</v>
      </c>
      <c r="W51" s="84">
        <v>0</v>
      </c>
      <c r="X51" s="84">
        <v>0</v>
      </c>
      <c r="Y51" s="84">
        <v>0</v>
      </c>
      <c r="Z51" s="84">
        <v>0</v>
      </c>
      <c r="AA51" s="84">
        <v>0</v>
      </c>
      <c r="AB51" s="84">
        <v>0</v>
      </c>
      <c r="AC51" s="84">
        <v>0</v>
      </c>
      <c r="AD51" s="84">
        <v>0</v>
      </c>
      <c r="AE51" s="84">
        <v>0</v>
      </c>
      <c r="AF51" s="84">
        <v>0</v>
      </c>
      <c r="AG51" s="84">
        <v>0</v>
      </c>
      <c r="AH51" s="84">
        <v>0</v>
      </c>
      <c r="AI51" s="84">
        <v>0</v>
      </c>
      <c r="AJ51" s="84">
        <v>0</v>
      </c>
      <c r="AK51" s="84">
        <v>0</v>
      </c>
      <c r="AL51" s="84">
        <v>0</v>
      </c>
      <c r="AM51" s="84">
        <v>0</v>
      </c>
      <c r="AN51" s="84">
        <v>0</v>
      </c>
      <c r="AO51" s="84">
        <v>0</v>
      </c>
      <c r="AP51" s="84">
        <v>0</v>
      </c>
      <c r="AQ51" s="84">
        <v>0</v>
      </c>
      <c r="AR51" s="84">
        <v>0</v>
      </c>
      <c r="AS51" s="84">
        <v>0</v>
      </c>
      <c r="AT51" s="84">
        <v>0</v>
      </c>
      <c r="AU51" s="84">
        <v>0</v>
      </c>
      <c r="AV51" s="84">
        <v>0</v>
      </c>
      <c r="AW51" s="84">
        <v>0</v>
      </c>
      <c r="AX51" s="84">
        <v>0</v>
      </c>
      <c r="AY51" s="84">
        <v>0</v>
      </c>
      <c r="AZ51" s="84">
        <v>0</v>
      </c>
      <c r="BA51" s="84">
        <v>0</v>
      </c>
      <c r="BB51" s="84">
        <v>0</v>
      </c>
      <c r="BC51" s="84">
        <v>0</v>
      </c>
      <c r="BD51" s="84">
        <v>0</v>
      </c>
      <c r="BE51" s="84">
        <v>0</v>
      </c>
      <c r="BF51" s="84">
        <v>0</v>
      </c>
      <c r="BG51" s="84">
        <v>0</v>
      </c>
      <c r="BH51" s="84">
        <v>0</v>
      </c>
      <c r="BI51" s="84">
        <v>0</v>
      </c>
      <c r="BJ51" s="84">
        <v>0</v>
      </c>
      <c r="BK51" s="84">
        <v>0</v>
      </c>
      <c r="BL51" s="84">
        <v>0</v>
      </c>
      <c r="BM51" s="84">
        <v>0</v>
      </c>
      <c r="BN51" s="84">
        <v>0</v>
      </c>
      <c r="BO51" s="84">
        <v>0</v>
      </c>
      <c r="BP51" s="84">
        <v>0</v>
      </c>
      <c r="BQ51" s="84">
        <v>0</v>
      </c>
      <c r="BR51" s="84">
        <v>0</v>
      </c>
      <c r="BS51" s="84">
        <v>0</v>
      </c>
      <c r="BT51" s="84">
        <v>0</v>
      </c>
      <c r="BU51" s="84">
        <v>0</v>
      </c>
      <c r="BV51" s="84">
        <v>0</v>
      </c>
      <c r="BW51" s="84">
        <v>0</v>
      </c>
      <c r="BX51" s="84">
        <v>0</v>
      </c>
      <c r="BY51" s="84">
        <v>0</v>
      </c>
      <c r="BZ51" s="84">
        <v>0</v>
      </c>
      <c r="CA51" s="84">
        <v>0</v>
      </c>
      <c r="CB51" s="84">
        <v>0</v>
      </c>
      <c r="CC51" s="84">
        <v>0</v>
      </c>
      <c r="CD51" s="84">
        <v>0</v>
      </c>
      <c r="CE51" s="84">
        <v>0</v>
      </c>
      <c r="CF51" s="84">
        <v>0</v>
      </c>
      <c r="CG51" s="84">
        <v>0</v>
      </c>
      <c r="CH51" s="84">
        <v>0</v>
      </c>
      <c r="CI51" s="84">
        <v>0</v>
      </c>
      <c r="CJ51" s="84">
        <v>0</v>
      </c>
      <c r="CK51" s="84">
        <v>0</v>
      </c>
      <c r="CL51" s="84">
        <v>0</v>
      </c>
      <c r="CM51" s="84">
        <v>0</v>
      </c>
      <c r="CN51" s="84">
        <v>0</v>
      </c>
      <c r="CO51" s="84">
        <v>0</v>
      </c>
      <c r="CP51" s="84">
        <v>0</v>
      </c>
      <c r="CQ51" s="84">
        <v>0</v>
      </c>
      <c r="CR51" s="84">
        <v>0</v>
      </c>
      <c r="CS51" s="84">
        <v>0</v>
      </c>
      <c r="CT51" s="84">
        <v>0</v>
      </c>
      <c r="CU51" s="84">
        <v>0</v>
      </c>
      <c r="CV51" s="84">
        <v>0</v>
      </c>
      <c r="CW51" s="84">
        <v>0</v>
      </c>
      <c r="CX51" s="84">
        <v>0</v>
      </c>
      <c r="CY51" s="84">
        <v>0</v>
      </c>
      <c r="CZ51" s="84">
        <v>0</v>
      </c>
    </row>
    <row r="52" spans="1:104" x14ac:dyDescent="0.25">
      <c r="A52" t="s">
        <v>159</v>
      </c>
      <c r="B52" s="84">
        <v>0.81260699999999997</v>
      </c>
      <c r="C52" s="84">
        <v>0.78325599999999995</v>
      </c>
      <c r="D52" s="84">
        <v>0.88174600000000003</v>
      </c>
      <c r="E52" s="84">
        <v>0.51327100000000003</v>
      </c>
      <c r="F52" s="84">
        <v>0.51327100000000003</v>
      </c>
      <c r="G52" s="84">
        <v>0.42041699999999999</v>
      </c>
      <c r="H52" s="84">
        <v>0</v>
      </c>
      <c r="I52" s="84">
        <v>0</v>
      </c>
      <c r="J52" s="84">
        <v>0</v>
      </c>
      <c r="K52" s="84">
        <v>0</v>
      </c>
      <c r="L52" s="84">
        <v>0.78893899999999995</v>
      </c>
      <c r="M52" s="84">
        <v>0.81988399999999995</v>
      </c>
      <c r="N52" s="84">
        <v>0.41791499999999998</v>
      </c>
      <c r="O52" s="84">
        <v>0.180754</v>
      </c>
      <c r="P52" s="84">
        <v>0</v>
      </c>
      <c r="Q52" s="84">
        <v>0</v>
      </c>
      <c r="R52" s="84">
        <v>0</v>
      </c>
      <c r="S52" s="84">
        <v>0</v>
      </c>
      <c r="T52" s="84">
        <v>0</v>
      </c>
      <c r="U52" s="84">
        <v>0</v>
      </c>
      <c r="V52" s="84">
        <v>0</v>
      </c>
      <c r="W52" s="84">
        <v>0</v>
      </c>
      <c r="X52" s="84">
        <v>0</v>
      </c>
      <c r="Y52" s="84">
        <v>0</v>
      </c>
      <c r="Z52" s="84">
        <v>0</v>
      </c>
      <c r="AA52" s="84">
        <v>0</v>
      </c>
      <c r="AB52" s="84">
        <v>0</v>
      </c>
      <c r="AC52" s="84">
        <v>0</v>
      </c>
      <c r="AD52" s="84">
        <v>0</v>
      </c>
      <c r="AE52" s="84">
        <v>0</v>
      </c>
      <c r="AF52" s="84">
        <v>0</v>
      </c>
      <c r="AG52" s="84">
        <v>0</v>
      </c>
      <c r="AH52" s="84">
        <v>0</v>
      </c>
      <c r="AI52" s="84">
        <v>0</v>
      </c>
      <c r="AJ52" s="84">
        <v>0</v>
      </c>
      <c r="AK52" s="84">
        <v>0</v>
      </c>
      <c r="AL52" s="84">
        <v>0</v>
      </c>
      <c r="AM52" s="84">
        <v>0</v>
      </c>
      <c r="AN52" s="84">
        <v>0</v>
      </c>
      <c r="AO52" s="84">
        <v>0</v>
      </c>
      <c r="AP52" s="84">
        <v>0</v>
      </c>
      <c r="AQ52" s="84">
        <v>0</v>
      </c>
      <c r="AR52" s="84">
        <v>0</v>
      </c>
      <c r="AS52" s="84">
        <v>0</v>
      </c>
      <c r="AT52" s="84">
        <v>0</v>
      </c>
      <c r="AU52" s="84">
        <v>0</v>
      </c>
      <c r="AV52" s="84">
        <v>0</v>
      </c>
      <c r="AW52" s="84">
        <v>0</v>
      </c>
      <c r="AX52" s="84">
        <v>0.435394</v>
      </c>
      <c r="AY52" s="84">
        <v>0</v>
      </c>
      <c r="AZ52" s="84">
        <v>0</v>
      </c>
      <c r="BA52" s="84">
        <v>0</v>
      </c>
      <c r="BB52" s="84">
        <v>0</v>
      </c>
      <c r="BC52" s="84">
        <v>0</v>
      </c>
      <c r="BD52" s="84">
        <v>0</v>
      </c>
      <c r="BE52" s="84">
        <v>0</v>
      </c>
      <c r="BF52" s="84">
        <v>0</v>
      </c>
      <c r="BG52" s="84">
        <v>0</v>
      </c>
      <c r="BH52" s="84">
        <v>0</v>
      </c>
      <c r="BI52" s="84">
        <v>0</v>
      </c>
      <c r="BJ52" s="84">
        <v>0</v>
      </c>
      <c r="BK52" s="84">
        <v>0</v>
      </c>
      <c r="BL52" s="84">
        <v>0</v>
      </c>
      <c r="BM52" s="84">
        <v>0</v>
      </c>
      <c r="BN52" s="84">
        <v>0</v>
      </c>
      <c r="BO52" s="84">
        <v>0</v>
      </c>
      <c r="BP52" s="84">
        <v>0</v>
      </c>
      <c r="BQ52" s="84">
        <v>0</v>
      </c>
      <c r="BR52" s="84">
        <v>0</v>
      </c>
      <c r="BS52" s="84">
        <v>0</v>
      </c>
      <c r="BT52" s="84">
        <v>0</v>
      </c>
      <c r="BU52" s="84">
        <v>0</v>
      </c>
      <c r="BV52" s="84">
        <v>0</v>
      </c>
      <c r="BW52" s="84">
        <v>0</v>
      </c>
      <c r="BX52" s="84">
        <v>0</v>
      </c>
      <c r="BY52" s="84">
        <v>0</v>
      </c>
      <c r="BZ52" s="84">
        <v>0.38733299999999998</v>
      </c>
      <c r="CA52" s="84">
        <v>0</v>
      </c>
      <c r="CB52" s="84">
        <v>0</v>
      </c>
      <c r="CC52" s="84">
        <v>0</v>
      </c>
      <c r="CD52" s="84">
        <v>0</v>
      </c>
      <c r="CE52" s="84">
        <v>0</v>
      </c>
      <c r="CF52" s="84">
        <v>0</v>
      </c>
      <c r="CG52" s="84">
        <v>0</v>
      </c>
      <c r="CH52" s="84">
        <v>0</v>
      </c>
      <c r="CI52" s="84">
        <v>0</v>
      </c>
      <c r="CJ52" s="84">
        <v>0</v>
      </c>
      <c r="CK52" s="84">
        <v>0</v>
      </c>
      <c r="CL52" s="84">
        <v>0</v>
      </c>
      <c r="CM52" s="84">
        <v>0</v>
      </c>
      <c r="CN52" s="84">
        <v>0</v>
      </c>
      <c r="CO52" s="84">
        <v>0</v>
      </c>
      <c r="CP52" s="84">
        <v>0</v>
      </c>
      <c r="CQ52" s="84">
        <v>0</v>
      </c>
      <c r="CR52" s="84">
        <v>0</v>
      </c>
      <c r="CS52" s="84">
        <v>0</v>
      </c>
      <c r="CT52" s="84">
        <v>0</v>
      </c>
      <c r="CU52" s="84">
        <v>0</v>
      </c>
      <c r="CV52" s="84">
        <v>0</v>
      </c>
      <c r="CW52" s="84">
        <v>0</v>
      </c>
      <c r="CX52" s="84">
        <v>0</v>
      </c>
      <c r="CY52" s="84">
        <v>0</v>
      </c>
      <c r="CZ52" s="84">
        <v>0</v>
      </c>
    </row>
    <row r="53" spans="1:104" x14ac:dyDescent="0.25">
      <c r="A53" t="s">
        <v>162</v>
      </c>
      <c r="B53" s="84">
        <v>0</v>
      </c>
      <c r="C53" s="84">
        <v>0</v>
      </c>
      <c r="D53" s="84">
        <v>0</v>
      </c>
      <c r="E53" s="84">
        <v>0</v>
      </c>
      <c r="F53" s="84">
        <v>0</v>
      </c>
      <c r="G53" s="84">
        <v>0</v>
      </c>
      <c r="H53" s="84">
        <v>0</v>
      </c>
      <c r="I53" s="84">
        <v>0</v>
      </c>
      <c r="J53" s="84">
        <v>0</v>
      </c>
      <c r="K53" s="84">
        <v>0</v>
      </c>
      <c r="L53" s="84">
        <v>0</v>
      </c>
      <c r="M53" s="84">
        <v>0</v>
      </c>
      <c r="N53" s="84">
        <v>0</v>
      </c>
      <c r="O53" s="84">
        <v>0.265789</v>
      </c>
      <c r="P53" s="84">
        <v>0.46077600000000002</v>
      </c>
      <c r="Q53" s="84">
        <v>0</v>
      </c>
      <c r="R53" s="84">
        <v>0</v>
      </c>
      <c r="S53" s="84">
        <v>0</v>
      </c>
      <c r="T53" s="84">
        <v>0</v>
      </c>
      <c r="U53" s="84">
        <v>0</v>
      </c>
      <c r="V53" s="84">
        <v>0</v>
      </c>
      <c r="W53" s="84">
        <v>0</v>
      </c>
      <c r="X53" s="84">
        <v>0</v>
      </c>
      <c r="Y53" s="84">
        <v>0</v>
      </c>
      <c r="Z53" s="84">
        <v>0</v>
      </c>
      <c r="AA53" s="84">
        <v>0</v>
      </c>
      <c r="AB53" s="84">
        <v>0</v>
      </c>
      <c r="AC53" s="84">
        <v>0</v>
      </c>
      <c r="AD53" s="84">
        <v>0</v>
      </c>
      <c r="AE53" s="84">
        <v>0</v>
      </c>
      <c r="AF53" s="84">
        <v>0</v>
      </c>
      <c r="AG53" s="84">
        <v>0</v>
      </c>
      <c r="AH53" s="84">
        <v>0</v>
      </c>
      <c r="AI53" s="84">
        <v>0</v>
      </c>
      <c r="AJ53" s="84">
        <v>0</v>
      </c>
      <c r="AK53" s="84">
        <v>0</v>
      </c>
      <c r="AL53" s="84">
        <v>0</v>
      </c>
      <c r="AM53" s="84">
        <v>0</v>
      </c>
      <c r="AN53" s="84">
        <v>0</v>
      </c>
      <c r="AO53" s="84">
        <v>0</v>
      </c>
      <c r="AP53" s="84">
        <v>0</v>
      </c>
      <c r="AQ53" s="84">
        <v>0</v>
      </c>
      <c r="AR53" s="84">
        <v>0</v>
      </c>
      <c r="AS53" s="84">
        <v>0</v>
      </c>
      <c r="AT53" s="84">
        <v>0</v>
      </c>
      <c r="AU53" s="84">
        <v>0</v>
      </c>
      <c r="AV53" s="84">
        <v>0</v>
      </c>
      <c r="AW53" s="84">
        <v>0</v>
      </c>
      <c r="AX53" s="84">
        <v>0</v>
      </c>
      <c r="AY53" s="84">
        <v>0</v>
      </c>
      <c r="AZ53" s="84">
        <v>0</v>
      </c>
      <c r="BA53" s="84">
        <v>0</v>
      </c>
      <c r="BB53" s="84">
        <v>0</v>
      </c>
      <c r="BC53" s="84">
        <v>0</v>
      </c>
      <c r="BD53" s="84">
        <v>0</v>
      </c>
      <c r="BE53" s="84">
        <v>0</v>
      </c>
      <c r="BF53" s="84">
        <v>0</v>
      </c>
      <c r="BG53" s="84">
        <v>0</v>
      </c>
      <c r="BH53" s="84">
        <v>0</v>
      </c>
      <c r="BI53" s="84">
        <v>0</v>
      </c>
      <c r="BJ53" s="84">
        <v>0</v>
      </c>
      <c r="BK53" s="84">
        <v>0</v>
      </c>
      <c r="BL53" s="84">
        <v>0</v>
      </c>
      <c r="BM53" s="84">
        <v>0</v>
      </c>
      <c r="BN53" s="84">
        <v>0</v>
      </c>
      <c r="BO53" s="84">
        <v>0</v>
      </c>
      <c r="BP53" s="84">
        <v>0</v>
      </c>
      <c r="BQ53" s="84">
        <v>0</v>
      </c>
      <c r="BR53" s="84">
        <v>0</v>
      </c>
      <c r="BS53" s="84">
        <v>0</v>
      </c>
      <c r="BT53" s="84">
        <v>0</v>
      </c>
      <c r="BU53" s="84">
        <v>0</v>
      </c>
      <c r="BV53" s="84">
        <v>0</v>
      </c>
      <c r="BW53" s="84">
        <v>0</v>
      </c>
      <c r="BX53" s="84">
        <v>0</v>
      </c>
      <c r="BY53" s="84">
        <v>0</v>
      </c>
      <c r="BZ53" s="84">
        <v>0</v>
      </c>
      <c r="CA53" s="84">
        <v>0</v>
      </c>
      <c r="CB53" s="84">
        <v>0</v>
      </c>
      <c r="CC53" s="84">
        <v>0</v>
      </c>
      <c r="CD53" s="84">
        <v>0</v>
      </c>
      <c r="CE53" s="84">
        <v>0</v>
      </c>
      <c r="CF53" s="84">
        <v>0</v>
      </c>
      <c r="CG53" s="84">
        <v>0</v>
      </c>
      <c r="CH53" s="84">
        <v>0</v>
      </c>
      <c r="CI53" s="84">
        <v>0</v>
      </c>
      <c r="CJ53" s="84">
        <v>0</v>
      </c>
      <c r="CK53" s="84">
        <v>0</v>
      </c>
      <c r="CL53" s="84">
        <v>0</v>
      </c>
      <c r="CM53" s="84">
        <v>0</v>
      </c>
      <c r="CN53" s="84">
        <v>0</v>
      </c>
      <c r="CO53" s="84">
        <v>0</v>
      </c>
      <c r="CP53" s="84">
        <v>0</v>
      </c>
      <c r="CQ53" s="84">
        <v>0</v>
      </c>
      <c r="CR53" s="84">
        <v>0</v>
      </c>
      <c r="CS53" s="84">
        <v>0</v>
      </c>
      <c r="CT53" s="84">
        <v>0</v>
      </c>
      <c r="CU53" s="84">
        <v>0</v>
      </c>
      <c r="CV53" s="84">
        <v>0</v>
      </c>
      <c r="CW53" s="84">
        <v>0</v>
      </c>
      <c r="CX53" s="84">
        <v>0</v>
      </c>
      <c r="CY53" s="84">
        <v>0</v>
      </c>
      <c r="CZ53" s="84">
        <v>0</v>
      </c>
    </row>
    <row r="54" spans="1:104" x14ac:dyDescent="0.25">
      <c r="A54" t="s">
        <v>165</v>
      </c>
      <c r="B54" s="84">
        <v>0</v>
      </c>
      <c r="C54" s="84">
        <v>0</v>
      </c>
      <c r="D54" s="84">
        <v>0</v>
      </c>
      <c r="E54" s="84">
        <v>0</v>
      </c>
      <c r="F54" s="84">
        <v>0</v>
      </c>
      <c r="G54" s="84">
        <v>0</v>
      </c>
      <c r="H54" s="84">
        <v>0</v>
      </c>
      <c r="I54" s="84">
        <v>0.95641100000000001</v>
      </c>
      <c r="J54" s="84">
        <v>0</v>
      </c>
      <c r="K54" s="84">
        <v>0</v>
      </c>
      <c r="L54" s="84">
        <v>0</v>
      </c>
      <c r="M54" s="84">
        <v>0</v>
      </c>
      <c r="N54" s="84">
        <v>0</v>
      </c>
      <c r="O54" s="84">
        <v>0</v>
      </c>
      <c r="P54" s="84">
        <v>0</v>
      </c>
      <c r="Q54" s="84">
        <v>0</v>
      </c>
      <c r="R54" s="84">
        <v>0</v>
      </c>
      <c r="S54" s="84">
        <v>0</v>
      </c>
      <c r="T54" s="84">
        <v>0</v>
      </c>
      <c r="U54" s="84">
        <v>0</v>
      </c>
      <c r="V54" s="84">
        <v>0</v>
      </c>
      <c r="W54" s="84">
        <v>0</v>
      </c>
      <c r="X54" s="84">
        <v>0</v>
      </c>
      <c r="Y54" s="84">
        <v>0</v>
      </c>
      <c r="Z54" s="84">
        <v>0</v>
      </c>
      <c r="AA54" s="84">
        <v>0</v>
      </c>
      <c r="AB54" s="84">
        <v>0</v>
      </c>
      <c r="AC54" s="84">
        <v>0</v>
      </c>
      <c r="AD54" s="84">
        <v>0</v>
      </c>
      <c r="AE54" s="84">
        <v>0</v>
      </c>
      <c r="AF54" s="84">
        <v>0</v>
      </c>
      <c r="AG54" s="84">
        <v>0</v>
      </c>
      <c r="AH54" s="84">
        <v>0</v>
      </c>
      <c r="AI54" s="84">
        <v>0</v>
      </c>
      <c r="AJ54" s="84">
        <v>0</v>
      </c>
      <c r="AK54" s="84">
        <v>0</v>
      </c>
      <c r="AL54" s="84">
        <v>0</v>
      </c>
      <c r="AM54" s="84">
        <v>0</v>
      </c>
      <c r="AN54" s="84">
        <v>0</v>
      </c>
      <c r="AO54" s="84">
        <v>0</v>
      </c>
      <c r="AP54" s="84">
        <v>0</v>
      </c>
      <c r="AQ54" s="84">
        <v>0</v>
      </c>
      <c r="AR54" s="84">
        <v>0</v>
      </c>
      <c r="AS54" s="84">
        <v>0</v>
      </c>
      <c r="AT54" s="84">
        <v>0</v>
      </c>
      <c r="AU54" s="84">
        <v>0</v>
      </c>
      <c r="AV54" s="84">
        <v>0</v>
      </c>
      <c r="AW54" s="84">
        <v>0</v>
      </c>
      <c r="AX54" s="84">
        <v>0.56460600000000005</v>
      </c>
      <c r="AY54" s="84">
        <v>0</v>
      </c>
      <c r="AZ54" s="84">
        <v>0</v>
      </c>
      <c r="BA54" s="84">
        <v>0</v>
      </c>
      <c r="BB54" s="84">
        <v>0</v>
      </c>
      <c r="BC54" s="84">
        <v>0</v>
      </c>
      <c r="BD54" s="84">
        <v>0</v>
      </c>
      <c r="BE54" s="84">
        <v>0</v>
      </c>
      <c r="BF54" s="84">
        <v>0</v>
      </c>
      <c r="BG54" s="84">
        <v>0</v>
      </c>
      <c r="BH54" s="84">
        <v>0</v>
      </c>
      <c r="BI54" s="84">
        <v>0</v>
      </c>
      <c r="BJ54" s="84">
        <v>0</v>
      </c>
      <c r="BK54" s="84">
        <v>0</v>
      </c>
      <c r="BL54" s="84">
        <v>0</v>
      </c>
      <c r="BM54" s="84">
        <v>0</v>
      </c>
      <c r="BN54" s="84">
        <v>0</v>
      </c>
      <c r="BO54" s="84">
        <v>0</v>
      </c>
      <c r="BP54" s="84">
        <v>0</v>
      </c>
      <c r="BQ54" s="84">
        <v>0</v>
      </c>
      <c r="BR54" s="84">
        <v>0</v>
      </c>
      <c r="BS54" s="84">
        <v>0</v>
      </c>
      <c r="BT54" s="84">
        <v>0</v>
      </c>
      <c r="BU54" s="84">
        <v>0</v>
      </c>
      <c r="BV54" s="84">
        <v>0</v>
      </c>
      <c r="BW54" s="84">
        <v>0</v>
      </c>
      <c r="BX54" s="84">
        <v>0</v>
      </c>
      <c r="BY54" s="84">
        <v>0</v>
      </c>
      <c r="BZ54" s="84">
        <v>0.49924299999999999</v>
      </c>
      <c r="CA54" s="84">
        <v>0</v>
      </c>
      <c r="CB54" s="84">
        <v>0</v>
      </c>
      <c r="CC54" s="84">
        <v>0</v>
      </c>
      <c r="CD54" s="84">
        <v>0</v>
      </c>
      <c r="CE54" s="84">
        <v>0</v>
      </c>
      <c r="CF54" s="84">
        <v>0</v>
      </c>
      <c r="CG54" s="84">
        <v>0</v>
      </c>
      <c r="CH54" s="84">
        <v>0</v>
      </c>
      <c r="CI54" s="84">
        <v>0</v>
      </c>
      <c r="CJ54" s="84">
        <v>0</v>
      </c>
      <c r="CK54" s="84">
        <v>0</v>
      </c>
      <c r="CL54" s="84">
        <v>0</v>
      </c>
      <c r="CM54" s="84">
        <v>0</v>
      </c>
      <c r="CN54" s="84">
        <v>0</v>
      </c>
      <c r="CO54" s="84">
        <v>0</v>
      </c>
      <c r="CP54" s="84">
        <v>0</v>
      </c>
      <c r="CQ54" s="84">
        <v>0</v>
      </c>
      <c r="CR54" s="84">
        <v>0</v>
      </c>
      <c r="CS54" s="84">
        <v>0</v>
      </c>
      <c r="CT54" s="84">
        <v>0</v>
      </c>
      <c r="CU54" s="84">
        <v>0</v>
      </c>
      <c r="CV54" s="84">
        <v>0</v>
      </c>
      <c r="CW54" s="84">
        <v>0</v>
      </c>
      <c r="CX54" s="84">
        <v>0</v>
      </c>
      <c r="CY54" s="84">
        <v>0</v>
      </c>
      <c r="CZ54" s="84">
        <v>0</v>
      </c>
    </row>
    <row r="55" spans="1:104" x14ac:dyDescent="0.25">
      <c r="A55" t="s">
        <v>656</v>
      </c>
      <c r="B55" s="84">
        <v>0</v>
      </c>
      <c r="C55" s="84">
        <v>0</v>
      </c>
      <c r="D55" s="84">
        <v>0</v>
      </c>
      <c r="E55" s="84">
        <v>0</v>
      </c>
      <c r="F55" s="84">
        <v>0</v>
      </c>
      <c r="G55" s="84">
        <v>0</v>
      </c>
      <c r="H55" s="84">
        <v>0</v>
      </c>
      <c r="I55" s="84">
        <v>0</v>
      </c>
      <c r="J55" s="84">
        <v>0</v>
      </c>
      <c r="K55" s="84">
        <v>0</v>
      </c>
      <c r="L55" s="84">
        <v>0</v>
      </c>
      <c r="M55" s="84">
        <v>0</v>
      </c>
      <c r="N55" s="84">
        <v>0</v>
      </c>
      <c r="O55" s="84">
        <v>0</v>
      </c>
      <c r="P55" s="84">
        <v>0</v>
      </c>
      <c r="Q55" s="84">
        <v>1</v>
      </c>
      <c r="R55" s="84">
        <v>0</v>
      </c>
      <c r="S55" s="84">
        <v>0</v>
      </c>
      <c r="T55" s="84">
        <v>0</v>
      </c>
      <c r="U55" s="84">
        <v>0</v>
      </c>
      <c r="V55" s="84">
        <v>0</v>
      </c>
      <c r="W55" s="84">
        <v>0</v>
      </c>
      <c r="X55" s="84">
        <v>0</v>
      </c>
      <c r="Y55" s="84">
        <v>0</v>
      </c>
      <c r="Z55" s="84">
        <v>0</v>
      </c>
      <c r="AA55" s="84">
        <v>0</v>
      </c>
      <c r="AB55" s="84">
        <v>0</v>
      </c>
      <c r="AC55" s="84">
        <v>0</v>
      </c>
      <c r="AD55" s="84">
        <v>0</v>
      </c>
      <c r="AE55" s="84">
        <v>0</v>
      </c>
      <c r="AF55" s="84">
        <v>0</v>
      </c>
      <c r="AG55" s="84">
        <v>0</v>
      </c>
      <c r="AH55" s="84">
        <v>0</v>
      </c>
      <c r="AI55" s="84">
        <v>0</v>
      </c>
      <c r="AJ55" s="84">
        <v>0</v>
      </c>
      <c r="AK55" s="84">
        <v>0</v>
      </c>
      <c r="AL55" s="84">
        <v>0</v>
      </c>
      <c r="AM55" s="84">
        <v>0</v>
      </c>
      <c r="AN55" s="84">
        <v>0</v>
      </c>
      <c r="AO55" s="84">
        <v>0</v>
      </c>
      <c r="AP55" s="84">
        <v>0</v>
      </c>
      <c r="AQ55" s="84">
        <v>0</v>
      </c>
      <c r="AR55" s="84">
        <v>0</v>
      </c>
      <c r="AS55" s="84">
        <v>0</v>
      </c>
      <c r="AT55" s="84">
        <v>0</v>
      </c>
      <c r="AU55" s="84">
        <v>0</v>
      </c>
      <c r="AV55" s="84">
        <v>0</v>
      </c>
      <c r="AW55" s="84">
        <v>0</v>
      </c>
      <c r="AX55" s="84">
        <v>0</v>
      </c>
      <c r="AY55" s="84">
        <v>0</v>
      </c>
      <c r="AZ55" s="84">
        <v>0</v>
      </c>
      <c r="BA55" s="84">
        <v>0</v>
      </c>
      <c r="BB55" s="84">
        <v>0</v>
      </c>
      <c r="BC55" s="84">
        <v>0</v>
      </c>
      <c r="BD55" s="84">
        <v>0</v>
      </c>
      <c r="BE55" s="84">
        <v>0</v>
      </c>
      <c r="BF55" s="84">
        <v>0</v>
      </c>
      <c r="BG55" s="84">
        <v>0</v>
      </c>
      <c r="BH55" s="84">
        <v>0</v>
      </c>
      <c r="BI55" s="84">
        <v>0</v>
      </c>
      <c r="BJ55" s="84">
        <v>0</v>
      </c>
      <c r="BK55" s="84">
        <v>0</v>
      </c>
      <c r="BL55" s="84">
        <v>0</v>
      </c>
      <c r="BM55" s="84">
        <v>0</v>
      </c>
      <c r="BN55" s="84">
        <v>0</v>
      </c>
      <c r="BO55" s="84">
        <v>0</v>
      </c>
      <c r="BP55" s="84">
        <v>0</v>
      </c>
      <c r="BQ55" s="84">
        <v>0</v>
      </c>
      <c r="BR55" s="84">
        <v>0</v>
      </c>
      <c r="BS55" s="84">
        <v>0</v>
      </c>
      <c r="BT55" s="84">
        <v>0</v>
      </c>
      <c r="BU55" s="84">
        <v>0</v>
      </c>
      <c r="BV55" s="84">
        <v>0</v>
      </c>
      <c r="BW55" s="84">
        <v>0</v>
      </c>
      <c r="BX55" s="84">
        <v>0</v>
      </c>
      <c r="BY55" s="84">
        <v>0</v>
      </c>
      <c r="BZ55" s="84">
        <v>0</v>
      </c>
      <c r="CA55" s="84">
        <v>0</v>
      </c>
      <c r="CB55" s="84">
        <v>0</v>
      </c>
      <c r="CC55" s="84">
        <v>0</v>
      </c>
      <c r="CD55" s="84">
        <v>0</v>
      </c>
      <c r="CE55" s="84">
        <v>0</v>
      </c>
      <c r="CF55" s="84">
        <v>0</v>
      </c>
      <c r="CG55" s="84">
        <v>0</v>
      </c>
      <c r="CH55" s="84">
        <v>0</v>
      </c>
      <c r="CI55" s="84">
        <v>0</v>
      </c>
      <c r="CJ55" s="84">
        <v>0</v>
      </c>
      <c r="CK55" s="84">
        <v>0</v>
      </c>
      <c r="CL55" s="84">
        <v>0</v>
      </c>
      <c r="CM55" s="84">
        <v>0</v>
      </c>
      <c r="CN55" s="84">
        <v>0</v>
      </c>
      <c r="CO55" s="84">
        <v>0</v>
      </c>
      <c r="CP55" s="84">
        <v>0</v>
      </c>
      <c r="CQ55" s="84">
        <v>0</v>
      </c>
      <c r="CR55" s="84">
        <v>0</v>
      </c>
      <c r="CS55" s="84">
        <v>0</v>
      </c>
      <c r="CT55" s="84">
        <v>0</v>
      </c>
      <c r="CU55" s="84">
        <v>0</v>
      </c>
      <c r="CV55" s="84">
        <v>0</v>
      </c>
      <c r="CW55" s="84">
        <v>0</v>
      </c>
      <c r="CX55" s="84">
        <v>0</v>
      </c>
      <c r="CY55" s="84">
        <v>0</v>
      </c>
      <c r="CZ55" s="84">
        <v>0</v>
      </c>
    </row>
    <row r="56" spans="1:104" x14ac:dyDescent="0.25">
      <c r="A56" t="s">
        <v>657</v>
      </c>
      <c r="B56" s="84">
        <v>0</v>
      </c>
      <c r="C56" s="84">
        <v>0</v>
      </c>
      <c r="D56" s="84">
        <v>0</v>
      </c>
      <c r="E56" s="84">
        <v>0</v>
      </c>
      <c r="F56" s="84">
        <v>0</v>
      </c>
      <c r="G56" s="84">
        <v>0</v>
      </c>
      <c r="H56" s="84">
        <v>0</v>
      </c>
      <c r="I56" s="84">
        <v>0</v>
      </c>
      <c r="J56" s="84">
        <v>0</v>
      </c>
      <c r="K56" s="84">
        <v>0</v>
      </c>
      <c r="L56" s="84">
        <v>0</v>
      </c>
      <c r="M56" s="84">
        <v>0</v>
      </c>
      <c r="N56" s="84">
        <v>0</v>
      </c>
      <c r="O56" s="84">
        <v>0</v>
      </c>
      <c r="P56" s="84">
        <v>0</v>
      </c>
      <c r="Q56" s="84">
        <v>0</v>
      </c>
      <c r="R56" s="84">
        <v>1</v>
      </c>
      <c r="S56" s="84">
        <v>0.22772000000000001</v>
      </c>
      <c r="T56" s="84">
        <v>0</v>
      </c>
      <c r="U56" s="84">
        <v>0</v>
      </c>
      <c r="V56" s="84">
        <v>0</v>
      </c>
      <c r="W56" s="84">
        <v>0</v>
      </c>
      <c r="X56" s="84">
        <v>0</v>
      </c>
      <c r="Y56" s="84">
        <v>0</v>
      </c>
      <c r="Z56" s="84">
        <v>0</v>
      </c>
      <c r="AA56" s="84">
        <v>0</v>
      </c>
      <c r="AB56" s="84">
        <v>0</v>
      </c>
      <c r="AC56" s="84">
        <v>0</v>
      </c>
      <c r="AD56" s="84">
        <v>0</v>
      </c>
      <c r="AE56" s="84">
        <v>0</v>
      </c>
      <c r="AF56" s="84">
        <v>0</v>
      </c>
      <c r="AG56" s="84">
        <v>0</v>
      </c>
      <c r="AH56" s="84">
        <v>0</v>
      </c>
      <c r="AI56" s="84">
        <v>0</v>
      </c>
      <c r="AJ56" s="84">
        <v>0</v>
      </c>
      <c r="AK56" s="84">
        <v>0</v>
      </c>
      <c r="AL56" s="84">
        <v>4.4951799999999997E-3</v>
      </c>
      <c r="AM56" s="84">
        <v>0</v>
      </c>
      <c r="AN56" s="84">
        <v>0.67192399999999997</v>
      </c>
      <c r="AO56" s="84">
        <v>0</v>
      </c>
      <c r="AP56" s="84">
        <v>0</v>
      </c>
      <c r="AQ56" s="84">
        <v>0</v>
      </c>
      <c r="AR56" s="84">
        <v>0</v>
      </c>
      <c r="AS56" s="84">
        <v>0</v>
      </c>
      <c r="AT56" s="84">
        <v>0</v>
      </c>
      <c r="AU56" s="84">
        <v>0</v>
      </c>
      <c r="AV56" s="84">
        <v>0</v>
      </c>
      <c r="AW56" s="84">
        <v>0</v>
      </c>
      <c r="AX56" s="84">
        <v>0</v>
      </c>
      <c r="AY56" s="84">
        <v>0</v>
      </c>
      <c r="AZ56" s="84">
        <v>0</v>
      </c>
      <c r="BA56" s="84">
        <v>0</v>
      </c>
      <c r="BB56" s="84">
        <v>0</v>
      </c>
      <c r="BC56" s="84">
        <v>0</v>
      </c>
      <c r="BD56" s="84">
        <v>0</v>
      </c>
      <c r="BE56" s="84">
        <v>0</v>
      </c>
      <c r="BF56" s="84">
        <v>0</v>
      </c>
      <c r="BG56" s="84">
        <v>0</v>
      </c>
      <c r="BH56" s="84">
        <v>0</v>
      </c>
      <c r="BI56" s="84">
        <v>0</v>
      </c>
      <c r="BJ56" s="84">
        <v>0</v>
      </c>
      <c r="BK56" s="84">
        <v>0</v>
      </c>
      <c r="BL56" s="84">
        <v>0</v>
      </c>
      <c r="BM56" s="84">
        <v>0</v>
      </c>
      <c r="BN56" s="84">
        <v>0</v>
      </c>
      <c r="BO56" s="84">
        <v>0</v>
      </c>
      <c r="BP56" s="84">
        <v>0</v>
      </c>
      <c r="BQ56" s="84">
        <v>0</v>
      </c>
      <c r="BR56" s="84">
        <v>0</v>
      </c>
      <c r="BS56" s="84">
        <v>0</v>
      </c>
      <c r="BT56" s="84">
        <v>0</v>
      </c>
      <c r="BU56" s="84">
        <v>0</v>
      </c>
      <c r="BV56" s="84">
        <v>0</v>
      </c>
      <c r="BW56" s="84">
        <v>0</v>
      </c>
      <c r="BX56" s="84">
        <v>4.4329499999999997E-3</v>
      </c>
      <c r="BY56" s="84">
        <v>0</v>
      </c>
      <c r="BZ56" s="84">
        <v>0</v>
      </c>
      <c r="CA56" s="84">
        <v>0</v>
      </c>
      <c r="CB56" s="84">
        <v>0</v>
      </c>
      <c r="CC56" s="84">
        <v>0</v>
      </c>
      <c r="CD56" s="84">
        <v>0</v>
      </c>
      <c r="CE56" s="84">
        <v>0</v>
      </c>
      <c r="CF56" s="84">
        <v>0</v>
      </c>
      <c r="CG56" s="84">
        <v>0</v>
      </c>
      <c r="CH56" s="84">
        <v>0</v>
      </c>
      <c r="CI56" s="84">
        <v>0</v>
      </c>
      <c r="CJ56" s="84">
        <v>0</v>
      </c>
      <c r="CK56" s="84">
        <v>0</v>
      </c>
      <c r="CL56" s="84">
        <v>0</v>
      </c>
      <c r="CM56" s="84">
        <v>0</v>
      </c>
      <c r="CN56" s="84">
        <v>0</v>
      </c>
      <c r="CO56" s="84">
        <v>0</v>
      </c>
      <c r="CP56" s="84">
        <v>0</v>
      </c>
      <c r="CQ56" s="84">
        <v>0</v>
      </c>
      <c r="CR56" s="84">
        <v>0</v>
      </c>
      <c r="CS56" s="84">
        <v>0</v>
      </c>
      <c r="CT56" s="84">
        <v>0</v>
      </c>
      <c r="CU56" s="84">
        <v>0</v>
      </c>
      <c r="CV56" s="84">
        <v>0</v>
      </c>
      <c r="CW56" s="84">
        <v>0</v>
      </c>
      <c r="CX56" s="84">
        <v>0</v>
      </c>
      <c r="CY56" s="84">
        <v>0</v>
      </c>
      <c r="CZ56" s="84">
        <v>0</v>
      </c>
    </row>
    <row r="57" spans="1:104" x14ac:dyDescent="0.25">
      <c r="A57" t="s">
        <v>658</v>
      </c>
      <c r="B57" s="84">
        <v>0</v>
      </c>
      <c r="C57" s="84">
        <v>0</v>
      </c>
      <c r="D57" s="84">
        <v>0</v>
      </c>
      <c r="E57" s="84">
        <v>0</v>
      </c>
      <c r="F57" s="84">
        <v>0</v>
      </c>
      <c r="G57" s="84">
        <v>0</v>
      </c>
      <c r="H57" s="84">
        <v>0</v>
      </c>
      <c r="I57" s="84">
        <v>0</v>
      </c>
      <c r="J57" s="84">
        <v>0</v>
      </c>
      <c r="K57" s="84">
        <v>0</v>
      </c>
      <c r="L57" s="84">
        <v>0</v>
      </c>
      <c r="M57" s="84">
        <v>0</v>
      </c>
      <c r="N57" s="84">
        <v>0</v>
      </c>
      <c r="O57" s="84">
        <v>0</v>
      </c>
      <c r="P57" s="84">
        <v>0</v>
      </c>
      <c r="Q57" s="84">
        <v>0</v>
      </c>
      <c r="R57" s="84">
        <v>0</v>
      </c>
      <c r="S57" s="84">
        <v>0.49589699999999998</v>
      </c>
      <c r="T57" s="84">
        <v>9.0838800000000008E-3</v>
      </c>
      <c r="U57" s="84">
        <v>0</v>
      </c>
      <c r="V57" s="84">
        <v>0.62867200000000001</v>
      </c>
      <c r="W57" s="84">
        <v>0</v>
      </c>
      <c r="X57" s="84">
        <v>0</v>
      </c>
      <c r="Y57" s="84">
        <v>0</v>
      </c>
      <c r="Z57" s="84">
        <v>0</v>
      </c>
      <c r="AA57" s="84">
        <v>0</v>
      </c>
      <c r="AB57" s="84">
        <v>0</v>
      </c>
      <c r="AC57" s="84">
        <v>0</v>
      </c>
      <c r="AD57" s="84">
        <v>0</v>
      </c>
      <c r="AE57" s="84">
        <v>0</v>
      </c>
      <c r="AF57" s="84">
        <v>0</v>
      </c>
      <c r="AG57" s="84">
        <v>0</v>
      </c>
      <c r="AH57" s="84">
        <v>0</v>
      </c>
      <c r="AI57" s="84">
        <v>0</v>
      </c>
      <c r="AJ57" s="84">
        <v>0</v>
      </c>
      <c r="AK57" s="84">
        <v>0</v>
      </c>
      <c r="AL57" s="84">
        <v>0</v>
      </c>
      <c r="AM57" s="84">
        <v>0</v>
      </c>
      <c r="AN57" s="84">
        <v>0</v>
      </c>
      <c r="AO57" s="84">
        <v>0</v>
      </c>
      <c r="AP57" s="84">
        <v>0</v>
      </c>
      <c r="AQ57" s="84">
        <v>0</v>
      </c>
      <c r="AR57" s="84">
        <v>0</v>
      </c>
      <c r="AS57" s="84">
        <v>0</v>
      </c>
      <c r="AT57" s="84">
        <v>0</v>
      </c>
      <c r="AU57" s="84">
        <v>0</v>
      </c>
      <c r="AV57" s="84">
        <v>0</v>
      </c>
      <c r="AW57" s="84">
        <v>0</v>
      </c>
      <c r="AX57" s="84">
        <v>0</v>
      </c>
      <c r="AY57" s="84">
        <v>0</v>
      </c>
      <c r="AZ57" s="84">
        <v>0</v>
      </c>
      <c r="BA57" s="84">
        <v>0</v>
      </c>
      <c r="BB57" s="84">
        <v>0</v>
      </c>
      <c r="BC57" s="84">
        <v>0</v>
      </c>
      <c r="BD57" s="84">
        <v>0</v>
      </c>
      <c r="BE57" s="84">
        <v>0</v>
      </c>
      <c r="BF57" s="84">
        <v>0</v>
      </c>
      <c r="BG57" s="84">
        <v>0</v>
      </c>
      <c r="BH57" s="84">
        <v>0</v>
      </c>
      <c r="BI57" s="84">
        <v>0</v>
      </c>
      <c r="BJ57" s="84">
        <v>0</v>
      </c>
      <c r="BK57" s="84">
        <v>0</v>
      </c>
      <c r="BL57" s="84">
        <v>0</v>
      </c>
      <c r="BM57" s="84">
        <v>0</v>
      </c>
      <c r="BN57" s="84">
        <v>0</v>
      </c>
      <c r="BO57" s="84">
        <v>0</v>
      </c>
      <c r="BP57" s="84">
        <v>0</v>
      </c>
      <c r="BQ57" s="84">
        <v>0</v>
      </c>
      <c r="BR57" s="84">
        <v>0</v>
      </c>
      <c r="BS57" s="84">
        <v>0</v>
      </c>
      <c r="BT57" s="84">
        <v>0</v>
      </c>
      <c r="BU57" s="84">
        <v>0</v>
      </c>
      <c r="BV57" s="84">
        <v>0</v>
      </c>
      <c r="BW57" s="84">
        <v>0</v>
      </c>
      <c r="BX57" s="84">
        <v>0</v>
      </c>
      <c r="BY57" s="84">
        <v>0</v>
      </c>
      <c r="BZ57" s="84">
        <v>0</v>
      </c>
      <c r="CA57" s="84">
        <v>0</v>
      </c>
      <c r="CB57" s="84">
        <v>0</v>
      </c>
      <c r="CC57" s="84">
        <v>0</v>
      </c>
      <c r="CD57" s="84">
        <v>0</v>
      </c>
      <c r="CE57" s="84">
        <v>0</v>
      </c>
      <c r="CF57" s="84">
        <v>0</v>
      </c>
      <c r="CG57" s="84">
        <v>0</v>
      </c>
      <c r="CH57" s="84">
        <v>0</v>
      </c>
      <c r="CI57" s="84">
        <v>0</v>
      </c>
      <c r="CJ57" s="84">
        <v>0</v>
      </c>
      <c r="CK57" s="84">
        <v>0</v>
      </c>
      <c r="CL57" s="84">
        <v>0</v>
      </c>
      <c r="CM57" s="84">
        <v>0</v>
      </c>
      <c r="CN57" s="84">
        <v>0</v>
      </c>
      <c r="CO57" s="84">
        <v>0</v>
      </c>
      <c r="CP57" s="84">
        <v>0</v>
      </c>
      <c r="CQ57" s="84">
        <v>0</v>
      </c>
      <c r="CR57" s="84">
        <v>0</v>
      </c>
      <c r="CS57" s="84">
        <v>0</v>
      </c>
      <c r="CT57" s="84">
        <v>0</v>
      </c>
      <c r="CU57" s="84">
        <v>0</v>
      </c>
      <c r="CV57" s="84">
        <v>0</v>
      </c>
      <c r="CW57" s="84">
        <v>0</v>
      </c>
      <c r="CX57" s="84">
        <v>0</v>
      </c>
      <c r="CY57" s="84">
        <v>0</v>
      </c>
      <c r="CZ57" s="84">
        <v>0</v>
      </c>
    </row>
    <row r="58" spans="1:104" x14ac:dyDescent="0.25">
      <c r="A58" t="s">
        <v>659</v>
      </c>
      <c r="B58" s="84">
        <v>0</v>
      </c>
      <c r="C58" s="84">
        <v>0</v>
      </c>
      <c r="D58" s="84">
        <v>0</v>
      </c>
      <c r="E58" s="84">
        <v>0</v>
      </c>
      <c r="F58" s="84">
        <v>0</v>
      </c>
      <c r="G58" s="84">
        <v>0</v>
      </c>
      <c r="H58" s="84">
        <v>0</v>
      </c>
      <c r="I58" s="84">
        <v>0</v>
      </c>
      <c r="J58" s="84">
        <v>0</v>
      </c>
      <c r="K58" s="84">
        <v>0</v>
      </c>
      <c r="L58" s="84">
        <v>0</v>
      </c>
      <c r="M58" s="84">
        <v>0</v>
      </c>
      <c r="N58" s="84">
        <v>0</v>
      </c>
      <c r="O58" s="84">
        <v>0</v>
      </c>
      <c r="P58" s="84">
        <v>0</v>
      </c>
      <c r="Q58" s="84">
        <v>0</v>
      </c>
      <c r="R58" s="84">
        <v>0</v>
      </c>
      <c r="S58" s="84">
        <v>0.16685</v>
      </c>
      <c r="T58" s="84">
        <v>2.9301100000000001E-3</v>
      </c>
      <c r="U58" s="84">
        <v>0</v>
      </c>
      <c r="V58" s="84">
        <v>0.21143999999999999</v>
      </c>
      <c r="W58" s="84">
        <v>0</v>
      </c>
      <c r="X58" s="84">
        <v>0</v>
      </c>
      <c r="Y58" s="84">
        <v>0</v>
      </c>
      <c r="Z58" s="84">
        <v>0</v>
      </c>
      <c r="AA58" s="84">
        <v>0</v>
      </c>
      <c r="AB58" s="84">
        <v>0</v>
      </c>
      <c r="AC58" s="84">
        <v>0</v>
      </c>
      <c r="AD58" s="84">
        <v>0</v>
      </c>
      <c r="AE58" s="84">
        <v>0</v>
      </c>
      <c r="AF58" s="84">
        <v>0</v>
      </c>
      <c r="AG58" s="84">
        <v>0</v>
      </c>
      <c r="AH58" s="84">
        <v>0</v>
      </c>
      <c r="AI58" s="84">
        <v>0</v>
      </c>
      <c r="AJ58" s="84">
        <v>0</v>
      </c>
      <c r="AK58" s="84">
        <v>1.6707099999999999E-3</v>
      </c>
      <c r="AL58" s="84">
        <v>0</v>
      </c>
      <c r="AM58" s="84">
        <v>0</v>
      </c>
      <c r="AN58" s="84">
        <v>0</v>
      </c>
      <c r="AO58" s="84">
        <v>0</v>
      </c>
      <c r="AP58" s="84">
        <v>0</v>
      </c>
      <c r="AQ58" s="84">
        <v>0</v>
      </c>
      <c r="AR58" s="84">
        <v>0</v>
      </c>
      <c r="AS58" s="84">
        <v>0</v>
      </c>
      <c r="AT58" s="84">
        <v>0</v>
      </c>
      <c r="AU58" s="84">
        <v>0</v>
      </c>
      <c r="AV58" s="84">
        <v>0</v>
      </c>
      <c r="AW58" s="84">
        <v>0</v>
      </c>
      <c r="AX58" s="84">
        <v>0</v>
      </c>
      <c r="AY58" s="84">
        <v>0</v>
      </c>
      <c r="AZ58" s="84">
        <v>0</v>
      </c>
      <c r="BA58" s="84">
        <v>0</v>
      </c>
      <c r="BB58" s="84">
        <v>0</v>
      </c>
      <c r="BC58" s="84">
        <v>0</v>
      </c>
      <c r="BD58" s="84">
        <v>0</v>
      </c>
      <c r="BE58" s="84">
        <v>0</v>
      </c>
      <c r="BF58" s="84">
        <v>0</v>
      </c>
      <c r="BG58" s="84">
        <v>0</v>
      </c>
      <c r="BH58" s="84">
        <v>0</v>
      </c>
      <c r="BI58" s="84">
        <v>0</v>
      </c>
      <c r="BJ58" s="84">
        <v>0</v>
      </c>
      <c r="BK58" s="84">
        <v>0</v>
      </c>
      <c r="BL58" s="84">
        <v>0</v>
      </c>
      <c r="BM58" s="84">
        <v>0</v>
      </c>
      <c r="BN58" s="84">
        <v>0</v>
      </c>
      <c r="BO58" s="84">
        <v>0</v>
      </c>
      <c r="BP58" s="84">
        <v>0</v>
      </c>
      <c r="BQ58" s="84">
        <v>0</v>
      </c>
      <c r="BR58" s="84">
        <v>0</v>
      </c>
      <c r="BS58" s="84">
        <v>0</v>
      </c>
      <c r="BT58" s="84">
        <v>0</v>
      </c>
      <c r="BU58" s="84">
        <v>0</v>
      </c>
      <c r="BV58" s="84">
        <v>0</v>
      </c>
      <c r="BW58" s="84">
        <v>0</v>
      </c>
      <c r="BX58" s="84">
        <v>0</v>
      </c>
      <c r="BY58" s="84">
        <v>0</v>
      </c>
      <c r="BZ58" s="84">
        <v>0</v>
      </c>
      <c r="CA58" s="84">
        <v>0</v>
      </c>
      <c r="CB58" s="84">
        <v>0</v>
      </c>
      <c r="CC58" s="84">
        <v>0</v>
      </c>
      <c r="CD58" s="84">
        <v>0</v>
      </c>
      <c r="CE58" s="84">
        <v>0</v>
      </c>
      <c r="CF58" s="84">
        <v>0</v>
      </c>
      <c r="CG58" s="84">
        <v>0</v>
      </c>
      <c r="CH58" s="84">
        <v>0</v>
      </c>
      <c r="CI58" s="84">
        <v>0</v>
      </c>
      <c r="CJ58" s="84">
        <v>0</v>
      </c>
      <c r="CK58" s="84">
        <v>0</v>
      </c>
      <c r="CL58" s="84">
        <v>0</v>
      </c>
      <c r="CM58" s="84">
        <v>0</v>
      </c>
      <c r="CN58" s="84">
        <v>0</v>
      </c>
      <c r="CO58" s="84">
        <v>0</v>
      </c>
      <c r="CP58" s="84">
        <v>0</v>
      </c>
      <c r="CQ58" s="84">
        <v>0</v>
      </c>
      <c r="CR58" s="84">
        <v>0</v>
      </c>
      <c r="CS58" s="84">
        <v>0</v>
      </c>
      <c r="CT58" s="84">
        <v>0</v>
      </c>
      <c r="CU58" s="84">
        <v>0</v>
      </c>
      <c r="CV58" s="84">
        <v>0</v>
      </c>
      <c r="CW58" s="84">
        <v>0</v>
      </c>
      <c r="CX58" s="84">
        <v>0</v>
      </c>
      <c r="CY58" s="84">
        <v>0</v>
      </c>
      <c r="CZ58" s="84">
        <v>0</v>
      </c>
    </row>
    <row r="59" spans="1:104" x14ac:dyDescent="0.25">
      <c r="A59" t="s">
        <v>660</v>
      </c>
      <c r="B59" s="84">
        <v>0</v>
      </c>
      <c r="C59" s="84">
        <v>0</v>
      </c>
      <c r="D59" s="84">
        <v>0</v>
      </c>
      <c r="E59" s="84">
        <v>0</v>
      </c>
      <c r="F59" s="84">
        <v>0</v>
      </c>
      <c r="G59" s="84">
        <v>0</v>
      </c>
      <c r="H59" s="84">
        <v>0</v>
      </c>
      <c r="I59" s="84">
        <v>0</v>
      </c>
      <c r="J59" s="84">
        <v>0</v>
      </c>
      <c r="K59" s="84">
        <v>0</v>
      </c>
      <c r="L59" s="84">
        <v>0</v>
      </c>
      <c r="M59" s="84">
        <v>0</v>
      </c>
      <c r="N59" s="84">
        <v>0</v>
      </c>
      <c r="O59" s="84">
        <v>0</v>
      </c>
      <c r="P59" s="84">
        <v>0</v>
      </c>
      <c r="Q59" s="84">
        <v>0</v>
      </c>
      <c r="R59" s="84">
        <v>0</v>
      </c>
      <c r="S59" s="84">
        <v>0</v>
      </c>
      <c r="T59" s="84">
        <v>0</v>
      </c>
      <c r="U59" s="84">
        <v>0</v>
      </c>
      <c r="V59" s="84">
        <v>0</v>
      </c>
      <c r="W59" s="84">
        <v>0</v>
      </c>
      <c r="X59" s="84">
        <v>0</v>
      </c>
      <c r="Y59" s="84">
        <v>0</v>
      </c>
      <c r="Z59" s="84">
        <v>0</v>
      </c>
      <c r="AA59" s="84">
        <v>0</v>
      </c>
      <c r="AB59" s="84">
        <v>0</v>
      </c>
      <c r="AC59" s="84">
        <v>0.116134</v>
      </c>
      <c r="AD59" s="84">
        <v>0</v>
      </c>
      <c r="AE59" s="84">
        <v>0</v>
      </c>
      <c r="AF59" s="84">
        <v>0</v>
      </c>
      <c r="AG59" s="84">
        <v>0</v>
      </c>
      <c r="AH59" s="84">
        <v>0</v>
      </c>
      <c r="AI59" s="84">
        <v>0</v>
      </c>
      <c r="AJ59" s="84">
        <v>0</v>
      </c>
      <c r="AK59" s="84">
        <v>6.6690100000000002E-2</v>
      </c>
      <c r="AL59" s="84">
        <v>0</v>
      </c>
      <c r="AM59" s="84">
        <v>0</v>
      </c>
      <c r="AN59" s="84">
        <v>0</v>
      </c>
      <c r="AO59" s="84">
        <v>0</v>
      </c>
      <c r="AP59" s="84">
        <v>0</v>
      </c>
      <c r="AQ59" s="84">
        <v>0</v>
      </c>
      <c r="AR59" s="84">
        <v>0.11632099999999999</v>
      </c>
      <c r="AS59" s="84">
        <v>0</v>
      </c>
      <c r="AT59" s="84">
        <v>0</v>
      </c>
      <c r="AU59" s="84">
        <v>0</v>
      </c>
      <c r="AV59" s="84">
        <v>0</v>
      </c>
      <c r="AW59" s="84">
        <v>0</v>
      </c>
      <c r="AX59" s="84">
        <v>0</v>
      </c>
      <c r="AY59" s="84">
        <v>0</v>
      </c>
      <c r="AZ59" s="84">
        <v>0</v>
      </c>
      <c r="BA59" s="84">
        <v>0</v>
      </c>
      <c r="BB59" s="84">
        <v>0</v>
      </c>
      <c r="BC59" s="84">
        <v>0</v>
      </c>
      <c r="BD59" s="84">
        <v>0</v>
      </c>
      <c r="BE59" s="84">
        <v>0</v>
      </c>
      <c r="BF59" s="84">
        <v>0</v>
      </c>
      <c r="BG59" s="84">
        <v>0</v>
      </c>
      <c r="BH59" s="84">
        <v>0</v>
      </c>
      <c r="BI59" s="84">
        <v>0</v>
      </c>
      <c r="BJ59" s="84">
        <v>0</v>
      </c>
      <c r="BK59" s="84">
        <v>0</v>
      </c>
      <c r="BL59" s="84">
        <v>0</v>
      </c>
      <c r="BM59" s="84">
        <v>0</v>
      </c>
      <c r="BN59" s="84">
        <v>0</v>
      </c>
      <c r="BO59" s="84">
        <v>0</v>
      </c>
      <c r="BP59" s="84">
        <v>0</v>
      </c>
      <c r="BQ59" s="84">
        <v>0</v>
      </c>
      <c r="BR59" s="84">
        <v>0</v>
      </c>
      <c r="BS59" s="84">
        <v>0</v>
      </c>
      <c r="BT59" s="84">
        <v>0</v>
      </c>
      <c r="BU59" s="84">
        <v>0</v>
      </c>
      <c r="BV59" s="84">
        <v>0</v>
      </c>
      <c r="BW59" s="84">
        <v>0</v>
      </c>
      <c r="BX59" s="84">
        <v>0</v>
      </c>
      <c r="BY59" s="84">
        <v>0.100477</v>
      </c>
      <c r="BZ59" s="84">
        <v>0</v>
      </c>
      <c r="CA59" s="84">
        <v>0</v>
      </c>
      <c r="CB59" s="84">
        <v>0</v>
      </c>
      <c r="CC59" s="84">
        <v>0</v>
      </c>
      <c r="CD59" s="84">
        <v>0</v>
      </c>
      <c r="CE59" s="84">
        <v>0</v>
      </c>
      <c r="CF59" s="84">
        <v>0</v>
      </c>
      <c r="CG59" s="84">
        <v>0</v>
      </c>
      <c r="CH59" s="84">
        <v>0</v>
      </c>
      <c r="CI59" s="84">
        <v>0</v>
      </c>
      <c r="CJ59" s="84">
        <v>0</v>
      </c>
      <c r="CK59" s="84">
        <v>0</v>
      </c>
      <c r="CL59" s="84">
        <v>0</v>
      </c>
      <c r="CM59" s="84">
        <v>0</v>
      </c>
      <c r="CN59" s="84">
        <v>0</v>
      </c>
      <c r="CO59" s="84">
        <v>0</v>
      </c>
      <c r="CP59" s="84">
        <v>0</v>
      </c>
      <c r="CQ59" s="84">
        <v>0</v>
      </c>
      <c r="CR59" s="84">
        <v>0</v>
      </c>
      <c r="CS59" s="84">
        <v>0</v>
      </c>
      <c r="CT59" s="84">
        <v>0</v>
      </c>
      <c r="CU59" s="84">
        <v>0</v>
      </c>
      <c r="CV59" s="84">
        <v>0</v>
      </c>
      <c r="CW59" s="84">
        <v>0</v>
      </c>
      <c r="CX59" s="84">
        <v>0</v>
      </c>
      <c r="CY59" s="84">
        <v>0</v>
      </c>
      <c r="CZ59" s="84">
        <v>0</v>
      </c>
    </row>
    <row r="60" spans="1:104" x14ac:dyDescent="0.25">
      <c r="A60" t="s">
        <v>183</v>
      </c>
      <c r="B60" s="84">
        <v>0</v>
      </c>
      <c r="C60" s="84">
        <v>0</v>
      </c>
      <c r="D60" s="84">
        <v>0</v>
      </c>
      <c r="E60" s="84">
        <v>0</v>
      </c>
      <c r="F60" s="84">
        <v>0</v>
      </c>
      <c r="G60" s="84">
        <v>0</v>
      </c>
      <c r="H60" s="84">
        <v>0</v>
      </c>
      <c r="I60" s="84">
        <v>0</v>
      </c>
      <c r="J60" s="84">
        <v>0</v>
      </c>
      <c r="K60" s="84">
        <v>0</v>
      </c>
      <c r="L60" s="84">
        <v>0</v>
      </c>
      <c r="M60" s="84">
        <v>0</v>
      </c>
      <c r="N60" s="84">
        <v>0</v>
      </c>
      <c r="O60" s="84">
        <v>0</v>
      </c>
      <c r="P60" s="84">
        <v>0</v>
      </c>
      <c r="Q60" s="84">
        <v>0</v>
      </c>
      <c r="R60" s="84">
        <v>0</v>
      </c>
      <c r="S60" s="84">
        <v>0</v>
      </c>
      <c r="T60" s="84">
        <v>0</v>
      </c>
      <c r="U60" s="84">
        <v>0</v>
      </c>
      <c r="V60" s="84">
        <v>0</v>
      </c>
      <c r="W60" s="84">
        <v>0</v>
      </c>
      <c r="X60" s="84">
        <v>0</v>
      </c>
      <c r="Y60" s="84">
        <v>0</v>
      </c>
      <c r="Z60" s="84">
        <v>0</v>
      </c>
      <c r="AA60" s="84">
        <v>0</v>
      </c>
      <c r="AB60" s="84">
        <v>0</v>
      </c>
      <c r="AC60" s="84">
        <v>0</v>
      </c>
      <c r="AD60" s="84">
        <v>0</v>
      </c>
      <c r="AE60" s="84">
        <v>0</v>
      </c>
      <c r="AF60" s="84">
        <v>0</v>
      </c>
      <c r="AG60" s="84">
        <v>0</v>
      </c>
      <c r="AH60" s="84">
        <v>0</v>
      </c>
      <c r="AI60" s="84">
        <v>0</v>
      </c>
      <c r="AJ60" s="84">
        <v>0</v>
      </c>
      <c r="AK60" s="84">
        <v>0</v>
      </c>
      <c r="AL60" s="84">
        <v>0</v>
      </c>
      <c r="AM60" s="84">
        <v>0</v>
      </c>
      <c r="AN60" s="84">
        <v>0</v>
      </c>
      <c r="AO60" s="84">
        <v>0</v>
      </c>
      <c r="AP60" s="84">
        <v>0</v>
      </c>
      <c r="AQ60" s="84">
        <v>0</v>
      </c>
      <c r="AR60" s="84">
        <v>0</v>
      </c>
      <c r="AS60" s="84">
        <v>0</v>
      </c>
      <c r="AT60" s="84">
        <v>0</v>
      </c>
      <c r="AU60" s="84">
        <v>0</v>
      </c>
      <c r="AV60" s="84">
        <v>0</v>
      </c>
      <c r="AW60" s="84">
        <v>0</v>
      </c>
      <c r="AX60" s="84">
        <v>0</v>
      </c>
      <c r="AY60" s="84">
        <v>0</v>
      </c>
      <c r="AZ60" s="84">
        <v>0</v>
      </c>
      <c r="BA60" s="84">
        <v>0</v>
      </c>
      <c r="BB60" s="84">
        <v>0</v>
      </c>
      <c r="BC60" s="84">
        <v>0</v>
      </c>
      <c r="BD60" s="84">
        <v>0</v>
      </c>
      <c r="BE60" s="84">
        <v>0</v>
      </c>
      <c r="BF60" s="84">
        <v>0</v>
      </c>
      <c r="BG60" s="84">
        <v>0</v>
      </c>
      <c r="BH60" s="84">
        <v>0</v>
      </c>
      <c r="BI60" s="84">
        <v>0</v>
      </c>
      <c r="BJ60" s="84">
        <v>0</v>
      </c>
      <c r="BK60" s="84">
        <v>0</v>
      </c>
      <c r="BL60" s="84">
        <v>0</v>
      </c>
      <c r="BM60" s="84">
        <v>0</v>
      </c>
      <c r="BN60" s="84">
        <v>0</v>
      </c>
      <c r="BO60" s="84">
        <v>0</v>
      </c>
      <c r="BP60" s="84">
        <v>0</v>
      </c>
      <c r="BQ60" s="84">
        <v>0</v>
      </c>
      <c r="BR60" s="84">
        <v>0</v>
      </c>
      <c r="BS60" s="84">
        <v>0</v>
      </c>
      <c r="BT60" s="84">
        <v>0</v>
      </c>
      <c r="BU60" s="84">
        <v>0</v>
      </c>
      <c r="BV60" s="84">
        <v>0</v>
      </c>
      <c r="BW60" s="84">
        <v>0</v>
      </c>
      <c r="BX60" s="84">
        <v>0</v>
      </c>
      <c r="BY60" s="84">
        <v>0</v>
      </c>
      <c r="BZ60" s="84">
        <v>0</v>
      </c>
      <c r="CA60" s="84">
        <v>0</v>
      </c>
      <c r="CB60" s="84">
        <v>0</v>
      </c>
      <c r="CC60" s="84">
        <v>0</v>
      </c>
      <c r="CD60" s="84">
        <v>0</v>
      </c>
      <c r="CE60" s="84">
        <v>0</v>
      </c>
      <c r="CF60" s="84">
        <v>0</v>
      </c>
      <c r="CG60" s="84">
        <v>0</v>
      </c>
      <c r="CH60" s="84">
        <v>0</v>
      </c>
      <c r="CI60" s="84">
        <v>0</v>
      </c>
      <c r="CJ60" s="84">
        <v>0</v>
      </c>
      <c r="CK60" s="84">
        <v>0</v>
      </c>
      <c r="CL60" s="84">
        <v>0</v>
      </c>
      <c r="CM60" s="84">
        <v>0</v>
      </c>
      <c r="CN60" s="84">
        <v>0</v>
      </c>
      <c r="CO60" s="84">
        <v>0</v>
      </c>
      <c r="CP60" s="84">
        <v>0</v>
      </c>
      <c r="CQ60" s="84">
        <v>0</v>
      </c>
      <c r="CR60" s="84">
        <v>0</v>
      </c>
      <c r="CS60" s="84">
        <v>0</v>
      </c>
      <c r="CT60" s="84">
        <v>0</v>
      </c>
      <c r="CU60" s="84">
        <v>0</v>
      </c>
      <c r="CV60" s="84">
        <v>0</v>
      </c>
      <c r="CW60" s="84">
        <v>0</v>
      </c>
      <c r="CX60" s="84">
        <v>0</v>
      </c>
      <c r="CY60" s="84">
        <v>0</v>
      </c>
      <c r="CZ60" s="84">
        <v>0</v>
      </c>
    </row>
    <row r="61" spans="1:104" x14ac:dyDescent="0.25">
      <c r="A61" t="s">
        <v>186</v>
      </c>
      <c r="B61" s="84">
        <v>0</v>
      </c>
      <c r="C61" s="84">
        <v>0</v>
      </c>
      <c r="D61" s="84">
        <v>0</v>
      </c>
      <c r="E61" s="84">
        <v>0</v>
      </c>
      <c r="F61" s="84">
        <v>0</v>
      </c>
      <c r="G61" s="84">
        <v>0</v>
      </c>
      <c r="H61" s="84">
        <v>0</v>
      </c>
      <c r="I61" s="84">
        <v>0</v>
      </c>
      <c r="J61" s="84">
        <v>0</v>
      </c>
      <c r="K61" s="84">
        <v>0</v>
      </c>
      <c r="L61" s="84">
        <v>0</v>
      </c>
      <c r="M61" s="84">
        <v>0</v>
      </c>
      <c r="N61" s="84">
        <v>0</v>
      </c>
      <c r="O61" s="84">
        <v>0</v>
      </c>
      <c r="P61" s="84">
        <v>0</v>
      </c>
      <c r="Q61" s="84">
        <v>0</v>
      </c>
      <c r="R61" s="84">
        <v>0</v>
      </c>
      <c r="S61" s="84">
        <v>0</v>
      </c>
      <c r="T61" s="84">
        <v>0</v>
      </c>
      <c r="U61" s="84">
        <v>0</v>
      </c>
      <c r="V61" s="84">
        <v>0</v>
      </c>
      <c r="W61" s="84">
        <v>0</v>
      </c>
      <c r="X61" s="84">
        <v>0</v>
      </c>
      <c r="Y61" s="84">
        <v>0</v>
      </c>
      <c r="Z61" s="84">
        <v>0</v>
      </c>
      <c r="AA61" s="84">
        <v>0</v>
      </c>
      <c r="AB61" s="84">
        <v>0</v>
      </c>
      <c r="AC61" s="84">
        <v>0</v>
      </c>
      <c r="AD61" s="84">
        <v>0</v>
      </c>
      <c r="AE61" s="84">
        <v>0</v>
      </c>
      <c r="AF61" s="84">
        <v>0</v>
      </c>
      <c r="AG61" s="84">
        <v>0</v>
      </c>
      <c r="AH61" s="84">
        <v>0</v>
      </c>
      <c r="AI61" s="84">
        <v>0</v>
      </c>
      <c r="AJ61" s="84">
        <v>0</v>
      </c>
      <c r="AK61" s="84">
        <v>0</v>
      </c>
      <c r="AL61" s="84">
        <v>0</v>
      </c>
      <c r="AM61" s="84">
        <v>0</v>
      </c>
      <c r="AN61" s="84">
        <v>0</v>
      </c>
      <c r="AO61" s="84">
        <v>0</v>
      </c>
      <c r="AP61" s="84">
        <v>0</v>
      </c>
      <c r="AQ61" s="84">
        <v>0</v>
      </c>
      <c r="AR61" s="84">
        <v>0</v>
      </c>
      <c r="AS61" s="84">
        <v>0</v>
      </c>
      <c r="AT61" s="84">
        <v>0</v>
      </c>
      <c r="AU61" s="84">
        <v>0</v>
      </c>
      <c r="AV61" s="84">
        <v>0</v>
      </c>
      <c r="AW61" s="84">
        <v>0</v>
      </c>
      <c r="AX61" s="84">
        <v>0</v>
      </c>
      <c r="AY61" s="84">
        <v>0</v>
      </c>
      <c r="AZ61" s="84">
        <v>0</v>
      </c>
      <c r="BA61" s="84">
        <v>0</v>
      </c>
      <c r="BB61" s="84">
        <v>0</v>
      </c>
      <c r="BC61" s="84">
        <v>0</v>
      </c>
      <c r="BD61" s="84">
        <v>0</v>
      </c>
      <c r="BE61" s="84">
        <v>0</v>
      </c>
      <c r="BF61" s="84">
        <v>0</v>
      </c>
      <c r="BG61" s="84">
        <v>0</v>
      </c>
      <c r="BH61" s="84">
        <v>0</v>
      </c>
      <c r="BI61" s="84">
        <v>0</v>
      </c>
      <c r="BJ61" s="84">
        <v>0</v>
      </c>
      <c r="BK61" s="84">
        <v>0</v>
      </c>
      <c r="BL61" s="84">
        <v>0</v>
      </c>
      <c r="BM61" s="84">
        <v>0</v>
      </c>
      <c r="BN61" s="84">
        <v>0</v>
      </c>
      <c r="BO61" s="84">
        <v>0</v>
      </c>
      <c r="BP61" s="84">
        <v>0</v>
      </c>
      <c r="BQ61" s="84">
        <v>0</v>
      </c>
      <c r="BR61" s="84">
        <v>0</v>
      </c>
      <c r="BS61" s="84">
        <v>0</v>
      </c>
      <c r="BT61" s="84">
        <v>0</v>
      </c>
      <c r="BU61" s="84">
        <v>0</v>
      </c>
      <c r="BV61" s="84">
        <v>0</v>
      </c>
      <c r="BW61" s="84">
        <v>0</v>
      </c>
      <c r="BX61" s="84">
        <v>0</v>
      </c>
      <c r="BY61" s="84">
        <v>0</v>
      </c>
      <c r="BZ61" s="84">
        <v>0</v>
      </c>
      <c r="CA61" s="84">
        <v>0</v>
      </c>
      <c r="CB61" s="84">
        <v>0</v>
      </c>
      <c r="CC61" s="84">
        <v>0</v>
      </c>
      <c r="CD61" s="84">
        <v>0</v>
      </c>
      <c r="CE61" s="84">
        <v>0</v>
      </c>
      <c r="CF61" s="84">
        <v>0</v>
      </c>
      <c r="CG61" s="84">
        <v>0</v>
      </c>
      <c r="CH61" s="84">
        <v>0</v>
      </c>
      <c r="CI61" s="84">
        <v>0</v>
      </c>
      <c r="CJ61" s="84">
        <v>0</v>
      </c>
      <c r="CK61" s="84">
        <v>0</v>
      </c>
      <c r="CL61" s="84">
        <v>0</v>
      </c>
      <c r="CM61" s="84">
        <v>0</v>
      </c>
      <c r="CN61" s="84">
        <v>0</v>
      </c>
      <c r="CO61" s="84">
        <v>0</v>
      </c>
      <c r="CP61" s="84">
        <v>0</v>
      </c>
      <c r="CQ61" s="84">
        <v>0</v>
      </c>
      <c r="CR61" s="84">
        <v>0</v>
      </c>
      <c r="CS61" s="84">
        <v>0</v>
      </c>
      <c r="CT61" s="84">
        <v>0</v>
      </c>
      <c r="CU61" s="84">
        <v>0</v>
      </c>
      <c r="CV61" s="84">
        <v>0</v>
      </c>
      <c r="CW61" s="84">
        <v>0</v>
      </c>
      <c r="CX61" s="84">
        <v>0</v>
      </c>
      <c r="CY61" s="84">
        <v>0</v>
      </c>
      <c r="CZ61" s="84">
        <v>0</v>
      </c>
    </row>
    <row r="62" spans="1:104" x14ac:dyDescent="0.25">
      <c r="A62" t="s">
        <v>189</v>
      </c>
      <c r="B62" s="84">
        <v>0</v>
      </c>
      <c r="C62" s="84">
        <v>0</v>
      </c>
      <c r="D62" s="84">
        <v>0</v>
      </c>
      <c r="E62" s="84">
        <v>0</v>
      </c>
      <c r="F62" s="84">
        <v>0</v>
      </c>
      <c r="G62" s="84">
        <v>0</v>
      </c>
      <c r="H62" s="84">
        <v>0</v>
      </c>
      <c r="I62" s="84">
        <v>0</v>
      </c>
      <c r="J62" s="84">
        <v>0</v>
      </c>
      <c r="K62" s="84">
        <v>0</v>
      </c>
      <c r="L62" s="84">
        <v>0</v>
      </c>
      <c r="M62" s="84">
        <v>0</v>
      </c>
      <c r="N62" s="84">
        <v>0</v>
      </c>
      <c r="O62" s="84">
        <v>0</v>
      </c>
      <c r="P62" s="84">
        <v>0</v>
      </c>
      <c r="Q62" s="84">
        <v>0</v>
      </c>
      <c r="R62" s="84">
        <v>0</v>
      </c>
      <c r="S62" s="84">
        <v>0</v>
      </c>
      <c r="T62" s="84">
        <v>0</v>
      </c>
      <c r="U62" s="84">
        <v>0</v>
      </c>
      <c r="V62" s="84">
        <v>0</v>
      </c>
      <c r="W62" s="84">
        <v>0</v>
      </c>
      <c r="X62" s="84">
        <v>0</v>
      </c>
      <c r="Y62" s="84">
        <v>0</v>
      </c>
      <c r="Z62" s="84">
        <v>0</v>
      </c>
      <c r="AA62" s="84">
        <v>0</v>
      </c>
      <c r="AB62" s="84">
        <v>0</v>
      </c>
      <c r="AC62" s="84">
        <v>0</v>
      </c>
      <c r="AD62" s="84">
        <v>0</v>
      </c>
      <c r="AE62" s="84">
        <v>0</v>
      </c>
      <c r="AF62" s="84">
        <v>0</v>
      </c>
      <c r="AG62" s="84">
        <v>0</v>
      </c>
      <c r="AH62" s="84">
        <v>0</v>
      </c>
      <c r="AI62" s="84">
        <v>0</v>
      </c>
      <c r="AJ62" s="84">
        <v>0</v>
      </c>
      <c r="AK62" s="84">
        <v>0</v>
      </c>
      <c r="AL62" s="84">
        <v>0</v>
      </c>
      <c r="AM62" s="84">
        <v>0</v>
      </c>
      <c r="AN62" s="84">
        <v>0</v>
      </c>
      <c r="AO62" s="84">
        <v>0</v>
      </c>
      <c r="AP62" s="84">
        <v>0</v>
      </c>
      <c r="AQ62" s="84">
        <v>0</v>
      </c>
      <c r="AR62" s="84">
        <v>0</v>
      </c>
      <c r="AS62" s="84">
        <v>0</v>
      </c>
      <c r="AT62" s="84">
        <v>0</v>
      </c>
      <c r="AU62" s="84">
        <v>0</v>
      </c>
      <c r="AV62" s="84">
        <v>0</v>
      </c>
      <c r="AW62" s="84">
        <v>0</v>
      </c>
      <c r="AX62" s="84">
        <v>0</v>
      </c>
      <c r="AY62" s="84">
        <v>0</v>
      </c>
      <c r="AZ62" s="84">
        <v>0</v>
      </c>
      <c r="BA62" s="84">
        <v>0</v>
      </c>
      <c r="BB62" s="84">
        <v>0</v>
      </c>
      <c r="BC62" s="84">
        <v>0</v>
      </c>
      <c r="BD62" s="84">
        <v>0</v>
      </c>
      <c r="BE62" s="84">
        <v>0</v>
      </c>
      <c r="BF62" s="84">
        <v>0</v>
      </c>
      <c r="BG62" s="84">
        <v>0</v>
      </c>
      <c r="BH62" s="84">
        <v>0</v>
      </c>
      <c r="BI62" s="84">
        <v>0</v>
      </c>
      <c r="BJ62" s="84">
        <v>0</v>
      </c>
      <c r="BK62" s="84">
        <v>0</v>
      </c>
      <c r="BL62" s="84">
        <v>0</v>
      </c>
      <c r="BM62" s="84">
        <v>0</v>
      </c>
      <c r="BN62" s="84">
        <v>0</v>
      </c>
      <c r="BO62" s="84">
        <v>0</v>
      </c>
      <c r="BP62" s="84">
        <v>0</v>
      </c>
      <c r="BQ62" s="84">
        <v>0</v>
      </c>
      <c r="BR62" s="84">
        <v>0</v>
      </c>
      <c r="BS62" s="84">
        <v>0</v>
      </c>
      <c r="BT62" s="84">
        <v>0</v>
      </c>
      <c r="BU62" s="84">
        <v>0</v>
      </c>
      <c r="BV62" s="84">
        <v>0</v>
      </c>
      <c r="BW62" s="84">
        <v>0</v>
      </c>
      <c r="BX62" s="84">
        <v>0</v>
      </c>
      <c r="BY62" s="84">
        <v>0</v>
      </c>
      <c r="BZ62" s="84">
        <v>0</v>
      </c>
      <c r="CA62" s="84">
        <v>0</v>
      </c>
      <c r="CB62" s="84">
        <v>0</v>
      </c>
      <c r="CC62" s="84">
        <v>0</v>
      </c>
      <c r="CD62" s="84">
        <v>0</v>
      </c>
      <c r="CE62" s="84">
        <v>0</v>
      </c>
      <c r="CF62" s="84">
        <v>0</v>
      </c>
      <c r="CG62" s="84">
        <v>0</v>
      </c>
      <c r="CH62" s="84">
        <v>0</v>
      </c>
      <c r="CI62" s="84">
        <v>0</v>
      </c>
      <c r="CJ62" s="84">
        <v>0</v>
      </c>
      <c r="CK62" s="84">
        <v>0</v>
      </c>
      <c r="CL62" s="84">
        <v>0</v>
      </c>
      <c r="CM62" s="84">
        <v>0</v>
      </c>
      <c r="CN62" s="84">
        <v>0</v>
      </c>
      <c r="CO62" s="84">
        <v>0</v>
      </c>
      <c r="CP62" s="84">
        <v>0</v>
      </c>
      <c r="CQ62" s="84">
        <v>0</v>
      </c>
      <c r="CR62" s="84">
        <v>0</v>
      </c>
      <c r="CS62" s="84">
        <v>0</v>
      </c>
      <c r="CT62" s="84">
        <v>0</v>
      </c>
      <c r="CU62" s="84">
        <v>0</v>
      </c>
      <c r="CV62" s="84">
        <v>0</v>
      </c>
      <c r="CW62" s="84">
        <v>0</v>
      </c>
      <c r="CX62" s="84">
        <v>0</v>
      </c>
      <c r="CY62" s="84">
        <v>0</v>
      </c>
      <c r="CZ62" s="84">
        <v>0</v>
      </c>
    </row>
    <row r="63" spans="1:104" x14ac:dyDescent="0.25">
      <c r="A63" t="s">
        <v>192</v>
      </c>
      <c r="B63" s="84">
        <v>0</v>
      </c>
      <c r="C63" s="84">
        <v>0</v>
      </c>
      <c r="D63" s="84">
        <v>0</v>
      </c>
      <c r="E63" s="84">
        <v>0</v>
      </c>
      <c r="F63" s="84">
        <v>0</v>
      </c>
      <c r="G63" s="84">
        <v>0</v>
      </c>
      <c r="H63" s="84">
        <v>0</v>
      </c>
      <c r="I63" s="84">
        <v>0</v>
      </c>
      <c r="J63" s="84">
        <v>0</v>
      </c>
      <c r="K63" s="84">
        <v>0</v>
      </c>
      <c r="L63" s="84">
        <v>0</v>
      </c>
      <c r="M63" s="84">
        <v>0</v>
      </c>
      <c r="N63" s="84">
        <v>0</v>
      </c>
      <c r="O63" s="84">
        <v>0</v>
      </c>
      <c r="P63" s="84">
        <v>0</v>
      </c>
      <c r="Q63" s="84">
        <v>0</v>
      </c>
      <c r="R63" s="84">
        <v>0</v>
      </c>
      <c r="S63" s="84">
        <v>8.7117200000000006E-2</v>
      </c>
      <c r="T63" s="84">
        <v>0</v>
      </c>
      <c r="U63" s="84">
        <v>0</v>
      </c>
      <c r="V63" s="84">
        <v>0</v>
      </c>
      <c r="W63" s="84">
        <v>0</v>
      </c>
      <c r="X63" s="84">
        <v>0</v>
      </c>
      <c r="Y63" s="84">
        <v>0</v>
      </c>
      <c r="Z63" s="84">
        <v>0</v>
      </c>
      <c r="AA63" s="84">
        <v>0</v>
      </c>
      <c r="AB63" s="84">
        <v>0</v>
      </c>
      <c r="AC63" s="84">
        <v>1.3803299999999999E-3</v>
      </c>
      <c r="AD63" s="84">
        <v>0</v>
      </c>
      <c r="AE63" s="84">
        <v>0</v>
      </c>
      <c r="AF63" s="84">
        <v>0</v>
      </c>
      <c r="AG63" s="84">
        <v>0</v>
      </c>
      <c r="AH63" s="84">
        <v>0</v>
      </c>
      <c r="AI63" s="84">
        <v>0</v>
      </c>
      <c r="AJ63" s="84">
        <v>0</v>
      </c>
      <c r="AK63" s="84">
        <v>0</v>
      </c>
      <c r="AL63" s="84">
        <v>0</v>
      </c>
      <c r="AM63" s="84">
        <v>0</v>
      </c>
      <c r="AN63" s="84">
        <v>0</v>
      </c>
      <c r="AO63" s="84">
        <v>0</v>
      </c>
      <c r="AP63" s="84">
        <v>0</v>
      </c>
      <c r="AQ63" s="84">
        <v>0</v>
      </c>
      <c r="AR63" s="84">
        <v>0</v>
      </c>
      <c r="AS63" s="84">
        <v>0</v>
      </c>
      <c r="AT63" s="84">
        <v>0</v>
      </c>
      <c r="AU63" s="84">
        <v>0.24124799999999999</v>
      </c>
      <c r="AV63" s="84">
        <v>0</v>
      </c>
      <c r="AW63" s="84">
        <v>0</v>
      </c>
      <c r="AX63" s="84">
        <v>0</v>
      </c>
      <c r="AY63" s="84">
        <v>0</v>
      </c>
      <c r="AZ63" s="84">
        <v>0</v>
      </c>
      <c r="BA63" s="84">
        <v>0</v>
      </c>
      <c r="BB63" s="84">
        <v>0</v>
      </c>
      <c r="BC63" s="84">
        <v>0</v>
      </c>
      <c r="BD63" s="84">
        <v>0</v>
      </c>
      <c r="BE63" s="84">
        <v>0</v>
      </c>
      <c r="BF63" s="84">
        <v>0</v>
      </c>
      <c r="BG63" s="84">
        <v>0</v>
      </c>
      <c r="BH63" s="84">
        <v>0</v>
      </c>
      <c r="BI63" s="84">
        <v>0</v>
      </c>
      <c r="BJ63" s="84">
        <v>0</v>
      </c>
      <c r="BK63" s="84">
        <v>0</v>
      </c>
      <c r="BL63" s="84">
        <v>0</v>
      </c>
      <c r="BM63" s="84">
        <v>0</v>
      </c>
      <c r="BN63" s="84">
        <v>0</v>
      </c>
      <c r="BO63" s="84">
        <v>0</v>
      </c>
      <c r="BP63" s="84">
        <v>0</v>
      </c>
      <c r="BQ63" s="84">
        <v>0</v>
      </c>
      <c r="BR63" s="84">
        <v>0</v>
      </c>
      <c r="BS63" s="84">
        <v>0</v>
      </c>
      <c r="BT63" s="84">
        <v>0</v>
      </c>
      <c r="BU63" s="84">
        <v>0</v>
      </c>
      <c r="BV63" s="84">
        <v>0</v>
      </c>
      <c r="BW63" s="84">
        <v>0</v>
      </c>
      <c r="BX63" s="84">
        <v>0</v>
      </c>
      <c r="BY63" s="84">
        <v>0</v>
      </c>
      <c r="BZ63" s="84">
        <v>0</v>
      </c>
      <c r="CA63" s="84">
        <v>0</v>
      </c>
      <c r="CB63" s="84">
        <v>0</v>
      </c>
      <c r="CC63" s="84">
        <v>0</v>
      </c>
      <c r="CD63" s="84">
        <v>0</v>
      </c>
      <c r="CE63" s="84">
        <v>0</v>
      </c>
      <c r="CF63" s="84">
        <v>0</v>
      </c>
      <c r="CG63" s="84">
        <v>2.7755400000000001E-4</v>
      </c>
      <c r="CH63" s="84">
        <v>0</v>
      </c>
      <c r="CI63" s="84">
        <v>0</v>
      </c>
      <c r="CJ63" s="84">
        <v>0</v>
      </c>
      <c r="CK63" s="84">
        <v>0</v>
      </c>
      <c r="CL63" s="84">
        <v>0</v>
      </c>
      <c r="CM63" s="84">
        <v>0</v>
      </c>
      <c r="CN63" s="84">
        <v>0</v>
      </c>
      <c r="CO63" s="84">
        <v>0</v>
      </c>
      <c r="CP63" s="84">
        <v>0</v>
      </c>
      <c r="CQ63" s="84">
        <v>0</v>
      </c>
      <c r="CR63" s="84">
        <v>0</v>
      </c>
      <c r="CS63" s="84">
        <v>0</v>
      </c>
      <c r="CT63" s="84">
        <v>0</v>
      </c>
      <c r="CU63" s="84">
        <v>0</v>
      </c>
      <c r="CV63" s="84">
        <v>0</v>
      </c>
      <c r="CW63" s="84">
        <v>0</v>
      </c>
      <c r="CX63" s="84">
        <v>0</v>
      </c>
      <c r="CY63" s="84">
        <v>0</v>
      </c>
      <c r="CZ63" s="84">
        <v>0</v>
      </c>
    </row>
    <row r="64" spans="1:104" x14ac:dyDescent="0.25">
      <c r="A64" t="s">
        <v>661</v>
      </c>
      <c r="B64" s="84">
        <v>0</v>
      </c>
      <c r="C64" s="84">
        <v>0</v>
      </c>
      <c r="D64" s="84">
        <v>0</v>
      </c>
      <c r="E64" s="84">
        <v>0</v>
      </c>
      <c r="F64" s="84">
        <v>0</v>
      </c>
      <c r="G64" s="84">
        <v>0</v>
      </c>
      <c r="H64" s="84">
        <v>0</v>
      </c>
      <c r="I64" s="84">
        <v>0</v>
      </c>
      <c r="J64" s="84">
        <v>0</v>
      </c>
      <c r="K64" s="84">
        <v>0</v>
      </c>
      <c r="L64" s="84">
        <v>0</v>
      </c>
      <c r="M64" s="84">
        <v>0</v>
      </c>
      <c r="N64" s="84">
        <v>0</v>
      </c>
      <c r="O64" s="84">
        <v>0</v>
      </c>
      <c r="P64" s="84">
        <v>0</v>
      </c>
      <c r="Q64" s="84">
        <v>0</v>
      </c>
      <c r="R64" s="84">
        <v>0</v>
      </c>
      <c r="S64" s="84">
        <v>0</v>
      </c>
      <c r="T64" s="84">
        <v>0</v>
      </c>
      <c r="U64" s="84">
        <v>0</v>
      </c>
      <c r="V64" s="84">
        <v>0</v>
      </c>
      <c r="W64" s="84">
        <v>0</v>
      </c>
      <c r="X64" s="84">
        <v>0</v>
      </c>
      <c r="Y64" s="84">
        <v>0</v>
      </c>
      <c r="Z64" s="84">
        <v>0</v>
      </c>
      <c r="AA64" s="84">
        <v>0</v>
      </c>
      <c r="AB64" s="84">
        <v>0</v>
      </c>
      <c r="AC64" s="84">
        <v>0</v>
      </c>
      <c r="AD64" s="84">
        <v>0</v>
      </c>
      <c r="AE64" s="84">
        <v>0</v>
      </c>
      <c r="AF64" s="84">
        <v>0</v>
      </c>
      <c r="AG64" s="84">
        <v>0</v>
      </c>
      <c r="AH64" s="84">
        <v>0</v>
      </c>
      <c r="AI64" s="84">
        <v>0</v>
      </c>
      <c r="AJ64" s="84">
        <v>0</v>
      </c>
      <c r="AK64" s="84">
        <v>0.42454700000000001</v>
      </c>
      <c r="AL64" s="84">
        <v>0</v>
      </c>
      <c r="AM64" s="84">
        <v>0</v>
      </c>
      <c r="AN64" s="84">
        <v>0</v>
      </c>
      <c r="AO64" s="84">
        <v>0</v>
      </c>
      <c r="AP64" s="84">
        <v>0</v>
      </c>
      <c r="AQ64" s="84">
        <v>0</v>
      </c>
      <c r="AR64" s="84">
        <v>0</v>
      </c>
      <c r="AS64" s="84">
        <v>0</v>
      </c>
      <c r="AT64" s="84">
        <v>0</v>
      </c>
      <c r="AU64" s="84">
        <v>0</v>
      </c>
      <c r="AV64" s="84">
        <v>0</v>
      </c>
      <c r="AW64" s="84">
        <v>0</v>
      </c>
      <c r="AX64" s="84">
        <v>0</v>
      </c>
      <c r="AY64" s="84">
        <v>0</v>
      </c>
      <c r="AZ64" s="84">
        <v>0</v>
      </c>
      <c r="BA64" s="84">
        <v>0</v>
      </c>
      <c r="BB64" s="84">
        <v>0</v>
      </c>
      <c r="BC64" s="84">
        <v>0</v>
      </c>
      <c r="BD64" s="84">
        <v>0</v>
      </c>
      <c r="BE64" s="84">
        <v>0</v>
      </c>
      <c r="BF64" s="84">
        <v>0</v>
      </c>
      <c r="BG64" s="84">
        <v>0</v>
      </c>
      <c r="BH64" s="84">
        <v>0</v>
      </c>
      <c r="BI64" s="84">
        <v>0</v>
      </c>
      <c r="BJ64" s="84">
        <v>0</v>
      </c>
      <c r="BK64" s="84">
        <v>0</v>
      </c>
      <c r="BL64" s="84">
        <v>0</v>
      </c>
      <c r="BM64" s="84">
        <v>0</v>
      </c>
      <c r="BN64" s="84">
        <v>0</v>
      </c>
      <c r="BO64" s="84">
        <v>0</v>
      </c>
      <c r="BP64" s="84">
        <v>0</v>
      </c>
      <c r="BQ64" s="84">
        <v>0</v>
      </c>
      <c r="BR64" s="84">
        <v>0</v>
      </c>
      <c r="BS64" s="84">
        <v>0.28360200000000002</v>
      </c>
      <c r="BT64" s="84">
        <v>0</v>
      </c>
      <c r="BU64" s="84">
        <v>0</v>
      </c>
      <c r="BV64" s="84">
        <v>0</v>
      </c>
      <c r="BW64" s="84">
        <v>0</v>
      </c>
      <c r="BX64" s="84">
        <v>0</v>
      </c>
      <c r="BY64" s="84">
        <v>0</v>
      </c>
      <c r="BZ64" s="84">
        <v>0</v>
      </c>
      <c r="CA64" s="84">
        <v>0</v>
      </c>
      <c r="CB64" s="84">
        <v>0</v>
      </c>
      <c r="CC64" s="84">
        <v>0</v>
      </c>
      <c r="CD64" s="84">
        <v>1</v>
      </c>
      <c r="CE64" s="84">
        <v>0.28384500000000001</v>
      </c>
      <c r="CF64" s="84">
        <v>1</v>
      </c>
      <c r="CG64" s="84">
        <v>0.15225</v>
      </c>
      <c r="CH64" s="84">
        <v>0</v>
      </c>
      <c r="CI64" s="84">
        <v>0</v>
      </c>
      <c r="CJ64" s="84">
        <v>0</v>
      </c>
      <c r="CK64" s="84">
        <v>0</v>
      </c>
      <c r="CL64" s="84">
        <v>0</v>
      </c>
      <c r="CM64" s="84">
        <v>0</v>
      </c>
      <c r="CN64" s="84">
        <v>0</v>
      </c>
      <c r="CO64" s="84">
        <v>0</v>
      </c>
      <c r="CP64" s="84">
        <v>0</v>
      </c>
      <c r="CQ64" s="84">
        <v>0</v>
      </c>
      <c r="CR64" s="84">
        <v>0</v>
      </c>
      <c r="CS64" s="84">
        <v>0</v>
      </c>
      <c r="CT64" s="84">
        <v>0</v>
      </c>
      <c r="CU64" s="84">
        <v>0</v>
      </c>
      <c r="CV64" s="84">
        <v>0</v>
      </c>
      <c r="CW64" s="84">
        <v>0</v>
      </c>
      <c r="CX64" s="84">
        <v>0</v>
      </c>
      <c r="CY64" s="84">
        <v>0</v>
      </c>
      <c r="CZ64" s="84">
        <v>0</v>
      </c>
    </row>
    <row r="65" spans="1:104" x14ac:dyDescent="0.25">
      <c r="A65" t="s">
        <v>198</v>
      </c>
      <c r="B65" s="84">
        <v>0</v>
      </c>
      <c r="C65" s="84">
        <v>0</v>
      </c>
      <c r="D65" s="84">
        <v>0</v>
      </c>
      <c r="E65" s="84">
        <v>0</v>
      </c>
      <c r="F65" s="84">
        <v>0</v>
      </c>
      <c r="G65" s="84">
        <v>0</v>
      </c>
      <c r="H65" s="84">
        <v>0</v>
      </c>
      <c r="I65" s="84">
        <v>0</v>
      </c>
      <c r="J65" s="84">
        <v>0</v>
      </c>
      <c r="K65" s="84">
        <v>0</v>
      </c>
      <c r="L65" s="84">
        <v>0</v>
      </c>
      <c r="M65" s="84">
        <v>0</v>
      </c>
      <c r="N65" s="84">
        <v>0</v>
      </c>
      <c r="O65" s="84">
        <v>0</v>
      </c>
      <c r="P65" s="84">
        <v>0</v>
      </c>
      <c r="Q65" s="84">
        <v>0</v>
      </c>
      <c r="R65" s="84">
        <v>0</v>
      </c>
      <c r="S65" s="84">
        <v>0</v>
      </c>
      <c r="T65" s="84">
        <v>0</v>
      </c>
      <c r="U65" s="84">
        <v>0</v>
      </c>
      <c r="V65" s="84">
        <v>0</v>
      </c>
      <c r="W65" s="84">
        <v>0</v>
      </c>
      <c r="X65" s="84">
        <v>0</v>
      </c>
      <c r="Y65" s="84">
        <v>0</v>
      </c>
      <c r="Z65" s="84">
        <v>0</v>
      </c>
      <c r="AA65" s="84">
        <v>0</v>
      </c>
      <c r="AB65" s="84">
        <v>0</v>
      </c>
      <c r="AC65" s="84">
        <v>0</v>
      </c>
      <c r="AD65" s="84">
        <v>0</v>
      </c>
      <c r="AE65" s="84">
        <v>0</v>
      </c>
      <c r="AF65" s="84">
        <v>0</v>
      </c>
      <c r="AG65" s="84">
        <v>0</v>
      </c>
      <c r="AH65" s="84">
        <v>0</v>
      </c>
      <c r="AI65" s="84">
        <v>1.0638399999999999E-2</v>
      </c>
      <c r="AJ65" s="84">
        <v>0</v>
      </c>
      <c r="AK65" s="84">
        <v>0</v>
      </c>
      <c r="AL65" s="84">
        <v>0</v>
      </c>
      <c r="AM65" s="84">
        <v>0</v>
      </c>
      <c r="AN65" s="84">
        <v>0</v>
      </c>
      <c r="AO65" s="84">
        <v>0</v>
      </c>
      <c r="AP65" s="84">
        <v>0</v>
      </c>
      <c r="AQ65" s="84">
        <v>0</v>
      </c>
      <c r="AR65" s="84">
        <v>0</v>
      </c>
      <c r="AS65" s="84">
        <v>0</v>
      </c>
      <c r="AT65" s="84">
        <v>0</v>
      </c>
      <c r="AU65" s="84">
        <v>0</v>
      </c>
      <c r="AV65" s="84">
        <v>0</v>
      </c>
      <c r="AW65" s="84">
        <v>0</v>
      </c>
      <c r="AX65" s="84">
        <v>0</v>
      </c>
      <c r="AY65" s="84">
        <v>0</v>
      </c>
      <c r="AZ65" s="84">
        <v>0</v>
      </c>
      <c r="BA65" s="84">
        <v>0</v>
      </c>
      <c r="BB65" s="84">
        <v>0</v>
      </c>
      <c r="BC65" s="84">
        <v>0</v>
      </c>
      <c r="BD65" s="84">
        <v>0</v>
      </c>
      <c r="BE65" s="84">
        <v>0</v>
      </c>
      <c r="BF65" s="84">
        <v>0</v>
      </c>
      <c r="BG65" s="84">
        <v>0</v>
      </c>
      <c r="BH65" s="84">
        <v>0</v>
      </c>
      <c r="BI65" s="84">
        <v>0</v>
      </c>
      <c r="BJ65" s="84">
        <v>0</v>
      </c>
      <c r="BK65" s="84">
        <v>0</v>
      </c>
      <c r="BL65" s="84">
        <v>0</v>
      </c>
      <c r="BM65" s="84">
        <v>0</v>
      </c>
      <c r="BN65" s="84">
        <v>0</v>
      </c>
      <c r="BO65" s="84">
        <v>0</v>
      </c>
      <c r="BP65" s="84">
        <v>0</v>
      </c>
      <c r="BQ65" s="84">
        <v>0</v>
      </c>
      <c r="BR65" s="84">
        <v>0</v>
      </c>
      <c r="BS65" s="84">
        <v>0</v>
      </c>
      <c r="BT65" s="84">
        <v>0</v>
      </c>
      <c r="BU65" s="84">
        <v>0</v>
      </c>
      <c r="BV65" s="84">
        <v>0</v>
      </c>
      <c r="BW65" s="84">
        <v>0</v>
      </c>
      <c r="BX65" s="84">
        <v>0</v>
      </c>
      <c r="BY65" s="84">
        <v>0</v>
      </c>
      <c r="BZ65" s="84">
        <v>0</v>
      </c>
      <c r="CA65" s="84">
        <v>0</v>
      </c>
      <c r="CB65" s="84">
        <v>0</v>
      </c>
      <c r="CC65" s="84">
        <v>0</v>
      </c>
      <c r="CD65" s="84">
        <v>0</v>
      </c>
      <c r="CE65" s="84">
        <v>0</v>
      </c>
      <c r="CF65" s="84">
        <v>0</v>
      </c>
      <c r="CG65" s="84">
        <v>0</v>
      </c>
      <c r="CH65" s="84">
        <v>0</v>
      </c>
      <c r="CI65" s="84">
        <v>0</v>
      </c>
      <c r="CJ65" s="84">
        <v>0</v>
      </c>
      <c r="CK65" s="84">
        <v>0</v>
      </c>
      <c r="CL65" s="84">
        <v>0</v>
      </c>
      <c r="CM65" s="84">
        <v>0</v>
      </c>
      <c r="CN65" s="84">
        <v>0</v>
      </c>
      <c r="CO65" s="84">
        <v>0</v>
      </c>
      <c r="CP65" s="84">
        <v>0</v>
      </c>
      <c r="CQ65" s="84">
        <v>0</v>
      </c>
      <c r="CR65" s="84">
        <v>0</v>
      </c>
      <c r="CS65" s="84">
        <v>0</v>
      </c>
      <c r="CT65" s="84">
        <v>0</v>
      </c>
      <c r="CU65" s="84">
        <v>0</v>
      </c>
      <c r="CV65" s="84">
        <v>0</v>
      </c>
      <c r="CW65" s="84">
        <v>0</v>
      </c>
      <c r="CX65" s="84">
        <v>0</v>
      </c>
      <c r="CY65" s="84">
        <v>0</v>
      </c>
      <c r="CZ65" s="84">
        <v>0</v>
      </c>
    </row>
    <row r="66" spans="1:104" x14ac:dyDescent="0.25">
      <c r="A66" t="s">
        <v>201</v>
      </c>
      <c r="B66" s="84">
        <v>0</v>
      </c>
      <c r="C66" s="84">
        <v>0</v>
      </c>
      <c r="D66" s="84">
        <v>0</v>
      </c>
      <c r="E66" s="84">
        <v>0</v>
      </c>
      <c r="F66" s="84">
        <v>0</v>
      </c>
      <c r="G66" s="84">
        <v>0</v>
      </c>
      <c r="H66" s="84">
        <v>0</v>
      </c>
      <c r="I66" s="84">
        <v>0</v>
      </c>
      <c r="J66" s="84">
        <v>0</v>
      </c>
      <c r="K66" s="84">
        <v>0</v>
      </c>
      <c r="L66" s="84">
        <v>0</v>
      </c>
      <c r="M66" s="84">
        <v>0</v>
      </c>
      <c r="N66" s="84">
        <v>0</v>
      </c>
      <c r="O66" s="84">
        <v>0</v>
      </c>
      <c r="P66" s="84">
        <v>0</v>
      </c>
      <c r="Q66" s="84">
        <v>0</v>
      </c>
      <c r="R66" s="84">
        <v>0</v>
      </c>
      <c r="S66" s="84">
        <v>0</v>
      </c>
      <c r="T66" s="84">
        <v>0</v>
      </c>
      <c r="U66" s="84">
        <v>0</v>
      </c>
      <c r="V66" s="84">
        <v>0</v>
      </c>
      <c r="W66" s="84">
        <v>0</v>
      </c>
      <c r="X66" s="84">
        <v>0</v>
      </c>
      <c r="Y66" s="84">
        <v>0</v>
      </c>
      <c r="Z66" s="84">
        <v>0</v>
      </c>
      <c r="AA66" s="84">
        <v>0</v>
      </c>
      <c r="AB66" s="84">
        <v>0</v>
      </c>
      <c r="AC66" s="84">
        <v>0</v>
      </c>
      <c r="AD66" s="84">
        <v>0</v>
      </c>
      <c r="AE66" s="84">
        <v>0</v>
      </c>
      <c r="AF66" s="84">
        <v>0</v>
      </c>
      <c r="AG66" s="84">
        <v>0</v>
      </c>
      <c r="AH66" s="84">
        <v>0</v>
      </c>
      <c r="AI66" s="84">
        <v>0</v>
      </c>
      <c r="AJ66" s="84">
        <v>0</v>
      </c>
      <c r="AK66" s="84">
        <v>0</v>
      </c>
      <c r="AL66" s="84">
        <v>0</v>
      </c>
      <c r="AM66" s="84">
        <v>0</v>
      </c>
      <c r="AN66" s="84">
        <v>0</v>
      </c>
      <c r="AO66" s="84">
        <v>0</v>
      </c>
      <c r="AP66" s="84">
        <v>0</v>
      </c>
      <c r="AQ66" s="84">
        <v>0</v>
      </c>
      <c r="AR66" s="84">
        <v>0</v>
      </c>
      <c r="AS66" s="84">
        <v>0</v>
      </c>
      <c r="AT66" s="84">
        <v>0</v>
      </c>
      <c r="AU66" s="84">
        <v>0</v>
      </c>
      <c r="AV66" s="84">
        <v>0</v>
      </c>
      <c r="AW66" s="84">
        <v>0</v>
      </c>
      <c r="AX66" s="84">
        <v>0</v>
      </c>
      <c r="AY66" s="84">
        <v>0</v>
      </c>
      <c r="AZ66" s="84">
        <v>0</v>
      </c>
      <c r="BA66" s="84">
        <v>0</v>
      </c>
      <c r="BB66" s="84">
        <v>0</v>
      </c>
      <c r="BC66" s="84">
        <v>0</v>
      </c>
      <c r="BD66" s="84">
        <v>0</v>
      </c>
      <c r="BE66" s="84">
        <v>0</v>
      </c>
      <c r="BF66" s="84">
        <v>0</v>
      </c>
      <c r="BG66" s="84">
        <v>0</v>
      </c>
      <c r="BH66" s="84">
        <v>0</v>
      </c>
      <c r="BI66" s="84">
        <v>0</v>
      </c>
      <c r="BJ66" s="84">
        <v>0</v>
      </c>
      <c r="BK66" s="84">
        <v>0</v>
      </c>
      <c r="BL66" s="84">
        <v>0</v>
      </c>
      <c r="BM66" s="84">
        <v>0</v>
      </c>
      <c r="BN66" s="84">
        <v>0</v>
      </c>
      <c r="BO66" s="84">
        <v>0</v>
      </c>
      <c r="BP66" s="84">
        <v>0</v>
      </c>
      <c r="BQ66" s="84">
        <v>0</v>
      </c>
      <c r="BR66" s="84">
        <v>0</v>
      </c>
      <c r="BS66" s="84">
        <v>0</v>
      </c>
      <c r="BT66" s="84">
        <v>0</v>
      </c>
      <c r="BU66" s="84">
        <v>0</v>
      </c>
      <c r="BV66" s="84">
        <v>0</v>
      </c>
      <c r="BW66" s="84">
        <v>0</v>
      </c>
      <c r="BX66" s="84">
        <v>0</v>
      </c>
      <c r="BY66" s="84">
        <v>0</v>
      </c>
      <c r="BZ66" s="84">
        <v>0</v>
      </c>
      <c r="CA66" s="84">
        <v>0</v>
      </c>
      <c r="CB66" s="84">
        <v>0</v>
      </c>
      <c r="CC66" s="84">
        <v>0</v>
      </c>
      <c r="CD66" s="84">
        <v>0</v>
      </c>
      <c r="CE66" s="84">
        <v>0</v>
      </c>
      <c r="CF66" s="84">
        <v>0</v>
      </c>
      <c r="CG66" s="84">
        <v>0</v>
      </c>
      <c r="CH66" s="84">
        <v>0</v>
      </c>
      <c r="CI66" s="84">
        <v>0</v>
      </c>
      <c r="CJ66" s="84">
        <v>0</v>
      </c>
      <c r="CK66" s="84">
        <v>0</v>
      </c>
      <c r="CL66" s="84">
        <v>0</v>
      </c>
      <c r="CM66" s="84">
        <v>0</v>
      </c>
      <c r="CN66" s="84">
        <v>0</v>
      </c>
      <c r="CO66" s="84">
        <v>0</v>
      </c>
      <c r="CP66" s="84">
        <v>0</v>
      </c>
      <c r="CQ66" s="84">
        <v>0</v>
      </c>
      <c r="CR66" s="84">
        <v>0</v>
      </c>
      <c r="CS66" s="84">
        <v>0</v>
      </c>
      <c r="CT66" s="84">
        <v>0</v>
      </c>
      <c r="CU66" s="84">
        <v>0</v>
      </c>
      <c r="CV66" s="84">
        <v>0</v>
      </c>
      <c r="CW66" s="84">
        <v>0</v>
      </c>
      <c r="CX66" s="84">
        <v>0</v>
      </c>
      <c r="CY66" s="84">
        <v>0</v>
      </c>
      <c r="CZ66" s="84">
        <v>0</v>
      </c>
    </row>
    <row r="67" spans="1:104" x14ac:dyDescent="0.25">
      <c r="A67" t="s">
        <v>204</v>
      </c>
      <c r="B67" s="84">
        <v>0</v>
      </c>
      <c r="C67" s="84">
        <v>0</v>
      </c>
      <c r="D67" s="84">
        <v>0</v>
      </c>
      <c r="E67" s="84">
        <v>0</v>
      </c>
      <c r="F67" s="84">
        <v>0</v>
      </c>
      <c r="G67" s="84">
        <v>0</v>
      </c>
      <c r="H67" s="84">
        <v>0</v>
      </c>
      <c r="I67" s="84">
        <v>0</v>
      </c>
      <c r="J67" s="84">
        <v>0</v>
      </c>
      <c r="K67" s="84">
        <v>0</v>
      </c>
      <c r="L67" s="84">
        <v>0</v>
      </c>
      <c r="M67" s="84">
        <v>0</v>
      </c>
      <c r="N67" s="84">
        <v>0</v>
      </c>
      <c r="O67" s="84">
        <v>0</v>
      </c>
      <c r="P67" s="84">
        <v>0</v>
      </c>
      <c r="Q67" s="84">
        <v>0</v>
      </c>
      <c r="R67" s="84">
        <v>0</v>
      </c>
      <c r="S67" s="84">
        <v>0</v>
      </c>
      <c r="T67" s="84">
        <v>0</v>
      </c>
      <c r="U67" s="84">
        <v>0</v>
      </c>
      <c r="V67" s="84">
        <v>0</v>
      </c>
      <c r="W67" s="84">
        <v>0</v>
      </c>
      <c r="X67" s="84">
        <v>0</v>
      </c>
      <c r="Y67" s="84">
        <v>0</v>
      </c>
      <c r="Z67" s="84">
        <v>0</v>
      </c>
      <c r="AA67" s="84">
        <v>0</v>
      </c>
      <c r="AB67" s="84">
        <v>0</v>
      </c>
      <c r="AC67" s="84">
        <v>0</v>
      </c>
      <c r="AD67" s="84">
        <v>0</v>
      </c>
      <c r="AE67" s="84">
        <v>0</v>
      </c>
      <c r="AF67" s="84">
        <v>0</v>
      </c>
      <c r="AG67" s="84">
        <v>0</v>
      </c>
      <c r="AH67" s="84">
        <v>0</v>
      </c>
      <c r="AI67" s="84">
        <v>6.3028800000000004E-8</v>
      </c>
      <c r="AJ67" s="84">
        <v>0</v>
      </c>
      <c r="AK67" s="84">
        <v>0</v>
      </c>
      <c r="AL67" s="84">
        <v>0</v>
      </c>
      <c r="AM67" s="84">
        <v>0</v>
      </c>
      <c r="AN67" s="84">
        <v>0</v>
      </c>
      <c r="AO67" s="84">
        <v>0</v>
      </c>
      <c r="AP67" s="84">
        <v>0</v>
      </c>
      <c r="AQ67" s="84">
        <v>0</v>
      </c>
      <c r="AR67" s="84">
        <v>0</v>
      </c>
      <c r="AS67" s="84">
        <v>0</v>
      </c>
      <c r="AT67" s="84">
        <v>0</v>
      </c>
      <c r="AU67" s="84">
        <v>0</v>
      </c>
      <c r="AV67" s="84">
        <v>0</v>
      </c>
      <c r="AW67" s="84">
        <v>0</v>
      </c>
      <c r="AX67" s="84">
        <v>0</v>
      </c>
      <c r="AY67" s="84">
        <v>0</v>
      </c>
      <c r="AZ67" s="84">
        <v>0</v>
      </c>
      <c r="BA67" s="84">
        <v>0</v>
      </c>
      <c r="BB67" s="84">
        <v>0</v>
      </c>
      <c r="BC67" s="84">
        <v>0</v>
      </c>
      <c r="BD67" s="84">
        <v>0</v>
      </c>
      <c r="BE67" s="84">
        <v>0</v>
      </c>
      <c r="BF67" s="84">
        <v>0</v>
      </c>
      <c r="BG67" s="84">
        <v>0</v>
      </c>
      <c r="BH67" s="84">
        <v>0</v>
      </c>
      <c r="BI67" s="84">
        <v>0</v>
      </c>
      <c r="BJ67" s="84">
        <v>0</v>
      </c>
      <c r="BK67" s="84">
        <v>0</v>
      </c>
      <c r="BL67" s="84">
        <v>0</v>
      </c>
      <c r="BM67" s="84">
        <v>0</v>
      </c>
      <c r="BN67" s="84">
        <v>0</v>
      </c>
      <c r="BO67" s="84">
        <v>0</v>
      </c>
      <c r="BP67" s="84">
        <v>0</v>
      </c>
      <c r="BQ67" s="84">
        <v>0</v>
      </c>
      <c r="BR67" s="84">
        <v>0</v>
      </c>
      <c r="BS67" s="84">
        <v>0</v>
      </c>
      <c r="BT67" s="84">
        <v>0</v>
      </c>
      <c r="BU67" s="84">
        <v>0</v>
      </c>
      <c r="BV67" s="84">
        <v>0</v>
      </c>
      <c r="BW67" s="84">
        <v>0</v>
      </c>
      <c r="BX67" s="84">
        <v>0</v>
      </c>
      <c r="BY67" s="84">
        <v>0</v>
      </c>
      <c r="BZ67" s="84">
        <v>0</v>
      </c>
      <c r="CA67" s="84">
        <v>0</v>
      </c>
      <c r="CB67" s="84">
        <v>0</v>
      </c>
      <c r="CC67" s="84">
        <v>0</v>
      </c>
      <c r="CD67" s="84">
        <v>0</v>
      </c>
      <c r="CE67" s="84">
        <v>0</v>
      </c>
      <c r="CF67" s="84">
        <v>0</v>
      </c>
      <c r="CG67" s="84">
        <v>0</v>
      </c>
      <c r="CH67" s="84">
        <v>0</v>
      </c>
      <c r="CI67" s="84">
        <v>0</v>
      </c>
      <c r="CJ67" s="84">
        <v>0</v>
      </c>
      <c r="CK67" s="84">
        <v>0</v>
      </c>
      <c r="CL67" s="84">
        <v>0</v>
      </c>
      <c r="CM67" s="84">
        <v>0</v>
      </c>
      <c r="CN67" s="84">
        <v>0</v>
      </c>
      <c r="CO67" s="84">
        <v>0</v>
      </c>
      <c r="CP67" s="84">
        <v>0</v>
      </c>
      <c r="CQ67" s="84">
        <v>0</v>
      </c>
      <c r="CR67" s="84">
        <v>0</v>
      </c>
      <c r="CS67" s="84">
        <v>0</v>
      </c>
      <c r="CT67" s="84">
        <v>0</v>
      </c>
      <c r="CU67" s="84">
        <v>0</v>
      </c>
      <c r="CV67" s="84">
        <v>0</v>
      </c>
      <c r="CW67" s="84">
        <v>0</v>
      </c>
      <c r="CX67" s="84">
        <v>0</v>
      </c>
      <c r="CY67" s="84">
        <v>0</v>
      </c>
      <c r="CZ67" s="84">
        <v>0</v>
      </c>
    </row>
    <row r="68" spans="1:104" x14ac:dyDescent="0.25">
      <c r="A68" t="s">
        <v>207</v>
      </c>
      <c r="B68" s="84">
        <v>0</v>
      </c>
      <c r="C68" s="84">
        <v>0</v>
      </c>
      <c r="D68" s="84">
        <v>0</v>
      </c>
      <c r="E68" s="84">
        <v>0</v>
      </c>
      <c r="F68" s="84">
        <v>0</v>
      </c>
      <c r="G68" s="84">
        <v>0</v>
      </c>
      <c r="H68" s="84">
        <v>0</v>
      </c>
      <c r="I68" s="84">
        <v>0</v>
      </c>
      <c r="J68" s="84">
        <v>0</v>
      </c>
      <c r="K68" s="84">
        <v>0</v>
      </c>
      <c r="L68" s="84">
        <v>0</v>
      </c>
      <c r="M68" s="84">
        <v>0</v>
      </c>
      <c r="N68" s="84">
        <v>0</v>
      </c>
      <c r="O68" s="84">
        <v>0</v>
      </c>
      <c r="P68" s="84">
        <v>0</v>
      </c>
      <c r="Q68" s="84">
        <v>0</v>
      </c>
      <c r="R68" s="84">
        <v>0</v>
      </c>
      <c r="S68" s="84">
        <v>0</v>
      </c>
      <c r="T68" s="84">
        <v>0</v>
      </c>
      <c r="U68" s="84">
        <v>0</v>
      </c>
      <c r="V68" s="84">
        <v>0</v>
      </c>
      <c r="W68" s="84">
        <v>0</v>
      </c>
      <c r="X68" s="84">
        <v>0</v>
      </c>
      <c r="Y68" s="84">
        <v>0</v>
      </c>
      <c r="Z68" s="84">
        <v>0</v>
      </c>
      <c r="AA68" s="84">
        <v>0</v>
      </c>
      <c r="AB68" s="84">
        <v>0</v>
      </c>
      <c r="AC68" s="84">
        <v>0</v>
      </c>
      <c r="AD68" s="84">
        <v>0</v>
      </c>
      <c r="AE68" s="84">
        <v>0</v>
      </c>
      <c r="AF68" s="84">
        <v>0</v>
      </c>
      <c r="AG68" s="84">
        <v>0</v>
      </c>
      <c r="AH68" s="84">
        <v>0</v>
      </c>
      <c r="AI68" s="84">
        <v>0</v>
      </c>
      <c r="AJ68" s="84">
        <v>0</v>
      </c>
      <c r="AK68" s="84">
        <v>0</v>
      </c>
      <c r="AL68" s="84">
        <v>0</v>
      </c>
      <c r="AM68" s="84">
        <v>0</v>
      </c>
      <c r="AN68" s="84">
        <v>0</v>
      </c>
      <c r="AO68" s="84">
        <v>0</v>
      </c>
      <c r="AP68" s="84">
        <v>0</v>
      </c>
      <c r="AQ68" s="84">
        <v>0</v>
      </c>
      <c r="AR68" s="84">
        <v>0</v>
      </c>
      <c r="AS68" s="84">
        <v>0</v>
      </c>
      <c r="AT68" s="84">
        <v>0</v>
      </c>
      <c r="AU68" s="84">
        <v>0</v>
      </c>
      <c r="AV68" s="84">
        <v>0</v>
      </c>
      <c r="AW68" s="84">
        <v>0</v>
      </c>
      <c r="AX68" s="84">
        <v>0</v>
      </c>
      <c r="AY68" s="84">
        <v>0</v>
      </c>
      <c r="AZ68" s="84">
        <v>0</v>
      </c>
      <c r="BA68" s="84">
        <v>0</v>
      </c>
      <c r="BB68" s="84">
        <v>0</v>
      </c>
      <c r="BC68" s="84">
        <v>0</v>
      </c>
      <c r="BD68" s="84">
        <v>0</v>
      </c>
      <c r="BE68" s="84">
        <v>0</v>
      </c>
      <c r="BF68" s="84">
        <v>0</v>
      </c>
      <c r="BG68" s="84">
        <v>0</v>
      </c>
      <c r="BH68" s="84">
        <v>0.72432300000000005</v>
      </c>
      <c r="BI68" s="84">
        <v>0</v>
      </c>
      <c r="BJ68" s="84">
        <v>0</v>
      </c>
      <c r="BK68" s="84">
        <v>0</v>
      </c>
      <c r="BL68" s="84">
        <v>0</v>
      </c>
      <c r="BM68" s="84">
        <v>0</v>
      </c>
      <c r="BN68" s="84">
        <v>0</v>
      </c>
      <c r="BO68" s="84">
        <v>0</v>
      </c>
      <c r="BP68" s="84">
        <v>0</v>
      </c>
      <c r="BQ68" s="84">
        <v>0</v>
      </c>
      <c r="BR68" s="84">
        <v>0</v>
      </c>
      <c r="BS68" s="84">
        <v>0</v>
      </c>
      <c r="BT68" s="84">
        <v>0</v>
      </c>
      <c r="BU68" s="84">
        <v>0</v>
      </c>
      <c r="BV68" s="84">
        <v>0</v>
      </c>
      <c r="BW68" s="84">
        <v>0</v>
      </c>
      <c r="BX68" s="84">
        <v>0</v>
      </c>
      <c r="BY68" s="84">
        <v>0</v>
      </c>
      <c r="BZ68" s="84">
        <v>0</v>
      </c>
      <c r="CA68" s="84">
        <v>0</v>
      </c>
      <c r="CB68" s="84">
        <v>0</v>
      </c>
      <c r="CC68" s="84">
        <v>0</v>
      </c>
      <c r="CD68" s="84">
        <v>0</v>
      </c>
      <c r="CE68" s="84">
        <v>0</v>
      </c>
      <c r="CF68" s="84">
        <v>0</v>
      </c>
      <c r="CG68" s="84">
        <v>0</v>
      </c>
      <c r="CH68" s="84">
        <v>0</v>
      </c>
      <c r="CI68" s="84">
        <v>0</v>
      </c>
      <c r="CJ68" s="84">
        <v>0</v>
      </c>
      <c r="CK68" s="84">
        <v>0</v>
      </c>
      <c r="CL68" s="84">
        <v>0</v>
      </c>
      <c r="CM68" s="84">
        <v>0</v>
      </c>
      <c r="CN68" s="84">
        <v>0</v>
      </c>
      <c r="CO68" s="84">
        <v>0</v>
      </c>
      <c r="CP68" s="84">
        <v>0</v>
      </c>
      <c r="CQ68" s="84">
        <v>0</v>
      </c>
      <c r="CR68" s="84">
        <v>0</v>
      </c>
      <c r="CS68" s="84">
        <v>0</v>
      </c>
      <c r="CT68" s="84">
        <v>0</v>
      </c>
      <c r="CU68" s="84">
        <v>0</v>
      </c>
      <c r="CV68" s="84">
        <v>0</v>
      </c>
      <c r="CW68" s="84">
        <v>0</v>
      </c>
      <c r="CX68" s="84">
        <v>0</v>
      </c>
      <c r="CY68" s="84">
        <v>0</v>
      </c>
      <c r="CZ68" s="84">
        <v>0</v>
      </c>
    </row>
    <row r="69" spans="1:104" x14ac:dyDescent="0.25">
      <c r="A69" t="s">
        <v>210</v>
      </c>
      <c r="B69" s="84">
        <v>0</v>
      </c>
      <c r="C69" s="84">
        <v>0</v>
      </c>
      <c r="D69" s="84">
        <v>0</v>
      </c>
      <c r="E69" s="84">
        <v>0</v>
      </c>
      <c r="F69" s="84">
        <v>0</v>
      </c>
      <c r="G69" s="84">
        <v>0</v>
      </c>
      <c r="H69" s="84">
        <v>0</v>
      </c>
      <c r="I69" s="84">
        <v>0</v>
      </c>
      <c r="J69" s="84">
        <v>0</v>
      </c>
      <c r="K69" s="84">
        <v>0</v>
      </c>
      <c r="L69" s="84">
        <v>0</v>
      </c>
      <c r="M69" s="84">
        <v>0</v>
      </c>
      <c r="N69" s="84">
        <v>0</v>
      </c>
      <c r="O69" s="84">
        <v>0</v>
      </c>
      <c r="P69" s="84">
        <v>0</v>
      </c>
      <c r="Q69" s="84">
        <v>0</v>
      </c>
      <c r="R69" s="84">
        <v>0</v>
      </c>
      <c r="S69" s="84">
        <v>0</v>
      </c>
      <c r="T69" s="84">
        <v>0</v>
      </c>
      <c r="U69" s="84">
        <v>0</v>
      </c>
      <c r="V69" s="84">
        <v>0</v>
      </c>
      <c r="W69" s="84">
        <v>0</v>
      </c>
      <c r="X69" s="84">
        <v>0</v>
      </c>
      <c r="Y69" s="84">
        <v>0</v>
      </c>
      <c r="Z69" s="84">
        <v>0</v>
      </c>
      <c r="AA69" s="84">
        <v>0</v>
      </c>
      <c r="AB69" s="84">
        <v>0</v>
      </c>
      <c r="AC69" s="84">
        <v>0</v>
      </c>
      <c r="AD69" s="84">
        <v>0</v>
      </c>
      <c r="AE69" s="84">
        <v>0</v>
      </c>
      <c r="AF69" s="84">
        <v>0</v>
      </c>
      <c r="AG69" s="84">
        <v>0</v>
      </c>
      <c r="AH69" s="84">
        <v>0</v>
      </c>
      <c r="AI69" s="84">
        <v>0</v>
      </c>
      <c r="AJ69" s="84">
        <v>0</v>
      </c>
      <c r="AK69" s="84">
        <v>0</v>
      </c>
      <c r="AL69" s="84">
        <v>0</v>
      </c>
      <c r="AM69" s="84">
        <v>0</v>
      </c>
      <c r="AN69" s="84">
        <v>0</v>
      </c>
      <c r="AO69" s="84">
        <v>0</v>
      </c>
      <c r="AP69" s="84">
        <v>0</v>
      </c>
      <c r="AQ69" s="84">
        <v>0</v>
      </c>
      <c r="AR69" s="84">
        <v>0</v>
      </c>
      <c r="AS69" s="84">
        <v>0</v>
      </c>
      <c r="AT69" s="84">
        <v>0</v>
      </c>
      <c r="AU69" s="84">
        <v>0</v>
      </c>
      <c r="AV69" s="84">
        <v>0</v>
      </c>
      <c r="AW69" s="84">
        <v>0</v>
      </c>
      <c r="AX69" s="84">
        <v>0</v>
      </c>
      <c r="AY69" s="84">
        <v>0</v>
      </c>
      <c r="AZ69" s="84">
        <v>0</v>
      </c>
      <c r="BA69" s="84">
        <v>0</v>
      </c>
      <c r="BB69" s="84">
        <v>0</v>
      </c>
      <c r="BC69" s="84">
        <v>0</v>
      </c>
      <c r="BD69" s="84">
        <v>0</v>
      </c>
      <c r="BE69" s="84">
        <v>0</v>
      </c>
      <c r="BF69" s="84">
        <v>0</v>
      </c>
      <c r="BG69" s="84">
        <v>0</v>
      </c>
      <c r="BH69" s="84">
        <v>1.6912400000000001E-5</v>
      </c>
      <c r="BI69" s="84">
        <v>0</v>
      </c>
      <c r="BJ69" s="84">
        <v>0</v>
      </c>
      <c r="BK69" s="84">
        <v>0</v>
      </c>
      <c r="BL69" s="84">
        <v>0</v>
      </c>
      <c r="BM69" s="84">
        <v>0</v>
      </c>
      <c r="BN69" s="84">
        <v>0</v>
      </c>
      <c r="BO69" s="84">
        <v>0</v>
      </c>
      <c r="BP69" s="84">
        <v>0</v>
      </c>
      <c r="BQ69" s="84">
        <v>0</v>
      </c>
      <c r="BR69" s="84">
        <v>0</v>
      </c>
      <c r="BS69" s="84">
        <v>0</v>
      </c>
      <c r="BT69" s="84">
        <v>0</v>
      </c>
      <c r="BU69" s="84">
        <v>0</v>
      </c>
      <c r="BV69" s="84">
        <v>0</v>
      </c>
      <c r="BW69" s="84">
        <v>0</v>
      </c>
      <c r="BX69" s="84">
        <v>0</v>
      </c>
      <c r="BY69" s="84">
        <v>0</v>
      </c>
      <c r="BZ69" s="84">
        <v>0</v>
      </c>
      <c r="CA69" s="84">
        <v>0</v>
      </c>
      <c r="CB69" s="84">
        <v>0</v>
      </c>
      <c r="CC69" s="84">
        <v>0</v>
      </c>
      <c r="CD69" s="84">
        <v>0</v>
      </c>
      <c r="CE69" s="84">
        <v>0</v>
      </c>
      <c r="CF69" s="84">
        <v>0</v>
      </c>
      <c r="CG69" s="84">
        <v>0</v>
      </c>
      <c r="CH69" s="84">
        <v>0</v>
      </c>
      <c r="CI69" s="84">
        <v>0</v>
      </c>
      <c r="CJ69" s="84">
        <v>0</v>
      </c>
      <c r="CK69" s="84">
        <v>0</v>
      </c>
      <c r="CL69" s="84">
        <v>0</v>
      </c>
      <c r="CM69" s="84">
        <v>0</v>
      </c>
      <c r="CN69" s="84">
        <v>0</v>
      </c>
      <c r="CO69" s="84">
        <v>0</v>
      </c>
      <c r="CP69" s="84">
        <v>0</v>
      </c>
      <c r="CQ69" s="84">
        <v>0</v>
      </c>
      <c r="CR69" s="84">
        <v>0</v>
      </c>
      <c r="CS69" s="84">
        <v>0</v>
      </c>
      <c r="CT69" s="84">
        <v>0</v>
      </c>
      <c r="CU69" s="84">
        <v>0</v>
      </c>
      <c r="CV69" s="84">
        <v>0</v>
      </c>
      <c r="CW69" s="84">
        <v>0</v>
      </c>
      <c r="CX69" s="84">
        <v>0</v>
      </c>
      <c r="CY69" s="84">
        <v>0</v>
      </c>
      <c r="CZ69" s="84">
        <v>0</v>
      </c>
    </row>
    <row r="70" spans="1:104" x14ac:dyDescent="0.25">
      <c r="A70" t="s">
        <v>213</v>
      </c>
      <c r="B70" s="84">
        <v>0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  <c r="S70" s="84">
        <v>0</v>
      </c>
      <c r="T70" s="84">
        <v>0</v>
      </c>
      <c r="U70" s="84">
        <v>0</v>
      </c>
      <c r="V70" s="84">
        <v>0</v>
      </c>
      <c r="W70" s="84">
        <v>0</v>
      </c>
      <c r="X70" s="84">
        <v>0</v>
      </c>
      <c r="Y70" s="84">
        <v>0</v>
      </c>
      <c r="Z70" s="84">
        <v>0</v>
      </c>
      <c r="AA70" s="84">
        <v>0</v>
      </c>
      <c r="AB70" s="84">
        <v>0</v>
      </c>
      <c r="AC70" s="84">
        <v>0</v>
      </c>
      <c r="AD70" s="84">
        <v>0</v>
      </c>
      <c r="AE70" s="84">
        <v>0</v>
      </c>
      <c r="AF70" s="84">
        <v>0</v>
      </c>
      <c r="AG70" s="84">
        <v>0</v>
      </c>
      <c r="AH70" s="84">
        <v>0</v>
      </c>
      <c r="AI70" s="84">
        <v>0</v>
      </c>
      <c r="AJ70" s="84">
        <v>0</v>
      </c>
      <c r="AK70" s="84">
        <v>0</v>
      </c>
      <c r="AL70" s="84">
        <v>0</v>
      </c>
      <c r="AM70" s="84">
        <v>0</v>
      </c>
      <c r="AN70" s="84">
        <v>0</v>
      </c>
      <c r="AO70" s="84">
        <v>0</v>
      </c>
      <c r="AP70" s="84">
        <v>0</v>
      </c>
      <c r="AQ70" s="84">
        <v>0</v>
      </c>
      <c r="AR70" s="84">
        <v>0</v>
      </c>
      <c r="AS70" s="84">
        <v>0</v>
      </c>
      <c r="AT70" s="84">
        <v>0</v>
      </c>
      <c r="AU70" s="84">
        <v>0</v>
      </c>
      <c r="AV70" s="84">
        <v>0</v>
      </c>
      <c r="AW70" s="84">
        <v>0</v>
      </c>
      <c r="AX70" s="84">
        <v>0</v>
      </c>
      <c r="AY70" s="84">
        <v>0</v>
      </c>
      <c r="AZ70" s="84">
        <v>0</v>
      </c>
      <c r="BA70" s="84">
        <v>0</v>
      </c>
      <c r="BB70" s="84">
        <v>0</v>
      </c>
      <c r="BC70" s="84">
        <v>0</v>
      </c>
      <c r="BD70" s="84">
        <v>0</v>
      </c>
      <c r="BE70" s="84">
        <v>0</v>
      </c>
      <c r="BF70" s="84">
        <v>0</v>
      </c>
      <c r="BG70" s="84">
        <v>0</v>
      </c>
      <c r="BH70" s="84">
        <v>0</v>
      </c>
      <c r="BI70" s="84">
        <v>0</v>
      </c>
      <c r="BJ70" s="84">
        <v>0</v>
      </c>
      <c r="BK70" s="84">
        <v>0</v>
      </c>
      <c r="BL70" s="84">
        <v>0</v>
      </c>
      <c r="BM70" s="84">
        <v>0</v>
      </c>
      <c r="BN70" s="84">
        <v>0</v>
      </c>
      <c r="BO70" s="84">
        <v>0</v>
      </c>
      <c r="BP70" s="84">
        <v>0</v>
      </c>
      <c r="BQ70" s="84">
        <v>0</v>
      </c>
      <c r="BR70" s="84">
        <v>0</v>
      </c>
      <c r="BS70" s="84">
        <v>0</v>
      </c>
      <c r="BT70" s="84">
        <v>0</v>
      </c>
      <c r="BU70" s="84">
        <v>0</v>
      </c>
      <c r="BV70" s="84">
        <v>0</v>
      </c>
      <c r="BW70" s="84">
        <v>0</v>
      </c>
      <c r="BX70" s="84">
        <v>0</v>
      </c>
      <c r="BY70" s="84">
        <v>0</v>
      </c>
      <c r="BZ70" s="84">
        <v>0</v>
      </c>
      <c r="CA70" s="84">
        <v>0</v>
      </c>
      <c r="CB70" s="84">
        <v>0</v>
      </c>
      <c r="CC70" s="84">
        <v>0</v>
      </c>
      <c r="CD70" s="84">
        <v>0</v>
      </c>
      <c r="CE70" s="84">
        <v>0</v>
      </c>
      <c r="CF70" s="84">
        <v>0</v>
      </c>
      <c r="CG70" s="84">
        <v>0</v>
      </c>
      <c r="CH70" s="84">
        <v>0</v>
      </c>
      <c r="CI70" s="84">
        <v>0</v>
      </c>
      <c r="CJ70" s="84">
        <v>0</v>
      </c>
      <c r="CK70" s="84">
        <v>0</v>
      </c>
      <c r="CL70" s="84">
        <v>0</v>
      </c>
      <c r="CM70" s="84">
        <v>0</v>
      </c>
      <c r="CN70" s="84">
        <v>0</v>
      </c>
      <c r="CO70" s="84">
        <v>0</v>
      </c>
      <c r="CP70" s="84">
        <v>0</v>
      </c>
      <c r="CQ70" s="84">
        <v>0</v>
      </c>
      <c r="CR70" s="84">
        <v>0</v>
      </c>
      <c r="CS70" s="84">
        <v>0</v>
      </c>
      <c r="CT70" s="84">
        <v>0</v>
      </c>
      <c r="CU70" s="84">
        <v>0</v>
      </c>
      <c r="CV70" s="84">
        <v>0</v>
      </c>
      <c r="CW70" s="84">
        <v>0</v>
      </c>
      <c r="CX70" s="84">
        <v>0</v>
      </c>
      <c r="CY70" s="84">
        <v>0</v>
      </c>
      <c r="CZ70" s="84">
        <v>0</v>
      </c>
    </row>
    <row r="71" spans="1:104" x14ac:dyDescent="0.25">
      <c r="A71" t="s">
        <v>216</v>
      </c>
      <c r="B71" s="84">
        <v>0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  <c r="S71" s="84">
        <v>0</v>
      </c>
      <c r="T71" s="84">
        <v>0</v>
      </c>
      <c r="U71" s="84">
        <v>0</v>
      </c>
      <c r="V71" s="84">
        <v>0</v>
      </c>
      <c r="W71" s="84">
        <v>0</v>
      </c>
      <c r="X71" s="84">
        <v>0</v>
      </c>
      <c r="Y71" s="84">
        <v>0</v>
      </c>
      <c r="Z71" s="84">
        <v>0</v>
      </c>
      <c r="AA71" s="84">
        <v>0</v>
      </c>
      <c r="AB71" s="84">
        <v>0</v>
      </c>
      <c r="AC71" s="84">
        <v>0</v>
      </c>
      <c r="AD71" s="84">
        <v>0</v>
      </c>
      <c r="AE71" s="84">
        <v>0</v>
      </c>
      <c r="AF71" s="84">
        <v>0</v>
      </c>
      <c r="AG71" s="84">
        <v>0</v>
      </c>
      <c r="AH71" s="84">
        <v>0</v>
      </c>
      <c r="AI71" s="84">
        <v>0</v>
      </c>
      <c r="AJ71" s="84">
        <v>0</v>
      </c>
      <c r="AK71" s="84">
        <v>0</v>
      </c>
      <c r="AL71" s="84">
        <v>0</v>
      </c>
      <c r="AM71" s="84">
        <v>0</v>
      </c>
      <c r="AN71" s="84">
        <v>0</v>
      </c>
      <c r="AO71" s="84">
        <v>0</v>
      </c>
      <c r="AP71" s="84">
        <v>0</v>
      </c>
      <c r="AQ71" s="84">
        <v>0</v>
      </c>
      <c r="AR71" s="84">
        <v>0</v>
      </c>
      <c r="AS71" s="84">
        <v>0</v>
      </c>
      <c r="AT71" s="84">
        <v>0</v>
      </c>
      <c r="AU71" s="84">
        <v>0</v>
      </c>
      <c r="AV71" s="84">
        <v>0</v>
      </c>
      <c r="AW71" s="84">
        <v>0</v>
      </c>
      <c r="AX71" s="84">
        <v>0</v>
      </c>
      <c r="AY71" s="84">
        <v>0</v>
      </c>
      <c r="AZ71" s="84">
        <v>0</v>
      </c>
      <c r="BA71" s="84">
        <v>0</v>
      </c>
      <c r="BB71" s="84">
        <v>0</v>
      </c>
      <c r="BC71" s="84">
        <v>0</v>
      </c>
      <c r="BD71" s="84">
        <v>0</v>
      </c>
      <c r="BE71" s="84">
        <v>0</v>
      </c>
      <c r="BF71" s="84">
        <v>0</v>
      </c>
      <c r="BG71" s="84">
        <v>0</v>
      </c>
      <c r="BH71" s="84">
        <v>6.0147500000000001E-3</v>
      </c>
      <c r="BI71" s="84">
        <v>0</v>
      </c>
      <c r="BJ71" s="84">
        <v>0</v>
      </c>
      <c r="BK71" s="84">
        <v>0</v>
      </c>
      <c r="BL71" s="84">
        <v>0</v>
      </c>
      <c r="BM71" s="84">
        <v>0</v>
      </c>
      <c r="BN71" s="84">
        <v>0</v>
      </c>
      <c r="BO71" s="84">
        <v>0</v>
      </c>
      <c r="BP71" s="84">
        <v>0</v>
      </c>
      <c r="BQ71" s="84">
        <v>0</v>
      </c>
      <c r="BR71" s="84">
        <v>0</v>
      </c>
      <c r="BS71" s="84">
        <v>0</v>
      </c>
      <c r="BT71" s="84">
        <v>0</v>
      </c>
      <c r="BU71" s="84">
        <v>0</v>
      </c>
      <c r="BV71" s="84">
        <v>0</v>
      </c>
      <c r="BW71" s="84">
        <v>0</v>
      </c>
      <c r="BX71" s="84">
        <v>0</v>
      </c>
      <c r="BY71" s="84">
        <v>0</v>
      </c>
      <c r="BZ71" s="84">
        <v>0</v>
      </c>
      <c r="CA71" s="84">
        <v>0</v>
      </c>
      <c r="CB71" s="84">
        <v>0</v>
      </c>
      <c r="CC71" s="84">
        <v>0</v>
      </c>
      <c r="CD71" s="84">
        <v>0</v>
      </c>
      <c r="CE71" s="84">
        <v>0</v>
      </c>
      <c r="CF71" s="84">
        <v>0</v>
      </c>
      <c r="CG71" s="84">
        <v>0</v>
      </c>
      <c r="CH71" s="84">
        <v>0</v>
      </c>
      <c r="CI71" s="84">
        <v>0</v>
      </c>
      <c r="CJ71" s="84">
        <v>0</v>
      </c>
      <c r="CK71" s="84">
        <v>0</v>
      </c>
      <c r="CL71" s="84">
        <v>0</v>
      </c>
      <c r="CM71" s="84">
        <v>0</v>
      </c>
      <c r="CN71" s="84">
        <v>0</v>
      </c>
      <c r="CO71" s="84">
        <v>0</v>
      </c>
      <c r="CP71" s="84">
        <v>0</v>
      </c>
      <c r="CQ71" s="84">
        <v>0</v>
      </c>
      <c r="CR71" s="84">
        <v>0</v>
      </c>
      <c r="CS71" s="84">
        <v>0</v>
      </c>
      <c r="CT71" s="84">
        <v>0</v>
      </c>
      <c r="CU71" s="84">
        <v>0</v>
      </c>
      <c r="CV71" s="84">
        <v>0</v>
      </c>
      <c r="CW71" s="84">
        <v>0</v>
      </c>
      <c r="CX71" s="84">
        <v>0</v>
      </c>
      <c r="CY71" s="84">
        <v>0</v>
      </c>
      <c r="CZ71" s="84">
        <v>0</v>
      </c>
    </row>
    <row r="72" spans="1:104" x14ac:dyDescent="0.25">
      <c r="A72" t="s">
        <v>219</v>
      </c>
      <c r="B72" s="84">
        <v>0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  <c r="S72" s="84">
        <v>0</v>
      </c>
      <c r="T72" s="84">
        <v>0</v>
      </c>
      <c r="U72" s="84">
        <v>0</v>
      </c>
      <c r="V72" s="84">
        <v>0</v>
      </c>
      <c r="W72" s="84">
        <v>0</v>
      </c>
      <c r="X72" s="84">
        <v>0</v>
      </c>
      <c r="Y72" s="84">
        <v>0</v>
      </c>
      <c r="Z72" s="84">
        <v>0</v>
      </c>
      <c r="AA72" s="84">
        <v>0</v>
      </c>
      <c r="AB72" s="84">
        <v>0</v>
      </c>
      <c r="AC72" s="84">
        <v>0</v>
      </c>
      <c r="AD72" s="84">
        <v>0</v>
      </c>
      <c r="AE72" s="84">
        <v>0</v>
      </c>
      <c r="AF72" s="84">
        <v>0</v>
      </c>
      <c r="AG72" s="84">
        <v>0</v>
      </c>
      <c r="AH72" s="84">
        <v>0</v>
      </c>
      <c r="AI72" s="84">
        <v>0</v>
      </c>
      <c r="AJ72" s="84">
        <v>0</v>
      </c>
      <c r="AK72" s="84">
        <v>0</v>
      </c>
      <c r="AL72" s="84">
        <v>0</v>
      </c>
      <c r="AM72" s="84">
        <v>0</v>
      </c>
      <c r="AN72" s="84">
        <v>0</v>
      </c>
      <c r="AO72" s="84">
        <v>0</v>
      </c>
      <c r="AP72" s="84">
        <v>0</v>
      </c>
      <c r="AQ72" s="84">
        <v>0</v>
      </c>
      <c r="AR72" s="84">
        <v>0</v>
      </c>
      <c r="AS72" s="84">
        <v>0</v>
      </c>
      <c r="AT72" s="84">
        <v>0</v>
      </c>
      <c r="AU72" s="84">
        <v>0</v>
      </c>
      <c r="AV72" s="84">
        <v>0</v>
      </c>
      <c r="AW72" s="84">
        <v>0</v>
      </c>
      <c r="AX72" s="84">
        <v>0</v>
      </c>
      <c r="AY72" s="84">
        <v>0</v>
      </c>
      <c r="AZ72" s="84">
        <v>0</v>
      </c>
      <c r="BA72" s="84">
        <v>0</v>
      </c>
      <c r="BB72" s="84">
        <v>0</v>
      </c>
      <c r="BC72" s="84">
        <v>0</v>
      </c>
      <c r="BD72" s="84">
        <v>0</v>
      </c>
      <c r="BE72" s="84">
        <v>0</v>
      </c>
      <c r="BF72" s="84">
        <v>0</v>
      </c>
      <c r="BG72" s="84">
        <v>0</v>
      </c>
      <c r="BH72" s="84">
        <v>5.2983299999999995E-4</v>
      </c>
      <c r="BI72" s="84">
        <v>0</v>
      </c>
      <c r="BJ72" s="84">
        <v>0</v>
      </c>
      <c r="BK72" s="84">
        <v>0</v>
      </c>
      <c r="BL72" s="84">
        <v>0</v>
      </c>
      <c r="BM72" s="84">
        <v>0</v>
      </c>
      <c r="BN72" s="84">
        <v>0</v>
      </c>
      <c r="BO72" s="84">
        <v>0</v>
      </c>
      <c r="BP72" s="84">
        <v>0</v>
      </c>
      <c r="BQ72" s="84">
        <v>0</v>
      </c>
      <c r="BR72" s="84">
        <v>0</v>
      </c>
      <c r="BS72" s="84">
        <v>0</v>
      </c>
      <c r="BT72" s="84">
        <v>0</v>
      </c>
      <c r="BU72" s="84">
        <v>0</v>
      </c>
      <c r="BV72" s="84">
        <v>0</v>
      </c>
      <c r="BW72" s="84">
        <v>0</v>
      </c>
      <c r="BX72" s="84">
        <v>0</v>
      </c>
      <c r="BY72" s="84">
        <v>0</v>
      </c>
      <c r="BZ72" s="84">
        <v>0</v>
      </c>
      <c r="CA72" s="84">
        <v>0</v>
      </c>
      <c r="CB72" s="84">
        <v>0</v>
      </c>
      <c r="CC72" s="84">
        <v>0</v>
      </c>
      <c r="CD72" s="84">
        <v>0</v>
      </c>
      <c r="CE72" s="84">
        <v>0</v>
      </c>
      <c r="CF72" s="84">
        <v>0</v>
      </c>
      <c r="CG72" s="84">
        <v>0</v>
      </c>
      <c r="CH72" s="84">
        <v>0</v>
      </c>
      <c r="CI72" s="84">
        <v>0</v>
      </c>
      <c r="CJ72" s="84">
        <v>0</v>
      </c>
      <c r="CK72" s="84">
        <v>0</v>
      </c>
      <c r="CL72" s="84">
        <v>0</v>
      </c>
      <c r="CM72" s="84">
        <v>0</v>
      </c>
      <c r="CN72" s="84">
        <v>0</v>
      </c>
      <c r="CO72" s="84">
        <v>0</v>
      </c>
      <c r="CP72" s="84">
        <v>0</v>
      </c>
      <c r="CQ72" s="84">
        <v>0</v>
      </c>
      <c r="CR72" s="84">
        <v>0</v>
      </c>
      <c r="CS72" s="84">
        <v>0</v>
      </c>
      <c r="CT72" s="84">
        <v>0</v>
      </c>
      <c r="CU72" s="84">
        <v>0</v>
      </c>
      <c r="CV72" s="84">
        <v>0</v>
      </c>
      <c r="CW72" s="84">
        <v>0</v>
      </c>
      <c r="CX72" s="84">
        <v>0</v>
      </c>
      <c r="CY72" s="84">
        <v>0</v>
      </c>
      <c r="CZ72" s="84">
        <v>0</v>
      </c>
    </row>
    <row r="73" spans="1:104" x14ac:dyDescent="0.25">
      <c r="A73" t="s">
        <v>222</v>
      </c>
      <c r="B73" s="84">
        <v>0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  <c r="S73" s="84">
        <v>0</v>
      </c>
      <c r="T73" s="84">
        <v>0</v>
      </c>
      <c r="U73" s="84">
        <v>0</v>
      </c>
      <c r="V73" s="84">
        <v>0</v>
      </c>
      <c r="W73" s="84">
        <v>0</v>
      </c>
      <c r="X73" s="84">
        <v>0</v>
      </c>
      <c r="Y73" s="84">
        <v>0</v>
      </c>
      <c r="Z73" s="84">
        <v>0</v>
      </c>
      <c r="AA73" s="84">
        <v>0</v>
      </c>
      <c r="AB73" s="84">
        <v>0</v>
      </c>
      <c r="AC73" s="84">
        <v>0</v>
      </c>
      <c r="AD73" s="84">
        <v>0</v>
      </c>
      <c r="AE73" s="84">
        <v>0</v>
      </c>
      <c r="AF73" s="84">
        <v>0</v>
      </c>
      <c r="AG73" s="84">
        <v>0.25648300000000002</v>
      </c>
      <c r="AH73" s="84">
        <v>0.87155499999999997</v>
      </c>
      <c r="AI73" s="84">
        <v>0.38845400000000002</v>
      </c>
      <c r="AJ73" s="84">
        <v>0.211925</v>
      </c>
      <c r="AK73" s="84">
        <v>0</v>
      </c>
      <c r="AL73" s="84">
        <v>0</v>
      </c>
      <c r="AM73" s="84">
        <v>0</v>
      </c>
      <c r="AN73" s="84">
        <v>0</v>
      </c>
      <c r="AO73" s="84">
        <v>0</v>
      </c>
      <c r="AP73" s="84">
        <v>0</v>
      </c>
      <c r="AQ73" s="84">
        <v>0</v>
      </c>
      <c r="AR73" s="84">
        <v>0</v>
      </c>
      <c r="AS73" s="84">
        <v>0</v>
      </c>
      <c r="AT73" s="84">
        <v>0</v>
      </c>
      <c r="AU73" s="84">
        <v>0</v>
      </c>
      <c r="AV73" s="84">
        <v>0</v>
      </c>
      <c r="AW73" s="84">
        <v>0</v>
      </c>
      <c r="AX73" s="84">
        <v>0</v>
      </c>
      <c r="AY73" s="84">
        <v>0</v>
      </c>
      <c r="AZ73" s="84">
        <v>0</v>
      </c>
      <c r="BA73" s="84">
        <v>0</v>
      </c>
      <c r="BB73" s="84">
        <v>0</v>
      </c>
      <c r="BC73" s="84">
        <v>0</v>
      </c>
      <c r="BD73" s="84">
        <v>0</v>
      </c>
      <c r="BE73" s="84">
        <v>0</v>
      </c>
      <c r="BF73" s="84">
        <v>0</v>
      </c>
      <c r="BG73" s="84">
        <v>0</v>
      </c>
      <c r="BH73" s="84">
        <v>8.9260300000000001E-2</v>
      </c>
      <c r="BI73" s="84">
        <v>0</v>
      </c>
      <c r="BJ73" s="84">
        <v>0</v>
      </c>
      <c r="BK73" s="84">
        <v>0</v>
      </c>
      <c r="BL73" s="84">
        <v>0</v>
      </c>
      <c r="BM73" s="84">
        <v>0</v>
      </c>
      <c r="BN73" s="84">
        <v>0</v>
      </c>
      <c r="BO73" s="84">
        <v>0</v>
      </c>
      <c r="BP73" s="84">
        <v>0</v>
      </c>
      <c r="BQ73" s="84">
        <v>0</v>
      </c>
      <c r="BR73" s="84">
        <v>0</v>
      </c>
      <c r="BS73" s="84">
        <v>0</v>
      </c>
      <c r="BT73" s="84">
        <v>0</v>
      </c>
      <c r="BU73" s="84">
        <v>0</v>
      </c>
      <c r="BV73" s="84">
        <v>0</v>
      </c>
      <c r="BW73" s="84">
        <v>0</v>
      </c>
      <c r="BX73" s="84">
        <v>0</v>
      </c>
      <c r="BY73" s="84">
        <v>0</v>
      </c>
      <c r="BZ73" s="84">
        <v>0</v>
      </c>
      <c r="CA73" s="84">
        <v>0</v>
      </c>
      <c r="CB73" s="84">
        <v>0</v>
      </c>
      <c r="CC73" s="84">
        <v>0</v>
      </c>
      <c r="CD73" s="84">
        <v>0</v>
      </c>
      <c r="CE73" s="84">
        <v>0</v>
      </c>
      <c r="CF73" s="84">
        <v>0</v>
      </c>
      <c r="CG73" s="84">
        <v>0</v>
      </c>
      <c r="CH73" s="84">
        <v>0</v>
      </c>
      <c r="CI73" s="84">
        <v>0</v>
      </c>
      <c r="CJ73" s="84">
        <v>0</v>
      </c>
      <c r="CK73" s="84">
        <v>0</v>
      </c>
      <c r="CL73" s="84">
        <v>0</v>
      </c>
      <c r="CM73" s="84">
        <v>0</v>
      </c>
      <c r="CN73" s="84">
        <v>0</v>
      </c>
      <c r="CO73" s="84">
        <v>0</v>
      </c>
      <c r="CP73" s="84">
        <v>0</v>
      </c>
      <c r="CQ73" s="84">
        <v>0</v>
      </c>
      <c r="CR73" s="84">
        <v>0</v>
      </c>
      <c r="CS73" s="84">
        <v>0</v>
      </c>
      <c r="CT73" s="84">
        <v>0</v>
      </c>
      <c r="CU73" s="84">
        <v>0</v>
      </c>
      <c r="CV73" s="84">
        <v>0</v>
      </c>
      <c r="CW73" s="84">
        <v>0</v>
      </c>
      <c r="CX73" s="84">
        <v>0</v>
      </c>
      <c r="CY73" s="84">
        <v>0</v>
      </c>
      <c r="CZ73" s="84">
        <v>0</v>
      </c>
    </row>
    <row r="74" spans="1:104" x14ac:dyDescent="0.25">
      <c r="A74" t="s">
        <v>225</v>
      </c>
      <c r="B74" s="84">
        <v>0</v>
      </c>
      <c r="C74" s="84">
        <v>0</v>
      </c>
      <c r="D74" s="84">
        <v>0</v>
      </c>
      <c r="E74" s="84">
        <v>0</v>
      </c>
      <c r="F74" s="84">
        <v>0</v>
      </c>
      <c r="G74" s="84">
        <v>0</v>
      </c>
      <c r="H74" s="84">
        <v>0</v>
      </c>
      <c r="I74" s="84">
        <v>0</v>
      </c>
      <c r="J74" s="84">
        <v>0</v>
      </c>
      <c r="K74" s="84">
        <v>0</v>
      </c>
      <c r="L74" s="84">
        <v>0</v>
      </c>
      <c r="M74" s="84">
        <v>0</v>
      </c>
      <c r="N74" s="84">
        <v>0</v>
      </c>
      <c r="O74" s="84">
        <v>0</v>
      </c>
      <c r="P74" s="84">
        <v>0</v>
      </c>
      <c r="Q74" s="84">
        <v>0</v>
      </c>
      <c r="R74" s="84">
        <v>0</v>
      </c>
      <c r="S74" s="84">
        <v>0</v>
      </c>
      <c r="T74" s="84">
        <v>0</v>
      </c>
      <c r="U74" s="84">
        <v>0</v>
      </c>
      <c r="V74" s="84">
        <v>0</v>
      </c>
      <c r="W74" s="84">
        <v>0</v>
      </c>
      <c r="X74" s="84">
        <v>0</v>
      </c>
      <c r="Y74" s="84">
        <v>0</v>
      </c>
      <c r="Z74" s="84">
        <v>0</v>
      </c>
      <c r="AA74" s="84">
        <v>0</v>
      </c>
      <c r="AB74" s="84">
        <v>0</v>
      </c>
      <c r="AC74" s="84">
        <v>0</v>
      </c>
      <c r="AD74" s="84">
        <v>0</v>
      </c>
      <c r="AE74" s="84">
        <v>0</v>
      </c>
      <c r="AF74" s="84">
        <v>0</v>
      </c>
      <c r="AG74" s="84">
        <v>0</v>
      </c>
      <c r="AH74" s="84">
        <v>0</v>
      </c>
      <c r="AI74" s="84">
        <v>0</v>
      </c>
      <c r="AJ74" s="84">
        <v>0</v>
      </c>
      <c r="AK74" s="84">
        <v>0</v>
      </c>
      <c r="AL74" s="84">
        <v>0</v>
      </c>
      <c r="AM74" s="84">
        <v>0</v>
      </c>
      <c r="AN74" s="84">
        <v>0</v>
      </c>
      <c r="AO74" s="84">
        <v>0</v>
      </c>
      <c r="AP74" s="84">
        <v>0</v>
      </c>
      <c r="AQ74" s="84">
        <v>0</v>
      </c>
      <c r="AR74" s="84">
        <v>0</v>
      </c>
      <c r="AS74" s="84">
        <v>0</v>
      </c>
      <c r="AT74" s="84">
        <v>0</v>
      </c>
      <c r="AU74" s="84">
        <v>0</v>
      </c>
      <c r="AV74" s="84">
        <v>0</v>
      </c>
      <c r="AW74" s="84">
        <v>0</v>
      </c>
      <c r="AX74" s="84">
        <v>0</v>
      </c>
      <c r="AY74" s="84">
        <v>0</v>
      </c>
      <c r="AZ74" s="84">
        <v>0</v>
      </c>
      <c r="BA74" s="84">
        <v>0</v>
      </c>
      <c r="BB74" s="84">
        <v>0</v>
      </c>
      <c r="BC74" s="84">
        <v>0</v>
      </c>
      <c r="BD74" s="84">
        <v>0</v>
      </c>
      <c r="BE74" s="84">
        <v>0</v>
      </c>
      <c r="BF74" s="84">
        <v>0</v>
      </c>
      <c r="BG74" s="84">
        <v>0</v>
      </c>
      <c r="BH74" s="84">
        <v>0</v>
      </c>
      <c r="BI74" s="84">
        <v>0</v>
      </c>
      <c r="BJ74" s="84">
        <v>0</v>
      </c>
      <c r="BK74" s="84">
        <v>0</v>
      </c>
      <c r="BL74" s="84">
        <v>0</v>
      </c>
      <c r="BM74" s="84">
        <v>0</v>
      </c>
      <c r="BN74" s="84">
        <v>0</v>
      </c>
      <c r="BO74" s="84">
        <v>0</v>
      </c>
      <c r="BP74" s="84">
        <v>0</v>
      </c>
      <c r="BQ74" s="84">
        <v>0</v>
      </c>
      <c r="BR74" s="84">
        <v>0</v>
      </c>
      <c r="BS74" s="84">
        <v>0</v>
      </c>
      <c r="BT74" s="84">
        <v>0</v>
      </c>
      <c r="BU74" s="84">
        <v>0</v>
      </c>
      <c r="BV74" s="84">
        <v>0</v>
      </c>
      <c r="BW74" s="84">
        <v>0</v>
      </c>
      <c r="BX74" s="84">
        <v>0</v>
      </c>
      <c r="BY74" s="84">
        <v>0</v>
      </c>
      <c r="BZ74" s="84">
        <v>0</v>
      </c>
      <c r="CA74" s="84">
        <v>0</v>
      </c>
      <c r="CB74" s="84">
        <v>0</v>
      </c>
      <c r="CC74" s="84">
        <v>0</v>
      </c>
      <c r="CD74" s="84">
        <v>0</v>
      </c>
      <c r="CE74" s="84">
        <v>0</v>
      </c>
      <c r="CF74" s="84">
        <v>0</v>
      </c>
      <c r="CG74" s="84">
        <v>0</v>
      </c>
      <c r="CH74" s="84">
        <v>0</v>
      </c>
      <c r="CI74" s="84">
        <v>0</v>
      </c>
      <c r="CJ74" s="84">
        <v>0</v>
      </c>
      <c r="CK74" s="84">
        <v>0</v>
      </c>
      <c r="CL74" s="84">
        <v>0</v>
      </c>
      <c r="CM74" s="84">
        <v>0</v>
      </c>
      <c r="CN74" s="84">
        <v>0</v>
      </c>
      <c r="CO74" s="84">
        <v>0</v>
      </c>
      <c r="CP74" s="84">
        <v>0</v>
      </c>
      <c r="CQ74" s="84">
        <v>0</v>
      </c>
      <c r="CR74" s="84">
        <v>0</v>
      </c>
      <c r="CS74" s="84">
        <v>0</v>
      </c>
      <c r="CT74" s="84">
        <v>0</v>
      </c>
      <c r="CU74" s="84">
        <v>0</v>
      </c>
      <c r="CV74" s="84">
        <v>0</v>
      </c>
      <c r="CW74" s="84">
        <v>0</v>
      </c>
      <c r="CX74" s="84">
        <v>0</v>
      </c>
      <c r="CY74" s="84">
        <v>0</v>
      </c>
      <c r="CZ74" s="84">
        <v>0</v>
      </c>
    </row>
    <row r="75" spans="1:104" x14ac:dyDescent="0.25">
      <c r="A75" t="s">
        <v>228</v>
      </c>
      <c r="B75" s="84">
        <v>0</v>
      </c>
      <c r="C75" s="84">
        <v>0</v>
      </c>
      <c r="D75" s="84">
        <v>0</v>
      </c>
      <c r="E75" s="84">
        <v>0</v>
      </c>
      <c r="F75" s="84">
        <v>0</v>
      </c>
      <c r="G75" s="84">
        <v>0</v>
      </c>
      <c r="H75" s="84">
        <v>0</v>
      </c>
      <c r="I75" s="84">
        <v>0</v>
      </c>
      <c r="J75" s="84">
        <v>0</v>
      </c>
      <c r="K75" s="84">
        <v>0</v>
      </c>
      <c r="L75" s="84">
        <v>0</v>
      </c>
      <c r="M75" s="84">
        <v>0</v>
      </c>
      <c r="N75" s="84">
        <v>0</v>
      </c>
      <c r="O75" s="84">
        <v>0</v>
      </c>
      <c r="P75" s="84">
        <v>0</v>
      </c>
      <c r="Q75" s="84">
        <v>0</v>
      </c>
      <c r="R75" s="84">
        <v>0</v>
      </c>
      <c r="S75" s="84">
        <v>0</v>
      </c>
      <c r="T75" s="84">
        <v>0</v>
      </c>
      <c r="U75" s="84">
        <v>0</v>
      </c>
      <c r="V75" s="84">
        <v>0</v>
      </c>
      <c r="W75" s="84">
        <v>0</v>
      </c>
      <c r="X75" s="84">
        <v>0</v>
      </c>
      <c r="Y75" s="84">
        <v>0</v>
      </c>
      <c r="Z75" s="84">
        <v>0</v>
      </c>
      <c r="AA75" s="84">
        <v>0</v>
      </c>
      <c r="AB75" s="84">
        <v>0</v>
      </c>
      <c r="AC75" s="84">
        <v>0</v>
      </c>
      <c r="AD75" s="84">
        <v>0</v>
      </c>
      <c r="AE75" s="84">
        <v>0</v>
      </c>
      <c r="AF75" s="84">
        <v>0</v>
      </c>
      <c r="AG75" s="84">
        <v>0</v>
      </c>
      <c r="AH75" s="84">
        <v>0</v>
      </c>
      <c r="AI75" s="84">
        <v>0</v>
      </c>
      <c r="AJ75" s="84">
        <v>0</v>
      </c>
      <c r="AK75" s="84">
        <v>0</v>
      </c>
      <c r="AL75" s="84">
        <v>0</v>
      </c>
      <c r="AM75" s="84">
        <v>0</v>
      </c>
      <c r="AN75" s="84">
        <v>0</v>
      </c>
      <c r="AO75" s="84">
        <v>0</v>
      </c>
      <c r="AP75" s="84">
        <v>0</v>
      </c>
      <c r="AQ75" s="84">
        <v>0</v>
      </c>
      <c r="AR75" s="84">
        <v>0</v>
      </c>
      <c r="AS75" s="84">
        <v>0</v>
      </c>
      <c r="AT75" s="84">
        <v>0</v>
      </c>
      <c r="AU75" s="84">
        <v>0</v>
      </c>
      <c r="AV75" s="84">
        <v>0</v>
      </c>
      <c r="AW75" s="84">
        <v>0</v>
      </c>
      <c r="AX75" s="84">
        <v>0</v>
      </c>
      <c r="AY75" s="84">
        <v>0</v>
      </c>
      <c r="AZ75" s="84">
        <v>0</v>
      </c>
      <c r="BA75" s="84">
        <v>0</v>
      </c>
      <c r="BB75" s="84">
        <v>0</v>
      </c>
      <c r="BC75" s="84">
        <v>0</v>
      </c>
      <c r="BD75" s="84">
        <v>0</v>
      </c>
      <c r="BE75" s="84">
        <v>0</v>
      </c>
      <c r="BF75" s="84">
        <v>0</v>
      </c>
      <c r="BG75" s="84">
        <v>0</v>
      </c>
      <c r="BH75" s="84">
        <v>0</v>
      </c>
      <c r="BI75" s="84">
        <v>0</v>
      </c>
      <c r="BJ75" s="84">
        <v>0</v>
      </c>
      <c r="BK75" s="84">
        <v>0</v>
      </c>
      <c r="BL75" s="84">
        <v>0</v>
      </c>
      <c r="BM75" s="84">
        <v>0</v>
      </c>
      <c r="BN75" s="84">
        <v>0</v>
      </c>
      <c r="BO75" s="84">
        <v>0</v>
      </c>
      <c r="BP75" s="84">
        <v>0</v>
      </c>
      <c r="BQ75" s="84">
        <v>0</v>
      </c>
      <c r="BR75" s="84">
        <v>0</v>
      </c>
      <c r="BS75" s="84">
        <v>0</v>
      </c>
      <c r="BT75" s="84">
        <v>0</v>
      </c>
      <c r="BU75" s="84">
        <v>0</v>
      </c>
      <c r="BV75" s="84">
        <v>0</v>
      </c>
      <c r="BW75" s="84">
        <v>0</v>
      </c>
      <c r="BX75" s="84">
        <v>0</v>
      </c>
      <c r="BY75" s="84">
        <v>0</v>
      </c>
      <c r="BZ75" s="84">
        <v>0</v>
      </c>
      <c r="CA75" s="84">
        <v>0</v>
      </c>
      <c r="CB75" s="84">
        <v>0</v>
      </c>
      <c r="CC75" s="84">
        <v>0</v>
      </c>
      <c r="CD75" s="84">
        <v>0</v>
      </c>
      <c r="CE75" s="84">
        <v>0</v>
      </c>
      <c r="CF75" s="84">
        <v>0</v>
      </c>
      <c r="CG75" s="84">
        <v>0</v>
      </c>
      <c r="CH75" s="84">
        <v>0</v>
      </c>
      <c r="CI75" s="84">
        <v>0</v>
      </c>
      <c r="CJ75" s="84">
        <v>0</v>
      </c>
      <c r="CK75" s="84">
        <v>0</v>
      </c>
      <c r="CL75" s="84">
        <v>0</v>
      </c>
      <c r="CM75" s="84">
        <v>0</v>
      </c>
      <c r="CN75" s="84">
        <v>0</v>
      </c>
      <c r="CO75" s="84">
        <v>0</v>
      </c>
      <c r="CP75" s="84">
        <v>0</v>
      </c>
      <c r="CQ75" s="84">
        <v>0</v>
      </c>
      <c r="CR75" s="84">
        <v>0</v>
      </c>
      <c r="CS75" s="84">
        <v>0</v>
      </c>
      <c r="CT75" s="84">
        <v>0</v>
      </c>
      <c r="CU75" s="84">
        <v>0</v>
      </c>
      <c r="CV75" s="84">
        <v>0</v>
      </c>
      <c r="CW75" s="84">
        <v>0</v>
      </c>
      <c r="CX75" s="84">
        <v>0</v>
      </c>
      <c r="CY75" s="84">
        <v>0</v>
      </c>
      <c r="CZ75" s="84">
        <v>0</v>
      </c>
    </row>
    <row r="76" spans="1:104" x14ac:dyDescent="0.25">
      <c r="A76" t="s">
        <v>231</v>
      </c>
      <c r="B76" s="84">
        <v>0</v>
      </c>
      <c r="C76" s="84">
        <v>0</v>
      </c>
      <c r="D76" s="84">
        <v>0</v>
      </c>
      <c r="E76" s="84">
        <v>0</v>
      </c>
      <c r="F76" s="84">
        <v>0</v>
      </c>
      <c r="G76" s="84">
        <v>0</v>
      </c>
      <c r="H76" s="84">
        <v>0</v>
      </c>
      <c r="I76" s="84">
        <v>0</v>
      </c>
      <c r="J76" s="84">
        <v>0</v>
      </c>
      <c r="K76" s="84">
        <v>0</v>
      </c>
      <c r="L76" s="84">
        <v>0</v>
      </c>
      <c r="M76" s="84">
        <v>0</v>
      </c>
      <c r="N76" s="84">
        <v>0</v>
      </c>
      <c r="O76" s="84">
        <v>0</v>
      </c>
      <c r="P76" s="84">
        <v>0</v>
      </c>
      <c r="Q76" s="84">
        <v>0</v>
      </c>
      <c r="R76" s="84">
        <v>0</v>
      </c>
      <c r="S76" s="84">
        <v>0</v>
      </c>
      <c r="T76" s="84">
        <v>0</v>
      </c>
      <c r="U76" s="84">
        <v>0</v>
      </c>
      <c r="V76" s="84">
        <v>0</v>
      </c>
      <c r="W76" s="84">
        <v>0</v>
      </c>
      <c r="X76" s="84">
        <v>0</v>
      </c>
      <c r="Y76" s="84">
        <v>0</v>
      </c>
      <c r="Z76" s="84">
        <v>0</v>
      </c>
      <c r="AA76" s="84">
        <v>0</v>
      </c>
      <c r="AB76" s="84">
        <v>0</v>
      </c>
      <c r="AC76" s="84">
        <v>0</v>
      </c>
      <c r="AD76" s="84">
        <v>0</v>
      </c>
      <c r="AE76" s="84">
        <v>0</v>
      </c>
      <c r="AF76" s="84">
        <v>0</v>
      </c>
      <c r="AG76" s="84">
        <v>9.1171799999999997E-2</v>
      </c>
      <c r="AH76" s="84">
        <v>0</v>
      </c>
      <c r="AI76" s="84">
        <v>0</v>
      </c>
      <c r="AJ76" s="84">
        <v>0</v>
      </c>
      <c r="AK76" s="84">
        <v>0</v>
      </c>
      <c r="AL76" s="84">
        <v>0</v>
      </c>
      <c r="AM76" s="84">
        <v>0</v>
      </c>
      <c r="AN76" s="84">
        <v>0</v>
      </c>
      <c r="AO76" s="84">
        <v>0</v>
      </c>
      <c r="AP76" s="84">
        <v>0</v>
      </c>
      <c r="AQ76" s="84">
        <v>0</v>
      </c>
      <c r="AR76" s="84">
        <v>0</v>
      </c>
      <c r="AS76" s="84">
        <v>0</v>
      </c>
      <c r="AT76" s="84">
        <v>0</v>
      </c>
      <c r="AU76" s="84">
        <v>0</v>
      </c>
      <c r="AV76" s="84">
        <v>0</v>
      </c>
      <c r="AW76" s="84">
        <v>0</v>
      </c>
      <c r="AX76" s="84">
        <v>0</v>
      </c>
      <c r="AY76" s="84">
        <v>0</v>
      </c>
      <c r="AZ76" s="84">
        <v>0</v>
      </c>
      <c r="BA76" s="84">
        <v>0</v>
      </c>
      <c r="BB76" s="84">
        <v>0</v>
      </c>
      <c r="BC76" s="84">
        <v>0</v>
      </c>
      <c r="BD76" s="84">
        <v>0</v>
      </c>
      <c r="BE76" s="84">
        <v>0</v>
      </c>
      <c r="BF76" s="84">
        <v>0</v>
      </c>
      <c r="BG76" s="84">
        <v>0</v>
      </c>
      <c r="BH76" s="84">
        <v>0</v>
      </c>
      <c r="BI76" s="84">
        <v>0</v>
      </c>
      <c r="BJ76" s="84">
        <v>0</v>
      </c>
      <c r="BK76" s="84">
        <v>0</v>
      </c>
      <c r="BL76" s="84">
        <v>0</v>
      </c>
      <c r="BM76" s="84">
        <v>0</v>
      </c>
      <c r="BN76" s="84">
        <v>0</v>
      </c>
      <c r="BO76" s="84">
        <v>0</v>
      </c>
      <c r="BP76" s="84">
        <v>0</v>
      </c>
      <c r="BQ76" s="84">
        <v>0</v>
      </c>
      <c r="BR76" s="84">
        <v>0</v>
      </c>
      <c r="BS76" s="84">
        <v>0</v>
      </c>
      <c r="BT76" s="84">
        <v>0</v>
      </c>
      <c r="BU76" s="84">
        <v>0</v>
      </c>
      <c r="BV76" s="84">
        <v>0</v>
      </c>
      <c r="BW76" s="84">
        <v>0</v>
      </c>
      <c r="BX76" s="84">
        <v>0</v>
      </c>
      <c r="BY76" s="84">
        <v>0</v>
      </c>
      <c r="BZ76" s="84">
        <v>0</v>
      </c>
      <c r="CA76" s="84">
        <v>0</v>
      </c>
      <c r="CB76" s="84">
        <v>0</v>
      </c>
      <c r="CC76" s="84">
        <v>0</v>
      </c>
      <c r="CD76" s="84">
        <v>0</v>
      </c>
      <c r="CE76" s="84">
        <v>0</v>
      </c>
      <c r="CF76" s="84">
        <v>0</v>
      </c>
      <c r="CG76" s="84">
        <v>0</v>
      </c>
      <c r="CH76" s="84">
        <v>0</v>
      </c>
      <c r="CI76" s="84">
        <v>0</v>
      </c>
      <c r="CJ76" s="84">
        <v>0</v>
      </c>
      <c r="CK76" s="84">
        <v>0</v>
      </c>
      <c r="CL76" s="84">
        <v>0</v>
      </c>
      <c r="CM76" s="84">
        <v>0</v>
      </c>
      <c r="CN76" s="84">
        <v>0</v>
      </c>
      <c r="CO76" s="84">
        <v>0</v>
      </c>
      <c r="CP76" s="84">
        <v>0</v>
      </c>
      <c r="CQ76" s="84">
        <v>0</v>
      </c>
      <c r="CR76" s="84">
        <v>0</v>
      </c>
      <c r="CS76" s="84">
        <v>0</v>
      </c>
      <c r="CT76" s="84">
        <v>0</v>
      </c>
      <c r="CU76" s="84">
        <v>0</v>
      </c>
      <c r="CV76" s="84">
        <v>0</v>
      </c>
      <c r="CW76" s="84">
        <v>0</v>
      </c>
      <c r="CX76" s="84">
        <v>0</v>
      </c>
      <c r="CY76" s="84">
        <v>0</v>
      </c>
      <c r="CZ76" s="84">
        <v>0</v>
      </c>
    </row>
    <row r="77" spans="1:104" x14ac:dyDescent="0.25">
      <c r="A77" t="s">
        <v>234</v>
      </c>
      <c r="B77" s="84">
        <v>0</v>
      </c>
      <c r="C77" s="84">
        <v>0</v>
      </c>
      <c r="D77" s="84">
        <v>0</v>
      </c>
      <c r="E77" s="84">
        <v>0</v>
      </c>
      <c r="F77" s="84">
        <v>0</v>
      </c>
      <c r="G77" s="84">
        <v>0</v>
      </c>
      <c r="H77" s="84">
        <v>0</v>
      </c>
      <c r="I77" s="84">
        <v>0</v>
      </c>
      <c r="J77" s="84">
        <v>0</v>
      </c>
      <c r="K77" s="84">
        <v>0</v>
      </c>
      <c r="L77" s="84">
        <v>0</v>
      </c>
      <c r="M77" s="84">
        <v>0</v>
      </c>
      <c r="N77" s="84">
        <v>0</v>
      </c>
      <c r="O77" s="84">
        <v>0</v>
      </c>
      <c r="P77" s="84">
        <v>0</v>
      </c>
      <c r="Q77" s="84">
        <v>0</v>
      </c>
      <c r="R77" s="84">
        <v>0</v>
      </c>
      <c r="S77" s="84">
        <v>0</v>
      </c>
      <c r="T77" s="84">
        <v>0</v>
      </c>
      <c r="U77" s="84">
        <v>0</v>
      </c>
      <c r="V77" s="84">
        <v>0</v>
      </c>
      <c r="W77" s="84">
        <v>0</v>
      </c>
      <c r="X77" s="84">
        <v>0</v>
      </c>
      <c r="Y77" s="84">
        <v>0</v>
      </c>
      <c r="Z77" s="84">
        <v>0</v>
      </c>
      <c r="AA77" s="84">
        <v>0</v>
      </c>
      <c r="AB77" s="84">
        <v>0</v>
      </c>
      <c r="AC77" s="84">
        <v>0</v>
      </c>
      <c r="AD77" s="84">
        <v>0</v>
      </c>
      <c r="AE77" s="84">
        <v>0</v>
      </c>
      <c r="AF77" s="84">
        <v>0</v>
      </c>
      <c r="AG77" s="84">
        <v>0</v>
      </c>
      <c r="AH77" s="84">
        <v>5.0086499999999997E-9</v>
      </c>
      <c r="AI77" s="84">
        <v>0</v>
      </c>
      <c r="AJ77" s="84">
        <v>0</v>
      </c>
      <c r="AK77" s="84">
        <v>0</v>
      </c>
      <c r="AL77" s="84">
        <v>0</v>
      </c>
      <c r="AM77" s="84">
        <v>0</v>
      </c>
      <c r="AN77" s="84">
        <v>0</v>
      </c>
      <c r="AO77" s="84">
        <v>0</v>
      </c>
      <c r="AP77" s="84">
        <v>0</v>
      </c>
      <c r="AQ77" s="84">
        <v>0</v>
      </c>
      <c r="AR77" s="84">
        <v>0</v>
      </c>
      <c r="AS77" s="84">
        <v>0</v>
      </c>
      <c r="AT77" s="84">
        <v>0</v>
      </c>
      <c r="AU77" s="84">
        <v>0</v>
      </c>
      <c r="AV77" s="84">
        <v>0</v>
      </c>
      <c r="AW77" s="84">
        <v>0</v>
      </c>
      <c r="AX77" s="84">
        <v>0</v>
      </c>
      <c r="AY77" s="84">
        <v>0</v>
      </c>
      <c r="AZ77" s="84">
        <v>0</v>
      </c>
      <c r="BA77" s="84">
        <v>0</v>
      </c>
      <c r="BB77" s="84">
        <v>0</v>
      </c>
      <c r="BC77" s="84">
        <v>0</v>
      </c>
      <c r="BD77" s="84">
        <v>0</v>
      </c>
      <c r="BE77" s="84">
        <v>0</v>
      </c>
      <c r="BF77" s="84">
        <v>0</v>
      </c>
      <c r="BG77" s="84">
        <v>0</v>
      </c>
      <c r="BH77" s="84">
        <v>0</v>
      </c>
      <c r="BI77" s="84">
        <v>0</v>
      </c>
      <c r="BJ77" s="84">
        <v>0</v>
      </c>
      <c r="BK77" s="84">
        <v>0</v>
      </c>
      <c r="BL77" s="84">
        <v>0</v>
      </c>
      <c r="BM77" s="84">
        <v>0</v>
      </c>
      <c r="BN77" s="84">
        <v>0</v>
      </c>
      <c r="BO77" s="84">
        <v>0</v>
      </c>
      <c r="BP77" s="84">
        <v>0</v>
      </c>
      <c r="BQ77" s="84">
        <v>0</v>
      </c>
      <c r="BR77" s="84">
        <v>0</v>
      </c>
      <c r="BS77" s="84">
        <v>0</v>
      </c>
      <c r="BT77" s="84">
        <v>0</v>
      </c>
      <c r="BU77" s="84">
        <v>0</v>
      </c>
      <c r="BV77" s="84">
        <v>0</v>
      </c>
      <c r="BW77" s="84">
        <v>0</v>
      </c>
      <c r="BX77" s="84">
        <v>0</v>
      </c>
      <c r="BY77" s="84">
        <v>0</v>
      </c>
      <c r="BZ77" s="84">
        <v>0</v>
      </c>
      <c r="CA77" s="84">
        <v>0</v>
      </c>
      <c r="CB77" s="84">
        <v>0</v>
      </c>
      <c r="CC77" s="84">
        <v>0</v>
      </c>
      <c r="CD77" s="84">
        <v>0</v>
      </c>
      <c r="CE77" s="84">
        <v>0</v>
      </c>
      <c r="CF77" s="84">
        <v>0</v>
      </c>
      <c r="CG77" s="84">
        <v>0</v>
      </c>
      <c r="CH77" s="84">
        <v>0</v>
      </c>
      <c r="CI77" s="84">
        <v>0</v>
      </c>
      <c r="CJ77" s="84">
        <v>0</v>
      </c>
      <c r="CK77" s="84">
        <v>0</v>
      </c>
      <c r="CL77" s="84">
        <v>0</v>
      </c>
      <c r="CM77" s="84">
        <v>0</v>
      </c>
      <c r="CN77" s="84">
        <v>0</v>
      </c>
      <c r="CO77" s="84">
        <v>0</v>
      </c>
      <c r="CP77" s="84">
        <v>0</v>
      </c>
      <c r="CQ77" s="84">
        <v>0</v>
      </c>
      <c r="CR77" s="84">
        <v>0</v>
      </c>
      <c r="CS77" s="84">
        <v>0</v>
      </c>
      <c r="CT77" s="84">
        <v>0</v>
      </c>
      <c r="CU77" s="84">
        <v>0</v>
      </c>
      <c r="CV77" s="84">
        <v>0</v>
      </c>
      <c r="CW77" s="84">
        <v>0</v>
      </c>
      <c r="CX77" s="84">
        <v>0</v>
      </c>
      <c r="CY77" s="84">
        <v>0</v>
      </c>
      <c r="CZ77" s="84">
        <v>0</v>
      </c>
    </row>
    <row r="78" spans="1:104" x14ac:dyDescent="0.25">
      <c r="A78" t="s">
        <v>237</v>
      </c>
      <c r="B78" s="84">
        <v>0</v>
      </c>
      <c r="C78" s="84">
        <v>0</v>
      </c>
      <c r="D78" s="84">
        <v>0</v>
      </c>
      <c r="E78" s="84">
        <v>0</v>
      </c>
      <c r="F78" s="84">
        <v>0</v>
      </c>
      <c r="G78" s="84">
        <v>0</v>
      </c>
      <c r="H78" s="84">
        <v>0</v>
      </c>
      <c r="I78" s="84">
        <v>0</v>
      </c>
      <c r="J78" s="84">
        <v>0</v>
      </c>
      <c r="K78" s="84">
        <v>0</v>
      </c>
      <c r="L78" s="84">
        <v>0</v>
      </c>
      <c r="M78" s="84">
        <v>0</v>
      </c>
      <c r="N78" s="84">
        <v>0</v>
      </c>
      <c r="O78" s="84">
        <v>0</v>
      </c>
      <c r="P78" s="84">
        <v>0</v>
      </c>
      <c r="Q78" s="84">
        <v>0</v>
      </c>
      <c r="R78" s="84">
        <v>0</v>
      </c>
      <c r="S78" s="84">
        <v>0</v>
      </c>
      <c r="T78" s="84">
        <v>0</v>
      </c>
      <c r="U78" s="84">
        <v>0</v>
      </c>
      <c r="V78" s="84">
        <v>0</v>
      </c>
      <c r="W78" s="84">
        <v>0</v>
      </c>
      <c r="X78" s="84">
        <v>0</v>
      </c>
      <c r="Y78" s="84">
        <v>0</v>
      </c>
      <c r="Z78" s="84">
        <v>0</v>
      </c>
      <c r="AA78" s="84">
        <v>0</v>
      </c>
      <c r="AB78" s="84">
        <v>0</v>
      </c>
      <c r="AC78" s="84">
        <v>0</v>
      </c>
      <c r="AD78" s="84">
        <v>0</v>
      </c>
      <c r="AE78" s="84">
        <v>0</v>
      </c>
      <c r="AF78" s="84">
        <v>0</v>
      </c>
      <c r="AG78" s="84">
        <v>0</v>
      </c>
      <c r="AH78" s="84">
        <v>1.06606E-8</v>
      </c>
      <c r="AI78" s="84">
        <v>0</v>
      </c>
      <c r="AJ78" s="84">
        <v>0</v>
      </c>
      <c r="AK78" s="84">
        <v>0</v>
      </c>
      <c r="AL78" s="84">
        <v>0</v>
      </c>
      <c r="AM78" s="84">
        <v>0</v>
      </c>
      <c r="AN78" s="84">
        <v>0</v>
      </c>
      <c r="AO78" s="84">
        <v>0</v>
      </c>
      <c r="AP78" s="84">
        <v>0</v>
      </c>
      <c r="AQ78" s="84">
        <v>0</v>
      </c>
      <c r="AR78" s="84">
        <v>0</v>
      </c>
      <c r="AS78" s="84">
        <v>0</v>
      </c>
      <c r="AT78" s="84">
        <v>0</v>
      </c>
      <c r="AU78" s="84">
        <v>0</v>
      </c>
      <c r="AV78" s="84">
        <v>0</v>
      </c>
      <c r="AW78" s="84">
        <v>0</v>
      </c>
      <c r="AX78" s="84">
        <v>0</v>
      </c>
      <c r="AY78" s="84">
        <v>0</v>
      </c>
      <c r="AZ78" s="84">
        <v>0</v>
      </c>
      <c r="BA78" s="84">
        <v>0</v>
      </c>
      <c r="BB78" s="84">
        <v>0</v>
      </c>
      <c r="BC78" s="84">
        <v>0</v>
      </c>
      <c r="BD78" s="84">
        <v>0</v>
      </c>
      <c r="BE78" s="84">
        <v>0</v>
      </c>
      <c r="BF78" s="84">
        <v>0</v>
      </c>
      <c r="BG78" s="84">
        <v>0</v>
      </c>
      <c r="BH78" s="84">
        <v>0</v>
      </c>
      <c r="BI78" s="84">
        <v>0</v>
      </c>
      <c r="BJ78" s="84">
        <v>0</v>
      </c>
      <c r="BK78" s="84">
        <v>0</v>
      </c>
      <c r="BL78" s="84">
        <v>0</v>
      </c>
      <c r="BM78" s="84">
        <v>0</v>
      </c>
      <c r="BN78" s="84">
        <v>0</v>
      </c>
      <c r="BO78" s="84">
        <v>0</v>
      </c>
      <c r="BP78" s="84">
        <v>0</v>
      </c>
      <c r="BQ78" s="84">
        <v>0</v>
      </c>
      <c r="BR78" s="84">
        <v>0</v>
      </c>
      <c r="BS78" s="84">
        <v>0</v>
      </c>
      <c r="BT78" s="84">
        <v>0</v>
      </c>
      <c r="BU78" s="84">
        <v>0</v>
      </c>
      <c r="BV78" s="84">
        <v>0</v>
      </c>
      <c r="BW78" s="84">
        <v>0</v>
      </c>
      <c r="BX78" s="84">
        <v>0</v>
      </c>
      <c r="BY78" s="84">
        <v>0</v>
      </c>
      <c r="BZ78" s="84">
        <v>0</v>
      </c>
      <c r="CA78" s="84">
        <v>0</v>
      </c>
      <c r="CB78" s="84">
        <v>0</v>
      </c>
      <c r="CC78" s="84">
        <v>0</v>
      </c>
      <c r="CD78" s="84">
        <v>0</v>
      </c>
      <c r="CE78" s="84">
        <v>0</v>
      </c>
      <c r="CF78" s="84">
        <v>0</v>
      </c>
      <c r="CG78" s="84">
        <v>0</v>
      </c>
      <c r="CH78" s="84">
        <v>0</v>
      </c>
      <c r="CI78" s="84">
        <v>0</v>
      </c>
      <c r="CJ78" s="84">
        <v>0</v>
      </c>
      <c r="CK78" s="84">
        <v>0</v>
      </c>
      <c r="CL78" s="84">
        <v>0</v>
      </c>
      <c r="CM78" s="84">
        <v>0</v>
      </c>
      <c r="CN78" s="84">
        <v>0</v>
      </c>
      <c r="CO78" s="84">
        <v>0</v>
      </c>
      <c r="CP78" s="84">
        <v>0</v>
      </c>
      <c r="CQ78" s="84">
        <v>0</v>
      </c>
      <c r="CR78" s="84">
        <v>0</v>
      </c>
      <c r="CS78" s="84">
        <v>0</v>
      </c>
      <c r="CT78" s="84">
        <v>0</v>
      </c>
      <c r="CU78" s="84">
        <v>0</v>
      </c>
      <c r="CV78" s="84">
        <v>0</v>
      </c>
      <c r="CW78" s="84">
        <v>0</v>
      </c>
      <c r="CX78" s="84">
        <v>0</v>
      </c>
      <c r="CY78" s="84">
        <v>0</v>
      </c>
      <c r="CZ78" s="84">
        <v>0</v>
      </c>
    </row>
    <row r="79" spans="1:104" x14ac:dyDescent="0.25">
      <c r="A79" t="s">
        <v>240</v>
      </c>
      <c r="B79" s="84">
        <v>0</v>
      </c>
      <c r="C79" s="84">
        <v>0</v>
      </c>
      <c r="D79" s="84">
        <v>0</v>
      </c>
      <c r="E79" s="84">
        <v>0</v>
      </c>
      <c r="F79" s="84">
        <v>0</v>
      </c>
      <c r="G79" s="84">
        <v>0</v>
      </c>
      <c r="H79" s="84">
        <v>0</v>
      </c>
      <c r="I79" s="84">
        <v>0</v>
      </c>
      <c r="J79" s="84">
        <v>0</v>
      </c>
      <c r="K79" s="84">
        <v>0</v>
      </c>
      <c r="L79" s="84">
        <v>0</v>
      </c>
      <c r="M79" s="84">
        <v>0</v>
      </c>
      <c r="N79" s="84">
        <v>0</v>
      </c>
      <c r="O79" s="84">
        <v>0</v>
      </c>
      <c r="P79" s="84">
        <v>0</v>
      </c>
      <c r="Q79" s="84">
        <v>0</v>
      </c>
      <c r="R79" s="84">
        <v>0</v>
      </c>
      <c r="S79" s="84">
        <v>0</v>
      </c>
      <c r="T79" s="84">
        <v>0</v>
      </c>
      <c r="U79" s="84">
        <v>0</v>
      </c>
      <c r="V79" s="84">
        <v>0</v>
      </c>
      <c r="W79" s="84">
        <v>0</v>
      </c>
      <c r="X79" s="84">
        <v>0</v>
      </c>
      <c r="Y79" s="84">
        <v>0</v>
      </c>
      <c r="Z79" s="84">
        <v>0</v>
      </c>
      <c r="AA79" s="84">
        <v>0</v>
      </c>
      <c r="AB79" s="84">
        <v>0</v>
      </c>
      <c r="AC79" s="84">
        <v>0</v>
      </c>
      <c r="AD79" s="84">
        <v>0</v>
      </c>
      <c r="AE79" s="84">
        <v>0</v>
      </c>
      <c r="AF79" s="84">
        <v>0</v>
      </c>
      <c r="AG79" s="84">
        <v>0</v>
      </c>
      <c r="AH79" s="84">
        <v>0</v>
      </c>
      <c r="AI79" s="84">
        <v>0</v>
      </c>
      <c r="AJ79" s="84">
        <v>0</v>
      </c>
      <c r="AK79" s="84">
        <v>0</v>
      </c>
      <c r="AL79" s="84">
        <v>0</v>
      </c>
      <c r="AM79" s="84">
        <v>0</v>
      </c>
      <c r="AN79" s="84">
        <v>0</v>
      </c>
      <c r="AO79" s="84">
        <v>0</v>
      </c>
      <c r="AP79" s="84">
        <v>0</v>
      </c>
      <c r="AQ79" s="84">
        <v>0</v>
      </c>
      <c r="AR79" s="84">
        <v>0</v>
      </c>
      <c r="AS79" s="84">
        <v>0</v>
      </c>
      <c r="AT79" s="84">
        <v>0</v>
      </c>
      <c r="AU79" s="84">
        <v>0</v>
      </c>
      <c r="AV79" s="84">
        <v>0</v>
      </c>
      <c r="AW79" s="84">
        <v>0</v>
      </c>
      <c r="AX79" s="84">
        <v>0</v>
      </c>
      <c r="AY79" s="84">
        <v>0</v>
      </c>
      <c r="AZ79" s="84">
        <v>0</v>
      </c>
      <c r="BA79" s="84">
        <v>0</v>
      </c>
      <c r="BB79" s="84">
        <v>0</v>
      </c>
      <c r="BC79" s="84">
        <v>0</v>
      </c>
      <c r="BD79" s="84">
        <v>0</v>
      </c>
      <c r="BE79" s="84">
        <v>0</v>
      </c>
      <c r="BF79" s="84">
        <v>0</v>
      </c>
      <c r="BG79" s="84">
        <v>0</v>
      </c>
      <c r="BH79" s="84">
        <v>0</v>
      </c>
      <c r="BI79" s="84">
        <v>0</v>
      </c>
      <c r="BJ79" s="84">
        <v>0</v>
      </c>
      <c r="BK79" s="84">
        <v>0</v>
      </c>
      <c r="BL79" s="84">
        <v>0</v>
      </c>
      <c r="BM79" s="84">
        <v>0</v>
      </c>
      <c r="BN79" s="84">
        <v>0</v>
      </c>
      <c r="BO79" s="84">
        <v>0</v>
      </c>
      <c r="BP79" s="84">
        <v>0</v>
      </c>
      <c r="BQ79" s="84">
        <v>0</v>
      </c>
      <c r="BR79" s="84">
        <v>0</v>
      </c>
      <c r="BS79" s="84">
        <v>0</v>
      </c>
      <c r="BT79" s="84">
        <v>0</v>
      </c>
      <c r="BU79" s="84">
        <v>0</v>
      </c>
      <c r="BV79" s="84">
        <v>0</v>
      </c>
      <c r="BW79" s="84">
        <v>0</v>
      </c>
      <c r="BX79" s="84">
        <v>0</v>
      </c>
      <c r="BY79" s="84">
        <v>0</v>
      </c>
      <c r="BZ79" s="84">
        <v>0</v>
      </c>
      <c r="CA79" s="84">
        <v>0</v>
      </c>
      <c r="CB79" s="84">
        <v>0</v>
      </c>
      <c r="CC79" s="84">
        <v>0</v>
      </c>
      <c r="CD79" s="84">
        <v>0</v>
      </c>
      <c r="CE79" s="84">
        <v>0</v>
      </c>
      <c r="CF79" s="84">
        <v>0</v>
      </c>
      <c r="CG79" s="84">
        <v>0</v>
      </c>
      <c r="CH79" s="84">
        <v>0</v>
      </c>
      <c r="CI79" s="84">
        <v>0</v>
      </c>
      <c r="CJ79" s="84">
        <v>0</v>
      </c>
      <c r="CK79" s="84">
        <v>0</v>
      </c>
      <c r="CL79" s="84">
        <v>0</v>
      </c>
      <c r="CM79" s="84">
        <v>0</v>
      </c>
      <c r="CN79" s="84">
        <v>0</v>
      </c>
      <c r="CO79" s="84">
        <v>0</v>
      </c>
      <c r="CP79" s="84">
        <v>0</v>
      </c>
      <c r="CQ79" s="84">
        <v>0</v>
      </c>
      <c r="CR79" s="84">
        <v>0</v>
      </c>
      <c r="CS79" s="84">
        <v>0</v>
      </c>
      <c r="CT79" s="84">
        <v>0</v>
      </c>
      <c r="CU79" s="84">
        <v>0</v>
      </c>
      <c r="CV79" s="84">
        <v>0</v>
      </c>
      <c r="CW79" s="84">
        <v>0</v>
      </c>
      <c r="CX79" s="84">
        <v>0</v>
      </c>
      <c r="CY79" s="84">
        <v>0</v>
      </c>
      <c r="CZ79" s="84">
        <v>0</v>
      </c>
    </row>
    <row r="80" spans="1:104" x14ac:dyDescent="0.25">
      <c r="A80" t="s">
        <v>243</v>
      </c>
      <c r="B80" s="84">
        <v>0</v>
      </c>
      <c r="C80" s="84">
        <v>0</v>
      </c>
      <c r="D80" s="84">
        <v>0</v>
      </c>
      <c r="E80" s="84">
        <v>0</v>
      </c>
      <c r="F80" s="84">
        <v>0</v>
      </c>
      <c r="G80" s="84">
        <v>0</v>
      </c>
      <c r="H80" s="84">
        <v>0</v>
      </c>
      <c r="I80" s="84">
        <v>0</v>
      </c>
      <c r="J80" s="84">
        <v>0</v>
      </c>
      <c r="K80" s="84">
        <v>0</v>
      </c>
      <c r="L80" s="84">
        <v>0</v>
      </c>
      <c r="M80" s="84">
        <v>0</v>
      </c>
      <c r="N80" s="84">
        <v>0</v>
      </c>
      <c r="O80" s="84">
        <v>0</v>
      </c>
      <c r="P80" s="84">
        <v>0</v>
      </c>
      <c r="Q80" s="84">
        <v>0</v>
      </c>
      <c r="R80" s="84">
        <v>0</v>
      </c>
      <c r="S80" s="84">
        <v>0</v>
      </c>
      <c r="T80" s="84">
        <v>0</v>
      </c>
      <c r="U80" s="84">
        <v>0</v>
      </c>
      <c r="V80" s="84">
        <v>0</v>
      </c>
      <c r="W80" s="84">
        <v>0</v>
      </c>
      <c r="X80" s="84">
        <v>0</v>
      </c>
      <c r="Y80" s="84">
        <v>0</v>
      </c>
      <c r="Z80" s="84">
        <v>0</v>
      </c>
      <c r="AA80" s="84">
        <v>0</v>
      </c>
      <c r="AB80" s="84">
        <v>0</v>
      </c>
      <c r="AC80" s="84">
        <v>0</v>
      </c>
      <c r="AD80" s="84">
        <v>0</v>
      </c>
      <c r="AE80" s="84">
        <v>0</v>
      </c>
      <c r="AF80" s="84">
        <v>0</v>
      </c>
      <c r="AG80" s="84">
        <v>0</v>
      </c>
      <c r="AH80" s="84">
        <v>0</v>
      </c>
      <c r="AI80" s="84">
        <v>0</v>
      </c>
      <c r="AJ80" s="84">
        <v>0</v>
      </c>
      <c r="AK80" s="84">
        <v>0</v>
      </c>
      <c r="AL80" s="84">
        <v>0</v>
      </c>
      <c r="AM80" s="84">
        <v>0</v>
      </c>
      <c r="AN80" s="84">
        <v>0</v>
      </c>
      <c r="AO80" s="84">
        <v>0</v>
      </c>
      <c r="AP80" s="84">
        <v>0</v>
      </c>
      <c r="AQ80" s="84">
        <v>0</v>
      </c>
      <c r="AR80" s="84">
        <v>0</v>
      </c>
      <c r="AS80" s="84">
        <v>0</v>
      </c>
      <c r="AT80" s="84">
        <v>0</v>
      </c>
      <c r="AU80" s="84">
        <v>0</v>
      </c>
      <c r="AV80" s="84">
        <v>0</v>
      </c>
      <c r="AW80" s="84">
        <v>0</v>
      </c>
      <c r="AX80" s="84">
        <v>0</v>
      </c>
      <c r="AY80" s="84">
        <v>0</v>
      </c>
      <c r="AZ80" s="84">
        <v>0</v>
      </c>
      <c r="BA80" s="84">
        <v>0</v>
      </c>
      <c r="BB80" s="84">
        <v>0</v>
      </c>
      <c r="BC80" s="84">
        <v>0</v>
      </c>
      <c r="BD80" s="84">
        <v>0</v>
      </c>
      <c r="BE80" s="84">
        <v>0</v>
      </c>
      <c r="BF80" s="84">
        <v>0</v>
      </c>
      <c r="BG80" s="84">
        <v>0</v>
      </c>
      <c r="BH80" s="84">
        <v>0</v>
      </c>
      <c r="BI80" s="84">
        <v>0</v>
      </c>
      <c r="BJ80" s="84">
        <v>0</v>
      </c>
      <c r="BK80" s="84">
        <v>0</v>
      </c>
      <c r="BL80" s="84">
        <v>0</v>
      </c>
      <c r="BM80" s="84">
        <v>0</v>
      </c>
      <c r="BN80" s="84">
        <v>0</v>
      </c>
      <c r="BO80" s="84">
        <v>0</v>
      </c>
      <c r="BP80" s="84">
        <v>0</v>
      </c>
      <c r="BQ80" s="84">
        <v>0</v>
      </c>
      <c r="BR80" s="84">
        <v>0</v>
      </c>
      <c r="BS80" s="84">
        <v>0</v>
      </c>
      <c r="BT80" s="84">
        <v>0</v>
      </c>
      <c r="BU80" s="84">
        <v>0</v>
      </c>
      <c r="BV80" s="84">
        <v>0</v>
      </c>
      <c r="BW80" s="84">
        <v>0</v>
      </c>
      <c r="BX80" s="84">
        <v>0</v>
      </c>
      <c r="BY80" s="84">
        <v>0</v>
      </c>
      <c r="BZ80" s="84">
        <v>0</v>
      </c>
      <c r="CA80" s="84">
        <v>0</v>
      </c>
      <c r="CB80" s="84">
        <v>0</v>
      </c>
      <c r="CC80" s="84">
        <v>0</v>
      </c>
      <c r="CD80" s="84">
        <v>0</v>
      </c>
      <c r="CE80" s="84">
        <v>0</v>
      </c>
      <c r="CF80" s="84">
        <v>0</v>
      </c>
      <c r="CG80" s="84">
        <v>0</v>
      </c>
      <c r="CH80" s="84">
        <v>0</v>
      </c>
      <c r="CI80" s="84">
        <v>0</v>
      </c>
      <c r="CJ80" s="84">
        <v>0</v>
      </c>
      <c r="CK80" s="84">
        <v>0</v>
      </c>
      <c r="CL80" s="84">
        <v>0</v>
      </c>
      <c r="CM80" s="84">
        <v>0</v>
      </c>
      <c r="CN80" s="84">
        <v>0</v>
      </c>
      <c r="CO80" s="84">
        <v>0</v>
      </c>
      <c r="CP80" s="84">
        <v>0</v>
      </c>
      <c r="CQ80" s="84">
        <v>0</v>
      </c>
      <c r="CR80" s="84">
        <v>0</v>
      </c>
      <c r="CS80" s="84">
        <v>0</v>
      </c>
      <c r="CT80" s="84">
        <v>0</v>
      </c>
      <c r="CU80" s="84">
        <v>0</v>
      </c>
      <c r="CV80" s="84">
        <v>0</v>
      </c>
      <c r="CW80" s="84">
        <v>0</v>
      </c>
      <c r="CX80" s="84">
        <v>0</v>
      </c>
      <c r="CY80" s="84">
        <v>0</v>
      </c>
      <c r="CZ80" s="84">
        <v>0</v>
      </c>
    </row>
    <row r="81" spans="1:104" x14ac:dyDescent="0.25">
      <c r="A81" t="s">
        <v>246</v>
      </c>
      <c r="B81" s="84">
        <v>0</v>
      </c>
      <c r="C81" s="84">
        <v>0</v>
      </c>
      <c r="D81" s="84">
        <v>0</v>
      </c>
      <c r="E81" s="84">
        <v>0</v>
      </c>
      <c r="F81" s="84">
        <v>0</v>
      </c>
      <c r="G81" s="84">
        <v>0</v>
      </c>
      <c r="H81" s="84">
        <v>0</v>
      </c>
      <c r="I81" s="84">
        <v>0</v>
      </c>
      <c r="J81" s="84">
        <v>0</v>
      </c>
      <c r="K81" s="84">
        <v>0</v>
      </c>
      <c r="L81" s="84">
        <v>0</v>
      </c>
      <c r="M81" s="84">
        <v>0</v>
      </c>
      <c r="N81" s="84">
        <v>0</v>
      </c>
      <c r="O81" s="84">
        <v>0</v>
      </c>
      <c r="P81" s="84">
        <v>0</v>
      </c>
      <c r="Q81" s="84">
        <v>0</v>
      </c>
      <c r="R81" s="84">
        <v>0</v>
      </c>
      <c r="S81" s="84">
        <v>0</v>
      </c>
      <c r="T81" s="84">
        <v>0</v>
      </c>
      <c r="U81" s="84">
        <v>0</v>
      </c>
      <c r="V81" s="84">
        <v>0</v>
      </c>
      <c r="W81" s="84">
        <v>0</v>
      </c>
      <c r="X81" s="84">
        <v>0</v>
      </c>
      <c r="Y81" s="84">
        <v>0</v>
      </c>
      <c r="Z81" s="84">
        <v>0</v>
      </c>
      <c r="AA81" s="84">
        <v>0</v>
      </c>
      <c r="AB81" s="84">
        <v>0</v>
      </c>
      <c r="AC81" s="84">
        <v>0</v>
      </c>
      <c r="AD81" s="84">
        <v>0</v>
      </c>
      <c r="AE81" s="84">
        <v>0</v>
      </c>
      <c r="AF81" s="84">
        <v>0</v>
      </c>
      <c r="AG81" s="84">
        <v>0</v>
      </c>
      <c r="AH81" s="84">
        <v>0</v>
      </c>
      <c r="AI81" s="84">
        <v>0</v>
      </c>
      <c r="AJ81" s="84">
        <v>0</v>
      </c>
      <c r="AK81" s="84">
        <v>0</v>
      </c>
      <c r="AL81" s="84">
        <v>0</v>
      </c>
      <c r="AM81" s="84">
        <v>0</v>
      </c>
      <c r="AN81" s="84">
        <v>0</v>
      </c>
      <c r="AO81" s="84">
        <v>0</v>
      </c>
      <c r="AP81" s="84">
        <v>0</v>
      </c>
      <c r="AQ81" s="84">
        <v>0</v>
      </c>
      <c r="AR81" s="84">
        <v>0</v>
      </c>
      <c r="AS81" s="84">
        <v>0</v>
      </c>
      <c r="AT81" s="84">
        <v>0</v>
      </c>
      <c r="AU81" s="84">
        <v>0</v>
      </c>
      <c r="AV81" s="84">
        <v>0</v>
      </c>
      <c r="AW81" s="84">
        <v>0</v>
      </c>
      <c r="AX81" s="84">
        <v>0</v>
      </c>
      <c r="AY81" s="84">
        <v>0</v>
      </c>
      <c r="AZ81" s="84">
        <v>0</v>
      </c>
      <c r="BA81" s="84">
        <v>0</v>
      </c>
      <c r="BB81" s="84">
        <v>0</v>
      </c>
      <c r="BC81" s="84">
        <v>0</v>
      </c>
      <c r="BD81" s="84">
        <v>0</v>
      </c>
      <c r="BE81" s="84">
        <v>0</v>
      </c>
      <c r="BF81" s="84">
        <v>0</v>
      </c>
      <c r="BG81" s="84">
        <v>0</v>
      </c>
      <c r="BH81" s="84">
        <v>0</v>
      </c>
      <c r="BI81" s="84">
        <v>0</v>
      </c>
      <c r="BJ81" s="84">
        <v>0</v>
      </c>
      <c r="BK81" s="84">
        <v>0</v>
      </c>
      <c r="BL81" s="84">
        <v>0</v>
      </c>
      <c r="BM81" s="84">
        <v>0</v>
      </c>
      <c r="BN81" s="84">
        <v>0</v>
      </c>
      <c r="BO81" s="84">
        <v>0</v>
      </c>
      <c r="BP81" s="84">
        <v>0</v>
      </c>
      <c r="BQ81" s="84">
        <v>0</v>
      </c>
      <c r="BR81" s="84">
        <v>0</v>
      </c>
      <c r="BS81" s="84">
        <v>0</v>
      </c>
      <c r="BT81" s="84">
        <v>0</v>
      </c>
      <c r="BU81" s="84">
        <v>0</v>
      </c>
      <c r="BV81" s="84">
        <v>0</v>
      </c>
      <c r="BW81" s="84">
        <v>0</v>
      </c>
      <c r="BX81" s="84">
        <v>0</v>
      </c>
      <c r="BY81" s="84">
        <v>0</v>
      </c>
      <c r="BZ81" s="84">
        <v>0</v>
      </c>
      <c r="CA81" s="84">
        <v>0</v>
      </c>
      <c r="CB81" s="84">
        <v>0</v>
      </c>
      <c r="CC81" s="84">
        <v>0</v>
      </c>
      <c r="CD81" s="84">
        <v>0</v>
      </c>
      <c r="CE81" s="84">
        <v>0</v>
      </c>
      <c r="CF81" s="84">
        <v>0</v>
      </c>
      <c r="CG81" s="84">
        <v>0</v>
      </c>
      <c r="CH81" s="84">
        <v>0</v>
      </c>
      <c r="CI81" s="84">
        <v>0</v>
      </c>
      <c r="CJ81" s="84">
        <v>0</v>
      </c>
      <c r="CK81" s="84">
        <v>0</v>
      </c>
      <c r="CL81" s="84">
        <v>0</v>
      </c>
      <c r="CM81" s="84">
        <v>0</v>
      </c>
      <c r="CN81" s="84">
        <v>0</v>
      </c>
      <c r="CO81" s="84">
        <v>0</v>
      </c>
      <c r="CP81" s="84">
        <v>0</v>
      </c>
      <c r="CQ81" s="84">
        <v>0</v>
      </c>
      <c r="CR81" s="84">
        <v>0</v>
      </c>
      <c r="CS81" s="84">
        <v>0</v>
      </c>
      <c r="CT81" s="84">
        <v>0</v>
      </c>
      <c r="CU81" s="84">
        <v>0</v>
      </c>
      <c r="CV81" s="84">
        <v>0</v>
      </c>
      <c r="CW81" s="84">
        <v>0</v>
      </c>
      <c r="CX81" s="84">
        <v>0</v>
      </c>
      <c r="CY81" s="84">
        <v>0</v>
      </c>
      <c r="CZ81" s="84">
        <v>0</v>
      </c>
    </row>
    <row r="82" spans="1:104" x14ac:dyDescent="0.25">
      <c r="A82" t="s">
        <v>249</v>
      </c>
      <c r="B82" s="84">
        <v>0</v>
      </c>
      <c r="C82" s="84">
        <v>0</v>
      </c>
      <c r="D82" s="84">
        <v>0</v>
      </c>
      <c r="E82" s="84">
        <v>0</v>
      </c>
      <c r="F82" s="84">
        <v>0</v>
      </c>
      <c r="G82" s="84">
        <v>0</v>
      </c>
      <c r="H82" s="84">
        <v>0</v>
      </c>
      <c r="I82" s="84">
        <v>0</v>
      </c>
      <c r="J82" s="84">
        <v>0</v>
      </c>
      <c r="K82" s="84">
        <v>0</v>
      </c>
      <c r="L82" s="84">
        <v>0</v>
      </c>
      <c r="M82" s="84">
        <v>0</v>
      </c>
      <c r="N82" s="84">
        <v>0</v>
      </c>
      <c r="O82" s="84">
        <v>0</v>
      </c>
      <c r="P82" s="84">
        <v>0</v>
      </c>
      <c r="Q82" s="84">
        <v>0</v>
      </c>
      <c r="R82" s="84">
        <v>0</v>
      </c>
      <c r="S82" s="84">
        <v>0</v>
      </c>
      <c r="T82" s="84">
        <v>0</v>
      </c>
      <c r="U82" s="84">
        <v>0</v>
      </c>
      <c r="V82" s="84">
        <v>0</v>
      </c>
      <c r="W82" s="84">
        <v>0</v>
      </c>
      <c r="X82" s="84">
        <v>0</v>
      </c>
      <c r="Y82" s="84">
        <v>0</v>
      </c>
      <c r="Z82" s="84">
        <v>0</v>
      </c>
      <c r="AA82" s="84">
        <v>0</v>
      </c>
      <c r="AB82" s="84">
        <v>0</v>
      </c>
      <c r="AC82" s="84">
        <v>0</v>
      </c>
      <c r="AD82" s="84">
        <v>0</v>
      </c>
      <c r="AE82" s="84">
        <v>0</v>
      </c>
      <c r="AF82" s="84">
        <v>0</v>
      </c>
      <c r="AG82" s="84">
        <v>0</v>
      </c>
      <c r="AH82" s="84">
        <v>0</v>
      </c>
      <c r="AI82" s="84">
        <v>0</v>
      </c>
      <c r="AJ82" s="84">
        <v>0</v>
      </c>
      <c r="AK82" s="84">
        <v>0</v>
      </c>
      <c r="AL82" s="84">
        <v>0</v>
      </c>
      <c r="AM82" s="84">
        <v>0</v>
      </c>
      <c r="AN82" s="84">
        <v>0</v>
      </c>
      <c r="AO82" s="84">
        <v>0</v>
      </c>
      <c r="AP82" s="84">
        <v>0</v>
      </c>
      <c r="AQ82" s="84">
        <v>0</v>
      </c>
      <c r="AR82" s="84">
        <v>0</v>
      </c>
      <c r="AS82" s="84">
        <v>0</v>
      </c>
      <c r="AT82" s="84">
        <v>0</v>
      </c>
      <c r="AU82" s="84">
        <v>0</v>
      </c>
      <c r="AV82" s="84">
        <v>0</v>
      </c>
      <c r="AW82" s="84">
        <v>0</v>
      </c>
      <c r="AX82" s="84">
        <v>0</v>
      </c>
      <c r="AY82" s="84">
        <v>0</v>
      </c>
      <c r="AZ82" s="84">
        <v>0</v>
      </c>
      <c r="BA82" s="84">
        <v>0</v>
      </c>
      <c r="BB82" s="84">
        <v>0</v>
      </c>
      <c r="BC82" s="84">
        <v>0</v>
      </c>
      <c r="BD82" s="84">
        <v>0</v>
      </c>
      <c r="BE82" s="84">
        <v>0</v>
      </c>
      <c r="BF82" s="84">
        <v>0</v>
      </c>
      <c r="BG82" s="84">
        <v>0</v>
      </c>
      <c r="BH82" s="84">
        <v>0</v>
      </c>
      <c r="BI82" s="84">
        <v>0</v>
      </c>
      <c r="BJ82" s="84">
        <v>0</v>
      </c>
      <c r="BK82" s="84">
        <v>0</v>
      </c>
      <c r="BL82" s="84">
        <v>0</v>
      </c>
      <c r="BM82" s="84">
        <v>0</v>
      </c>
      <c r="BN82" s="84">
        <v>0</v>
      </c>
      <c r="BO82" s="84">
        <v>0</v>
      </c>
      <c r="BP82" s="84">
        <v>0</v>
      </c>
      <c r="BQ82" s="84">
        <v>0</v>
      </c>
      <c r="BR82" s="84">
        <v>0</v>
      </c>
      <c r="BS82" s="84">
        <v>0</v>
      </c>
      <c r="BT82" s="84">
        <v>0</v>
      </c>
      <c r="BU82" s="84">
        <v>0</v>
      </c>
      <c r="BV82" s="84">
        <v>0</v>
      </c>
      <c r="BW82" s="84">
        <v>0</v>
      </c>
      <c r="BX82" s="84">
        <v>0</v>
      </c>
      <c r="BY82" s="84">
        <v>0</v>
      </c>
      <c r="BZ82" s="84">
        <v>0</v>
      </c>
      <c r="CA82" s="84">
        <v>0</v>
      </c>
      <c r="CB82" s="84">
        <v>0</v>
      </c>
      <c r="CC82" s="84">
        <v>0</v>
      </c>
      <c r="CD82" s="84">
        <v>0</v>
      </c>
      <c r="CE82" s="84">
        <v>0</v>
      </c>
      <c r="CF82" s="84">
        <v>0</v>
      </c>
      <c r="CG82" s="84">
        <v>0</v>
      </c>
      <c r="CH82" s="84">
        <v>0</v>
      </c>
      <c r="CI82" s="84">
        <v>0</v>
      </c>
      <c r="CJ82" s="84">
        <v>0</v>
      </c>
      <c r="CK82" s="84">
        <v>0</v>
      </c>
      <c r="CL82" s="84">
        <v>0</v>
      </c>
      <c r="CM82" s="84">
        <v>0</v>
      </c>
      <c r="CN82" s="84">
        <v>0</v>
      </c>
      <c r="CO82" s="84">
        <v>0</v>
      </c>
      <c r="CP82" s="84">
        <v>0</v>
      </c>
      <c r="CQ82" s="84">
        <v>0</v>
      </c>
      <c r="CR82" s="84">
        <v>0</v>
      </c>
      <c r="CS82" s="84">
        <v>0</v>
      </c>
      <c r="CT82" s="84">
        <v>0</v>
      </c>
      <c r="CU82" s="84">
        <v>0</v>
      </c>
      <c r="CV82" s="84">
        <v>0</v>
      </c>
      <c r="CW82" s="84">
        <v>0</v>
      </c>
      <c r="CX82" s="84">
        <v>0</v>
      </c>
      <c r="CY82" s="84">
        <v>0</v>
      </c>
      <c r="CZ82" s="84">
        <v>0</v>
      </c>
    </row>
    <row r="83" spans="1:104" x14ac:dyDescent="0.25">
      <c r="A83" t="s">
        <v>252</v>
      </c>
      <c r="B83" s="84">
        <v>0</v>
      </c>
      <c r="C83" s="84">
        <v>0</v>
      </c>
      <c r="D83" s="84">
        <v>0</v>
      </c>
      <c r="E83" s="84">
        <v>0</v>
      </c>
      <c r="F83" s="84">
        <v>0</v>
      </c>
      <c r="G83" s="84">
        <v>0</v>
      </c>
      <c r="H83" s="84">
        <v>0</v>
      </c>
      <c r="I83" s="84">
        <v>0</v>
      </c>
      <c r="J83" s="84">
        <v>0</v>
      </c>
      <c r="K83" s="84">
        <v>0</v>
      </c>
      <c r="L83" s="84">
        <v>0</v>
      </c>
      <c r="M83" s="84">
        <v>0</v>
      </c>
      <c r="N83" s="84">
        <v>0</v>
      </c>
      <c r="O83" s="84">
        <v>0</v>
      </c>
      <c r="P83" s="84">
        <v>0</v>
      </c>
      <c r="Q83" s="84">
        <v>0</v>
      </c>
      <c r="R83" s="84">
        <v>0</v>
      </c>
      <c r="S83" s="84">
        <v>0</v>
      </c>
      <c r="T83" s="84">
        <v>0</v>
      </c>
      <c r="U83" s="84">
        <v>0</v>
      </c>
      <c r="V83" s="84">
        <v>0</v>
      </c>
      <c r="W83" s="84">
        <v>0</v>
      </c>
      <c r="X83" s="84">
        <v>0</v>
      </c>
      <c r="Y83" s="84">
        <v>0</v>
      </c>
      <c r="Z83" s="84">
        <v>0</v>
      </c>
      <c r="AA83" s="84">
        <v>0</v>
      </c>
      <c r="AB83" s="84">
        <v>0</v>
      </c>
      <c r="AC83" s="84">
        <v>0</v>
      </c>
      <c r="AD83" s="84">
        <v>0</v>
      </c>
      <c r="AE83" s="84">
        <v>0</v>
      </c>
      <c r="AF83" s="84">
        <v>0</v>
      </c>
      <c r="AG83" s="84">
        <v>0</v>
      </c>
      <c r="AH83" s="84">
        <v>0</v>
      </c>
      <c r="AI83" s="84">
        <v>0</v>
      </c>
      <c r="AJ83" s="84">
        <v>0</v>
      </c>
      <c r="AK83" s="84">
        <v>0</v>
      </c>
      <c r="AL83" s="84">
        <v>0</v>
      </c>
      <c r="AM83" s="84">
        <v>0</v>
      </c>
      <c r="AN83" s="84">
        <v>0</v>
      </c>
      <c r="AO83" s="84">
        <v>0</v>
      </c>
      <c r="AP83" s="84">
        <v>0</v>
      </c>
      <c r="AQ83" s="84">
        <v>0</v>
      </c>
      <c r="AR83" s="84">
        <v>0</v>
      </c>
      <c r="AS83" s="84">
        <v>0</v>
      </c>
      <c r="AT83" s="84">
        <v>0</v>
      </c>
      <c r="AU83" s="84">
        <v>0</v>
      </c>
      <c r="AV83" s="84">
        <v>0</v>
      </c>
      <c r="AW83" s="84">
        <v>0</v>
      </c>
      <c r="AX83" s="84">
        <v>0</v>
      </c>
      <c r="AY83" s="84">
        <v>0</v>
      </c>
      <c r="AZ83" s="84">
        <v>0</v>
      </c>
      <c r="BA83" s="84">
        <v>0</v>
      </c>
      <c r="BB83" s="84">
        <v>0</v>
      </c>
      <c r="BC83" s="84">
        <v>0</v>
      </c>
      <c r="BD83" s="84">
        <v>0</v>
      </c>
      <c r="BE83" s="84">
        <v>0</v>
      </c>
      <c r="BF83" s="84">
        <v>0</v>
      </c>
      <c r="BG83" s="84">
        <v>0</v>
      </c>
      <c r="BH83" s="84">
        <v>0</v>
      </c>
      <c r="BI83" s="84">
        <v>0</v>
      </c>
      <c r="BJ83" s="84">
        <v>0</v>
      </c>
      <c r="BK83" s="84">
        <v>0</v>
      </c>
      <c r="BL83" s="84">
        <v>0</v>
      </c>
      <c r="BM83" s="84">
        <v>0</v>
      </c>
      <c r="BN83" s="84">
        <v>0</v>
      </c>
      <c r="BO83" s="84">
        <v>0</v>
      </c>
      <c r="BP83" s="84">
        <v>0</v>
      </c>
      <c r="BQ83" s="84">
        <v>0</v>
      </c>
      <c r="BR83" s="84">
        <v>0</v>
      </c>
      <c r="BS83" s="84">
        <v>0</v>
      </c>
      <c r="BT83" s="84">
        <v>0</v>
      </c>
      <c r="BU83" s="84">
        <v>0</v>
      </c>
      <c r="BV83" s="84">
        <v>0</v>
      </c>
      <c r="BW83" s="84">
        <v>0</v>
      </c>
      <c r="BX83" s="84">
        <v>0</v>
      </c>
      <c r="BY83" s="84">
        <v>0</v>
      </c>
      <c r="BZ83" s="84">
        <v>0</v>
      </c>
      <c r="CA83" s="84">
        <v>0</v>
      </c>
      <c r="CB83" s="84">
        <v>0</v>
      </c>
      <c r="CC83" s="84">
        <v>0</v>
      </c>
      <c r="CD83" s="84">
        <v>0</v>
      </c>
      <c r="CE83" s="84">
        <v>0</v>
      </c>
      <c r="CF83" s="84">
        <v>0</v>
      </c>
      <c r="CG83" s="84">
        <v>0</v>
      </c>
      <c r="CH83" s="84">
        <v>0</v>
      </c>
      <c r="CI83" s="84">
        <v>0</v>
      </c>
      <c r="CJ83" s="84">
        <v>0</v>
      </c>
      <c r="CK83" s="84">
        <v>0</v>
      </c>
      <c r="CL83" s="84">
        <v>0</v>
      </c>
      <c r="CM83" s="84">
        <v>0</v>
      </c>
      <c r="CN83" s="84">
        <v>0</v>
      </c>
      <c r="CO83" s="84">
        <v>0</v>
      </c>
      <c r="CP83" s="84">
        <v>0</v>
      </c>
      <c r="CQ83" s="84">
        <v>0</v>
      </c>
      <c r="CR83" s="84">
        <v>0</v>
      </c>
      <c r="CS83" s="84">
        <v>0</v>
      </c>
      <c r="CT83" s="84">
        <v>0</v>
      </c>
      <c r="CU83" s="84">
        <v>0</v>
      </c>
      <c r="CV83" s="84">
        <v>0</v>
      </c>
      <c r="CW83" s="84">
        <v>0</v>
      </c>
      <c r="CX83" s="84">
        <v>0</v>
      </c>
      <c r="CY83" s="84">
        <v>0</v>
      </c>
      <c r="CZ83" s="84">
        <v>0</v>
      </c>
    </row>
    <row r="84" spans="1:104" x14ac:dyDescent="0.25">
      <c r="A84" t="s">
        <v>255</v>
      </c>
      <c r="B84" s="84">
        <v>0</v>
      </c>
      <c r="C84" s="84">
        <v>0</v>
      </c>
      <c r="D84" s="84">
        <v>0</v>
      </c>
      <c r="E84" s="84">
        <v>0</v>
      </c>
      <c r="F84" s="84">
        <v>0</v>
      </c>
      <c r="G84" s="84">
        <v>0</v>
      </c>
      <c r="H84" s="84">
        <v>0</v>
      </c>
      <c r="I84" s="84">
        <v>0</v>
      </c>
      <c r="J84" s="84">
        <v>0</v>
      </c>
      <c r="K84" s="84">
        <v>0</v>
      </c>
      <c r="L84" s="84">
        <v>0</v>
      </c>
      <c r="M84" s="84">
        <v>0</v>
      </c>
      <c r="N84" s="84">
        <v>0</v>
      </c>
      <c r="O84" s="84">
        <v>0</v>
      </c>
      <c r="P84" s="84">
        <v>0</v>
      </c>
      <c r="Q84" s="84">
        <v>0</v>
      </c>
      <c r="R84" s="84">
        <v>0</v>
      </c>
      <c r="S84" s="84">
        <v>0</v>
      </c>
      <c r="T84" s="84">
        <v>0</v>
      </c>
      <c r="U84" s="84">
        <v>0</v>
      </c>
      <c r="V84" s="84">
        <v>0</v>
      </c>
      <c r="W84" s="84">
        <v>0</v>
      </c>
      <c r="X84" s="84">
        <v>0</v>
      </c>
      <c r="Y84" s="84">
        <v>0</v>
      </c>
      <c r="Z84" s="84">
        <v>0</v>
      </c>
      <c r="AA84" s="84">
        <v>0</v>
      </c>
      <c r="AB84" s="84">
        <v>0</v>
      </c>
      <c r="AC84" s="84">
        <v>0</v>
      </c>
      <c r="AD84" s="84">
        <v>0</v>
      </c>
      <c r="AE84" s="84">
        <v>0</v>
      </c>
      <c r="AF84" s="84">
        <v>0</v>
      </c>
      <c r="AG84" s="84">
        <v>0</v>
      </c>
      <c r="AH84" s="84">
        <v>0</v>
      </c>
      <c r="AI84" s="84">
        <v>0</v>
      </c>
      <c r="AJ84" s="84">
        <v>0</v>
      </c>
      <c r="AK84" s="84">
        <v>0</v>
      </c>
      <c r="AL84" s="84">
        <v>0</v>
      </c>
      <c r="AM84" s="84">
        <v>0</v>
      </c>
      <c r="AN84" s="84">
        <v>0</v>
      </c>
      <c r="AO84" s="84">
        <v>0</v>
      </c>
      <c r="AP84" s="84">
        <v>0</v>
      </c>
      <c r="AQ84" s="84">
        <v>0</v>
      </c>
      <c r="AR84" s="84">
        <v>0</v>
      </c>
      <c r="AS84" s="84">
        <v>0</v>
      </c>
      <c r="AT84" s="84">
        <v>0</v>
      </c>
      <c r="AU84" s="84">
        <v>0</v>
      </c>
      <c r="AV84" s="84">
        <v>0</v>
      </c>
      <c r="AW84" s="84">
        <v>0</v>
      </c>
      <c r="AX84" s="84">
        <v>0</v>
      </c>
      <c r="AY84" s="84">
        <v>0</v>
      </c>
      <c r="AZ84" s="84">
        <v>0</v>
      </c>
      <c r="BA84" s="84">
        <v>0</v>
      </c>
      <c r="BB84" s="84">
        <v>0</v>
      </c>
      <c r="BC84" s="84">
        <v>0</v>
      </c>
      <c r="BD84" s="84">
        <v>0</v>
      </c>
      <c r="BE84" s="84">
        <v>0</v>
      </c>
      <c r="BF84" s="84">
        <v>0</v>
      </c>
      <c r="BG84" s="84">
        <v>0</v>
      </c>
      <c r="BH84" s="84">
        <v>0</v>
      </c>
      <c r="BI84" s="84">
        <v>0</v>
      </c>
      <c r="BJ84" s="84">
        <v>0</v>
      </c>
      <c r="BK84" s="84">
        <v>0</v>
      </c>
      <c r="BL84" s="84">
        <v>0</v>
      </c>
      <c r="BM84" s="84">
        <v>0</v>
      </c>
      <c r="BN84" s="84">
        <v>0</v>
      </c>
      <c r="BO84" s="84">
        <v>0</v>
      </c>
      <c r="BP84" s="84">
        <v>0</v>
      </c>
      <c r="BQ84" s="84">
        <v>0</v>
      </c>
      <c r="BR84" s="84">
        <v>0</v>
      </c>
      <c r="BS84" s="84">
        <v>0</v>
      </c>
      <c r="BT84" s="84">
        <v>0</v>
      </c>
      <c r="BU84" s="84">
        <v>0</v>
      </c>
      <c r="BV84" s="84">
        <v>0</v>
      </c>
      <c r="BW84" s="84">
        <v>0</v>
      </c>
      <c r="BX84" s="84">
        <v>0</v>
      </c>
      <c r="BY84" s="84">
        <v>0</v>
      </c>
      <c r="BZ84" s="84">
        <v>0</v>
      </c>
      <c r="CA84" s="84">
        <v>0</v>
      </c>
      <c r="CB84" s="84">
        <v>0</v>
      </c>
      <c r="CC84" s="84">
        <v>0</v>
      </c>
      <c r="CD84" s="84">
        <v>0</v>
      </c>
      <c r="CE84" s="84">
        <v>0</v>
      </c>
      <c r="CF84" s="84">
        <v>0</v>
      </c>
      <c r="CG84" s="84">
        <v>0</v>
      </c>
      <c r="CH84" s="84">
        <v>0</v>
      </c>
      <c r="CI84" s="84">
        <v>0</v>
      </c>
      <c r="CJ84" s="84">
        <v>0</v>
      </c>
      <c r="CK84" s="84">
        <v>0</v>
      </c>
      <c r="CL84" s="84">
        <v>0</v>
      </c>
      <c r="CM84" s="84">
        <v>0</v>
      </c>
      <c r="CN84" s="84">
        <v>0</v>
      </c>
      <c r="CO84" s="84">
        <v>0</v>
      </c>
      <c r="CP84" s="84">
        <v>0</v>
      </c>
      <c r="CQ84" s="84">
        <v>0</v>
      </c>
      <c r="CR84" s="84">
        <v>0</v>
      </c>
      <c r="CS84" s="84">
        <v>0</v>
      </c>
      <c r="CT84" s="84">
        <v>0</v>
      </c>
      <c r="CU84" s="84">
        <v>0</v>
      </c>
      <c r="CV84" s="84">
        <v>0</v>
      </c>
      <c r="CW84" s="84">
        <v>0</v>
      </c>
      <c r="CX84" s="84">
        <v>0</v>
      </c>
      <c r="CY84" s="84">
        <v>0</v>
      </c>
      <c r="CZ84" s="84">
        <v>0</v>
      </c>
    </row>
    <row r="85" spans="1:104" x14ac:dyDescent="0.25">
      <c r="A85" t="s">
        <v>258</v>
      </c>
      <c r="B85" s="84">
        <v>0</v>
      </c>
      <c r="C85" s="84">
        <v>0</v>
      </c>
      <c r="D85" s="84">
        <v>0</v>
      </c>
      <c r="E85" s="84">
        <v>0</v>
      </c>
      <c r="F85" s="84">
        <v>0</v>
      </c>
      <c r="G85" s="84">
        <v>0</v>
      </c>
      <c r="H85" s="84">
        <v>0</v>
      </c>
      <c r="I85" s="84">
        <v>0</v>
      </c>
      <c r="J85" s="84">
        <v>0</v>
      </c>
      <c r="K85" s="84">
        <v>0</v>
      </c>
      <c r="L85" s="84">
        <v>0</v>
      </c>
      <c r="M85" s="84">
        <v>0</v>
      </c>
      <c r="N85" s="84">
        <v>0</v>
      </c>
      <c r="O85" s="84">
        <v>0</v>
      </c>
      <c r="P85" s="84">
        <v>0</v>
      </c>
      <c r="Q85" s="84">
        <v>0</v>
      </c>
      <c r="R85" s="84">
        <v>0</v>
      </c>
      <c r="S85" s="84">
        <v>0</v>
      </c>
      <c r="T85" s="84">
        <v>0</v>
      </c>
      <c r="U85" s="84">
        <v>0</v>
      </c>
      <c r="V85" s="84">
        <v>0</v>
      </c>
      <c r="W85" s="84">
        <v>0</v>
      </c>
      <c r="X85" s="84">
        <v>0</v>
      </c>
      <c r="Y85" s="84">
        <v>0</v>
      </c>
      <c r="Z85" s="84">
        <v>0</v>
      </c>
      <c r="AA85" s="84">
        <v>0</v>
      </c>
      <c r="AB85" s="84">
        <v>0</v>
      </c>
      <c r="AC85" s="84">
        <v>0</v>
      </c>
      <c r="AD85" s="84">
        <v>0</v>
      </c>
      <c r="AE85" s="84">
        <v>0</v>
      </c>
      <c r="AF85" s="84">
        <v>0</v>
      </c>
      <c r="AG85" s="84">
        <v>0</v>
      </c>
      <c r="AH85" s="84">
        <v>0</v>
      </c>
      <c r="AI85" s="84">
        <v>0</v>
      </c>
      <c r="AJ85" s="84">
        <v>0</v>
      </c>
      <c r="AK85" s="84">
        <v>0</v>
      </c>
      <c r="AL85" s="84">
        <v>0</v>
      </c>
      <c r="AM85" s="84">
        <v>0</v>
      </c>
      <c r="AN85" s="84">
        <v>0</v>
      </c>
      <c r="AO85" s="84">
        <v>0</v>
      </c>
      <c r="AP85" s="84">
        <v>0</v>
      </c>
      <c r="AQ85" s="84">
        <v>0</v>
      </c>
      <c r="AR85" s="84">
        <v>0</v>
      </c>
      <c r="AS85" s="84">
        <v>0</v>
      </c>
      <c r="AT85" s="84">
        <v>0</v>
      </c>
      <c r="AU85" s="84">
        <v>0</v>
      </c>
      <c r="AV85" s="84">
        <v>0</v>
      </c>
      <c r="AW85" s="84">
        <v>0</v>
      </c>
      <c r="AX85" s="84">
        <v>0</v>
      </c>
      <c r="AY85" s="84">
        <v>0</v>
      </c>
      <c r="AZ85" s="84">
        <v>0</v>
      </c>
      <c r="BA85" s="84">
        <v>0</v>
      </c>
      <c r="BB85" s="84">
        <v>0</v>
      </c>
      <c r="BC85" s="84">
        <v>0</v>
      </c>
      <c r="BD85" s="84">
        <v>0</v>
      </c>
      <c r="BE85" s="84">
        <v>0</v>
      </c>
      <c r="BF85" s="84">
        <v>0</v>
      </c>
      <c r="BG85" s="84">
        <v>0</v>
      </c>
      <c r="BH85" s="84">
        <v>0</v>
      </c>
      <c r="BI85" s="84">
        <v>0</v>
      </c>
      <c r="BJ85" s="84">
        <v>0</v>
      </c>
      <c r="BK85" s="84">
        <v>0</v>
      </c>
      <c r="BL85" s="84">
        <v>0</v>
      </c>
      <c r="BM85" s="84">
        <v>0</v>
      </c>
      <c r="BN85" s="84">
        <v>0</v>
      </c>
      <c r="BO85" s="84">
        <v>0</v>
      </c>
      <c r="BP85" s="84">
        <v>0</v>
      </c>
      <c r="BQ85" s="84">
        <v>0</v>
      </c>
      <c r="BR85" s="84">
        <v>0</v>
      </c>
      <c r="BS85" s="84">
        <v>0</v>
      </c>
      <c r="BT85" s="84">
        <v>0</v>
      </c>
      <c r="BU85" s="84">
        <v>0</v>
      </c>
      <c r="BV85" s="84">
        <v>0</v>
      </c>
      <c r="BW85" s="84">
        <v>0</v>
      </c>
      <c r="BX85" s="84">
        <v>0</v>
      </c>
      <c r="BY85" s="84">
        <v>0</v>
      </c>
      <c r="BZ85" s="84">
        <v>0</v>
      </c>
      <c r="CA85" s="84">
        <v>0</v>
      </c>
      <c r="CB85" s="84">
        <v>0</v>
      </c>
      <c r="CC85" s="84">
        <v>0</v>
      </c>
      <c r="CD85" s="84">
        <v>0</v>
      </c>
      <c r="CE85" s="84">
        <v>0</v>
      </c>
      <c r="CF85" s="84">
        <v>0</v>
      </c>
      <c r="CG85" s="84">
        <v>0</v>
      </c>
      <c r="CH85" s="84">
        <v>0</v>
      </c>
      <c r="CI85" s="84">
        <v>0</v>
      </c>
      <c r="CJ85" s="84">
        <v>0</v>
      </c>
      <c r="CK85" s="84">
        <v>0</v>
      </c>
      <c r="CL85" s="84">
        <v>0</v>
      </c>
      <c r="CM85" s="84">
        <v>0</v>
      </c>
      <c r="CN85" s="84">
        <v>0</v>
      </c>
      <c r="CO85" s="84">
        <v>0</v>
      </c>
      <c r="CP85" s="84">
        <v>0</v>
      </c>
      <c r="CQ85" s="84">
        <v>0</v>
      </c>
      <c r="CR85" s="84">
        <v>0</v>
      </c>
      <c r="CS85" s="84">
        <v>0</v>
      </c>
      <c r="CT85" s="84">
        <v>0</v>
      </c>
      <c r="CU85" s="84">
        <v>0</v>
      </c>
      <c r="CV85" s="84">
        <v>0</v>
      </c>
      <c r="CW85" s="84">
        <v>0</v>
      </c>
      <c r="CX85" s="84">
        <v>0</v>
      </c>
      <c r="CY85" s="84">
        <v>0</v>
      </c>
      <c r="CZ85" s="84">
        <v>0</v>
      </c>
    </row>
    <row r="86" spans="1:104" x14ac:dyDescent="0.25">
      <c r="A86" t="s">
        <v>261</v>
      </c>
      <c r="B86" s="84">
        <v>0</v>
      </c>
      <c r="C86" s="84">
        <v>0</v>
      </c>
      <c r="D86" s="84">
        <v>0</v>
      </c>
      <c r="E86" s="84">
        <v>0</v>
      </c>
      <c r="F86" s="84">
        <v>0</v>
      </c>
      <c r="G86" s="84">
        <v>0</v>
      </c>
      <c r="H86" s="84">
        <v>0</v>
      </c>
      <c r="I86" s="84">
        <v>0</v>
      </c>
      <c r="J86" s="84">
        <v>0</v>
      </c>
      <c r="K86" s="84">
        <v>0</v>
      </c>
      <c r="L86" s="84">
        <v>0</v>
      </c>
      <c r="M86" s="84">
        <v>0</v>
      </c>
      <c r="N86" s="84">
        <v>0</v>
      </c>
      <c r="O86" s="84">
        <v>0</v>
      </c>
      <c r="P86" s="84">
        <v>0</v>
      </c>
      <c r="Q86" s="84">
        <v>0</v>
      </c>
      <c r="R86" s="84">
        <v>0</v>
      </c>
      <c r="S86" s="84">
        <v>0</v>
      </c>
      <c r="T86" s="84">
        <v>0</v>
      </c>
      <c r="U86" s="84">
        <v>0</v>
      </c>
      <c r="V86" s="84">
        <v>0</v>
      </c>
      <c r="W86" s="84">
        <v>0</v>
      </c>
      <c r="X86" s="84">
        <v>0</v>
      </c>
      <c r="Y86" s="84">
        <v>0</v>
      </c>
      <c r="Z86" s="84">
        <v>0</v>
      </c>
      <c r="AA86" s="84">
        <v>0</v>
      </c>
      <c r="AB86" s="84">
        <v>0</v>
      </c>
      <c r="AC86" s="84">
        <v>0</v>
      </c>
      <c r="AD86" s="84">
        <v>0</v>
      </c>
      <c r="AE86" s="84">
        <v>0</v>
      </c>
      <c r="AF86" s="84">
        <v>0</v>
      </c>
      <c r="AG86" s="84">
        <v>0</v>
      </c>
      <c r="AH86" s="84">
        <v>0</v>
      </c>
      <c r="AI86" s="84">
        <v>0</v>
      </c>
      <c r="AJ86" s="84">
        <v>0</v>
      </c>
      <c r="AK86" s="84">
        <v>0</v>
      </c>
      <c r="AL86" s="84">
        <v>0</v>
      </c>
      <c r="AM86" s="84">
        <v>0</v>
      </c>
      <c r="AN86" s="84">
        <v>0</v>
      </c>
      <c r="AO86" s="84">
        <v>0</v>
      </c>
      <c r="AP86" s="84">
        <v>0</v>
      </c>
      <c r="AQ86" s="84">
        <v>0</v>
      </c>
      <c r="AR86" s="84">
        <v>0</v>
      </c>
      <c r="AS86" s="84">
        <v>0</v>
      </c>
      <c r="AT86" s="84">
        <v>0</v>
      </c>
      <c r="AU86" s="84">
        <v>0</v>
      </c>
      <c r="AV86" s="84">
        <v>0</v>
      </c>
      <c r="AW86" s="84">
        <v>0</v>
      </c>
      <c r="AX86" s="84">
        <v>0</v>
      </c>
      <c r="AY86" s="84">
        <v>0</v>
      </c>
      <c r="AZ86" s="84">
        <v>0</v>
      </c>
      <c r="BA86" s="84">
        <v>0</v>
      </c>
      <c r="BB86" s="84">
        <v>0</v>
      </c>
      <c r="BC86" s="84">
        <v>0</v>
      </c>
      <c r="BD86" s="84">
        <v>0</v>
      </c>
      <c r="BE86" s="84">
        <v>0</v>
      </c>
      <c r="BF86" s="84">
        <v>0</v>
      </c>
      <c r="BG86" s="84">
        <v>0</v>
      </c>
      <c r="BH86" s="84">
        <v>0</v>
      </c>
      <c r="BI86" s="84">
        <v>0</v>
      </c>
      <c r="BJ86" s="84">
        <v>0</v>
      </c>
      <c r="BK86" s="84">
        <v>0</v>
      </c>
      <c r="BL86" s="84">
        <v>0</v>
      </c>
      <c r="BM86" s="84">
        <v>0</v>
      </c>
      <c r="BN86" s="84">
        <v>0</v>
      </c>
      <c r="BO86" s="84">
        <v>0</v>
      </c>
      <c r="BP86" s="84">
        <v>0</v>
      </c>
      <c r="BQ86" s="84">
        <v>0</v>
      </c>
      <c r="BR86" s="84">
        <v>0</v>
      </c>
      <c r="BS86" s="84">
        <v>0</v>
      </c>
      <c r="BT86" s="84">
        <v>0</v>
      </c>
      <c r="BU86" s="84">
        <v>0</v>
      </c>
      <c r="BV86" s="84">
        <v>0</v>
      </c>
      <c r="BW86" s="84">
        <v>0</v>
      </c>
      <c r="BX86" s="84">
        <v>0</v>
      </c>
      <c r="BY86" s="84">
        <v>0</v>
      </c>
      <c r="BZ86" s="84">
        <v>0</v>
      </c>
      <c r="CA86" s="84">
        <v>0</v>
      </c>
      <c r="CB86" s="84">
        <v>0</v>
      </c>
      <c r="CC86" s="84">
        <v>0</v>
      </c>
      <c r="CD86" s="84">
        <v>0</v>
      </c>
      <c r="CE86" s="84">
        <v>0</v>
      </c>
      <c r="CF86" s="84">
        <v>0</v>
      </c>
      <c r="CG86" s="84">
        <v>0</v>
      </c>
      <c r="CH86" s="84">
        <v>0</v>
      </c>
      <c r="CI86" s="84">
        <v>0</v>
      </c>
      <c r="CJ86" s="84">
        <v>0</v>
      </c>
      <c r="CK86" s="84">
        <v>0</v>
      </c>
      <c r="CL86" s="84">
        <v>0</v>
      </c>
      <c r="CM86" s="84">
        <v>0</v>
      </c>
      <c r="CN86" s="84">
        <v>0</v>
      </c>
      <c r="CO86" s="84">
        <v>0</v>
      </c>
      <c r="CP86" s="84">
        <v>0</v>
      </c>
      <c r="CQ86" s="84">
        <v>0</v>
      </c>
      <c r="CR86" s="84">
        <v>0</v>
      </c>
      <c r="CS86" s="84">
        <v>0</v>
      </c>
      <c r="CT86" s="84">
        <v>0</v>
      </c>
      <c r="CU86" s="84">
        <v>0</v>
      </c>
      <c r="CV86" s="84">
        <v>0</v>
      </c>
      <c r="CW86" s="84">
        <v>0</v>
      </c>
      <c r="CX86" s="84">
        <v>0</v>
      </c>
      <c r="CY86" s="84">
        <v>0</v>
      </c>
      <c r="CZ86" s="84">
        <v>0</v>
      </c>
    </row>
    <row r="87" spans="1:104" x14ac:dyDescent="0.25">
      <c r="A87" t="s">
        <v>264</v>
      </c>
      <c r="B87" s="84">
        <v>0</v>
      </c>
      <c r="C87" s="84">
        <v>0</v>
      </c>
      <c r="D87" s="84">
        <v>0</v>
      </c>
      <c r="E87" s="84">
        <v>0</v>
      </c>
      <c r="F87" s="84">
        <v>0</v>
      </c>
      <c r="G87" s="84">
        <v>0</v>
      </c>
      <c r="H87" s="84">
        <v>0</v>
      </c>
      <c r="I87" s="84">
        <v>0</v>
      </c>
      <c r="J87" s="84">
        <v>0</v>
      </c>
      <c r="K87" s="84">
        <v>0</v>
      </c>
      <c r="L87" s="84">
        <v>0</v>
      </c>
      <c r="M87" s="84">
        <v>0</v>
      </c>
      <c r="N87" s="84">
        <v>0</v>
      </c>
      <c r="O87" s="84">
        <v>0</v>
      </c>
      <c r="P87" s="84">
        <v>0</v>
      </c>
      <c r="Q87" s="84">
        <v>0</v>
      </c>
      <c r="R87" s="84">
        <v>0</v>
      </c>
      <c r="S87" s="84">
        <v>0</v>
      </c>
      <c r="T87" s="84">
        <v>0</v>
      </c>
      <c r="U87" s="84">
        <v>0</v>
      </c>
      <c r="V87" s="84">
        <v>0</v>
      </c>
      <c r="W87" s="84">
        <v>0</v>
      </c>
      <c r="X87" s="84">
        <v>0</v>
      </c>
      <c r="Y87" s="84">
        <v>0</v>
      </c>
      <c r="Z87" s="84">
        <v>0</v>
      </c>
      <c r="AA87" s="84">
        <v>0</v>
      </c>
      <c r="AB87" s="84">
        <v>0</v>
      </c>
      <c r="AC87" s="84">
        <v>0</v>
      </c>
      <c r="AD87" s="84">
        <v>0</v>
      </c>
      <c r="AE87" s="84">
        <v>0</v>
      </c>
      <c r="AF87" s="84">
        <v>0</v>
      </c>
      <c r="AG87" s="84">
        <v>0</v>
      </c>
      <c r="AH87" s="84">
        <v>0</v>
      </c>
      <c r="AI87" s="84">
        <v>0</v>
      </c>
      <c r="AJ87" s="84">
        <v>0</v>
      </c>
      <c r="AK87" s="84">
        <v>0</v>
      </c>
      <c r="AL87" s="84">
        <v>0</v>
      </c>
      <c r="AM87" s="84">
        <v>0</v>
      </c>
      <c r="AN87" s="84">
        <v>0</v>
      </c>
      <c r="AO87" s="84">
        <v>0</v>
      </c>
      <c r="AP87" s="84">
        <v>0</v>
      </c>
      <c r="AQ87" s="84">
        <v>0</v>
      </c>
      <c r="AR87" s="84">
        <v>0</v>
      </c>
      <c r="AS87" s="84">
        <v>0</v>
      </c>
      <c r="AT87" s="84">
        <v>0</v>
      </c>
      <c r="AU87" s="84">
        <v>0</v>
      </c>
      <c r="AV87" s="84">
        <v>0</v>
      </c>
      <c r="AW87" s="84">
        <v>0</v>
      </c>
      <c r="AX87" s="84">
        <v>0</v>
      </c>
      <c r="AY87" s="84">
        <v>0</v>
      </c>
      <c r="AZ87" s="84">
        <v>0</v>
      </c>
      <c r="BA87" s="84">
        <v>0</v>
      </c>
      <c r="BB87" s="84">
        <v>0</v>
      </c>
      <c r="BC87" s="84">
        <v>0</v>
      </c>
      <c r="BD87" s="84">
        <v>0</v>
      </c>
      <c r="BE87" s="84">
        <v>0</v>
      </c>
      <c r="BF87" s="84">
        <v>0</v>
      </c>
      <c r="BG87" s="84">
        <v>0</v>
      </c>
      <c r="BH87" s="84">
        <v>0</v>
      </c>
      <c r="BI87" s="84">
        <v>0</v>
      </c>
      <c r="BJ87" s="84">
        <v>0</v>
      </c>
      <c r="BK87" s="84">
        <v>0</v>
      </c>
      <c r="BL87" s="84">
        <v>0</v>
      </c>
      <c r="BM87" s="84">
        <v>0</v>
      </c>
      <c r="BN87" s="84">
        <v>0</v>
      </c>
      <c r="BO87" s="84">
        <v>0</v>
      </c>
      <c r="BP87" s="84">
        <v>0</v>
      </c>
      <c r="BQ87" s="84">
        <v>0</v>
      </c>
      <c r="BR87" s="84">
        <v>0</v>
      </c>
      <c r="BS87" s="84">
        <v>0</v>
      </c>
      <c r="BT87" s="84">
        <v>0</v>
      </c>
      <c r="BU87" s="84">
        <v>0</v>
      </c>
      <c r="BV87" s="84">
        <v>0</v>
      </c>
      <c r="BW87" s="84">
        <v>0</v>
      </c>
      <c r="BX87" s="84">
        <v>0</v>
      </c>
      <c r="BY87" s="84">
        <v>0</v>
      </c>
      <c r="BZ87" s="84">
        <v>0</v>
      </c>
      <c r="CA87" s="84">
        <v>0</v>
      </c>
      <c r="CB87" s="84">
        <v>0</v>
      </c>
      <c r="CC87" s="84">
        <v>0</v>
      </c>
      <c r="CD87" s="84">
        <v>0</v>
      </c>
      <c r="CE87" s="84">
        <v>0</v>
      </c>
      <c r="CF87" s="84">
        <v>0</v>
      </c>
      <c r="CG87" s="84">
        <v>0</v>
      </c>
      <c r="CH87" s="84">
        <v>0</v>
      </c>
      <c r="CI87" s="84">
        <v>0</v>
      </c>
      <c r="CJ87" s="84">
        <v>0</v>
      </c>
      <c r="CK87" s="84">
        <v>0</v>
      </c>
      <c r="CL87" s="84">
        <v>0</v>
      </c>
      <c r="CM87" s="84">
        <v>0</v>
      </c>
      <c r="CN87" s="84">
        <v>0</v>
      </c>
      <c r="CO87" s="84">
        <v>0</v>
      </c>
      <c r="CP87" s="84">
        <v>0</v>
      </c>
      <c r="CQ87" s="84">
        <v>0</v>
      </c>
      <c r="CR87" s="84">
        <v>0</v>
      </c>
      <c r="CS87" s="84">
        <v>0</v>
      </c>
      <c r="CT87" s="84">
        <v>0</v>
      </c>
      <c r="CU87" s="84">
        <v>0</v>
      </c>
      <c r="CV87" s="84">
        <v>0</v>
      </c>
      <c r="CW87" s="84">
        <v>0</v>
      </c>
      <c r="CX87" s="84">
        <v>0</v>
      </c>
      <c r="CY87" s="84">
        <v>0</v>
      </c>
      <c r="CZ87" s="84">
        <v>0</v>
      </c>
    </row>
    <row r="88" spans="1:104" x14ac:dyDescent="0.25">
      <c r="A88" t="s">
        <v>267</v>
      </c>
      <c r="B88" s="84">
        <v>0</v>
      </c>
      <c r="C88" s="84">
        <v>0</v>
      </c>
      <c r="D88" s="84">
        <v>0</v>
      </c>
      <c r="E88" s="84">
        <v>0</v>
      </c>
      <c r="F88" s="84">
        <v>0</v>
      </c>
      <c r="G88" s="84">
        <v>0</v>
      </c>
      <c r="H88" s="84">
        <v>0</v>
      </c>
      <c r="I88" s="84">
        <v>0</v>
      </c>
      <c r="J88" s="84">
        <v>0</v>
      </c>
      <c r="K88" s="84">
        <v>0</v>
      </c>
      <c r="L88" s="84">
        <v>0</v>
      </c>
      <c r="M88" s="84">
        <v>0</v>
      </c>
      <c r="N88" s="84">
        <v>0</v>
      </c>
      <c r="O88" s="84">
        <v>0</v>
      </c>
      <c r="P88" s="84">
        <v>0</v>
      </c>
      <c r="Q88" s="84">
        <v>0</v>
      </c>
      <c r="R88" s="84">
        <v>0</v>
      </c>
      <c r="S88" s="84">
        <v>0</v>
      </c>
      <c r="T88" s="84">
        <v>0</v>
      </c>
      <c r="U88" s="84">
        <v>0</v>
      </c>
      <c r="V88" s="84">
        <v>0</v>
      </c>
      <c r="W88" s="84">
        <v>0</v>
      </c>
      <c r="X88" s="84">
        <v>0</v>
      </c>
      <c r="Y88" s="84">
        <v>0</v>
      </c>
      <c r="Z88" s="84">
        <v>0</v>
      </c>
      <c r="AA88" s="84">
        <v>0</v>
      </c>
      <c r="AB88" s="84">
        <v>0</v>
      </c>
      <c r="AC88" s="84">
        <v>0</v>
      </c>
      <c r="AD88" s="84">
        <v>0</v>
      </c>
      <c r="AE88" s="84">
        <v>0</v>
      </c>
      <c r="AF88" s="84">
        <v>0</v>
      </c>
      <c r="AG88" s="84">
        <v>0</v>
      </c>
      <c r="AH88" s="84">
        <v>0</v>
      </c>
      <c r="AI88" s="84">
        <v>0</v>
      </c>
      <c r="AJ88" s="84">
        <v>0</v>
      </c>
      <c r="AK88" s="84">
        <v>0</v>
      </c>
      <c r="AL88" s="84">
        <v>0</v>
      </c>
      <c r="AM88" s="84">
        <v>0</v>
      </c>
      <c r="AN88" s="84">
        <v>0</v>
      </c>
      <c r="AO88" s="84">
        <v>0</v>
      </c>
      <c r="AP88" s="84">
        <v>0</v>
      </c>
      <c r="AQ88" s="84">
        <v>0</v>
      </c>
      <c r="AR88" s="84">
        <v>0</v>
      </c>
      <c r="AS88" s="84">
        <v>0</v>
      </c>
      <c r="AT88" s="84">
        <v>0</v>
      </c>
      <c r="AU88" s="84">
        <v>0</v>
      </c>
      <c r="AV88" s="84">
        <v>0</v>
      </c>
      <c r="AW88" s="84">
        <v>0</v>
      </c>
      <c r="AX88" s="84">
        <v>0</v>
      </c>
      <c r="AY88" s="84">
        <v>0</v>
      </c>
      <c r="AZ88" s="84">
        <v>0</v>
      </c>
      <c r="BA88" s="84">
        <v>0</v>
      </c>
      <c r="BB88" s="84">
        <v>0</v>
      </c>
      <c r="BC88" s="84">
        <v>0</v>
      </c>
      <c r="BD88" s="84">
        <v>0</v>
      </c>
      <c r="BE88" s="84">
        <v>0</v>
      </c>
      <c r="BF88" s="84">
        <v>0</v>
      </c>
      <c r="BG88" s="84">
        <v>0</v>
      </c>
      <c r="BH88" s="84">
        <v>0</v>
      </c>
      <c r="BI88" s="84">
        <v>0</v>
      </c>
      <c r="BJ88" s="84">
        <v>0</v>
      </c>
      <c r="BK88" s="84">
        <v>0</v>
      </c>
      <c r="BL88" s="84">
        <v>0</v>
      </c>
      <c r="BM88" s="84">
        <v>0</v>
      </c>
      <c r="BN88" s="84">
        <v>0</v>
      </c>
      <c r="BO88" s="84">
        <v>0</v>
      </c>
      <c r="BP88" s="84">
        <v>0</v>
      </c>
      <c r="BQ88" s="84">
        <v>0</v>
      </c>
      <c r="BR88" s="84">
        <v>0</v>
      </c>
      <c r="BS88" s="84">
        <v>0</v>
      </c>
      <c r="BT88" s="84">
        <v>0</v>
      </c>
      <c r="BU88" s="84">
        <v>0</v>
      </c>
      <c r="BV88" s="84">
        <v>0</v>
      </c>
      <c r="BW88" s="84">
        <v>0</v>
      </c>
      <c r="BX88" s="84">
        <v>0</v>
      </c>
      <c r="BY88" s="84">
        <v>0</v>
      </c>
      <c r="BZ88" s="84">
        <v>0</v>
      </c>
      <c r="CA88" s="84">
        <v>0</v>
      </c>
      <c r="CB88" s="84">
        <v>0</v>
      </c>
      <c r="CC88" s="84">
        <v>0</v>
      </c>
      <c r="CD88" s="84">
        <v>0</v>
      </c>
      <c r="CE88" s="84">
        <v>0</v>
      </c>
      <c r="CF88" s="84">
        <v>0</v>
      </c>
      <c r="CG88" s="84">
        <v>0</v>
      </c>
      <c r="CH88" s="84">
        <v>0</v>
      </c>
      <c r="CI88" s="84">
        <v>0</v>
      </c>
      <c r="CJ88" s="84">
        <v>0</v>
      </c>
      <c r="CK88" s="84">
        <v>0</v>
      </c>
      <c r="CL88" s="84">
        <v>0</v>
      </c>
      <c r="CM88" s="84">
        <v>0</v>
      </c>
      <c r="CN88" s="84">
        <v>0</v>
      </c>
      <c r="CO88" s="84">
        <v>0</v>
      </c>
      <c r="CP88" s="84">
        <v>0</v>
      </c>
      <c r="CQ88" s="84">
        <v>0</v>
      </c>
      <c r="CR88" s="84">
        <v>0</v>
      </c>
      <c r="CS88" s="84">
        <v>0</v>
      </c>
      <c r="CT88" s="84">
        <v>0</v>
      </c>
      <c r="CU88" s="84">
        <v>0</v>
      </c>
      <c r="CV88" s="84">
        <v>0</v>
      </c>
      <c r="CW88" s="84">
        <v>0</v>
      </c>
      <c r="CX88" s="84">
        <v>0</v>
      </c>
      <c r="CY88" s="84">
        <v>0</v>
      </c>
      <c r="CZ88" s="84">
        <v>0</v>
      </c>
    </row>
    <row r="89" spans="1:104" x14ac:dyDescent="0.25">
      <c r="A89" t="s">
        <v>270</v>
      </c>
      <c r="B89" s="84">
        <v>0</v>
      </c>
      <c r="C89" s="84">
        <v>0</v>
      </c>
      <c r="D89" s="84">
        <v>0</v>
      </c>
      <c r="E89" s="84">
        <v>0</v>
      </c>
      <c r="F89" s="84">
        <v>0</v>
      </c>
      <c r="G89" s="84">
        <v>0</v>
      </c>
      <c r="H89" s="84">
        <v>0</v>
      </c>
      <c r="I89" s="84">
        <v>0</v>
      </c>
      <c r="J89" s="84">
        <v>0</v>
      </c>
      <c r="K89" s="84">
        <v>0</v>
      </c>
      <c r="L89" s="84">
        <v>0</v>
      </c>
      <c r="M89" s="84">
        <v>0</v>
      </c>
      <c r="N89" s="84">
        <v>0</v>
      </c>
      <c r="O89" s="84">
        <v>0</v>
      </c>
      <c r="P89" s="84">
        <v>0</v>
      </c>
      <c r="Q89" s="84">
        <v>0</v>
      </c>
      <c r="R89" s="84">
        <v>0</v>
      </c>
      <c r="S89" s="84">
        <v>0</v>
      </c>
      <c r="T89" s="84">
        <v>0</v>
      </c>
      <c r="U89" s="84">
        <v>0</v>
      </c>
      <c r="V89" s="84">
        <v>0</v>
      </c>
      <c r="W89" s="84">
        <v>0</v>
      </c>
      <c r="X89" s="84">
        <v>0</v>
      </c>
      <c r="Y89" s="84">
        <v>0</v>
      </c>
      <c r="Z89" s="84">
        <v>0</v>
      </c>
      <c r="AA89" s="84">
        <v>0</v>
      </c>
      <c r="AB89" s="84">
        <v>0</v>
      </c>
      <c r="AC89" s="84">
        <v>0</v>
      </c>
      <c r="AD89" s="84">
        <v>0</v>
      </c>
      <c r="AE89" s="84">
        <v>0</v>
      </c>
      <c r="AF89" s="84">
        <v>0</v>
      </c>
      <c r="AG89" s="84">
        <v>0</v>
      </c>
      <c r="AH89" s="84">
        <v>0</v>
      </c>
      <c r="AI89" s="84">
        <v>0</v>
      </c>
      <c r="AJ89" s="84">
        <v>0</v>
      </c>
      <c r="AK89" s="84">
        <v>0</v>
      </c>
      <c r="AL89" s="84">
        <v>0</v>
      </c>
      <c r="AM89" s="84">
        <v>0</v>
      </c>
      <c r="AN89" s="84">
        <v>0</v>
      </c>
      <c r="AO89" s="84">
        <v>0</v>
      </c>
      <c r="AP89" s="84">
        <v>0</v>
      </c>
      <c r="AQ89" s="84">
        <v>0</v>
      </c>
      <c r="AR89" s="84">
        <v>0</v>
      </c>
      <c r="AS89" s="84">
        <v>0</v>
      </c>
      <c r="AT89" s="84">
        <v>0</v>
      </c>
      <c r="AU89" s="84">
        <v>0</v>
      </c>
      <c r="AV89" s="84">
        <v>0</v>
      </c>
      <c r="AW89" s="84">
        <v>0</v>
      </c>
      <c r="AX89" s="84">
        <v>0</v>
      </c>
      <c r="AY89" s="84">
        <v>0</v>
      </c>
      <c r="AZ89" s="84">
        <v>0</v>
      </c>
      <c r="BA89" s="84">
        <v>0</v>
      </c>
      <c r="BB89" s="84">
        <v>0</v>
      </c>
      <c r="BC89" s="84">
        <v>0</v>
      </c>
      <c r="BD89" s="84">
        <v>0</v>
      </c>
      <c r="BE89" s="84">
        <v>0</v>
      </c>
      <c r="BF89" s="84">
        <v>0</v>
      </c>
      <c r="BG89" s="84">
        <v>0</v>
      </c>
      <c r="BH89" s="84">
        <v>0</v>
      </c>
      <c r="BI89" s="84">
        <v>0</v>
      </c>
      <c r="BJ89" s="84">
        <v>0</v>
      </c>
      <c r="BK89" s="84">
        <v>0</v>
      </c>
      <c r="BL89" s="84">
        <v>0</v>
      </c>
      <c r="BM89" s="84">
        <v>0</v>
      </c>
      <c r="BN89" s="84">
        <v>0</v>
      </c>
      <c r="BO89" s="84">
        <v>0</v>
      </c>
      <c r="BP89" s="84">
        <v>0</v>
      </c>
      <c r="BQ89" s="84">
        <v>0</v>
      </c>
      <c r="BR89" s="84">
        <v>0</v>
      </c>
      <c r="BS89" s="84">
        <v>0</v>
      </c>
      <c r="BT89" s="84">
        <v>0</v>
      </c>
      <c r="BU89" s="84">
        <v>0</v>
      </c>
      <c r="BV89" s="84">
        <v>0</v>
      </c>
      <c r="BW89" s="84">
        <v>0</v>
      </c>
      <c r="BX89" s="84">
        <v>0</v>
      </c>
      <c r="BY89" s="84">
        <v>1.0337900000000001E-2</v>
      </c>
      <c r="BZ89" s="84">
        <v>0</v>
      </c>
      <c r="CA89" s="84">
        <v>0</v>
      </c>
      <c r="CB89" s="84">
        <v>0</v>
      </c>
      <c r="CC89" s="84">
        <v>0</v>
      </c>
      <c r="CD89" s="84">
        <v>0</v>
      </c>
      <c r="CE89" s="84">
        <v>0</v>
      </c>
      <c r="CF89" s="84">
        <v>0</v>
      </c>
      <c r="CG89" s="84">
        <v>0</v>
      </c>
      <c r="CH89" s="84">
        <v>0</v>
      </c>
      <c r="CI89" s="84">
        <v>0</v>
      </c>
      <c r="CJ89" s="84">
        <v>0</v>
      </c>
      <c r="CK89" s="84">
        <v>0</v>
      </c>
      <c r="CL89" s="84">
        <v>0</v>
      </c>
      <c r="CM89" s="84">
        <v>0</v>
      </c>
      <c r="CN89" s="84">
        <v>0</v>
      </c>
      <c r="CO89" s="84">
        <v>0</v>
      </c>
      <c r="CP89" s="84">
        <v>0</v>
      </c>
      <c r="CQ89" s="84">
        <v>0</v>
      </c>
      <c r="CR89" s="84">
        <v>0</v>
      </c>
      <c r="CS89" s="84">
        <v>0</v>
      </c>
      <c r="CT89" s="84">
        <v>0</v>
      </c>
      <c r="CU89" s="84">
        <v>0</v>
      </c>
      <c r="CV89" s="84">
        <v>0</v>
      </c>
      <c r="CW89" s="84">
        <v>0</v>
      </c>
      <c r="CX89" s="84">
        <v>0</v>
      </c>
      <c r="CY89" s="84">
        <v>0</v>
      </c>
      <c r="CZ89" s="84">
        <v>0</v>
      </c>
    </row>
    <row r="90" spans="1:104" x14ac:dyDescent="0.25">
      <c r="A90" t="s">
        <v>273</v>
      </c>
      <c r="B90" s="84">
        <v>0</v>
      </c>
      <c r="C90" s="84">
        <v>0</v>
      </c>
      <c r="D90" s="84">
        <v>0</v>
      </c>
      <c r="E90" s="84">
        <v>0</v>
      </c>
      <c r="F90" s="84">
        <v>0</v>
      </c>
      <c r="G90" s="84">
        <v>0</v>
      </c>
      <c r="H90" s="84">
        <v>0</v>
      </c>
      <c r="I90" s="84">
        <v>0</v>
      </c>
      <c r="J90" s="84">
        <v>0</v>
      </c>
      <c r="K90" s="84">
        <v>0</v>
      </c>
      <c r="L90" s="84">
        <v>0</v>
      </c>
      <c r="M90" s="84">
        <v>0</v>
      </c>
      <c r="N90" s="84">
        <v>0</v>
      </c>
      <c r="O90" s="84">
        <v>0</v>
      </c>
      <c r="P90" s="84">
        <v>0</v>
      </c>
      <c r="Q90" s="84">
        <v>0</v>
      </c>
      <c r="R90" s="84">
        <v>0</v>
      </c>
      <c r="S90" s="84">
        <v>0</v>
      </c>
      <c r="T90" s="84">
        <v>0</v>
      </c>
      <c r="U90" s="84">
        <v>0</v>
      </c>
      <c r="V90" s="84">
        <v>0</v>
      </c>
      <c r="W90" s="84">
        <v>0</v>
      </c>
      <c r="X90" s="84">
        <v>0</v>
      </c>
      <c r="Y90" s="84">
        <v>0</v>
      </c>
      <c r="Z90" s="84">
        <v>0</v>
      </c>
      <c r="AA90" s="84">
        <v>0</v>
      </c>
      <c r="AB90" s="84">
        <v>0</v>
      </c>
      <c r="AC90" s="84">
        <v>0</v>
      </c>
      <c r="AD90" s="84">
        <v>0</v>
      </c>
      <c r="AE90" s="84">
        <v>0</v>
      </c>
      <c r="AF90" s="84">
        <v>0</v>
      </c>
      <c r="AG90" s="84">
        <v>0</v>
      </c>
      <c r="AH90" s="84">
        <v>0</v>
      </c>
      <c r="AI90" s="84">
        <v>0</v>
      </c>
      <c r="AJ90" s="84">
        <v>0</v>
      </c>
      <c r="AK90" s="84">
        <v>0</v>
      </c>
      <c r="AL90" s="84">
        <v>0</v>
      </c>
      <c r="AM90" s="84">
        <v>0</v>
      </c>
      <c r="AN90" s="84">
        <v>0</v>
      </c>
      <c r="AO90" s="84">
        <v>0</v>
      </c>
      <c r="AP90" s="84">
        <v>0</v>
      </c>
      <c r="AQ90" s="84">
        <v>0</v>
      </c>
      <c r="AR90" s="84">
        <v>0</v>
      </c>
      <c r="AS90" s="84">
        <v>0</v>
      </c>
      <c r="AT90" s="84">
        <v>0</v>
      </c>
      <c r="AU90" s="84">
        <v>0</v>
      </c>
      <c r="AV90" s="84">
        <v>0</v>
      </c>
      <c r="AW90" s="84">
        <v>0</v>
      </c>
      <c r="AX90" s="84">
        <v>0</v>
      </c>
      <c r="AY90" s="84">
        <v>0</v>
      </c>
      <c r="AZ90" s="84">
        <v>0</v>
      </c>
      <c r="BA90" s="84">
        <v>0</v>
      </c>
      <c r="BB90" s="84">
        <v>0</v>
      </c>
      <c r="BC90" s="84">
        <v>0</v>
      </c>
      <c r="BD90" s="84">
        <v>0</v>
      </c>
      <c r="BE90" s="84">
        <v>0</v>
      </c>
      <c r="BF90" s="84">
        <v>0</v>
      </c>
      <c r="BG90" s="84">
        <v>0</v>
      </c>
      <c r="BH90" s="84">
        <v>0</v>
      </c>
      <c r="BI90" s="84">
        <v>0</v>
      </c>
      <c r="BJ90" s="84">
        <v>0</v>
      </c>
      <c r="BK90" s="84">
        <v>0</v>
      </c>
      <c r="BL90" s="84">
        <v>0</v>
      </c>
      <c r="BM90" s="84">
        <v>0</v>
      </c>
      <c r="BN90" s="84">
        <v>0</v>
      </c>
      <c r="BO90" s="84">
        <v>0</v>
      </c>
      <c r="BP90" s="84">
        <v>0</v>
      </c>
      <c r="BQ90" s="84">
        <v>0</v>
      </c>
      <c r="BR90" s="84">
        <v>0</v>
      </c>
      <c r="BS90" s="84">
        <v>0</v>
      </c>
      <c r="BT90" s="84">
        <v>0</v>
      </c>
      <c r="BU90" s="84">
        <v>0</v>
      </c>
      <c r="BV90" s="84">
        <v>0</v>
      </c>
      <c r="BW90" s="84">
        <v>0</v>
      </c>
      <c r="BX90" s="84">
        <v>0</v>
      </c>
      <c r="BY90" s="84">
        <v>1.40877E-2</v>
      </c>
      <c r="BZ90" s="84">
        <v>0</v>
      </c>
      <c r="CA90" s="84">
        <v>0</v>
      </c>
      <c r="CB90" s="84">
        <v>0</v>
      </c>
      <c r="CC90" s="84">
        <v>0</v>
      </c>
      <c r="CD90" s="84">
        <v>0</v>
      </c>
      <c r="CE90" s="84">
        <v>0</v>
      </c>
      <c r="CF90" s="84">
        <v>0</v>
      </c>
      <c r="CG90" s="84">
        <v>0</v>
      </c>
      <c r="CH90" s="84">
        <v>0</v>
      </c>
      <c r="CI90" s="84">
        <v>0</v>
      </c>
      <c r="CJ90" s="84">
        <v>0</v>
      </c>
      <c r="CK90" s="84">
        <v>0</v>
      </c>
      <c r="CL90" s="84">
        <v>0</v>
      </c>
      <c r="CM90" s="84">
        <v>0</v>
      </c>
      <c r="CN90" s="84">
        <v>0</v>
      </c>
      <c r="CO90" s="84">
        <v>0</v>
      </c>
      <c r="CP90" s="84">
        <v>0</v>
      </c>
      <c r="CQ90" s="84">
        <v>0</v>
      </c>
      <c r="CR90" s="84">
        <v>0</v>
      </c>
      <c r="CS90" s="84">
        <v>0</v>
      </c>
      <c r="CT90" s="84">
        <v>0</v>
      </c>
      <c r="CU90" s="84">
        <v>0</v>
      </c>
      <c r="CV90" s="84">
        <v>0</v>
      </c>
      <c r="CW90" s="84">
        <v>0</v>
      </c>
      <c r="CX90" s="84">
        <v>0</v>
      </c>
      <c r="CY90" s="84">
        <v>0</v>
      </c>
      <c r="CZ90" s="84">
        <v>0</v>
      </c>
    </row>
    <row r="91" spans="1:104" x14ac:dyDescent="0.25">
      <c r="A91" t="s">
        <v>276</v>
      </c>
      <c r="B91" s="84">
        <v>0</v>
      </c>
      <c r="C91" s="84">
        <v>0</v>
      </c>
      <c r="D91" s="84">
        <v>0</v>
      </c>
      <c r="E91" s="84">
        <v>0</v>
      </c>
      <c r="F91" s="84">
        <v>0</v>
      </c>
      <c r="G91" s="84">
        <v>0</v>
      </c>
      <c r="H91" s="84">
        <v>0</v>
      </c>
      <c r="I91" s="84">
        <v>0</v>
      </c>
      <c r="J91" s="84">
        <v>0</v>
      </c>
      <c r="K91" s="84">
        <v>0</v>
      </c>
      <c r="L91" s="84">
        <v>0</v>
      </c>
      <c r="M91" s="84">
        <v>0</v>
      </c>
      <c r="N91" s="84">
        <v>0</v>
      </c>
      <c r="O91" s="84">
        <v>0</v>
      </c>
      <c r="P91" s="84">
        <v>0</v>
      </c>
      <c r="Q91" s="84">
        <v>0</v>
      </c>
      <c r="R91" s="84">
        <v>0</v>
      </c>
      <c r="S91" s="84">
        <v>0</v>
      </c>
      <c r="T91" s="84">
        <v>0</v>
      </c>
      <c r="U91" s="84">
        <v>0</v>
      </c>
      <c r="V91" s="84">
        <v>0</v>
      </c>
      <c r="W91" s="84">
        <v>0</v>
      </c>
      <c r="X91" s="84">
        <v>0</v>
      </c>
      <c r="Y91" s="84">
        <v>0</v>
      </c>
      <c r="Z91" s="84">
        <v>0</v>
      </c>
      <c r="AA91" s="84">
        <v>0</v>
      </c>
      <c r="AB91" s="84">
        <v>0</v>
      </c>
      <c r="AC91" s="84">
        <v>3.1530499999999999E-4</v>
      </c>
      <c r="AD91" s="84">
        <v>0</v>
      </c>
      <c r="AE91" s="84">
        <v>0</v>
      </c>
      <c r="AF91" s="84">
        <v>0</v>
      </c>
      <c r="AG91" s="84">
        <v>0</v>
      </c>
      <c r="AH91" s="84">
        <v>0</v>
      </c>
      <c r="AI91" s="84">
        <v>0</v>
      </c>
      <c r="AJ91" s="84">
        <v>0.24968399999999999</v>
      </c>
      <c r="AK91" s="84">
        <v>0</v>
      </c>
      <c r="AL91" s="84">
        <v>0</v>
      </c>
      <c r="AM91" s="84">
        <v>0</v>
      </c>
      <c r="AN91" s="84">
        <v>0</v>
      </c>
      <c r="AO91" s="84">
        <v>0</v>
      </c>
      <c r="AP91" s="84">
        <v>0</v>
      </c>
      <c r="AQ91" s="84">
        <v>0</v>
      </c>
      <c r="AR91" s="84">
        <v>0</v>
      </c>
      <c r="AS91" s="84">
        <v>0</v>
      </c>
      <c r="AT91" s="84">
        <v>0</v>
      </c>
      <c r="AU91" s="84">
        <v>7.8185099999999993E-2</v>
      </c>
      <c r="AV91" s="84">
        <v>0</v>
      </c>
      <c r="AW91" s="84">
        <v>1</v>
      </c>
      <c r="AX91" s="84">
        <v>0</v>
      </c>
      <c r="AY91" s="84">
        <v>0</v>
      </c>
      <c r="AZ91" s="84">
        <v>0</v>
      </c>
      <c r="BA91" s="84">
        <v>0</v>
      </c>
      <c r="BB91" s="84">
        <v>0</v>
      </c>
      <c r="BC91" s="84">
        <v>0</v>
      </c>
      <c r="BD91" s="84">
        <v>0</v>
      </c>
      <c r="BE91" s="84">
        <v>0</v>
      </c>
      <c r="BF91" s="84">
        <v>0</v>
      </c>
      <c r="BG91" s="84">
        <v>0</v>
      </c>
      <c r="BH91" s="84">
        <v>0.107237</v>
      </c>
      <c r="BI91" s="84">
        <v>0</v>
      </c>
      <c r="BJ91" s="84">
        <v>0</v>
      </c>
      <c r="BK91" s="84">
        <v>0</v>
      </c>
      <c r="BL91" s="84">
        <v>0</v>
      </c>
      <c r="BM91" s="84">
        <v>0</v>
      </c>
      <c r="BN91" s="84">
        <v>0</v>
      </c>
      <c r="BO91" s="84">
        <v>0</v>
      </c>
      <c r="BP91" s="84">
        <v>0</v>
      </c>
      <c r="BQ91" s="84">
        <v>0</v>
      </c>
      <c r="BR91" s="84">
        <v>0</v>
      </c>
      <c r="BS91" s="84">
        <v>0</v>
      </c>
      <c r="BT91" s="84">
        <v>0</v>
      </c>
      <c r="BU91" s="84">
        <v>0</v>
      </c>
      <c r="BV91" s="84">
        <v>0</v>
      </c>
      <c r="BW91" s="84">
        <v>0</v>
      </c>
      <c r="BX91" s="84">
        <v>0</v>
      </c>
      <c r="BY91" s="84">
        <v>2.41654E-4</v>
      </c>
      <c r="BZ91" s="84">
        <v>0</v>
      </c>
      <c r="CA91" s="84">
        <v>0</v>
      </c>
      <c r="CB91" s="84">
        <v>0</v>
      </c>
      <c r="CC91" s="84">
        <v>0</v>
      </c>
      <c r="CD91" s="84">
        <v>0</v>
      </c>
      <c r="CE91" s="84">
        <v>0</v>
      </c>
      <c r="CF91" s="84">
        <v>0</v>
      </c>
      <c r="CG91" s="84">
        <v>0</v>
      </c>
      <c r="CH91" s="84">
        <v>0</v>
      </c>
      <c r="CI91" s="84">
        <v>0</v>
      </c>
      <c r="CJ91" s="84">
        <v>0</v>
      </c>
      <c r="CK91" s="84">
        <v>0</v>
      </c>
      <c r="CL91" s="84">
        <v>0</v>
      </c>
      <c r="CM91" s="84">
        <v>0</v>
      </c>
      <c r="CN91" s="84">
        <v>0</v>
      </c>
      <c r="CO91" s="84">
        <v>0</v>
      </c>
      <c r="CP91" s="84">
        <v>0</v>
      </c>
      <c r="CQ91" s="84">
        <v>0</v>
      </c>
      <c r="CR91" s="84">
        <v>0.57395200000000002</v>
      </c>
      <c r="CS91" s="84">
        <v>0</v>
      </c>
      <c r="CT91" s="84">
        <v>0</v>
      </c>
      <c r="CU91" s="84">
        <v>0</v>
      </c>
      <c r="CV91" s="84">
        <v>0</v>
      </c>
      <c r="CW91" s="84">
        <v>0</v>
      </c>
      <c r="CX91" s="84">
        <v>0</v>
      </c>
      <c r="CY91" s="84">
        <v>0</v>
      </c>
      <c r="CZ91" s="84">
        <v>0</v>
      </c>
    </row>
    <row r="92" spans="1:104" x14ac:dyDescent="0.25">
      <c r="A92" t="s">
        <v>279</v>
      </c>
      <c r="B92" s="84">
        <v>0</v>
      </c>
      <c r="C92" s="84">
        <v>0</v>
      </c>
      <c r="D92" s="84">
        <v>0</v>
      </c>
      <c r="E92" s="84">
        <v>0</v>
      </c>
      <c r="F92" s="84">
        <v>0</v>
      </c>
      <c r="G92" s="84">
        <v>0</v>
      </c>
      <c r="H92" s="84">
        <v>0</v>
      </c>
      <c r="I92" s="84">
        <v>0</v>
      </c>
      <c r="J92" s="84">
        <v>0</v>
      </c>
      <c r="K92" s="84">
        <v>0</v>
      </c>
      <c r="L92" s="84">
        <v>0</v>
      </c>
      <c r="M92" s="84">
        <v>0</v>
      </c>
      <c r="N92" s="84">
        <v>0</v>
      </c>
      <c r="O92" s="84">
        <v>0</v>
      </c>
      <c r="P92" s="84">
        <v>0</v>
      </c>
      <c r="Q92" s="84">
        <v>0</v>
      </c>
      <c r="R92" s="84">
        <v>0</v>
      </c>
      <c r="S92" s="84">
        <v>0</v>
      </c>
      <c r="T92" s="84">
        <v>0</v>
      </c>
      <c r="U92" s="84">
        <v>0</v>
      </c>
      <c r="V92" s="84">
        <v>0</v>
      </c>
      <c r="W92" s="84">
        <v>0</v>
      </c>
      <c r="X92" s="84">
        <v>0</v>
      </c>
      <c r="Y92" s="84">
        <v>0</v>
      </c>
      <c r="Z92" s="84">
        <v>0</v>
      </c>
      <c r="AA92" s="84">
        <v>0</v>
      </c>
      <c r="AB92" s="84">
        <v>0</v>
      </c>
      <c r="AC92" s="84">
        <v>0</v>
      </c>
      <c r="AD92" s="84">
        <v>0</v>
      </c>
      <c r="AE92" s="84">
        <v>0</v>
      </c>
      <c r="AF92" s="84">
        <v>0</v>
      </c>
      <c r="AG92" s="84">
        <v>0</v>
      </c>
      <c r="AH92" s="84">
        <v>0</v>
      </c>
      <c r="AI92" s="84">
        <v>1.9465599999999999E-8</v>
      </c>
      <c r="AJ92" s="84">
        <v>0</v>
      </c>
      <c r="AK92" s="84">
        <v>0</v>
      </c>
      <c r="AL92" s="84">
        <v>0</v>
      </c>
      <c r="AM92" s="84">
        <v>0</v>
      </c>
      <c r="AN92" s="84">
        <v>0</v>
      </c>
      <c r="AO92" s="84">
        <v>0</v>
      </c>
      <c r="AP92" s="84">
        <v>0</v>
      </c>
      <c r="AQ92" s="84">
        <v>0</v>
      </c>
      <c r="AR92" s="84">
        <v>0</v>
      </c>
      <c r="AS92" s="84">
        <v>0</v>
      </c>
      <c r="AT92" s="84">
        <v>0</v>
      </c>
      <c r="AU92" s="84">
        <v>0</v>
      </c>
      <c r="AV92" s="84">
        <v>0</v>
      </c>
      <c r="AW92" s="84">
        <v>0</v>
      </c>
      <c r="AX92" s="84">
        <v>0</v>
      </c>
      <c r="AY92" s="84">
        <v>0</v>
      </c>
      <c r="AZ92" s="84">
        <v>0</v>
      </c>
      <c r="BA92" s="84">
        <v>0</v>
      </c>
      <c r="BB92" s="84">
        <v>0</v>
      </c>
      <c r="BC92" s="84">
        <v>0</v>
      </c>
      <c r="BD92" s="84">
        <v>0</v>
      </c>
      <c r="BE92" s="84">
        <v>0</v>
      </c>
      <c r="BF92" s="84">
        <v>0</v>
      </c>
      <c r="BG92" s="84">
        <v>0</v>
      </c>
      <c r="BH92" s="84">
        <v>0</v>
      </c>
      <c r="BI92" s="84">
        <v>0</v>
      </c>
      <c r="BJ92" s="84">
        <v>0</v>
      </c>
      <c r="BK92" s="84">
        <v>0</v>
      </c>
      <c r="BL92" s="84">
        <v>0</v>
      </c>
      <c r="BM92" s="84">
        <v>0</v>
      </c>
      <c r="BN92" s="84">
        <v>0</v>
      </c>
      <c r="BO92" s="84">
        <v>0</v>
      </c>
      <c r="BP92" s="84">
        <v>0</v>
      </c>
      <c r="BQ92" s="84">
        <v>0</v>
      </c>
      <c r="BR92" s="84">
        <v>0</v>
      </c>
      <c r="BS92" s="84">
        <v>0</v>
      </c>
      <c r="BT92" s="84">
        <v>0</v>
      </c>
      <c r="BU92" s="84">
        <v>0</v>
      </c>
      <c r="BV92" s="84">
        <v>0</v>
      </c>
      <c r="BW92" s="84">
        <v>0</v>
      </c>
      <c r="BX92" s="84">
        <v>0</v>
      </c>
      <c r="BY92" s="84">
        <v>0</v>
      </c>
      <c r="BZ92" s="84">
        <v>0</v>
      </c>
      <c r="CA92" s="84">
        <v>0</v>
      </c>
      <c r="CB92" s="84">
        <v>0</v>
      </c>
      <c r="CC92" s="84">
        <v>0</v>
      </c>
      <c r="CD92" s="84">
        <v>0</v>
      </c>
      <c r="CE92" s="84">
        <v>0</v>
      </c>
      <c r="CF92" s="84">
        <v>0</v>
      </c>
      <c r="CG92" s="84">
        <v>0</v>
      </c>
      <c r="CH92" s="84">
        <v>0</v>
      </c>
      <c r="CI92" s="84">
        <v>0</v>
      </c>
      <c r="CJ92" s="84">
        <v>0</v>
      </c>
      <c r="CK92" s="84">
        <v>0</v>
      </c>
      <c r="CL92" s="84">
        <v>0</v>
      </c>
      <c r="CM92" s="84">
        <v>0</v>
      </c>
      <c r="CN92" s="84">
        <v>0</v>
      </c>
      <c r="CO92" s="84">
        <v>0</v>
      </c>
      <c r="CP92" s="84">
        <v>0</v>
      </c>
      <c r="CQ92" s="84">
        <v>0</v>
      </c>
      <c r="CR92" s="84">
        <v>0</v>
      </c>
      <c r="CS92" s="84">
        <v>0</v>
      </c>
      <c r="CT92" s="84">
        <v>0</v>
      </c>
      <c r="CU92" s="84">
        <v>0</v>
      </c>
      <c r="CV92" s="84">
        <v>0</v>
      </c>
      <c r="CW92" s="84">
        <v>0</v>
      </c>
      <c r="CX92" s="84">
        <v>0</v>
      </c>
      <c r="CY92" s="84">
        <v>0</v>
      </c>
      <c r="CZ92" s="84">
        <v>0</v>
      </c>
    </row>
    <row r="93" spans="1:104" x14ac:dyDescent="0.25">
      <c r="A93" t="s">
        <v>282</v>
      </c>
      <c r="B93" s="84">
        <v>0</v>
      </c>
      <c r="C93" s="84">
        <v>0</v>
      </c>
      <c r="D93" s="84">
        <v>0</v>
      </c>
      <c r="E93" s="84">
        <v>0</v>
      </c>
      <c r="F93" s="84">
        <v>0</v>
      </c>
      <c r="G93" s="84">
        <v>0</v>
      </c>
      <c r="H93" s="84">
        <v>0</v>
      </c>
      <c r="I93" s="84">
        <v>0</v>
      </c>
      <c r="J93" s="84">
        <v>0</v>
      </c>
      <c r="K93" s="84">
        <v>0</v>
      </c>
      <c r="L93" s="84">
        <v>0</v>
      </c>
      <c r="M93" s="84">
        <v>0</v>
      </c>
      <c r="N93" s="84">
        <v>0</v>
      </c>
      <c r="O93" s="84">
        <v>0</v>
      </c>
      <c r="P93" s="84">
        <v>0</v>
      </c>
      <c r="Q93" s="84">
        <v>0</v>
      </c>
      <c r="R93" s="84">
        <v>0</v>
      </c>
      <c r="S93" s="84">
        <v>0</v>
      </c>
      <c r="T93" s="84">
        <v>0</v>
      </c>
      <c r="U93" s="84">
        <v>0</v>
      </c>
      <c r="V93" s="84">
        <v>0</v>
      </c>
      <c r="W93" s="84">
        <v>0</v>
      </c>
      <c r="X93" s="84">
        <v>0</v>
      </c>
      <c r="Y93" s="84">
        <v>0</v>
      </c>
      <c r="Z93" s="84">
        <v>0</v>
      </c>
      <c r="AA93" s="84">
        <v>0</v>
      </c>
      <c r="AB93" s="84">
        <v>0</v>
      </c>
      <c r="AC93" s="84">
        <v>0</v>
      </c>
      <c r="AD93" s="84">
        <v>0</v>
      </c>
      <c r="AE93" s="84">
        <v>0</v>
      </c>
      <c r="AF93" s="84">
        <v>0</v>
      </c>
      <c r="AG93" s="84">
        <v>0</v>
      </c>
      <c r="AH93" s="84">
        <v>6.9511500000000003E-9</v>
      </c>
      <c r="AI93" s="84">
        <v>0</v>
      </c>
      <c r="AJ93" s="84">
        <v>0</v>
      </c>
      <c r="AK93" s="84">
        <v>0</v>
      </c>
      <c r="AL93" s="84">
        <v>0</v>
      </c>
      <c r="AM93" s="84">
        <v>0</v>
      </c>
      <c r="AN93" s="84">
        <v>0</v>
      </c>
      <c r="AO93" s="84">
        <v>0</v>
      </c>
      <c r="AP93" s="84">
        <v>0</v>
      </c>
      <c r="AQ93" s="84">
        <v>0</v>
      </c>
      <c r="AR93" s="84">
        <v>0</v>
      </c>
      <c r="AS93" s="84">
        <v>0</v>
      </c>
      <c r="AT93" s="84">
        <v>0</v>
      </c>
      <c r="AU93" s="84">
        <v>0</v>
      </c>
      <c r="AV93" s="84">
        <v>0</v>
      </c>
      <c r="AW93" s="84">
        <v>0</v>
      </c>
      <c r="AX93" s="84">
        <v>0</v>
      </c>
      <c r="AY93" s="84">
        <v>0</v>
      </c>
      <c r="AZ93" s="84">
        <v>0</v>
      </c>
      <c r="BA93" s="84">
        <v>0</v>
      </c>
      <c r="BB93" s="84">
        <v>0</v>
      </c>
      <c r="BC93" s="84">
        <v>0</v>
      </c>
      <c r="BD93" s="84">
        <v>0</v>
      </c>
      <c r="BE93" s="84">
        <v>0</v>
      </c>
      <c r="BF93" s="84">
        <v>0</v>
      </c>
      <c r="BG93" s="84">
        <v>0</v>
      </c>
      <c r="BH93" s="84">
        <v>0</v>
      </c>
      <c r="BI93" s="84">
        <v>0</v>
      </c>
      <c r="BJ93" s="84">
        <v>0</v>
      </c>
      <c r="BK93" s="84">
        <v>0</v>
      </c>
      <c r="BL93" s="84">
        <v>0</v>
      </c>
      <c r="BM93" s="84">
        <v>0</v>
      </c>
      <c r="BN93" s="84">
        <v>0</v>
      </c>
      <c r="BO93" s="84">
        <v>0</v>
      </c>
      <c r="BP93" s="84">
        <v>0</v>
      </c>
      <c r="BQ93" s="84">
        <v>0</v>
      </c>
      <c r="BR93" s="84">
        <v>0</v>
      </c>
      <c r="BS93" s="84">
        <v>0</v>
      </c>
      <c r="BT93" s="84">
        <v>0</v>
      </c>
      <c r="BU93" s="84">
        <v>0</v>
      </c>
      <c r="BV93" s="84">
        <v>0</v>
      </c>
      <c r="BW93" s="84">
        <v>0</v>
      </c>
      <c r="BX93" s="84">
        <v>0</v>
      </c>
      <c r="BY93" s="84">
        <v>0</v>
      </c>
      <c r="BZ93" s="84">
        <v>0</v>
      </c>
      <c r="CA93" s="84">
        <v>0</v>
      </c>
      <c r="CB93" s="84">
        <v>0</v>
      </c>
      <c r="CC93" s="84">
        <v>0</v>
      </c>
      <c r="CD93" s="84">
        <v>0</v>
      </c>
      <c r="CE93" s="84">
        <v>0</v>
      </c>
      <c r="CF93" s="84">
        <v>0</v>
      </c>
      <c r="CG93" s="84">
        <v>0</v>
      </c>
      <c r="CH93" s="84">
        <v>0</v>
      </c>
      <c r="CI93" s="84">
        <v>0</v>
      </c>
      <c r="CJ93" s="84">
        <v>0</v>
      </c>
      <c r="CK93" s="84">
        <v>0</v>
      </c>
      <c r="CL93" s="84">
        <v>0</v>
      </c>
      <c r="CM93" s="84">
        <v>0</v>
      </c>
      <c r="CN93" s="84">
        <v>0</v>
      </c>
      <c r="CO93" s="84">
        <v>0</v>
      </c>
      <c r="CP93" s="84">
        <v>0</v>
      </c>
      <c r="CQ93" s="84">
        <v>0</v>
      </c>
      <c r="CR93" s="84">
        <v>0</v>
      </c>
      <c r="CS93" s="84">
        <v>0</v>
      </c>
      <c r="CT93" s="84">
        <v>0</v>
      </c>
      <c r="CU93" s="84">
        <v>0</v>
      </c>
      <c r="CV93" s="84">
        <v>0</v>
      </c>
      <c r="CW93" s="84">
        <v>0</v>
      </c>
      <c r="CX93" s="84">
        <v>0</v>
      </c>
      <c r="CY93" s="84">
        <v>0</v>
      </c>
      <c r="CZ93" s="84">
        <v>0</v>
      </c>
    </row>
    <row r="94" spans="1:104" x14ac:dyDescent="0.25">
      <c r="A94" t="s">
        <v>285</v>
      </c>
      <c r="B94" s="84">
        <v>0</v>
      </c>
      <c r="C94" s="84">
        <v>0</v>
      </c>
      <c r="D94" s="84">
        <v>0</v>
      </c>
      <c r="E94" s="84">
        <v>0</v>
      </c>
      <c r="F94" s="84">
        <v>0</v>
      </c>
      <c r="G94" s="84">
        <v>0</v>
      </c>
      <c r="H94" s="84">
        <v>0</v>
      </c>
      <c r="I94" s="84">
        <v>0</v>
      </c>
      <c r="J94" s="84">
        <v>0</v>
      </c>
      <c r="K94" s="84">
        <v>0</v>
      </c>
      <c r="L94" s="84">
        <v>0</v>
      </c>
      <c r="M94" s="84">
        <v>0</v>
      </c>
      <c r="N94" s="84">
        <v>0</v>
      </c>
      <c r="O94" s="84">
        <v>0</v>
      </c>
      <c r="P94" s="84">
        <v>0</v>
      </c>
      <c r="Q94" s="84">
        <v>0</v>
      </c>
      <c r="R94" s="84">
        <v>0</v>
      </c>
      <c r="S94" s="84">
        <v>0</v>
      </c>
      <c r="T94" s="84">
        <v>0</v>
      </c>
      <c r="U94" s="84">
        <v>0</v>
      </c>
      <c r="V94" s="84">
        <v>0</v>
      </c>
      <c r="W94" s="84">
        <v>0</v>
      </c>
      <c r="X94" s="84">
        <v>0</v>
      </c>
      <c r="Y94" s="84">
        <v>0</v>
      </c>
      <c r="Z94" s="84">
        <v>0</v>
      </c>
      <c r="AA94" s="84">
        <v>0</v>
      </c>
      <c r="AB94" s="84">
        <v>0</v>
      </c>
      <c r="AC94" s="84">
        <v>0</v>
      </c>
      <c r="AD94" s="84">
        <v>0</v>
      </c>
      <c r="AE94" s="84">
        <v>0</v>
      </c>
      <c r="AF94" s="84">
        <v>0</v>
      </c>
      <c r="AG94" s="84">
        <v>0</v>
      </c>
      <c r="AH94" s="84">
        <v>7.0376299999999996E-3</v>
      </c>
      <c r="AI94" s="84">
        <v>0</v>
      </c>
      <c r="AJ94" s="84">
        <v>0</v>
      </c>
      <c r="AK94" s="84">
        <v>0</v>
      </c>
      <c r="AL94" s="84">
        <v>0</v>
      </c>
      <c r="AM94" s="84">
        <v>0</v>
      </c>
      <c r="AN94" s="84">
        <v>0</v>
      </c>
      <c r="AO94" s="84">
        <v>0</v>
      </c>
      <c r="AP94" s="84">
        <v>0</v>
      </c>
      <c r="AQ94" s="84">
        <v>0</v>
      </c>
      <c r="AR94" s="84">
        <v>0</v>
      </c>
      <c r="AS94" s="84">
        <v>0</v>
      </c>
      <c r="AT94" s="84">
        <v>0</v>
      </c>
      <c r="AU94" s="84">
        <v>0</v>
      </c>
      <c r="AV94" s="84">
        <v>0</v>
      </c>
      <c r="AW94" s="84">
        <v>0</v>
      </c>
      <c r="AX94" s="84">
        <v>0</v>
      </c>
      <c r="AY94" s="84">
        <v>0</v>
      </c>
      <c r="AZ94" s="84">
        <v>0</v>
      </c>
      <c r="BA94" s="84">
        <v>0</v>
      </c>
      <c r="BB94" s="84">
        <v>0</v>
      </c>
      <c r="BC94" s="84">
        <v>0</v>
      </c>
      <c r="BD94" s="84">
        <v>0</v>
      </c>
      <c r="BE94" s="84">
        <v>0</v>
      </c>
      <c r="BF94" s="84">
        <v>0</v>
      </c>
      <c r="BG94" s="84">
        <v>0</v>
      </c>
      <c r="BH94" s="84">
        <v>7.1955100000000002E-4</v>
      </c>
      <c r="BI94" s="84">
        <v>0</v>
      </c>
      <c r="BJ94" s="84">
        <v>0</v>
      </c>
      <c r="BK94" s="84">
        <v>0</v>
      </c>
      <c r="BL94" s="84">
        <v>0</v>
      </c>
      <c r="BM94" s="84">
        <v>0</v>
      </c>
      <c r="BN94" s="84">
        <v>0</v>
      </c>
      <c r="BO94" s="84">
        <v>0</v>
      </c>
      <c r="BP94" s="84">
        <v>0</v>
      </c>
      <c r="BQ94" s="84">
        <v>0</v>
      </c>
      <c r="BR94" s="84">
        <v>0</v>
      </c>
      <c r="BS94" s="84">
        <v>0</v>
      </c>
      <c r="BT94" s="84">
        <v>0</v>
      </c>
      <c r="BU94" s="84">
        <v>0</v>
      </c>
      <c r="BV94" s="84">
        <v>0</v>
      </c>
      <c r="BW94" s="84">
        <v>0</v>
      </c>
      <c r="BX94" s="84">
        <v>0</v>
      </c>
      <c r="BY94" s="84">
        <v>0</v>
      </c>
      <c r="BZ94" s="84">
        <v>0</v>
      </c>
      <c r="CA94" s="84">
        <v>0</v>
      </c>
      <c r="CB94" s="84">
        <v>0</v>
      </c>
      <c r="CC94" s="84">
        <v>0</v>
      </c>
      <c r="CD94" s="84">
        <v>0</v>
      </c>
      <c r="CE94" s="84">
        <v>0</v>
      </c>
      <c r="CF94" s="84">
        <v>0</v>
      </c>
      <c r="CG94" s="84">
        <v>0</v>
      </c>
      <c r="CH94" s="84">
        <v>0</v>
      </c>
      <c r="CI94" s="84">
        <v>0</v>
      </c>
      <c r="CJ94" s="84">
        <v>0</v>
      </c>
      <c r="CK94" s="84">
        <v>0</v>
      </c>
      <c r="CL94" s="84">
        <v>0</v>
      </c>
      <c r="CM94" s="84">
        <v>0</v>
      </c>
      <c r="CN94" s="84">
        <v>0</v>
      </c>
      <c r="CO94" s="84">
        <v>0</v>
      </c>
      <c r="CP94" s="84">
        <v>0</v>
      </c>
      <c r="CQ94" s="84">
        <v>0</v>
      </c>
      <c r="CR94" s="84">
        <v>0</v>
      </c>
      <c r="CS94" s="84">
        <v>0</v>
      </c>
      <c r="CT94" s="84">
        <v>0</v>
      </c>
      <c r="CU94" s="84">
        <v>0</v>
      </c>
      <c r="CV94" s="84">
        <v>0</v>
      </c>
      <c r="CW94" s="84">
        <v>0</v>
      </c>
      <c r="CX94" s="84">
        <v>0</v>
      </c>
      <c r="CY94" s="84">
        <v>0</v>
      </c>
      <c r="CZ94" s="84">
        <v>0</v>
      </c>
    </row>
    <row r="95" spans="1:104" x14ac:dyDescent="0.25">
      <c r="A95" t="s">
        <v>288</v>
      </c>
      <c r="B95" s="84">
        <v>0</v>
      </c>
      <c r="C95" s="84">
        <v>0</v>
      </c>
      <c r="D95" s="84">
        <v>0</v>
      </c>
      <c r="E95" s="84">
        <v>0</v>
      </c>
      <c r="F95" s="84">
        <v>0</v>
      </c>
      <c r="G95" s="84">
        <v>0</v>
      </c>
      <c r="H95" s="84">
        <v>0</v>
      </c>
      <c r="I95" s="84">
        <v>0</v>
      </c>
      <c r="J95" s="84">
        <v>0</v>
      </c>
      <c r="K95" s="84">
        <v>0</v>
      </c>
      <c r="L95" s="84">
        <v>0</v>
      </c>
      <c r="M95" s="84">
        <v>0</v>
      </c>
      <c r="N95" s="84">
        <v>0</v>
      </c>
      <c r="O95" s="84">
        <v>0</v>
      </c>
      <c r="P95" s="84">
        <v>0</v>
      </c>
      <c r="Q95" s="84">
        <v>0</v>
      </c>
      <c r="R95" s="84">
        <v>0</v>
      </c>
      <c r="S95" s="84">
        <v>0</v>
      </c>
      <c r="T95" s="84">
        <v>0</v>
      </c>
      <c r="U95" s="84">
        <v>0</v>
      </c>
      <c r="V95" s="84">
        <v>0</v>
      </c>
      <c r="W95" s="84">
        <v>0</v>
      </c>
      <c r="X95" s="84">
        <v>0</v>
      </c>
      <c r="Y95" s="84">
        <v>0</v>
      </c>
      <c r="Z95" s="84">
        <v>0</v>
      </c>
      <c r="AA95" s="84">
        <v>0</v>
      </c>
      <c r="AB95" s="84">
        <v>0</v>
      </c>
      <c r="AC95" s="84">
        <v>0</v>
      </c>
      <c r="AD95" s="84">
        <v>0</v>
      </c>
      <c r="AE95" s="84">
        <v>0</v>
      </c>
      <c r="AF95" s="84">
        <v>0</v>
      </c>
      <c r="AG95" s="84">
        <v>0</v>
      </c>
      <c r="AH95" s="84">
        <v>6.7500199999999998E-3</v>
      </c>
      <c r="AI95" s="84">
        <v>0</v>
      </c>
      <c r="AJ95" s="84">
        <v>0</v>
      </c>
      <c r="AK95" s="84">
        <v>0</v>
      </c>
      <c r="AL95" s="84">
        <v>0</v>
      </c>
      <c r="AM95" s="84">
        <v>0</v>
      </c>
      <c r="AN95" s="84">
        <v>0</v>
      </c>
      <c r="AO95" s="84">
        <v>0</v>
      </c>
      <c r="AP95" s="84">
        <v>0</v>
      </c>
      <c r="AQ95" s="84">
        <v>0</v>
      </c>
      <c r="AR95" s="84">
        <v>0</v>
      </c>
      <c r="AS95" s="84">
        <v>0</v>
      </c>
      <c r="AT95" s="84">
        <v>0</v>
      </c>
      <c r="AU95" s="84">
        <v>0</v>
      </c>
      <c r="AV95" s="84">
        <v>0</v>
      </c>
      <c r="AW95" s="84">
        <v>0</v>
      </c>
      <c r="AX95" s="84">
        <v>0</v>
      </c>
      <c r="AY95" s="84">
        <v>0</v>
      </c>
      <c r="AZ95" s="84">
        <v>0</v>
      </c>
      <c r="BA95" s="84">
        <v>0</v>
      </c>
      <c r="BB95" s="84">
        <v>0</v>
      </c>
      <c r="BC95" s="84">
        <v>0</v>
      </c>
      <c r="BD95" s="84">
        <v>0</v>
      </c>
      <c r="BE95" s="84">
        <v>0</v>
      </c>
      <c r="BF95" s="84">
        <v>0</v>
      </c>
      <c r="BG95" s="84">
        <v>0</v>
      </c>
      <c r="BH95" s="84">
        <v>6.9014399999999996E-4</v>
      </c>
      <c r="BI95" s="84">
        <v>0</v>
      </c>
      <c r="BJ95" s="84">
        <v>0</v>
      </c>
      <c r="BK95" s="84">
        <v>0</v>
      </c>
      <c r="BL95" s="84">
        <v>0</v>
      </c>
      <c r="BM95" s="84">
        <v>0</v>
      </c>
      <c r="BN95" s="84">
        <v>0</v>
      </c>
      <c r="BO95" s="84">
        <v>0</v>
      </c>
      <c r="BP95" s="84">
        <v>0</v>
      </c>
      <c r="BQ95" s="84">
        <v>0</v>
      </c>
      <c r="BR95" s="84">
        <v>0</v>
      </c>
      <c r="BS95" s="84">
        <v>0</v>
      </c>
      <c r="BT95" s="84">
        <v>0</v>
      </c>
      <c r="BU95" s="84">
        <v>0</v>
      </c>
      <c r="BV95" s="84">
        <v>0</v>
      </c>
      <c r="BW95" s="84">
        <v>0</v>
      </c>
      <c r="BX95" s="84">
        <v>0</v>
      </c>
      <c r="BY95" s="84">
        <v>0</v>
      </c>
      <c r="BZ95" s="84">
        <v>0</v>
      </c>
      <c r="CA95" s="84">
        <v>0</v>
      </c>
      <c r="CB95" s="84">
        <v>0</v>
      </c>
      <c r="CC95" s="84">
        <v>0</v>
      </c>
      <c r="CD95" s="84">
        <v>0</v>
      </c>
      <c r="CE95" s="84">
        <v>0</v>
      </c>
      <c r="CF95" s="84">
        <v>0</v>
      </c>
      <c r="CG95" s="84">
        <v>0</v>
      </c>
      <c r="CH95" s="84">
        <v>0</v>
      </c>
      <c r="CI95" s="84">
        <v>0</v>
      </c>
      <c r="CJ95" s="84">
        <v>0</v>
      </c>
      <c r="CK95" s="84">
        <v>0</v>
      </c>
      <c r="CL95" s="84">
        <v>0</v>
      </c>
      <c r="CM95" s="84">
        <v>0</v>
      </c>
      <c r="CN95" s="84">
        <v>0</v>
      </c>
      <c r="CO95" s="84">
        <v>0</v>
      </c>
      <c r="CP95" s="84">
        <v>0</v>
      </c>
      <c r="CQ95" s="84">
        <v>0</v>
      </c>
      <c r="CR95" s="84">
        <v>0</v>
      </c>
      <c r="CS95" s="84">
        <v>0</v>
      </c>
      <c r="CT95" s="84">
        <v>0</v>
      </c>
      <c r="CU95" s="84">
        <v>0</v>
      </c>
      <c r="CV95" s="84">
        <v>0</v>
      </c>
      <c r="CW95" s="84">
        <v>0</v>
      </c>
      <c r="CX95" s="84">
        <v>0</v>
      </c>
      <c r="CY95" s="84">
        <v>0</v>
      </c>
      <c r="CZ95" s="84">
        <v>0</v>
      </c>
    </row>
    <row r="96" spans="1:104" x14ac:dyDescent="0.25">
      <c r="A96" t="s">
        <v>291</v>
      </c>
      <c r="B96" s="84">
        <v>0</v>
      </c>
      <c r="C96" s="84">
        <v>0</v>
      </c>
      <c r="D96" s="84">
        <v>0</v>
      </c>
      <c r="E96" s="84">
        <v>0</v>
      </c>
      <c r="F96" s="84">
        <v>0</v>
      </c>
      <c r="G96" s="84">
        <v>0</v>
      </c>
      <c r="H96" s="84">
        <v>0</v>
      </c>
      <c r="I96" s="84">
        <v>0</v>
      </c>
      <c r="J96" s="84">
        <v>0</v>
      </c>
      <c r="K96" s="84">
        <v>0</v>
      </c>
      <c r="L96" s="84">
        <v>0</v>
      </c>
      <c r="M96" s="84">
        <v>0</v>
      </c>
      <c r="N96" s="84">
        <v>0</v>
      </c>
      <c r="O96" s="84">
        <v>0</v>
      </c>
      <c r="P96" s="84">
        <v>0</v>
      </c>
      <c r="Q96" s="84">
        <v>0</v>
      </c>
      <c r="R96" s="84">
        <v>0</v>
      </c>
      <c r="S96" s="84">
        <v>0</v>
      </c>
      <c r="T96" s="84">
        <v>0</v>
      </c>
      <c r="U96" s="84">
        <v>0</v>
      </c>
      <c r="V96" s="84">
        <v>0</v>
      </c>
      <c r="W96" s="84">
        <v>0</v>
      </c>
      <c r="X96" s="84">
        <v>0</v>
      </c>
      <c r="Y96" s="84">
        <v>0</v>
      </c>
      <c r="Z96" s="84">
        <v>0</v>
      </c>
      <c r="AA96" s="84">
        <v>0</v>
      </c>
      <c r="AB96" s="84">
        <v>0</v>
      </c>
      <c r="AC96" s="84">
        <v>0</v>
      </c>
      <c r="AD96" s="84">
        <v>0</v>
      </c>
      <c r="AE96" s="84">
        <v>0</v>
      </c>
      <c r="AF96" s="84">
        <v>0</v>
      </c>
      <c r="AG96" s="84">
        <v>0</v>
      </c>
      <c r="AH96" s="84">
        <v>8.8872699999999992E-3</v>
      </c>
      <c r="AI96" s="84">
        <v>0</v>
      </c>
      <c r="AJ96" s="84">
        <v>0</v>
      </c>
      <c r="AK96" s="84">
        <v>0</v>
      </c>
      <c r="AL96" s="84">
        <v>0</v>
      </c>
      <c r="AM96" s="84">
        <v>0</v>
      </c>
      <c r="AN96" s="84">
        <v>0</v>
      </c>
      <c r="AO96" s="84">
        <v>0</v>
      </c>
      <c r="AP96" s="84">
        <v>0</v>
      </c>
      <c r="AQ96" s="84">
        <v>0</v>
      </c>
      <c r="AR96" s="84">
        <v>0</v>
      </c>
      <c r="AS96" s="84">
        <v>0</v>
      </c>
      <c r="AT96" s="84">
        <v>0</v>
      </c>
      <c r="AU96" s="84">
        <v>0</v>
      </c>
      <c r="AV96" s="84">
        <v>0</v>
      </c>
      <c r="AW96" s="84">
        <v>0</v>
      </c>
      <c r="AX96" s="84">
        <v>0</v>
      </c>
      <c r="AY96" s="84">
        <v>0</v>
      </c>
      <c r="AZ96" s="84">
        <v>0</v>
      </c>
      <c r="BA96" s="84">
        <v>0</v>
      </c>
      <c r="BB96" s="84">
        <v>0</v>
      </c>
      <c r="BC96" s="84">
        <v>0</v>
      </c>
      <c r="BD96" s="84">
        <v>0</v>
      </c>
      <c r="BE96" s="84">
        <v>0</v>
      </c>
      <c r="BF96" s="84">
        <v>0</v>
      </c>
      <c r="BG96" s="84">
        <v>0</v>
      </c>
      <c r="BH96" s="84">
        <v>9.08664E-4</v>
      </c>
      <c r="BI96" s="84">
        <v>0</v>
      </c>
      <c r="BJ96" s="84">
        <v>0</v>
      </c>
      <c r="BK96" s="84">
        <v>0</v>
      </c>
      <c r="BL96" s="84">
        <v>0</v>
      </c>
      <c r="BM96" s="84">
        <v>0</v>
      </c>
      <c r="BN96" s="84">
        <v>0</v>
      </c>
      <c r="BO96" s="84">
        <v>0</v>
      </c>
      <c r="BP96" s="84">
        <v>0</v>
      </c>
      <c r="BQ96" s="84">
        <v>0</v>
      </c>
      <c r="BR96" s="84">
        <v>0</v>
      </c>
      <c r="BS96" s="84">
        <v>0</v>
      </c>
      <c r="BT96" s="84">
        <v>0</v>
      </c>
      <c r="BU96" s="84">
        <v>0</v>
      </c>
      <c r="BV96" s="84">
        <v>0</v>
      </c>
      <c r="BW96" s="84">
        <v>0</v>
      </c>
      <c r="BX96" s="84">
        <v>0</v>
      </c>
      <c r="BY96" s="84">
        <v>0</v>
      </c>
      <c r="BZ96" s="84">
        <v>0</v>
      </c>
      <c r="CA96" s="84">
        <v>0</v>
      </c>
      <c r="CB96" s="84">
        <v>0</v>
      </c>
      <c r="CC96" s="84">
        <v>0</v>
      </c>
      <c r="CD96" s="84">
        <v>0</v>
      </c>
      <c r="CE96" s="84">
        <v>0</v>
      </c>
      <c r="CF96" s="84">
        <v>0</v>
      </c>
      <c r="CG96" s="84">
        <v>0</v>
      </c>
      <c r="CH96" s="84">
        <v>0</v>
      </c>
      <c r="CI96" s="84">
        <v>0</v>
      </c>
      <c r="CJ96" s="84">
        <v>0</v>
      </c>
      <c r="CK96" s="84">
        <v>0</v>
      </c>
      <c r="CL96" s="84">
        <v>0</v>
      </c>
      <c r="CM96" s="84">
        <v>0</v>
      </c>
      <c r="CN96" s="84">
        <v>0</v>
      </c>
      <c r="CO96" s="84">
        <v>0</v>
      </c>
      <c r="CP96" s="84">
        <v>0</v>
      </c>
      <c r="CQ96" s="84">
        <v>0</v>
      </c>
      <c r="CR96" s="84">
        <v>0</v>
      </c>
      <c r="CS96" s="84">
        <v>0</v>
      </c>
      <c r="CT96" s="84">
        <v>0</v>
      </c>
      <c r="CU96" s="84">
        <v>0</v>
      </c>
      <c r="CV96" s="84">
        <v>0</v>
      </c>
      <c r="CW96" s="84">
        <v>0</v>
      </c>
      <c r="CX96" s="84">
        <v>0</v>
      </c>
      <c r="CY96" s="84">
        <v>0</v>
      </c>
      <c r="CZ96" s="84">
        <v>0</v>
      </c>
    </row>
    <row r="97" spans="1:104" x14ac:dyDescent="0.25">
      <c r="A97" t="s">
        <v>662</v>
      </c>
      <c r="B97" s="84">
        <v>0</v>
      </c>
      <c r="C97" s="84">
        <v>0</v>
      </c>
      <c r="D97" s="84">
        <v>0</v>
      </c>
      <c r="E97" s="84">
        <v>0</v>
      </c>
      <c r="F97" s="84">
        <v>0</v>
      </c>
      <c r="G97" s="84">
        <v>0</v>
      </c>
      <c r="H97" s="84">
        <v>0</v>
      </c>
      <c r="I97" s="84">
        <v>0</v>
      </c>
      <c r="J97" s="84">
        <v>0</v>
      </c>
      <c r="K97" s="84">
        <v>0</v>
      </c>
      <c r="L97" s="84">
        <v>0</v>
      </c>
      <c r="M97" s="84">
        <v>0</v>
      </c>
      <c r="N97" s="84">
        <v>0</v>
      </c>
      <c r="O97" s="84">
        <v>0</v>
      </c>
      <c r="P97" s="84">
        <v>0</v>
      </c>
      <c r="Q97" s="84">
        <v>0</v>
      </c>
      <c r="R97" s="84">
        <v>0</v>
      </c>
      <c r="S97" s="84">
        <v>2.2416499999999999E-2</v>
      </c>
      <c r="T97" s="84">
        <v>0</v>
      </c>
      <c r="U97" s="84">
        <v>0</v>
      </c>
      <c r="V97" s="84">
        <v>0</v>
      </c>
      <c r="W97" s="84">
        <v>0</v>
      </c>
      <c r="X97" s="84">
        <v>0</v>
      </c>
      <c r="Y97" s="84">
        <v>0</v>
      </c>
      <c r="Z97" s="84">
        <v>0</v>
      </c>
      <c r="AA97" s="84">
        <v>0</v>
      </c>
      <c r="AB97" s="84">
        <v>0</v>
      </c>
      <c r="AC97" s="84">
        <v>2.0848899999999999E-4</v>
      </c>
      <c r="AD97" s="84">
        <v>0</v>
      </c>
      <c r="AE97" s="84">
        <v>0</v>
      </c>
      <c r="AF97" s="84">
        <v>0</v>
      </c>
      <c r="AG97" s="84">
        <v>0</v>
      </c>
      <c r="AH97" s="84">
        <v>0</v>
      </c>
      <c r="AI97" s="84">
        <v>0</v>
      </c>
      <c r="AJ97" s="84">
        <v>0</v>
      </c>
      <c r="AK97" s="84">
        <v>1.2604599999999999E-4</v>
      </c>
      <c r="AL97" s="84">
        <v>2.3873399999999999E-4</v>
      </c>
      <c r="AM97" s="84">
        <v>0</v>
      </c>
      <c r="AN97" s="84">
        <v>6.2725600000000006E-2</v>
      </c>
      <c r="AO97" s="84">
        <v>0</v>
      </c>
      <c r="AP97" s="84">
        <v>0</v>
      </c>
      <c r="AQ97" s="84">
        <v>0</v>
      </c>
      <c r="AR97" s="84">
        <v>2.1201299999999999E-4</v>
      </c>
      <c r="AS97" s="84">
        <v>0</v>
      </c>
      <c r="AT97" s="84">
        <v>8.1417600000000007E-2</v>
      </c>
      <c r="AU97" s="84">
        <v>4.8047600000000003E-2</v>
      </c>
      <c r="AV97" s="84">
        <v>0</v>
      </c>
      <c r="AW97" s="84">
        <v>0</v>
      </c>
      <c r="AX97" s="84">
        <v>0</v>
      </c>
      <c r="AY97" s="84">
        <v>0</v>
      </c>
      <c r="AZ97" s="84">
        <v>0</v>
      </c>
      <c r="BA97" s="84">
        <v>0</v>
      </c>
      <c r="BB97" s="84">
        <v>0</v>
      </c>
      <c r="BC97" s="84">
        <v>0</v>
      </c>
      <c r="BD97" s="84">
        <v>0</v>
      </c>
      <c r="BE97" s="84">
        <v>0</v>
      </c>
      <c r="BF97" s="84">
        <v>0</v>
      </c>
      <c r="BG97" s="84">
        <v>0</v>
      </c>
      <c r="BH97" s="84">
        <v>0</v>
      </c>
      <c r="BI97" s="84">
        <v>0</v>
      </c>
      <c r="BJ97" s="84">
        <v>0</v>
      </c>
      <c r="BK97" s="84">
        <v>0</v>
      </c>
      <c r="BL97" s="84">
        <v>0</v>
      </c>
      <c r="BM97" s="84">
        <v>0</v>
      </c>
      <c r="BN97" s="84">
        <v>0</v>
      </c>
      <c r="BO97" s="84">
        <v>0</v>
      </c>
      <c r="BP97" s="84">
        <v>0</v>
      </c>
      <c r="BQ97" s="84">
        <v>0</v>
      </c>
      <c r="BR97" s="84">
        <v>0</v>
      </c>
      <c r="BS97" s="84">
        <v>0</v>
      </c>
      <c r="BT97" s="84">
        <v>0</v>
      </c>
      <c r="BU97" s="84">
        <v>0</v>
      </c>
      <c r="BV97" s="84">
        <v>0</v>
      </c>
      <c r="BW97" s="84">
        <v>0</v>
      </c>
      <c r="BX97" s="84">
        <v>2.3298599999999999E-4</v>
      </c>
      <c r="BY97" s="84">
        <v>1.60512E-4</v>
      </c>
      <c r="BZ97" s="84">
        <v>0</v>
      </c>
      <c r="CA97" s="84">
        <v>0</v>
      </c>
      <c r="CB97" s="84">
        <v>0</v>
      </c>
      <c r="CC97" s="84">
        <v>0</v>
      </c>
      <c r="CD97" s="84">
        <v>0</v>
      </c>
      <c r="CE97" s="84">
        <v>0</v>
      </c>
      <c r="CF97" s="84">
        <v>0</v>
      </c>
      <c r="CG97" s="84">
        <v>4.4193300000000003E-5</v>
      </c>
      <c r="CH97" s="84">
        <v>0</v>
      </c>
      <c r="CI97" s="84">
        <v>0</v>
      </c>
      <c r="CJ97" s="84">
        <v>0</v>
      </c>
      <c r="CK97" s="84">
        <v>0</v>
      </c>
      <c r="CL97" s="84">
        <v>0</v>
      </c>
      <c r="CM97" s="84">
        <v>0</v>
      </c>
      <c r="CN97" s="84">
        <v>0</v>
      </c>
      <c r="CO97" s="84">
        <v>0</v>
      </c>
      <c r="CP97" s="84">
        <v>0</v>
      </c>
      <c r="CQ97" s="84">
        <v>0</v>
      </c>
      <c r="CR97" s="84">
        <v>0.42604799999999998</v>
      </c>
      <c r="CS97" s="84">
        <v>2.39714E-4</v>
      </c>
      <c r="CT97" s="84">
        <v>0</v>
      </c>
      <c r="CU97" s="84">
        <v>0</v>
      </c>
      <c r="CV97" s="84">
        <v>0</v>
      </c>
      <c r="CW97" s="84">
        <v>0</v>
      </c>
      <c r="CX97" s="84">
        <v>0</v>
      </c>
      <c r="CY97" s="84">
        <v>0</v>
      </c>
      <c r="CZ97" s="84">
        <v>0</v>
      </c>
    </row>
    <row r="98" spans="1:104" x14ac:dyDescent="0.25">
      <c r="A98" t="s">
        <v>297</v>
      </c>
      <c r="B98" s="84">
        <v>0</v>
      </c>
      <c r="C98" s="84">
        <v>0</v>
      </c>
      <c r="D98" s="84">
        <v>0</v>
      </c>
      <c r="E98" s="84">
        <v>0</v>
      </c>
      <c r="F98" s="84">
        <v>0</v>
      </c>
      <c r="G98" s="84">
        <v>0</v>
      </c>
      <c r="H98" s="84">
        <v>0</v>
      </c>
      <c r="I98" s="84">
        <v>0</v>
      </c>
      <c r="J98" s="84">
        <v>0</v>
      </c>
      <c r="K98" s="84">
        <v>0</v>
      </c>
      <c r="L98" s="84">
        <v>0</v>
      </c>
      <c r="M98" s="84">
        <v>0</v>
      </c>
      <c r="N98" s="84">
        <v>0</v>
      </c>
      <c r="O98" s="84">
        <v>0</v>
      </c>
      <c r="P98" s="84">
        <v>0</v>
      </c>
      <c r="Q98" s="84">
        <v>0</v>
      </c>
      <c r="R98" s="84">
        <v>0</v>
      </c>
      <c r="S98" s="84">
        <v>0</v>
      </c>
      <c r="T98" s="84">
        <v>0</v>
      </c>
      <c r="U98" s="84">
        <v>0</v>
      </c>
      <c r="V98" s="84">
        <v>0</v>
      </c>
      <c r="W98" s="84">
        <v>0</v>
      </c>
      <c r="X98" s="84">
        <v>0</v>
      </c>
      <c r="Y98" s="84">
        <v>0</v>
      </c>
      <c r="Z98" s="84">
        <v>0</v>
      </c>
      <c r="AA98" s="84">
        <v>0</v>
      </c>
      <c r="AB98" s="84">
        <v>0</v>
      </c>
      <c r="AC98" s="84">
        <v>0</v>
      </c>
      <c r="AD98" s="84">
        <v>0</v>
      </c>
      <c r="AE98" s="84">
        <v>0</v>
      </c>
      <c r="AF98" s="84">
        <v>0</v>
      </c>
      <c r="AG98" s="84">
        <v>0</v>
      </c>
      <c r="AH98" s="84">
        <v>0</v>
      </c>
      <c r="AI98" s="84">
        <v>0</v>
      </c>
      <c r="AJ98" s="84">
        <v>0</v>
      </c>
      <c r="AK98" s="84">
        <v>0</v>
      </c>
      <c r="AL98" s="84">
        <v>0</v>
      </c>
      <c r="AM98" s="84">
        <v>0</v>
      </c>
      <c r="AN98" s="84">
        <v>0</v>
      </c>
      <c r="AO98" s="84">
        <v>0</v>
      </c>
      <c r="AP98" s="84">
        <v>0</v>
      </c>
      <c r="AQ98" s="84">
        <v>0</v>
      </c>
      <c r="AR98" s="84">
        <v>0</v>
      </c>
      <c r="AS98" s="84">
        <v>0</v>
      </c>
      <c r="AT98" s="84">
        <v>0</v>
      </c>
      <c r="AU98" s="84">
        <v>0</v>
      </c>
      <c r="AV98" s="84">
        <v>0</v>
      </c>
      <c r="AW98" s="84">
        <v>0</v>
      </c>
      <c r="AX98" s="84">
        <v>0</v>
      </c>
      <c r="AY98" s="84">
        <v>0</v>
      </c>
      <c r="AZ98" s="84">
        <v>0</v>
      </c>
      <c r="BA98" s="84">
        <v>0</v>
      </c>
      <c r="BB98" s="84">
        <v>0</v>
      </c>
      <c r="BC98" s="84">
        <v>0</v>
      </c>
      <c r="BD98" s="84">
        <v>0</v>
      </c>
      <c r="BE98" s="84">
        <v>0</v>
      </c>
      <c r="BF98" s="84">
        <v>0</v>
      </c>
      <c r="BG98" s="84">
        <v>0</v>
      </c>
      <c r="BH98" s="84">
        <v>0</v>
      </c>
      <c r="BI98" s="84">
        <v>0</v>
      </c>
      <c r="BJ98" s="84">
        <v>0</v>
      </c>
      <c r="BK98" s="84">
        <v>0</v>
      </c>
      <c r="BL98" s="84">
        <v>0</v>
      </c>
      <c r="BM98" s="84">
        <v>0</v>
      </c>
      <c r="BN98" s="84">
        <v>0</v>
      </c>
      <c r="BO98" s="84">
        <v>0</v>
      </c>
      <c r="BP98" s="84">
        <v>0</v>
      </c>
      <c r="BQ98" s="84">
        <v>0</v>
      </c>
      <c r="BR98" s="84">
        <v>0</v>
      </c>
      <c r="BS98" s="84">
        <v>0</v>
      </c>
      <c r="BT98" s="84">
        <v>0</v>
      </c>
      <c r="BU98" s="84">
        <v>0</v>
      </c>
      <c r="BV98" s="84">
        <v>0</v>
      </c>
      <c r="BW98" s="84">
        <v>0</v>
      </c>
      <c r="BX98" s="84">
        <v>0</v>
      </c>
      <c r="BY98" s="84">
        <v>0</v>
      </c>
      <c r="BZ98" s="84">
        <v>0</v>
      </c>
      <c r="CA98" s="84">
        <v>0</v>
      </c>
      <c r="CB98" s="84">
        <v>0</v>
      </c>
      <c r="CC98" s="84">
        <v>0</v>
      </c>
      <c r="CD98" s="84">
        <v>0</v>
      </c>
      <c r="CE98" s="84">
        <v>0</v>
      </c>
      <c r="CF98" s="84">
        <v>0</v>
      </c>
      <c r="CG98" s="84">
        <v>0</v>
      </c>
      <c r="CH98" s="84">
        <v>0</v>
      </c>
      <c r="CI98" s="84">
        <v>0</v>
      </c>
      <c r="CJ98" s="84">
        <v>0</v>
      </c>
      <c r="CK98" s="84">
        <v>0</v>
      </c>
      <c r="CL98" s="84">
        <v>0</v>
      </c>
      <c r="CM98" s="84">
        <v>0</v>
      </c>
      <c r="CN98" s="84">
        <v>0</v>
      </c>
      <c r="CO98" s="84">
        <v>0</v>
      </c>
      <c r="CP98" s="84">
        <v>0</v>
      </c>
      <c r="CQ98" s="84">
        <v>0</v>
      </c>
      <c r="CR98" s="84">
        <v>0</v>
      </c>
      <c r="CS98" s="84">
        <v>0</v>
      </c>
      <c r="CT98" s="84">
        <v>0</v>
      </c>
      <c r="CU98" s="84">
        <v>0</v>
      </c>
      <c r="CV98" s="84">
        <v>0</v>
      </c>
      <c r="CW98" s="84">
        <v>0</v>
      </c>
      <c r="CX98" s="84">
        <v>0</v>
      </c>
      <c r="CY98" s="84">
        <v>0</v>
      </c>
      <c r="CZ98" s="84">
        <v>0</v>
      </c>
    </row>
    <row r="99" spans="1:104" x14ac:dyDescent="0.25">
      <c r="A99" t="s">
        <v>300</v>
      </c>
      <c r="B99" s="84">
        <v>0</v>
      </c>
      <c r="C99" s="84">
        <v>0</v>
      </c>
      <c r="D99" s="84">
        <v>0</v>
      </c>
      <c r="E99" s="84">
        <v>0</v>
      </c>
      <c r="F99" s="84">
        <v>0</v>
      </c>
      <c r="G99" s="84">
        <v>0</v>
      </c>
      <c r="H99" s="84">
        <v>0</v>
      </c>
      <c r="I99" s="84">
        <v>0</v>
      </c>
      <c r="J99" s="84">
        <v>0</v>
      </c>
      <c r="K99" s="84">
        <v>0</v>
      </c>
      <c r="L99" s="84">
        <v>0</v>
      </c>
      <c r="M99" s="84">
        <v>0</v>
      </c>
      <c r="N99" s="84">
        <v>0</v>
      </c>
      <c r="O99" s="84">
        <v>0</v>
      </c>
      <c r="P99" s="84">
        <v>0</v>
      </c>
      <c r="Q99" s="84">
        <v>0</v>
      </c>
      <c r="R99" s="84">
        <v>0</v>
      </c>
      <c r="S99" s="84">
        <v>0</v>
      </c>
      <c r="T99" s="84">
        <v>0</v>
      </c>
      <c r="U99" s="84">
        <v>0</v>
      </c>
      <c r="V99" s="84">
        <v>0</v>
      </c>
      <c r="W99" s="84">
        <v>0</v>
      </c>
      <c r="X99" s="84">
        <v>0</v>
      </c>
      <c r="Y99" s="84">
        <v>0</v>
      </c>
      <c r="Z99" s="84">
        <v>0</v>
      </c>
      <c r="AA99" s="84">
        <v>0</v>
      </c>
      <c r="AB99" s="84">
        <v>0</v>
      </c>
      <c r="AC99" s="84">
        <v>0</v>
      </c>
      <c r="AD99" s="84">
        <v>0</v>
      </c>
      <c r="AE99" s="84">
        <v>0</v>
      </c>
      <c r="AF99" s="84">
        <v>0</v>
      </c>
      <c r="AG99" s="84">
        <v>0</v>
      </c>
      <c r="AH99" s="84">
        <v>0</v>
      </c>
      <c r="AI99" s="84">
        <v>0</v>
      </c>
      <c r="AJ99" s="84">
        <v>0</v>
      </c>
      <c r="AK99" s="84">
        <v>0</v>
      </c>
      <c r="AL99" s="84">
        <v>0</v>
      </c>
      <c r="AM99" s="84">
        <v>0</v>
      </c>
      <c r="AN99" s="84">
        <v>0</v>
      </c>
      <c r="AO99" s="84">
        <v>0</v>
      </c>
      <c r="AP99" s="84">
        <v>0</v>
      </c>
      <c r="AQ99" s="84">
        <v>0</v>
      </c>
      <c r="AR99" s="84">
        <v>0</v>
      </c>
      <c r="AS99" s="84">
        <v>0</v>
      </c>
      <c r="AT99" s="84">
        <v>0</v>
      </c>
      <c r="AU99" s="84">
        <v>0</v>
      </c>
      <c r="AV99" s="84">
        <v>0</v>
      </c>
      <c r="AW99" s="84">
        <v>0</v>
      </c>
      <c r="AX99" s="84">
        <v>0</v>
      </c>
      <c r="AY99" s="84">
        <v>0</v>
      </c>
      <c r="AZ99" s="84">
        <v>0</v>
      </c>
      <c r="BA99" s="84">
        <v>0</v>
      </c>
      <c r="BB99" s="84">
        <v>0</v>
      </c>
      <c r="BC99" s="84">
        <v>0</v>
      </c>
      <c r="BD99" s="84">
        <v>0</v>
      </c>
      <c r="BE99" s="84">
        <v>0</v>
      </c>
      <c r="BF99" s="84">
        <v>0</v>
      </c>
      <c r="BG99" s="84">
        <v>0</v>
      </c>
      <c r="BH99" s="84">
        <v>0</v>
      </c>
      <c r="BI99" s="84">
        <v>0</v>
      </c>
      <c r="BJ99" s="84">
        <v>0</v>
      </c>
      <c r="BK99" s="84">
        <v>0</v>
      </c>
      <c r="BL99" s="84">
        <v>0</v>
      </c>
      <c r="BM99" s="84">
        <v>0</v>
      </c>
      <c r="BN99" s="84">
        <v>0</v>
      </c>
      <c r="BO99" s="84">
        <v>0</v>
      </c>
      <c r="BP99" s="84">
        <v>0</v>
      </c>
      <c r="BQ99" s="84">
        <v>0</v>
      </c>
      <c r="BR99" s="84">
        <v>0</v>
      </c>
      <c r="BS99" s="84">
        <v>0</v>
      </c>
      <c r="BT99" s="84">
        <v>0</v>
      </c>
      <c r="BU99" s="84">
        <v>0</v>
      </c>
      <c r="BV99" s="84">
        <v>0</v>
      </c>
      <c r="BW99" s="84">
        <v>0</v>
      </c>
      <c r="BX99" s="84">
        <v>0</v>
      </c>
      <c r="BY99" s="84">
        <v>0</v>
      </c>
      <c r="BZ99" s="84">
        <v>0</v>
      </c>
      <c r="CA99" s="84">
        <v>0</v>
      </c>
      <c r="CB99" s="84">
        <v>0</v>
      </c>
      <c r="CC99" s="84">
        <v>0</v>
      </c>
      <c r="CD99" s="84">
        <v>0</v>
      </c>
      <c r="CE99" s="84">
        <v>0</v>
      </c>
      <c r="CF99" s="84">
        <v>0</v>
      </c>
      <c r="CG99" s="84">
        <v>0</v>
      </c>
      <c r="CH99" s="84">
        <v>0</v>
      </c>
      <c r="CI99" s="84">
        <v>0</v>
      </c>
      <c r="CJ99" s="84">
        <v>0</v>
      </c>
      <c r="CK99" s="84">
        <v>0</v>
      </c>
      <c r="CL99" s="84">
        <v>0</v>
      </c>
      <c r="CM99" s="84">
        <v>0</v>
      </c>
      <c r="CN99" s="84">
        <v>0</v>
      </c>
      <c r="CO99" s="84">
        <v>0</v>
      </c>
      <c r="CP99" s="84">
        <v>0</v>
      </c>
      <c r="CQ99" s="84">
        <v>0</v>
      </c>
      <c r="CR99" s="84">
        <v>0</v>
      </c>
      <c r="CS99" s="84">
        <v>0</v>
      </c>
      <c r="CT99" s="84">
        <v>0</v>
      </c>
      <c r="CU99" s="84">
        <v>0</v>
      </c>
      <c r="CV99" s="84">
        <v>0</v>
      </c>
      <c r="CW99" s="84">
        <v>0</v>
      </c>
      <c r="CX99" s="84">
        <v>0</v>
      </c>
      <c r="CY99" s="84">
        <v>0</v>
      </c>
      <c r="CZ99" s="84">
        <v>0</v>
      </c>
    </row>
    <row r="100" spans="1:104" x14ac:dyDescent="0.25">
      <c r="A100" t="s">
        <v>303</v>
      </c>
      <c r="B100" s="84">
        <v>0</v>
      </c>
      <c r="C100" s="84">
        <v>0</v>
      </c>
      <c r="D100" s="84">
        <v>0</v>
      </c>
      <c r="E100" s="84">
        <v>0</v>
      </c>
      <c r="F100" s="84">
        <v>0</v>
      </c>
      <c r="G100" s="84">
        <v>0</v>
      </c>
      <c r="H100" s="84">
        <v>0</v>
      </c>
      <c r="I100" s="84">
        <v>0</v>
      </c>
      <c r="J100" s="84">
        <v>0</v>
      </c>
      <c r="K100" s="84">
        <v>0</v>
      </c>
      <c r="L100" s="84">
        <v>0</v>
      </c>
      <c r="M100" s="84">
        <v>0</v>
      </c>
      <c r="N100" s="84">
        <v>0</v>
      </c>
      <c r="O100" s="84">
        <v>0</v>
      </c>
      <c r="P100" s="84">
        <v>0</v>
      </c>
      <c r="Q100" s="84">
        <v>0</v>
      </c>
      <c r="R100" s="84">
        <v>0</v>
      </c>
      <c r="S100" s="84">
        <v>0</v>
      </c>
      <c r="T100" s="84">
        <v>0</v>
      </c>
      <c r="U100" s="84">
        <v>0</v>
      </c>
      <c r="V100" s="84">
        <v>0</v>
      </c>
      <c r="W100" s="84">
        <v>0</v>
      </c>
      <c r="X100" s="84">
        <v>0</v>
      </c>
      <c r="Y100" s="84">
        <v>0</v>
      </c>
      <c r="Z100" s="84">
        <v>0</v>
      </c>
      <c r="AA100" s="84">
        <v>0</v>
      </c>
      <c r="AB100" s="84">
        <v>0</v>
      </c>
      <c r="AC100" s="84">
        <v>9.2635899999999997E-4</v>
      </c>
      <c r="AD100" s="84">
        <v>0</v>
      </c>
      <c r="AE100" s="84">
        <v>0</v>
      </c>
      <c r="AF100" s="84">
        <v>0</v>
      </c>
      <c r="AG100" s="84">
        <v>0</v>
      </c>
      <c r="AH100" s="84">
        <v>0</v>
      </c>
      <c r="AI100" s="84">
        <v>0</v>
      </c>
      <c r="AJ100" s="84">
        <v>0</v>
      </c>
      <c r="AK100" s="84">
        <v>5.5103599999999997E-4</v>
      </c>
      <c r="AL100" s="84">
        <v>0</v>
      </c>
      <c r="AM100" s="84">
        <v>0</v>
      </c>
      <c r="AN100" s="84">
        <v>0</v>
      </c>
      <c r="AO100" s="84">
        <v>0</v>
      </c>
      <c r="AP100" s="84">
        <v>0</v>
      </c>
      <c r="AQ100" s="84">
        <v>0</v>
      </c>
      <c r="AR100" s="84">
        <v>9.3944600000000003E-4</v>
      </c>
      <c r="AS100" s="84">
        <v>0</v>
      </c>
      <c r="AT100" s="84">
        <v>0</v>
      </c>
      <c r="AU100" s="84">
        <v>0.213279</v>
      </c>
      <c r="AV100" s="84">
        <v>0</v>
      </c>
      <c r="AW100" s="84">
        <v>0</v>
      </c>
      <c r="AX100" s="84">
        <v>0</v>
      </c>
      <c r="AY100" s="84">
        <v>0</v>
      </c>
      <c r="AZ100" s="84">
        <v>0</v>
      </c>
      <c r="BA100" s="84">
        <v>0</v>
      </c>
      <c r="BB100" s="84">
        <v>0</v>
      </c>
      <c r="BC100" s="84">
        <v>0</v>
      </c>
      <c r="BD100" s="84">
        <v>0</v>
      </c>
      <c r="BE100" s="84">
        <v>0</v>
      </c>
      <c r="BF100" s="84">
        <v>0</v>
      </c>
      <c r="BG100" s="84">
        <v>0</v>
      </c>
      <c r="BH100" s="84">
        <v>0</v>
      </c>
      <c r="BI100" s="84">
        <v>0</v>
      </c>
      <c r="BJ100" s="84">
        <v>0</v>
      </c>
      <c r="BK100" s="84">
        <v>0</v>
      </c>
      <c r="BL100" s="84">
        <v>0</v>
      </c>
      <c r="BM100" s="84">
        <v>0</v>
      </c>
      <c r="BN100" s="84">
        <v>0</v>
      </c>
      <c r="BO100" s="84">
        <v>0</v>
      </c>
      <c r="BP100" s="84">
        <v>0</v>
      </c>
      <c r="BQ100" s="84">
        <v>0</v>
      </c>
      <c r="BR100" s="84">
        <v>0</v>
      </c>
      <c r="BS100" s="84">
        <v>0</v>
      </c>
      <c r="BT100" s="84">
        <v>0</v>
      </c>
      <c r="BU100" s="84">
        <v>0</v>
      </c>
      <c r="BV100" s="84">
        <v>0</v>
      </c>
      <c r="BW100" s="84">
        <v>0</v>
      </c>
      <c r="BX100" s="84">
        <v>0</v>
      </c>
      <c r="BY100" s="84">
        <v>7.4971599999999999E-4</v>
      </c>
      <c r="BZ100" s="84">
        <v>0</v>
      </c>
      <c r="CA100" s="84">
        <v>0</v>
      </c>
      <c r="CB100" s="84">
        <v>0</v>
      </c>
      <c r="CC100" s="84">
        <v>0</v>
      </c>
      <c r="CD100" s="84">
        <v>0</v>
      </c>
      <c r="CE100" s="84">
        <v>0</v>
      </c>
      <c r="CF100" s="84">
        <v>0</v>
      </c>
      <c r="CG100" s="84">
        <v>0</v>
      </c>
      <c r="CH100" s="84">
        <v>0</v>
      </c>
      <c r="CI100" s="84">
        <v>0</v>
      </c>
      <c r="CJ100" s="84">
        <v>0</v>
      </c>
      <c r="CK100" s="84">
        <v>0</v>
      </c>
      <c r="CL100" s="84">
        <v>0</v>
      </c>
      <c r="CM100" s="84">
        <v>0</v>
      </c>
      <c r="CN100" s="84">
        <v>0</v>
      </c>
      <c r="CO100" s="84">
        <v>0</v>
      </c>
      <c r="CP100" s="84">
        <v>0</v>
      </c>
      <c r="CQ100" s="84">
        <v>0</v>
      </c>
      <c r="CR100" s="84">
        <v>0</v>
      </c>
      <c r="CS100" s="84">
        <v>0</v>
      </c>
      <c r="CT100" s="84">
        <v>0</v>
      </c>
      <c r="CU100" s="84">
        <v>0</v>
      </c>
      <c r="CV100" s="84">
        <v>0</v>
      </c>
      <c r="CW100" s="84">
        <v>0</v>
      </c>
      <c r="CX100" s="84">
        <v>0</v>
      </c>
      <c r="CY100" s="84">
        <v>0</v>
      </c>
      <c r="CZ100" s="84">
        <v>0</v>
      </c>
    </row>
    <row r="101" spans="1:104" x14ac:dyDescent="0.25">
      <c r="A101" t="s">
        <v>306</v>
      </c>
      <c r="B101" s="84">
        <v>0</v>
      </c>
      <c r="C101" s="84">
        <v>0</v>
      </c>
      <c r="D101" s="84">
        <v>0</v>
      </c>
      <c r="E101" s="84">
        <v>0</v>
      </c>
      <c r="F101" s="84">
        <v>0</v>
      </c>
      <c r="G101" s="84">
        <v>0</v>
      </c>
      <c r="H101" s="84">
        <v>0</v>
      </c>
      <c r="I101" s="84">
        <v>0</v>
      </c>
      <c r="J101" s="84">
        <v>0</v>
      </c>
      <c r="K101" s="84">
        <v>0</v>
      </c>
      <c r="L101" s="84">
        <v>0</v>
      </c>
      <c r="M101" s="84">
        <v>0</v>
      </c>
      <c r="N101" s="84">
        <v>0</v>
      </c>
      <c r="O101" s="84">
        <v>0</v>
      </c>
      <c r="P101" s="84">
        <v>0</v>
      </c>
      <c r="Q101" s="84">
        <v>0</v>
      </c>
      <c r="R101" s="84">
        <v>0</v>
      </c>
      <c r="S101" s="84">
        <v>0</v>
      </c>
      <c r="T101" s="84">
        <v>0</v>
      </c>
      <c r="U101" s="84">
        <v>0</v>
      </c>
      <c r="V101" s="84">
        <v>0</v>
      </c>
      <c r="W101" s="84">
        <v>0</v>
      </c>
      <c r="X101" s="84">
        <v>0</v>
      </c>
      <c r="Y101" s="84">
        <v>0</v>
      </c>
      <c r="Z101" s="84">
        <v>0</v>
      </c>
      <c r="AA101" s="84">
        <v>0</v>
      </c>
      <c r="AB101" s="84">
        <v>0</v>
      </c>
      <c r="AC101" s="84">
        <v>3.7878899999999999E-6</v>
      </c>
      <c r="AD101" s="84">
        <v>0</v>
      </c>
      <c r="AE101" s="84">
        <v>0</v>
      </c>
      <c r="AF101" s="84">
        <v>0</v>
      </c>
      <c r="AG101" s="84">
        <v>0</v>
      </c>
      <c r="AH101" s="84">
        <v>0</v>
      </c>
      <c r="AI101" s="84">
        <v>0</v>
      </c>
      <c r="AJ101" s="84">
        <v>0</v>
      </c>
      <c r="AK101" s="84">
        <v>0</v>
      </c>
      <c r="AL101" s="84">
        <v>0</v>
      </c>
      <c r="AM101" s="84">
        <v>0</v>
      </c>
      <c r="AN101" s="84">
        <v>0</v>
      </c>
      <c r="AO101" s="84">
        <v>0</v>
      </c>
      <c r="AP101" s="84">
        <v>0</v>
      </c>
      <c r="AQ101" s="84">
        <v>0</v>
      </c>
      <c r="AR101" s="84">
        <v>0</v>
      </c>
      <c r="AS101" s="84">
        <v>0</v>
      </c>
      <c r="AT101" s="84">
        <v>0</v>
      </c>
      <c r="AU101" s="84">
        <v>7.79822E-4</v>
      </c>
      <c r="AV101" s="84">
        <v>0</v>
      </c>
      <c r="AW101" s="84">
        <v>0</v>
      </c>
      <c r="AX101" s="84">
        <v>0</v>
      </c>
      <c r="AY101" s="84">
        <v>0</v>
      </c>
      <c r="AZ101" s="84">
        <v>0</v>
      </c>
      <c r="BA101" s="84">
        <v>0</v>
      </c>
      <c r="BB101" s="84">
        <v>0</v>
      </c>
      <c r="BC101" s="84">
        <v>0</v>
      </c>
      <c r="BD101" s="84">
        <v>0</v>
      </c>
      <c r="BE101" s="84">
        <v>0</v>
      </c>
      <c r="BF101" s="84">
        <v>0</v>
      </c>
      <c r="BG101" s="84">
        <v>0</v>
      </c>
      <c r="BH101" s="84">
        <v>0</v>
      </c>
      <c r="BI101" s="84">
        <v>0</v>
      </c>
      <c r="BJ101" s="84">
        <v>0</v>
      </c>
      <c r="BK101" s="84">
        <v>0</v>
      </c>
      <c r="BL101" s="84">
        <v>0</v>
      </c>
      <c r="BM101" s="84">
        <v>0</v>
      </c>
      <c r="BN101" s="84">
        <v>0</v>
      </c>
      <c r="BO101" s="84">
        <v>0</v>
      </c>
      <c r="BP101" s="84">
        <v>0</v>
      </c>
      <c r="BQ101" s="84">
        <v>0</v>
      </c>
      <c r="BR101" s="84">
        <v>0</v>
      </c>
      <c r="BS101" s="84">
        <v>0</v>
      </c>
      <c r="BT101" s="84">
        <v>0</v>
      </c>
      <c r="BU101" s="84">
        <v>0</v>
      </c>
      <c r="BV101" s="84">
        <v>0</v>
      </c>
      <c r="BW101" s="84">
        <v>0</v>
      </c>
      <c r="BX101" s="84">
        <v>0</v>
      </c>
      <c r="BY101" s="84">
        <v>3.0681700000000001E-6</v>
      </c>
      <c r="BZ101" s="84">
        <v>0</v>
      </c>
      <c r="CA101" s="84">
        <v>0</v>
      </c>
      <c r="CB101" s="84">
        <v>0</v>
      </c>
      <c r="CC101" s="84">
        <v>0</v>
      </c>
      <c r="CD101" s="84">
        <v>0</v>
      </c>
      <c r="CE101" s="84">
        <v>0</v>
      </c>
      <c r="CF101" s="84">
        <v>0</v>
      </c>
      <c r="CG101" s="84">
        <v>0</v>
      </c>
      <c r="CH101" s="84">
        <v>0</v>
      </c>
      <c r="CI101" s="84">
        <v>0</v>
      </c>
      <c r="CJ101" s="84">
        <v>0</v>
      </c>
      <c r="CK101" s="84">
        <v>0</v>
      </c>
      <c r="CL101" s="84">
        <v>0</v>
      </c>
      <c r="CM101" s="84">
        <v>0</v>
      </c>
      <c r="CN101" s="84">
        <v>0</v>
      </c>
      <c r="CO101" s="84">
        <v>0</v>
      </c>
      <c r="CP101" s="84">
        <v>0</v>
      </c>
      <c r="CQ101" s="84">
        <v>0</v>
      </c>
      <c r="CR101" s="84">
        <v>0</v>
      </c>
      <c r="CS101" s="84">
        <v>0</v>
      </c>
      <c r="CT101" s="84">
        <v>0</v>
      </c>
      <c r="CU101" s="84">
        <v>0</v>
      </c>
      <c r="CV101" s="84">
        <v>0</v>
      </c>
      <c r="CW101" s="84">
        <v>0</v>
      </c>
      <c r="CX101" s="84">
        <v>0</v>
      </c>
      <c r="CY101" s="84">
        <v>0</v>
      </c>
      <c r="CZ101" s="84">
        <v>0</v>
      </c>
    </row>
    <row r="102" spans="1:104" x14ac:dyDescent="0.25">
      <c r="A102" t="s">
        <v>309</v>
      </c>
      <c r="B102" s="84">
        <v>0</v>
      </c>
      <c r="C102" s="84">
        <v>0</v>
      </c>
      <c r="D102" s="84">
        <v>0</v>
      </c>
      <c r="E102" s="84">
        <v>0</v>
      </c>
      <c r="F102" s="84">
        <v>0</v>
      </c>
      <c r="G102" s="84">
        <v>0</v>
      </c>
      <c r="H102" s="84">
        <v>0</v>
      </c>
      <c r="I102" s="84">
        <v>0</v>
      </c>
      <c r="J102" s="84">
        <v>0</v>
      </c>
      <c r="K102" s="84">
        <v>0</v>
      </c>
      <c r="L102" s="84">
        <v>0</v>
      </c>
      <c r="M102" s="84">
        <v>0</v>
      </c>
      <c r="N102" s="84">
        <v>0</v>
      </c>
      <c r="O102" s="84">
        <v>0</v>
      </c>
      <c r="P102" s="84">
        <v>0</v>
      </c>
      <c r="Q102" s="84">
        <v>0</v>
      </c>
      <c r="R102" s="84">
        <v>0</v>
      </c>
      <c r="S102" s="84">
        <v>0</v>
      </c>
      <c r="T102" s="84">
        <v>0</v>
      </c>
      <c r="U102" s="84">
        <v>0</v>
      </c>
      <c r="V102" s="84">
        <v>0</v>
      </c>
      <c r="W102" s="84">
        <v>0</v>
      </c>
      <c r="X102" s="84">
        <v>0</v>
      </c>
      <c r="Y102" s="84">
        <v>0</v>
      </c>
      <c r="Z102" s="84">
        <v>0</v>
      </c>
      <c r="AA102" s="84">
        <v>0</v>
      </c>
      <c r="AB102" s="84">
        <v>0</v>
      </c>
      <c r="AC102" s="84">
        <v>2.68536E-5</v>
      </c>
      <c r="AD102" s="84">
        <v>0</v>
      </c>
      <c r="AE102" s="84">
        <v>0</v>
      </c>
      <c r="AF102" s="84">
        <v>0</v>
      </c>
      <c r="AG102" s="84">
        <v>0</v>
      </c>
      <c r="AH102" s="84">
        <v>0</v>
      </c>
      <c r="AI102" s="84">
        <v>0</v>
      </c>
      <c r="AJ102" s="84">
        <v>0</v>
      </c>
      <c r="AK102" s="84">
        <v>0</v>
      </c>
      <c r="AL102" s="84">
        <v>0</v>
      </c>
      <c r="AM102" s="84">
        <v>0</v>
      </c>
      <c r="AN102" s="84">
        <v>0</v>
      </c>
      <c r="AO102" s="84">
        <v>0</v>
      </c>
      <c r="AP102" s="84">
        <v>0</v>
      </c>
      <c r="AQ102" s="84">
        <v>0</v>
      </c>
      <c r="AR102" s="84">
        <v>0</v>
      </c>
      <c r="AS102" s="84">
        <v>0</v>
      </c>
      <c r="AT102" s="84">
        <v>0</v>
      </c>
      <c r="AU102" s="84">
        <v>5.5284000000000002E-3</v>
      </c>
      <c r="AV102" s="84">
        <v>0</v>
      </c>
      <c r="AW102" s="84">
        <v>0</v>
      </c>
      <c r="AX102" s="84">
        <v>0</v>
      </c>
      <c r="AY102" s="84">
        <v>0</v>
      </c>
      <c r="AZ102" s="84">
        <v>0</v>
      </c>
      <c r="BA102" s="84">
        <v>0</v>
      </c>
      <c r="BB102" s="84">
        <v>0</v>
      </c>
      <c r="BC102" s="84">
        <v>0</v>
      </c>
      <c r="BD102" s="84">
        <v>0</v>
      </c>
      <c r="BE102" s="84">
        <v>0</v>
      </c>
      <c r="BF102" s="84">
        <v>0</v>
      </c>
      <c r="BG102" s="84">
        <v>0</v>
      </c>
      <c r="BH102" s="84">
        <v>0</v>
      </c>
      <c r="BI102" s="84">
        <v>0</v>
      </c>
      <c r="BJ102" s="84">
        <v>0</v>
      </c>
      <c r="BK102" s="84">
        <v>0</v>
      </c>
      <c r="BL102" s="84">
        <v>0</v>
      </c>
      <c r="BM102" s="84">
        <v>0</v>
      </c>
      <c r="BN102" s="84">
        <v>0</v>
      </c>
      <c r="BO102" s="84">
        <v>0</v>
      </c>
      <c r="BP102" s="84">
        <v>0</v>
      </c>
      <c r="BQ102" s="84">
        <v>0</v>
      </c>
      <c r="BR102" s="84">
        <v>0</v>
      </c>
      <c r="BS102" s="84">
        <v>0</v>
      </c>
      <c r="BT102" s="84">
        <v>0</v>
      </c>
      <c r="BU102" s="84">
        <v>0</v>
      </c>
      <c r="BV102" s="84">
        <v>0</v>
      </c>
      <c r="BW102" s="84">
        <v>0</v>
      </c>
      <c r="BX102" s="84">
        <v>0</v>
      </c>
      <c r="BY102" s="84">
        <v>2.17513E-5</v>
      </c>
      <c r="BZ102" s="84">
        <v>0</v>
      </c>
      <c r="CA102" s="84">
        <v>0</v>
      </c>
      <c r="CB102" s="84">
        <v>0</v>
      </c>
      <c r="CC102" s="84">
        <v>0</v>
      </c>
      <c r="CD102" s="84">
        <v>0</v>
      </c>
      <c r="CE102" s="84">
        <v>0</v>
      </c>
      <c r="CF102" s="84">
        <v>0</v>
      </c>
      <c r="CG102" s="84">
        <v>0</v>
      </c>
      <c r="CH102" s="84">
        <v>0</v>
      </c>
      <c r="CI102" s="84">
        <v>0</v>
      </c>
      <c r="CJ102" s="84">
        <v>0</v>
      </c>
      <c r="CK102" s="84">
        <v>0</v>
      </c>
      <c r="CL102" s="84">
        <v>0</v>
      </c>
      <c r="CM102" s="84">
        <v>0</v>
      </c>
      <c r="CN102" s="84">
        <v>0</v>
      </c>
      <c r="CO102" s="84">
        <v>0</v>
      </c>
      <c r="CP102" s="84">
        <v>0</v>
      </c>
      <c r="CQ102" s="84">
        <v>0</v>
      </c>
      <c r="CR102" s="84">
        <v>0</v>
      </c>
      <c r="CS102" s="84">
        <v>0</v>
      </c>
      <c r="CT102" s="84">
        <v>0</v>
      </c>
      <c r="CU102" s="84">
        <v>0</v>
      </c>
      <c r="CV102" s="84">
        <v>0</v>
      </c>
      <c r="CW102" s="84">
        <v>0</v>
      </c>
      <c r="CX102" s="84">
        <v>0</v>
      </c>
      <c r="CY102" s="84">
        <v>0</v>
      </c>
      <c r="CZ102" s="84">
        <v>0</v>
      </c>
    </row>
    <row r="103" spans="1:104" x14ac:dyDescent="0.25">
      <c r="A103" t="s">
        <v>312</v>
      </c>
      <c r="B103" s="84">
        <v>0</v>
      </c>
      <c r="C103" s="84">
        <v>0</v>
      </c>
      <c r="D103" s="84">
        <v>0</v>
      </c>
      <c r="E103" s="84">
        <v>0</v>
      </c>
      <c r="F103" s="84">
        <v>0</v>
      </c>
      <c r="G103" s="84">
        <v>0</v>
      </c>
      <c r="H103" s="84">
        <v>0</v>
      </c>
      <c r="I103" s="84">
        <v>0</v>
      </c>
      <c r="J103" s="84">
        <v>0</v>
      </c>
      <c r="K103" s="84">
        <v>0</v>
      </c>
      <c r="L103" s="84">
        <v>0</v>
      </c>
      <c r="M103" s="84">
        <v>0</v>
      </c>
      <c r="N103" s="84">
        <v>0</v>
      </c>
      <c r="O103" s="84">
        <v>0</v>
      </c>
      <c r="P103" s="84">
        <v>0</v>
      </c>
      <c r="Q103" s="84">
        <v>0</v>
      </c>
      <c r="R103" s="84">
        <v>0</v>
      </c>
      <c r="S103" s="84">
        <v>0</v>
      </c>
      <c r="T103" s="84">
        <v>0</v>
      </c>
      <c r="U103" s="84">
        <v>0</v>
      </c>
      <c r="V103" s="84">
        <v>0</v>
      </c>
      <c r="W103" s="84">
        <v>0</v>
      </c>
      <c r="X103" s="84">
        <v>0</v>
      </c>
      <c r="Y103" s="84">
        <v>0</v>
      </c>
      <c r="Z103" s="84">
        <v>0</v>
      </c>
      <c r="AA103" s="84">
        <v>0</v>
      </c>
      <c r="AB103" s="84">
        <v>0</v>
      </c>
      <c r="AC103" s="84">
        <v>0</v>
      </c>
      <c r="AD103" s="84">
        <v>0</v>
      </c>
      <c r="AE103" s="84">
        <v>0</v>
      </c>
      <c r="AF103" s="84">
        <v>0</v>
      </c>
      <c r="AG103" s="84">
        <v>0</v>
      </c>
      <c r="AH103" s="84">
        <v>0</v>
      </c>
      <c r="AI103" s="84">
        <v>0</v>
      </c>
      <c r="AJ103" s="84">
        <v>0</v>
      </c>
      <c r="AK103" s="84">
        <v>0</v>
      </c>
      <c r="AL103" s="84">
        <v>0</v>
      </c>
      <c r="AM103" s="84">
        <v>0</v>
      </c>
      <c r="AN103" s="84">
        <v>0</v>
      </c>
      <c r="AO103" s="84">
        <v>0</v>
      </c>
      <c r="AP103" s="84">
        <v>0</v>
      </c>
      <c r="AQ103" s="84">
        <v>0</v>
      </c>
      <c r="AR103" s="84">
        <v>0</v>
      </c>
      <c r="AS103" s="84">
        <v>0</v>
      </c>
      <c r="AT103" s="84">
        <v>0</v>
      </c>
      <c r="AU103" s="84">
        <v>0</v>
      </c>
      <c r="AV103" s="84">
        <v>0</v>
      </c>
      <c r="AW103" s="84">
        <v>0</v>
      </c>
      <c r="AX103" s="84">
        <v>0</v>
      </c>
      <c r="AY103" s="84">
        <v>0</v>
      </c>
      <c r="AZ103" s="84">
        <v>0</v>
      </c>
      <c r="BA103" s="84">
        <v>0</v>
      </c>
      <c r="BB103" s="84">
        <v>0</v>
      </c>
      <c r="BC103" s="84">
        <v>0</v>
      </c>
      <c r="BD103" s="84">
        <v>0</v>
      </c>
      <c r="BE103" s="84">
        <v>0</v>
      </c>
      <c r="BF103" s="84">
        <v>0</v>
      </c>
      <c r="BG103" s="84">
        <v>0</v>
      </c>
      <c r="BH103" s="84">
        <v>0</v>
      </c>
      <c r="BI103" s="84">
        <v>0</v>
      </c>
      <c r="BJ103" s="84">
        <v>0</v>
      </c>
      <c r="BK103" s="84">
        <v>0</v>
      </c>
      <c r="BL103" s="84">
        <v>0</v>
      </c>
      <c r="BM103" s="84">
        <v>0</v>
      </c>
      <c r="BN103" s="84">
        <v>0</v>
      </c>
      <c r="BO103" s="84">
        <v>0</v>
      </c>
      <c r="BP103" s="84">
        <v>0</v>
      </c>
      <c r="BQ103" s="84">
        <v>0</v>
      </c>
      <c r="BR103" s="84">
        <v>0</v>
      </c>
      <c r="BS103" s="84">
        <v>0</v>
      </c>
      <c r="BT103" s="84">
        <v>0</v>
      </c>
      <c r="BU103" s="84">
        <v>0</v>
      </c>
      <c r="BV103" s="84">
        <v>0</v>
      </c>
      <c r="BW103" s="84">
        <v>0</v>
      </c>
      <c r="BX103" s="84">
        <v>0</v>
      </c>
      <c r="BY103" s="84">
        <v>0</v>
      </c>
      <c r="BZ103" s="84">
        <v>0</v>
      </c>
      <c r="CA103" s="84">
        <v>0</v>
      </c>
      <c r="CB103" s="84">
        <v>0</v>
      </c>
      <c r="CC103" s="84">
        <v>0</v>
      </c>
      <c r="CD103" s="84">
        <v>0</v>
      </c>
      <c r="CE103" s="84">
        <v>0</v>
      </c>
      <c r="CF103" s="84">
        <v>0</v>
      </c>
      <c r="CG103" s="84">
        <v>0</v>
      </c>
      <c r="CH103" s="84">
        <v>0</v>
      </c>
      <c r="CI103" s="84">
        <v>0</v>
      </c>
      <c r="CJ103" s="84">
        <v>0</v>
      </c>
      <c r="CK103" s="84">
        <v>0</v>
      </c>
      <c r="CL103" s="84">
        <v>0</v>
      </c>
      <c r="CM103" s="84">
        <v>0</v>
      </c>
      <c r="CN103" s="84">
        <v>0</v>
      </c>
      <c r="CO103" s="84">
        <v>0</v>
      </c>
      <c r="CP103" s="84">
        <v>0</v>
      </c>
      <c r="CQ103" s="84">
        <v>0</v>
      </c>
      <c r="CR103" s="84">
        <v>0</v>
      </c>
      <c r="CS103" s="84">
        <v>0</v>
      </c>
      <c r="CT103" s="84">
        <v>0</v>
      </c>
      <c r="CU103" s="84">
        <v>0</v>
      </c>
      <c r="CV103" s="84">
        <v>0</v>
      </c>
      <c r="CW103" s="84">
        <v>0</v>
      </c>
      <c r="CX103" s="84">
        <v>0</v>
      </c>
      <c r="CY103" s="84">
        <v>0</v>
      </c>
      <c r="CZ103" s="84">
        <v>0</v>
      </c>
    </row>
    <row r="104" spans="1:104" x14ac:dyDescent="0.25">
      <c r="A104" t="s">
        <v>315</v>
      </c>
      <c r="B104" s="84">
        <v>0</v>
      </c>
      <c r="C104" s="84">
        <v>0</v>
      </c>
      <c r="D104" s="84">
        <v>0</v>
      </c>
      <c r="E104" s="84">
        <v>0</v>
      </c>
      <c r="F104" s="84">
        <v>0</v>
      </c>
      <c r="G104" s="84">
        <v>0</v>
      </c>
      <c r="H104" s="84">
        <v>0</v>
      </c>
      <c r="I104" s="84">
        <v>0</v>
      </c>
      <c r="J104" s="84">
        <v>0</v>
      </c>
      <c r="K104" s="84">
        <v>0</v>
      </c>
      <c r="L104" s="84">
        <v>0</v>
      </c>
      <c r="M104" s="84">
        <v>0</v>
      </c>
      <c r="N104" s="84">
        <v>0</v>
      </c>
      <c r="O104" s="84">
        <v>0</v>
      </c>
      <c r="P104" s="84">
        <v>0</v>
      </c>
      <c r="Q104" s="84">
        <v>0</v>
      </c>
      <c r="R104" s="84">
        <v>0</v>
      </c>
      <c r="S104" s="84">
        <v>0</v>
      </c>
      <c r="T104" s="84">
        <v>0</v>
      </c>
      <c r="U104" s="84">
        <v>0</v>
      </c>
      <c r="V104" s="84">
        <v>0</v>
      </c>
      <c r="W104" s="84">
        <v>0</v>
      </c>
      <c r="X104" s="84">
        <v>0</v>
      </c>
      <c r="Y104" s="84">
        <v>0</v>
      </c>
      <c r="Z104" s="84">
        <v>0</v>
      </c>
      <c r="AA104" s="84">
        <v>0</v>
      </c>
      <c r="AB104" s="84">
        <v>0</v>
      </c>
      <c r="AC104" s="84">
        <v>1.5899899999999999E-3</v>
      </c>
      <c r="AD104" s="84">
        <v>0</v>
      </c>
      <c r="AE104" s="84">
        <v>0</v>
      </c>
      <c r="AF104" s="84">
        <v>0</v>
      </c>
      <c r="AG104" s="84">
        <v>0</v>
      </c>
      <c r="AH104" s="84">
        <v>0</v>
      </c>
      <c r="AI104" s="84">
        <v>0</v>
      </c>
      <c r="AJ104" s="84">
        <v>0</v>
      </c>
      <c r="AK104" s="84">
        <v>9.4566599999999995E-4</v>
      </c>
      <c r="AL104" s="84">
        <v>0</v>
      </c>
      <c r="AM104" s="84">
        <v>0</v>
      </c>
      <c r="AN104" s="84">
        <v>0</v>
      </c>
      <c r="AO104" s="84">
        <v>0</v>
      </c>
      <c r="AP104" s="84">
        <v>0</v>
      </c>
      <c r="AQ104" s="84">
        <v>0</v>
      </c>
      <c r="AR104" s="84">
        <v>1.61247E-3</v>
      </c>
      <c r="AS104" s="84">
        <v>0</v>
      </c>
      <c r="AT104" s="84">
        <v>0</v>
      </c>
      <c r="AU104" s="84">
        <v>0.36512299999999998</v>
      </c>
      <c r="AV104" s="84">
        <v>0</v>
      </c>
      <c r="AW104" s="84">
        <v>0</v>
      </c>
      <c r="AX104" s="84">
        <v>0</v>
      </c>
      <c r="AY104" s="84">
        <v>0</v>
      </c>
      <c r="AZ104" s="84">
        <v>0</v>
      </c>
      <c r="BA104" s="84">
        <v>0</v>
      </c>
      <c r="BB104" s="84">
        <v>0</v>
      </c>
      <c r="BC104" s="84">
        <v>0</v>
      </c>
      <c r="BD104" s="84">
        <v>0</v>
      </c>
      <c r="BE104" s="84">
        <v>0</v>
      </c>
      <c r="BF104" s="84">
        <v>0</v>
      </c>
      <c r="BG104" s="84">
        <v>0</v>
      </c>
      <c r="BH104" s="84">
        <v>0</v>
      </c>
      <c r="BI104" s="84">
        <v>0</v>
      </c>
      <c r="BJ104" s="84">
        <v>0</v>
      </c>
      <c r="BK104" s="84">
        <v>0</v>
      </c>
      <c r="BL104" s="84">
        <v>0</v>
      </c>
      <c r="BM104" s="84">
        <v>0</v>
      </c>
      <c r="BN104" s="84">
        <v>0</v>
      </c>
      <c r="BO104" s="84">
        <v>0</v>
      </c>
      <c r="BP104" s="84">
        <v>0</v>
      </c>
      <c r="BQ104" s="84">
        <v>0</v>
      </c>
      <c r="BR104" s="84">
        <v>0</v>
      </c>
      <c r="BS104" s="84">
        <v>0</v>
      </c>
      <c r="BT104" s="84">
        <v>0</v>
      </c>
      <c r="BU104" s="84">
        <v>0</v>
      </c>
      <c r="BV104" s="84">
        <v>0</v>
      </c>
      <c r="BW104" s="84">
        <v>0</v>
      </c>
      <c r="BX104" s="84">
        <v>0</v>
      </c>
      <c r="BY104" s="84">
        <v>0</v>
      </c>
      <c r="BZ104" s="84">
        <v>0</v>
      </c>
      <c r="CA104" s="84">
        <v>0</v>
      </c>
      <c r="CB104" s="84">
        <v>0</v>
      </c>
      <c r="CC104" s="84">
        <v>0</v>
      </c>
      <c r="CD104" s="84">
        <v>0</v>
      </c>
      <c r="CE104" s="84">
        <v>0</v>
      </c>
      <c r="CF104" s="84">
        <v>0</v>
      </c>
      <c r="CG104" s="84">
        <v>0</v>
      </c>
      <c r="CH104" s="84">
        <v>0</v>
      </c>
      <c r="CI104" s="84">
        <v>0</v>
      </c>
      <c r="CJ104" s="84">
        <v>0</v>
      </c>
      <c r="CK104" s="84">
        <v>0</v>
      </c>
      <c r="CL104" s="84">
        <v>0</v>
      </c>
      <c r="CM104" s="84">
        <v>0</v>
      </c>
      <c r="CN104" s="84">
        <v>0</v>
      </c>
      <c r="CO104" s="84">
        <v>0</v>
      </c>
      <c r="CP104" s="84">
        <v>0</v>
      </c>
      <c r="CQ104" s="84">
        <v>0</v>
      </c>
      <c r="CR104" s="84">
        <v>0</v>
      </c>
      <c r="CS104" s="84">
        <v>1.82807E-3</v>
      </c>
      <c r="CT104" s="84">
        <v>0</v>
      </c>
      <c r="CU104" s="84">
        <v>0</v>
      </c>
      <c r="CV104" s="84">
        <v>0</v>
      </c>
      <c r="CW104" s="84">
        <v>0</v>
      </c>
      <c r="CX104" s="84">
        <v>0</v>
      </c>
      <c r="CY104" s="84">
        <v>0</v>
      </c>
      <c r="CZ104" s="84">
        <v>0</v>
      </c>
    </row>
    <row r="105" spans="1:104" x14ac:dyDescent="0.25">
      <c r="A105" t="s">
        <v>318</v>
      </c>
      <c r="B105" s="84">
        <v>0</v>
      </c>
      <c r="C105" s="84">
        <v>0</v>
      </c>
      <c r="D105" s="84">
        <v>0</v>
      </c>
      <c r="E105" s="84">
        <v>0</v>
      </c>
      <c r="F105" s="84">
        <v>0</v>
      </c>
      <c r="G105" s="84">
        <v>0</v>
      </c>
      <c r="H105" s="84">
        <v>0</v>
      </c>
      <c r="I105" s="84">
        <v>0</v>
      </c>
      <c r="J105" s="84">
        <v>0</v>
      </c>
      <c r="K105" s="84">
        <v>0</v>
      </c>
      <c r="L105" s="84">
        <v>0</v>
      </c>
      <c r="M105" s="84">
        <v>0</v>
      </c>
      <c r="N105" s="84">
        <v>0</v>
      </c>
      <c r="O105" s="84">
        <v>0</v>
      </c>
      <c r="P105" s="84">
        <v>0</v>
      </c>
      <c r="Q105" s="84">
        <v>0</v>
      </c>
      <c r="R105" s="84">
        <v>0</v>
      </c>
      <c r="S105" s="84">
        <v>0</v>
      </c>
      <c r="T105" s="84">
        <v>0</v>
      </c>
      <c r="U105" s="84">
        <v>0</v>
      </c>
      <c r="V105" s="84">
        <v>0</v>
      </c>
      <c r="W105" s="84">
        <v>0</v>
      </c>
      <c r="X105" s="84">
        <v>0</v>
      </c>
      <c r="Y105" s="84">
        <v>0</v>
      </c>
      <c r="Z105" s="84">
        <v>0</v>
      </c>
      <c r="AA105" s="84">
        <v>0</v>
      </c>
      <c r="AB105" s="84">
        <v>0</v>
      </c>
      <c r="AC105" s="84">
        <v>0</v>
      </c>
      <c r="AD105" s="84">
        <v>0</v>
      </c>
      <c r="AE105" s="84">
        <v>0</v>
      </c>
      <c r="AF105" s="84">
        <v>0</v>
      </c>
      <c r="AG105" s="84">
        <v>0</v>
      </c>
      <c r="AH105" s="84">
        <v>0</v>
      </c>
      <c r="AI105" s="84">
        <v>0</v>
      </c>
      <c r="AJ105" s="84">
        <v>0</v>
      </c>
      <c r="AK105" s="84">
        <v>0</v>
      </c>
      <c r="AL105" s="84">
        <v>0</v>
      </c>
      <c r="AM105" s="84">
        <v>0</v>
      </c>
      <c r="AN105" s="84">
        <v>0</v>
      </c>
      <c r="AO105" s="84">
        <v>0</v>
      </c>
      <c r="AP105" s="84">
        <v>0</v>
      </c>
      <c r="AQ105" s="84">
        <v>0</v>
      </c>
      <c r="AR105" s="84">
        <v>0</v>
      </c>
      <c r="AS105" s="84">
        <v>0</v>
      </c>
      <c r="AT105" s="84">
        <v>0</v>
      </c>
      <c r="AU105" s="84">
        <v>0</v>
      </c>
      <c r="AV105" s="84">
        <v>0</v>
      </c>
      <c r="AW105" s="84">
        <v>0</v>
      </c>
      <c r="AX105" s="84">
        <v>0</v>
      </c>
      <c r="AY105" s="84">
        <v>0</v>
      </c>
      <c r="AZ105" s="84">
        <v>0</v>
      </c>
      <c r="BA105" s="84">
        <v>0</v>
      </c>
      <c r="BB105" s="84">
        <v>0</v>
      </c>
      <c r="BC105" s="84">
        <v>0</v>
      </c>
      <c r="BD105" s="84">
        <v>0</v>
      </c>
      <c r="BE105" s="84">
        <v>0</v>
      </c>
      <c r="BF105" s="84">
        <v>0</v>
      </c>
      <c r="BG105" s="84">
        <v>0</v>
      </c>
      <c r="BH105" s="84">
        <v>0</v>
      </c>
      <c r="BI105" s="84">
        <v>0</v>
      </c>
      <c r="BJ105" s="84">
        <v>0</v>
      </c>
      <c r="BK105" s="84">
        <v>0</v>
      </c>
      <c r="BL105" s="84">
        <v>0</v>
      </c>
      <c r="BM105" s="84">
        <v>0</v>
      </c>
      <c r="BN105" s="84">
        <v>0</v>
      </c>
      <c r="BO105" s="84">
        <v>0</v>
      </c>
      <c r="BP105" s="84">
        <v>0</v>
      </c>
      <c r="BQ105" s="84">
        <v>0</v>
      </c>
      <c r="BR105" s="84">
        <v>0</v>
      </c>
      <c r="BS105" s="84">
        <v>0</v>
      </c>
      <c r="BT105" s="84">
        <v>0</v>
      </c>
      <c r="BU105" s="84">
        <v>0</v>
      </c>
      <c r="BV105" s="84">
        <v>0</v>
      </c>
      <c r="BW105" s="84">
        <v>0</v>
      </c>
      <c r="BX105" s="84">
        <v>0</v>
      </c>
      <c r="BY105" s="84">
        <v>0</v>
      </c>
      <c r="BZ105" s="84">
        <v>0</v>
      </c>
      <c r="CA105" s="84">
        <v>0</v>
      </c>
      <c r="CB105" s="84">
        <v>0</v>
      </c>
      <c r="CC105" s="84">
        <v>0</v>
      </c>
      <c r="CD105" s="84">
        <v>0</v>
      </c>
      <c r="CE105" s="84">
        <v>0</v>
      </c>
      <c r="CF105" s="84">
        <v>0</v>
      </c>
      <c r="CG105" s="84">
        <v>0</v>
      </c>
      <c r="CH105" s="84">
        <v>0</v>
      </c>
      <c r="CI105" s="84">
        <v>0</v>
      </c>
      <c r="CJ105" s="84">
        <v>0</v>
      </c>
      <c r="CK105" s="84">
        <v>0</v>
      </c>
      <c r="CL105" s="84">
        <v>0</v>
      </c>
      <c r="CM105" s="84">
        <v>0</v>
      </c>
      <c r="CN105" s="84">
        <v>0</v>
      </c>
      <c r="CO105" s="84">
        <v>0</v>
      </c>
      <c r="CP105" s="84">
        <v>0</v>
      </c>
      <c r="CQ105" s="84">
        <v>0</v>
      </c>
      <c r="CR105" s="84">
        <v>0</v>
      </c>
      <c r="CS105" s="84">
        <v>0</v>
      </c>
      <c r="CT105" s="84">
        <v>0</v>
      </c>
      <c r="CU105" s="84">
        <v>0</v>
      </c>
      <c r="CV105" s="84">
        <v>0</v>
      </c>
      <c r="CW105" s="84">
        <v>0</v>
      </c>
      <c r="CX105" s="84">
        <v>0</v>
      </c>
      <c r="CY105" s="84">
        <v>0</v>
      </c>
      <c r="CZ105" s="84">
        <v>0</v>
      </c>
    </row>
    <row r="106" spans="1:104" x14ac:dyDescent="0.25">
      <c r="A106" t="s">
        <v>321</v>
      </c>
      <c r="B106" s="84">
        <v>0</v>
      </c>
      <c r="C106" s="84">
        <v>0</v>
      </c>
      <c r="D106" s="84">
        <v>0</v>
      </c>
      <c r="E106" s="84">
        <v>0</v>
      </c>
      <c r="F106" s="84">
        <v>0</v>
      </c>
      <c r="G106" s="84">
        <v>0</v>
      </c>
      <c r="H106" s="84">
        <v>0</v>
      </c>
      <c r="I106" s="84">
        <v>0</v>
      </c>
      <c r="J106" s="84">
        <v>0</v>
      </c>
      <c r="K106" s="84">
        <v>0</v>
      </c>
      <c r="L106" s="84">
        <v>0</v>
      </c>
      <c r="M106" s="84">
        <v>0</v>
      </c>
      <c r="N106" s="84">
        <v>0</v>
      </c>
      <c r="O106" s="84">
        <v>0</v>
      </c>
      <c r="P106" s="84">
        <v>0</v>
      </c>
      <c r="Q106" s="84">
        <v>0</v>
      </c>
      <c r="R106" s="84">
        <v>0</v>
      </c>
      <c r="S106" s="84">
        <v>0</v>
      </c>
      <c r="T106" s="84">
        <v>0</v>
      </c>
      <c r="U106" s="84">
        <v>0</v>
      </c>
      <c r="V106" s="84">
        <v>0</v>
      </c>
      <c r="W106" s="84">
        <v>0</v>
      </c>
      <c r="X106" s="84">
        <v>0</v>
      </c>
      <c r="Y106" s="84">
        <v>0</v>
      </c>
      <c r="Z106" s="84">
        <v>0</v>
      </c>
      <c r="AA106" s="84">
        <v>0</v>
      </c>
      <c r="AB106" s="84">
        <v>0</v>
      </c>
      <c r="AC106" s="84">
        <v>0</v>
      </c>
      <c r="AD106" s="84">
        <v>0</v>
      </c>
      <c r="AE106" s="84">
        <v>0</v>
      </c>
      <c r="AF106" s="84">
        <v>0</v>
      </c>
      <c r="AG106" s="84">
        <v>0</v>
      </c>
      <c r="AH106" s="84">
        <v>0</v>
      </c>
      <c r="AI106" s="84">
        <v>0</v>
      </c>
      <c r="AJ106" s="84">
        <v>0</v>
      </c>
      <c r="AK106" s="84">
        <v>0</v>
      </c>
      <c r="AL106" s="84">
        <v>0</v>
      </c>
      <c r="AM106" s="84">
        <v>0</v>
      </c>
      <c r="AN106" s="84">
        <v>0</v>
      </c>
      <c r="AO106" s="84">
        <v>0</v>
      </c>
      <c r="AP106" s="84">
        <v>0</v>
      </c>
      <c r="AQ106" s="84">
        <v>0</v>
      </c>
      <c r="AR106" s="84">
        <v>0</v>
      </c>
      <c r="AS106" s="84">
        <v>0</v>
      </c>
      <c r="AT106" s="84">
        <v>0</v>
      </c>
      <c r="AU106" s="84">
        <v>0</v>
      </c>
      <c r="AV106" s="84">
        <v>0</v>
      </c>
      <c r="AW106" s="84">
        <v>0</v>
      </c>
      <c r="AX106" s="84">
        <v>0</v>
      </c>
      <c r="AY106" s="84">
        <v>0</v>
      </c>
      <c r="AZ106" s="84">
        <v>0</v>
      </c>
      <c r="BA106" s="84">
        <v>0</v>
      </c>
      <c r="BB106" s="84">
        <v>0</v>
      </c>
      <c r="BC106" s="84">
        <v>0</v>
      </c>
      <c r="BD106" s="84">
        <v>0</v>
      </c>
      <c r="BE106" s="84">
        <v>0</v>
      </c>
      <c r="BF106" s="84">
        <v>0</v>
      </c>
      <c r="BG106" s="84">
        <v>0</v>
      </c>
      <c r="BH106" s="84">
        <v>0</v>
      </c>
      <c r="BI106" s="84">
        <v>0</v>
      </c>
      <c r="BJ106" s="84">
        <v>0</v>
      </c>
      <c r="BK106" s="84">
        <v>0</v>
      </c>
      <c r="BL106" s="84">
        <v>0</v>
      </c>
      <c r="BM106" s="84">
        <v>0</v>
      </c>
      <c r="BN106" s="84">
        <v>0</v>
      </c>
      <c r="BO106" s="84">
        <v>0</v>
      </c>
      <c r="BP106" s="84">
        <v>0</v>
      </c>
      <c r="BQ106" s="84">
        <v>0</v>
      </c>
      <c r="BR106" s="84">
        <v>0</v>
      </c>
      <c r="BS106" s="84">
        <v>0</v>
      </c>
      <c r="BT106" s="84">
        <v>0</v>
      </c>
      <c r="BU106" s="84">
        <v>0</v>
      </c>
      <c r="BV106" s="84">
        <v>0</v>
      </c>
      <c r="BW106" s="84">
        <v>0</v>
      </c>
      <c r="BX106" s="84">
        <v>0</v>
      </c>
      <c r="BY106" s="84">
        <v>0</v>
      </c>
      <c r="BZ106" s="84">
        <v>0</v>
      </c>
      <c r="CA106" s="84">
        <v>0</v>
      </c>
      <c r="CB106" s="84">
        <v>0</v>
      </c>
      <c r="CC106" s="84">
        <v>0</v>
      </c>
      <c r="CD106" s="84">
        <v>0</v>
      </c>
      <c r="CE106" s="84">
        <v>0</v>
      </c>
      <c r="CF106" s="84">
        <v>0</v>
      </c>
      <c r="CG106" s="84">
        <v>0</v>
      </c>
      <c r="CH106" s="84">
        <v>0</v>
      </c>
      <c r="CI106" s="84">
        <v>0</v>
      </c>
      <c r="CJ106" s="84">
        <v>0</v>
      </c>
      <c r="CK106" s="84">
        <v>0</v>
      </c>
      <c r="CL106" s="84">
        <v>0</v>
      </c>
      <c r="CM106" s="84">
        <v>0</v>
      </c>
      <c r="CN106" s="84">
        <v>0</v>
      </c>
      <c r="CO106" s="84">
        <v>0</v>
      </c>
      <c r="CP106" s="84">
        <v>0</v>
      </c>
      <c r="CQ106" s="84">
        <v>0</v>
      </c>
      <c r="CR106" s="84">
        <v>0</v>
      </c>
      <c r="CS106" s="84">
        <v>0</v>
      </c>
      <c r="CT106" s="84">
        <v>0</v>
      </c>
      <c r="CU106" s="84">
        <v>0</v>
      </c>
      <c r="CV106" s="84">
        <v>0</v>
      </c>
      <c r="CW106" s="84">
        <v>0</v>
      </c>
      <c r="CX106" s="84">
        <v>0</v>
      </c>
      <c r="CY106" s="84">
        <v>0</v>
      </c>
      <c r="CZ106" s="84">
        <v>0</v>
      </c>
    </row>
    <row r="107" spans="1:104" x14ac:dyDescent="0.25">
      <c r="A107" t="s">
        <v>324</v>
      </c>
      <c r="B107" s="84">
        <v>0</v>
      </c>
      <c r="C107" s="84">
        <v>0</v>
      </c>
      <c r="D107" s="84">
        <v>0</v>
      </c>
      <c r="E107" s="84">
        <v>0</v>
      </c>
      <c r="F107" s="84">
        <v>0</v>
      </c>
      <c r="G107" s="84">
        <v>0</v>
      </c>
      <c r="H107" s="84">
        <v>0</v>
      </c>
      <c r="I107" s="84">
        <v>0</v>
      </c>
      <c r="J107" s="84">
        <v>0</v>
      </c>
      <c r="K107" s="84">
        <v>0</v>
      </c>
      <c r="L107" s="84">
        <v>0</v>
      </c>
      <c r="M107" s="84">
        <v>0</v>
      </c>
      <c r="N107" s="84">
        <v>0</v>
      </c>
      <c r="O107" s="84">
        <v>0</v>
      </c>
      <c r="P107" s="84">
        <v>0</v>
      </c>
      <c r="Q107" s="84">
        <v>0</v>
      </c>
      <c r="R107" s="84">
        <v>0</v>
      </c>
      <c r="S107" s="84">
        <v>0</v>
      </c>
      <c r="T107" s="84">
        <v>0</v>
      </c>
      <c r="U107" s="84">
        <v>0</v>
      </c>
      <c r="V107" s="84">
        <v>0</v>
      </c>
      <c r="W107" s="84">
        <v>0</v>
      </c>
      <c r="X107" s="84">
        <v>0</v>
      </c>
      <c r="Y107" s="84">
        <v>0</v>
      </c>
      <c r="Z107" s="84">
        <v>0</v>
      </c>
      <c r="AA107" s="84">
        <v>0</v>
      </c>
      <c r="AB107" s="84">
        <v>0</v>
      </c>
      <c r="AC107" s="84">
        <v>0</v>
      </c>
      <c r="AD107" s="84">
        <v>0</v>
      </c>
      <c r="AE107" s="84">
        <v>0</v>
      </c>
      <c r="AF107" s="84">
        <v>0</v>
      </c>
      <c r="AG107" s="84">
        <v>0</v>
      </c>
      <c r="AH107" s="84">
        <v>0</v>
      </c>
      <c r="AI107" s="84">
        <v>0</v>
      </c>
      <c r="AJ107" s="84">
        <v>0</v>
      </c>
      <c r="AK107" s="84">
        <v>0</v>
      </c>
      <c r="AL107" s="84">
        <v>0</v>
      </c>
      <c r="AM107" s="84">
        <v>0</v>
      </c>
      <c r="AN107" s="84">
        <v>0</v>
      </c>
      <c r="AO107" s="84">
        <v>0</v>
      </c>
      <c r="AP107" s="84">
        <v>0</v>
      </c>
      <c r="AQ107" s="84">
        <v>0</v>
      </c>
      <c r="AR107" s="84">
        <v>0</v>
      </c>
      <c r="AS107" s="84">
        <v>0</v>
      </c>
      <c r="AT107" s="84">
        <v>0</v>
      </c>
      <c r="AU107" s="84">
        <v>0</v>
      </c>
      <c r="AV107" s="84">
        <v>0</v>
      </c>
      <c r="AW107" s="84">
        <v>0</v>
      </c>
      <c r="AX107" s="84">
        <v>0</v>
      </c>
      <c r="AY107" s="84">
        <v>0</v>
      </c>
      <c r="AZ107" s="84">
        <v>0</v>
      </c>
      <c r="BA107" s="84">
        <v>0</v>
      </c>
      <c r="BB107" s="84">
        <v>0</v>
      </c>
      <c r="BC107" s="84">
        <v>0</v>
      </c>
      <c r="BD107" s="84">
        <v>0</v>
      </c>
      <c r="BE107" s="84">
        <v>0</v>
      </c>
      <c r="BF107" s="84">
        <v>0</v>
      </c>
      <c r="BG107" s="84">
        <v>0</v>
      </c>
      <c r="BH107" s="84">
        <v>0</v>
      </c>
      <c r="BI107" s="84">
        <v>0</v>
      </c>
      <c r="BJ107" s="84">
        <v>0</v>
      </c>
      <c r="BK107" s="84">
        <v>0</v>
      </c>
      <c r="BL107" s="84">
        <v>0</v>
      </c>
      <c r="BM107" s="84">
        <v>0</v>
      </c>
      <c r="BN107" s="84">
        <v>0</v>
      </c>
      <c r="BO107" s="84">
        <v>0</v>
      </c>
      <c r="BP107" s="84">
        <v>0</v>
      </c>
      <c r="BQ107" s="84">
        <v>0</v>
      </c>
      <c r="BR107" s="84">
        <v>0</v>
      </c>
      <c r="BS107" s="84">
        <v>0</v>
      </c>
      <c r="BT107" s="84">
        <v>0</v>
      </c>
      <c r="BU107" s="84">
        <v>0</v>
      </c>
      <c r="BV107" s="84">
        <v>0</v>
      </c>
      <c r="BW107" s="84">
        <v>0</v>
      </c>
      <c r="BX107" s="84">
        <v>0</v>
      </c>
      <c r="BY107" s="84">
        <v>0</v>
      </c>
      <c r="BZ107" s="84">
        <v>0</v>
      </c>
      <c r="CA107" s="84">
        <v>0</v>
      </c>
      <c r="CB107" s="84">
        <v>0</v>
      </c>
      <c r="CC107" s="84">
        <v>0</v>
      </c>
      <c r="CD107" s="84">
        <v>0</v>
      </c>
      <c r="CE107" s="84">
        <v>0</v>
      </c>
      <c r="CF107" s="84">
        <v>0</v>
      </c>
      <c r="CG107" s="84">
        <v>0</v>
      </c>
      <c r="CH107" s="84">
        <v>0</v>
      </c>
      <c r="CI107" s="84">
        <v>0</v>
      </c>
      <c r="CJ107" s="84">
        <v>0</v>
      </c>
      <c r="CK107" s="84">
        <v>0</v>
      </c>
      <c r="CL107" s="84">
        <v>0</v>
      </c>
      <c r="CM107" s="84">
        <v>0</v>
      </c>
      <c r="CN107" s="84">
        <v>0</v>
      </c>
      <c r="CO107" s="84">
        <v>0</v>
      </c>
      <c r="CP107" s="84">
        <v>0</v>
      </c>
      <c r="CQ107" s="84">
        <v>0</v>
      </c>
      <c r="CR107" s="84">
        <v>0</v>
      </c>
      <c r="CS107" s="84">
        <v>0</v>
      </c>
      <c r="CT107" s="84">
        <v>0</v>
      </c>
      <c r="CU107" s="84">
        <v>0</v>
      </c>
      <c r="CV107" s="84">
        <v>0</v>
      </c>
      <c r="CW107" s="84">
        <v>0</v>
      </c>
      <c r="CX107" s="84">
        <v>0</v>
      </c>
      <c r="CY107" s="84">
        <v>0</v>
      </c>
      <c r="CZ107" s="84">
        <v>0</v>
      </c>
    </row>
    <row r="108" spans="1:104" x14ac:dyDescent="0.25">
      <c r="A108" t="s">
        <v>327</v>
      </c>
      <c r="B108" s="84">
        <v>0</v>
      </c>
      <c r="C108" s="84">
        <v>0</v>
      </c>
      <c r="D108" s="84">
        <v>0</v>
      </c>
      <c r="E108" s="84">
        <v>0</v>
      </c>
      <c r="F108" s="84">
        <v>0</v>
      </c>
      <c r="G108" s="84">
        <v>0</v>
      </c>
      <c r="H108" s="84">
        <v>0</v>
      </c>
      <c r="I108" s="84">
        <v>0</v>
      </c>
      <c r="J108" s="84">
        <v>0</v>
      </c>
      <c r="K108" s="84">
        <v>0</v>
      </c>
      <c r="L108" s="84">
        <v>0</v>
      </c>
      <c r="M108" s="84">
        <v>0</v>
      </c>
      <c r="N108" s="84">
        <v>0</v>
      </c>
      <c r="O108" s="84">
        <v>0</v>
      </c>
      <c r="P108" s="84">
        <v>0</v>
      </c>
      <c r="Q108" s="84">
        <v>0</v>
      </c>
      <c r="R108" s="84">
        <v>0</v>
      </c>
      <c r="S108" s="84">
        <v>0</v>
      </c>
      <c r="T108" s="84">
        <v>0</v>
      </c>
      <c r="U108" s="84">
        <v>0</v>
      </c>
      <c r="V108" s="84">
        <v>0</v>
      </c>
      <c r="W108" s="84">
        <v>0</v>
      </c>
      <c r="X108" s="84">
        <v>0</v>
      </c>
      <c r="Y108" s="84">
        <v>0</v>
      </c>
      <c r="Z108" s="84">
        <v>0</v>
      </c>
      <c r="AA108" s="84">
        <v>0</v>
      </c>
      <c r="AB108" s="84">
        <v>0</v>
      </c>
      <c r="AC108" s="84">
        <v>0</v>
      </c>
      <c r="AD108" s="84">
        <v>0</v>
      </c>
      <c r="AE108" s="84">
        <v>0</v>
      </c>
      <c r="AF108" s="84">
        <v>0</v>
      </c>
      <c r="AG108" s="84">
        <v>0</v>
      </c>
      <c r="AH108" s="84">
        <v>0</v>
      </c>
      <c r="AI108" s="84">
        <v>0</v>
      </c>
      <c r="AJ108" s="84">
        <v>0</v>
      </c>
      <c r="AK108" s="84">
        <v>0</v>
      </c>
      <c r="AL108" s="84">
        <v>0</v>
      </c>
      <c r="AM108" s="84">
        <v>0</v>
      </c>
      <c r="AN108" s="84">
        <v>0</v>
      </c>
      <c r="AO108" s="84">
        <v>0</v>
      </c>
      <c r="AP108" s="84">
        <v>0</v>
      </c>
      <c r="AQ108" s="84">
        <v>0</v>
      </c>
      <c r="AR108" s="84">
        <v>0</v>
      </c>
      <c r="AS108" s="84">
        <v>0</v>
      </c>
      <c r="AT108" s="84">
        <v>0</v>
      </c>
      <c r="AU108" s="84">
        <v>0</v>
      </c>
      <c r="AV108" s="84">
        <v>0</v>
      </c>
      <c r="AW108" s="84">
        <v>0</v>
      </c>
      <c r="AX108" s="84">
        <v>0</v>
      </c>
      <c r="AY108" s="84">
        <v>0</v>
      </c>
      <c r="AZ108" s="84">
        <v>0</v>
      </c>
      <c r="BA108" s="84">
        <v>0</v>
      </c>
      <c r="BB108" s="84">
        <v>0</v>
      </c>
      <c r="BC108" s="84">
        <v>0</v>
      </c>
      <c r="BD108" s="84">
        <v>0</v>
      </c>
      <c r="BE108" s="84">
        <v>0</v>
      </c>
      <c r="BF108" s="84">
        <v>0</v>
      </c>
      <c r="BG108" s="84">
        <v>0</v>
      </c>
      <c r="BH108" s="84">
        <v>0</v>
      </c>
      <c r="BI108" s="84">
        <v>0</v>
      </c>
      <c r="BJ108" s="84">
        <v>0</v>
      </c>
      <c r="BK108" s="84">
        <v>0</v>
      </c>
      <c r="BL108" s="84">
        <v>0</v>
      </c>
      <c r="BM108" s="84">
        <v>0</v>
      </c>
      <c r="BN108" s="84">
        <v>0</v>
      </c>
      <c r="BO108" s="84">
        <v>0</v>
      </c>
      <c r="BP108" s="84">
        <v>0</v>
      </c>
      <c r="BQ108" s="84">
        <v>0</v>
      </c>
      <c r="BR108" s="84">
        <v>0</v>
      </c>
      <c r="BS108" s="84">
        <v>0</v>
      </c>
      <c r="BT108" s="84">
        <v>0</v>
      </c>
      <c r="BU108" s="84">
        <v>0</v>
      </c>
      <c r="BV108" s="84">
        <v>0</v>
      </c>
      <c r="BW108" s="84">
        <v>0</v>
      </c>
      <c r="BX108" s="84">
        <v>0</v>
      </c>
      <c r="BY108" s="84">
        <v>0</v>
      </c>
      <c r="BZ108" s="84">
        <v>0</v>
      </c>
      <c r="CA108" s="84">
        <v>0</v>
      </c>
      <c r="CB108" s="84">
        <v>0</v>
      </c>
      <c r="CC108" s="84">
        <v>0</v>
      </c>
      <c r="CD108" s="84">
        <v>0</v>
      </c>
      <c r="CE108" s="84">
        <v>0</v>
      </c>
      <c r="CF108" s="84">
        <v>0</v>
      </c>
      <c r="CG108" s="84">
        <v>0</v>
      </c>
      <c r="CH108" s="84">
        <v>0</v>
      </c>
      <c r="CI108" s="84">
        <v>0</v>
      </c>
      <c r="CJ108" s="84">
        <v>0</v>
      </c>
      <c r="CK108" s="84">
        <v>0</v>
      </c>
      <c r="CL108" s="84">
        <v>0</v>
      </c>
      <c r="CM108" s="84">
        <v>0</v>
      </c>
      <c r="CN108" s="84">
        <v>0</v>
      </c>
      <c r="CO108" s="84">
        <v>0</v>
      </c>
      <c r="CP108" s="84">
        <v>0</v>
      </c>
      <c r="CQ108" s="84">
        <v>0</v>
      </c>
      <c r="CR108" s="84">
        <v>0</v>
      </c>
      <c r="CS108" s="84">
        <v>0</v>
      </c>
      <c r="CT108" s="84">
        <v>0</v>
      </c>
      <c r="CU108" s="84">
        <v>0</v>
      </c>
      <c r="CV108" s="84">
        <v>0</v>
      </c>
      <c r="CW108" s="84">
        <v>0</v>
      </c>
      <c r="CX108" s="84">
        <v>0</v>
      </c>
      <c r="CY108" s="84">
        <v>0</v>
      </c>
      <c r="CZ108" s="84">
        <v>0</v>
      </c>
    </row>
    <row r="109" spans="1:104" x14ac:dyDescent="0.25">
      <c r="A109" t="s">
        <v>330</v>
      </c>
      <c r="B109" s="84">
        <v>0</v>
      </c>
      <c r="C109" s="84">
        <v>0</v>
      </c>
      <c r="D109" s="84">
        <v>0</v>
      </c>
      <c r="E109" s="84">
        <v>0</v>
      </c>
      <c r="F109" s="84">
        <v>0</v>
      </c>
      <c r="G109" s="84">
        <v>0</v>
      </c>
      <c r="H109" s="84">
        <v>0</v>
      </c>
      <c r="I109" s="84">
        <v>0</v>
      </c>
      <c r="J109" s="84">
        <v>0</v>
      </c>
      <c r="K109" s="84">
        <v>0</v>
      </c>
      <c r="L109" s="84">
        <v>0</v>
      </c>
      <c r="M109" s="84">
        <v>0</v>
      </c>
      <c r="N109" s="84">
        <v>0</v>
      </c>
      <c r="O109" s="84">
        <v>0</v>
      </c>
      <c r="P109" s="84">
        <v>0</v>
      </c>
      <c r="Q109" s="84">
        <v>0</v>
      </c>
      <c r="R109" s="84">
        <v>0</v>
      </c>
      <c r="S109" s="84">
        <v>0</v>
      </c>
      <c r="T109" s="84">
        <v>0</v>
      </c>
      <c r="U109" s="84">
        <v>0</v>
      </c>
      <c r="V109" s="84">
        <v>0</v>
      </c>
      <c r="W109" s="84">
        <v>0</v>
      </c>
      <c r="X109" s="84">
        <v>0</v>
      </c>
      <c r="Y109" s="84">
        <v>0</v>
      </c>
      <c r="Z109" s="84">
        <v>0</v>
      </c>
      <c r="AA109" s="84">
        <v>0</v>
      </c>
      <c r="AB109" s="84">
        <v>0</v>
      </c>
      <c r="AC109" s="84">
        <v>0</v>
      </c>
      <c r="AD109" s="84">
        <v>0</v>
      </c>
      <c r="AE109" s="84">
        <v>0</v>
      </c>
      <c r="AF109" s="84">
        <v>0</v>
      </c>
      <c r="AG109" s="84">
        <v>0</v>
      </c>
      <c r="AH109" s="84">
        <v>0</v>
      </c>
      <c r="AI109" s="84">
        <v>0</v>
      </c>
      <c r="AJ109" s="84">
        <v>0</v>
      </c>
      <c r="AK109" s="84">
        <v>0</v>
      </c>
      <c r="AL109" s="84">
        <v>0</v>
      </c>
      <c r="AM109" s="84">
        <v>0</v>
      </c>
      <c r="AN109" s="84">
        <v>0</v>
      </c>
      <c r="AO109" s="84">
        <v>0</v>
      </c>
      <c r="AP109" s="84">
        <v>0</v>
      </c>
      <c r="AQ109" s="84">
        <v>0</v>
      </c>
      <c r="AR109" s="84">
        <v>0</v>
      </c>
      <c r="AS109" s="84">
        <v>0</v>
      </c>
      <c r="AT109" s="84">
        <v>0</v>
      </c>
      <c r="AU109" s="84">
        <v>0</v>
      </c>
      <c r="AV109" s="84">
        <v>0</v>
      </c>
      <c r="AW109" s="84">
        <v>0</v>
      </c>
      <c r="AX109" s="84">
        <v>0</v>
      </c>
      <c r="AY109" s="84">
        <v>0</v>
      </c>
      <c r="AZ109" s="84">
        <v>0</v>
      </c>
      <c r="BA109" s="84">
        <v>0</v>
      </c>
      <c r="BB109" s="84">
        <v>0</v>
      </c>
      <c r="BC109" s="84">
        <v>0</v>
      </c>
      <c r="BD109" s="84">
        <v>0</v>
      </c>
      <c r="BE109" s="84">
        <v>0</v>
      </c>
      <c r="BF109" s="84">
        <v>0</v>
      </c>
      <c r="BG109" s="84">
        <v>0</v>
      </c>
      <c r="BH109" s="84">
        <v>0</v>
      </c>
      <c r="BI109" s="84">
        <v>0</v>
      </c>
      <c r="BJ109" s="84">
        <v>0</v>
      </c>
      <c r="BK109" s="84">
        <v>0</v>
      </c>
      <c r="BL109" s="84">
        <v>0</v>
      </c>
      <c r="BM109" s="84">
        <v>0</v>
      </c>
      <c r="BN109" s="84">
        <v>0</v>
      </c>
      <c r="BO109" s="84">
        <v>0</v>
      </c>
      <c r="BP109" s="84">
        <v>0</v>
      </c>
      <c r="BQ109" s="84">
        <v>0</v>
      </c>
      <c r="BR109" s="84">
        <v>0</v>
      </c>
      <c r="BS109" s="84">
        <v>0</v>
      </c>
      <c r="BT109" s="84">
        <v>0</v>
      </c>
      <c r="BU109" s="84">
        <v>0</v>
      </c>
      <c r="BV109" s="84">
        <v>0</v>
      </c>
      <c r="BW109" s="84">
        <v>0</v>
      </c>
      <c r="BX109" s="84">
        <v>0</v>
      </c>
      <c r="BY109" s="84">
        <v>0</v>
      </c>
      <c r="BZ109" s="84">
        <v>0</v>
      </c>
      <c r="CA109" s="84">
        <v>0</v>
      </c>
      <c r="CB109" s="84">
        <v>0</v>
      </c>
      <c r="CC109" s="84">
        <v>0</v>
      </c>
      <c r="CD109" s="84">
        <v>0</v>
      </c>
      <c r="CE109" s="84">
        <v>0</v>
      </c>
      <c r="CF109" s="84">
        <v>0</v>
      </c>
      <c r="CG109" s="84">
        <v>0</v>
      </c>
      <c r="CH109" s="84">
        <v>0</v>
      </c>
      <c r="CI109" s="84">
        <v>0</v>
      </c>
      <c r="CJ109" s="84">
        <v>0</v>
      </c>
      <c r="CK109" s="84">
        <v>0</v>
      </c>
      <c r="CL109" s="84">
        <v>0</v>
      </c>
      <c r="CM109" s="84">
        <v>0</v>
      </c>
      <c r="CN109" s="84">
        <v>0</v>
      </c>
      <c r="CO109" s="84">
        <v>0</v>
      </c>
      <c r="CP109" s="84">
        <v>0</v>
      </c>
      <c r="CQ109" s="84">
        <v>0</v>
      </c>
      <c r="CR109" s="84">
        <v>0</v>
      </c>
      <c r="CS109" s="84">
        <v>0</v>
      </c>
      <c r="CT109" s="84">
        <v>0</v>
      </c>
      <c r="CU109" s="84">
        <v>0</v>
      </c>
      <c r="CV109" s="84">
        <v>0</v>
      </c>
      <c r="CW109" s="84">
        <v>0</v>
      </c>
      <c r="CX109" s="84">
        <v>0</v>
      </c>
      <c r="CY109" s="84">
        <v>0</v>
      </c>
      <c r="CZ109" s="84">
        <v>0</v>
      </c>
    </row>
    <row r="110" spans="1:104" x14ac:dyDescent="0.25">
      <c r="A110" t="s">
        <v>333</v>
      </c>
      <c r="B110" s="84">
        <v>0</v>
      </c>
      <c r="C110" s="84">
        <v>0</v>
      </c>
      <c r="D110" s="84">
        <v>0</v>
      </c>
      <c r="E110" s="84">
        <v>0</v>
      </c>
      <c r="F110" s="84">
        <v>0</v>
      </c>
      <c r="G110" s="84">
        <v>0</v>
      </c>
      <c r="H110" s="84">
        <v>0</v>
      </c>
      <c r="I110" s="84">
        <v>0</v>
      </c>
      <c r="J110" s="84">
        <v>0</v>
      </c>
      <c r="K110" s="84">
        <v>0</v>
      </c>
      <c r="L110" s="84">
        <v>0</v>
      </c>
      <c r="M110" s="84">
        <v>0</v>
      </c>
      <c r="N110" s="84">
        <v>0</v>
      </c>
      <c r="O110" s="84">
        <v>0</v>
      </c>
      <c r="P110" s="84">
        <v>0</v>
      </c>
      <c r="Q110" s="84">
        <v>0</v>
      </c>
      <c r="R110" s="84">
        <v>0</v>
      </c>
      <c r="S110" s="84">
        <v>0</v>
      </c>
      <c r="T110" s="84">
        <v>0</v>
      </c>
      <c r="U110" s="84">
        <v>0</v>
      </c>
      <c r="V110" s="84">
        <v>0</v>
      </c>
      <c r="W110" s="84">
        <v>0</v>
      </c>
      <c r="X110" s="84">
        <v>0</v>
      </c>
      <c r="Y110" s="84">
        <v>0</v>
      </c>
      <c r="Z110" s="84">
        <v>0</v>
      </c>
      <c r="AA110" s="84">
        <v>0</v>
      </c>
      <c r="AB110" s="84">
        <v>0</v>
      </c>
      <c r="AC110" s="84">
        <v>0</v>
      </c>
      <c r="AD110" s="84">
        <v>0</v>
      </c>
      <c r="AE110" s="84">
        <v>0</v>
      </c>
      <c r="AF110" s="84">
        <v>0</v>
      </c>
      <c r="AG110" s="84">
        <v>0</v>
      </c>
      <c r="AH110" s="84">
        <v>0</v>
      </c>
      <c r="AI110" s="84">
        <v>0</v>
      </c>
      <c r="AJ110" s="84">
        <v>0</v>
      </c>
      <c r="AK110" s="84">
        <v>0</v>
      </c>
      <c r="AL110" s="84">
        <v>0</v>
      </c>
      <c r="AM110" s="84">
        <v>0</v>
      </c>
      <c r="AN110" s="84">
        <v>0</v>
      </c>
      <c r="AO110" s="84">
        <v>0</v>
      </c>
      <c r="AP110" s="84">
        <v>0</v>
      </c>
      <c r="AQ110" s="84">
        <v>0</v>
      </c>
      <c r="AR110" s="84">
        <v>0</v>
      </c>
      <c r="AS110" s="84">
        <v>0</v>
      </c>
      <c r="AT110" s="84">
        <v>0</v>
      </c>
      <c r="AU110" s="84">
        <v>0</v>
      </c>
      <c r="AV110" s="84">
        <v>0</v>
      </c>
      <c r="AW110" s="84">
        <v>0</v>
      </c>
      <c r="AX110" s="84">
        <v>0</v>
      </c>
      <c r="AY110" s="84">
        <v>0</v>
      </c>
      <c r="AZ110" s="84">
        <v>0</v>
      </c>
      <c r="BA110" s="84">
        <v>0</v>
      </c>
      <c r="BB110" s="84">
        <v>0</v>
      </c>
      <c r="BC110" s="84">
        <v>0</v>
      </c>
      <c r="BD110" s="84">
        <v>0</v>
      </c>
      <c r="BE110" s="84">
        <v>0</v>
      </c>
      <c r="BF110" s="84">
        <v>0</v>
      </c>
      <c r="BG110" s="84">
        <v>0</v>
      </c>
      <c r="BH110" s="84">
        <v>0</v>
      </c>
      <c r="BI110" s="84">
        <v>0</v>
      </c>
      <c r="BJ110" s="84">
        <v>0</v>
      </c>
      <c r="BK110" s="84">
        <v>0</v>
      </c>
      <c r="BL110" s="84">
        <v>0</v>
      </c>
      <c r="BM110" s="84">
        <v>0</v>
      </c>
      <c r="BN110" s="84">
        <v>0</v>
      </c>
      <c r="BO110" s="84">
        <v>0</v>
      </c>
      <c r="BP110" s="84">
        <v>0</v>
      </c>
      <c r="BQ110" s="84">
        <v>0</v>
      </c>
      <c r="BR110" s="84">
        <v>0</v>
      </c>
      <c r="BS110" s="84">
        <v>0</v>
      </c>
      <c r="BT110" s="84">
        <v>0</v>
      </c>
      <c r="BU110" s="84">
        <v>0</v>
      </c>
      <c r="BV110" s="84">
        <v>0</v>
      </c>
      <c r="BW110" s="84">
        <v>0</v>
      </c>
      <c r="BX110" s="84">
        <v>0</v>
      </c>
      <c r="BY110" s="84">
        <v>0</v>
      </c>
      <c r="BZ110" s="84">
        <v>0</v>
      </c>
      <c r="CA110" s="84">
        <v>0</v>
      </c>
      <c r="CB110" s="84">
        <v>0</v>
      </c>
      <c r="CC110" s="84">
        <v>0</v>
      </c>
      <c r="CD110" s="84">
        <v>0</v>
      </c>
      <c r="CE110" s="84">
        <v>0</v>
      </c>
      <c r="CF110" s="84">
        <v>0</v>
      </c>
      <c r="CG110" s="84">
        <v>0</v>
      </c>
      <c r="CH110" s="84">
        <v>0</v>
      </c>
      <c r="CI110" s="84">
        <v>0</v>
      </c>
      <c r="CJ110" s="84">
        <v>0</v>
      </c>
      <c r="CK110" s="84">
        <v>0</v>
      </c>
      <c r="CL110" s="84">
        <v>0</v>
      </c>
      <c r="CM110" s="84">
        <v>0</v>
      </c>
      <c r="CN110" s="84">
        <v>0</v>
      </c>
      <c r="CO110" s="84">
        <v>0</v>
      </c>
      <c r="CP110" s="84">
        <v>0</v>
      </c>
      <c r="CQ110" s="84">
        <v>0</v>
      </c>
      <c r="CR110" s="84">
        <v>0</v>
      </c>
      <c r="CS110" s="84">
        <v>0</v>
      </c>
      <c r="CT110" s="84">
        <v>0</v>
      </c>
      <c r="CU110" s="84">
        <v>0</v>
      </c>
      <c r="CV110" s="84">
        <v>0</v>
      </c>
      <c r="CW110" s="84">
        <v>0</v>
      </c>
      <c r="CX110" s="84">
        <v>0</v>
      </c>
      <c r="CY110" s="84">
        <v>0</v>
      </c>
      <c r="CZ110" s="84">
        <v>0</v>
      </c>
    </row>
    <row r="111" spans="1:104" x14ac:dyDescent="0.25">
      <c r="A111" t="s">
        <v>336</v>
      </c>
      <c r="B111" s="84">
        <v>0</v>
      </c>
      <c r="C111" s="84">
        <v>0</v>
      </c>
      <c r="D111" s="84">
        <v>0</v>
      </c>
      <c r="E111" s="84">
        <v>0</v>
      </c>
      <c r="F111" s="84">
        <v>0</v>
      </c>
      <c r="G111" s="84">
        <v>0</v>
      </c>
      <c r="H111" s="84">
        <v>0</v>
      </c>
      <c r="I111" s="84">
        <v>0</v>
      </c>
      <c r="J111" s="84">
        <v>0</v>
      </c>
      <c r="K111" s="84">
        <v>0</v>
      </c>
      <c r="L111" s="84">
        <v>0</v>
      </c>
      <c r="M111" s="84">
        <v>0</v>
      </c>
      <c r="N111" s="84">
        <v>0</v>
      </c>
      <c r="O111" s="84">
        <v>0</v>
      </c>
      <c r="P111" s="84">
        <v>0</v>
      </c>
      <c r="Q111" s="84">
        <v>0</v>
      </c>
      <c r="R111" s="84">
        <v>0</v>
      </c>
      <c r="S111" s="84">
        <v>0</v>
      </c>
      <c r="T111" s="84">
        <v>0</v>
      </c>
      <c r="U111" s="84">
        <v>0</v>
      </c>
      <c r="V111" s="84">
        <v>0</v>
      </c>
      <c r="W111" s="84">
        <v>0</v>
      </c>
      <c r="X111" s="84">
        <v>0</v>
      </c>
      <c r="Y111" s="84">
        <v>0</v>
      </c>
      <c r="Z111" s="84">
        <v>0</v>
      </c>
      <c r="AA111" s="84">
        <v>0</v>
      </c>
      <c r="AB111" s="84">
        <v>0</v>
      </c>
      <c r="AC111" s="84">
        <v>0</v>
      </c>
      <c r="AD111" s="84">
        <v>0</v>
      </c>
      <c r="AE111" s="84">
        <v>0</v>
      </c>
      <c r="AF111" s="84">
        <v>0</v>
      </c>
      <c r="AG111" s="84">
        <v>0</v>
      </c>
      <c r="AH111" s="84">
        <v>0</v>
      </c>
      <c r="AI111" s="84">
        <v>0</v>
      </c>
      <c r="AJ111" s="84">
        <v>0</v>
      </c>
      <c r="AK111" s="84">
        <v>0</v>
      </c>
      <c r="AL111" s="84">
        <v>0</v>
      </c>
      <c r="AM111" s="84">
        <v>0</v>
      </c>
      <c r="AN111" s="84">
        <v>0</v>
      </c>
      <c r="AO111" s="84">
        <v>0</v>
      </c>
      <c r="AP111" s="84">
        <v>0</v>
      </c>
      <c r="AQ111" s="84">
        <v>0</v>
      </c>
      <c r="AR111" s="84">
        <v>0</v>
      </c>
      <c r="AS111" s="84">
        <v>0</v>
      </c>
      <c r="AT111" s="84">
        <v>0</v>
      </c>
      <c r="AU111" s="84">
        <v>0</v>
      </c>
      <c r="AV111" s="84">
        <v>0</v>
      </c>
      <c r="AW111" s="84">
        <v>0</v>
      </c>
      <c r="AX111" s="84">
        <v>0</v>
      </c>
      <c r="AY111" s="84">
        <v>0</v>
      </c>
      <c r="AZ111" s="84">
        <v>0</v>
      </c>
      <c r="BA111" s="84">
        <v>0</v>
      </c>
      <c r="BB111" s="84">
        <v>0</v>
      </c>
      <c r="BC111" s="84">
        <v>0</v>
      </c>
      <c r="BD111" s="84">
        <v>0</v>
      </c>
      <c r="BE111" s="84">
        <v>0</v>
      </c>
      <c r="BF111" s="84">
        <v>0</v>
      </c>
      <c r="BG111" s="84">
        <v>0</v>
      </c>
      <c r="BH111" s="84">
        <v>0</v>
      </c>
      <c r="BI111" s="84">
        <v>0</v>
      </c>
      <c r="BJ111" s="84">
        <v>0</v>
      </c>
      <c r="BK111" s="84">
        <v>0</v>
      </c>
      <c r="BL111" s="84">
        <v>0</v>
      </c>
      <c r="BM111" s="84">
        <v>0</v>
      </c>
      <c r="BN111" s="84">
        <v>0</v>
      </c>
      <c r="BO111" s="84">
        <v>0</v>
      </c>
      <c r="BP111" s="84">
        <v>0</v>
      </c>
      <c r="BQ111" s="84">
        <v>0</v>
      </c>
      <c r="BR111" s="84">
        <v>0</v>
      </c>
      <c r="BS111" s="84">
        <v>0</v>
      </c>
      <c r="BT111" s="84">
        <v>0</v>
      </c>
      <c r="BU111" s="84">
        <v>0</v>
      </c>
      <c r="BV111" s="84">
        <v>0</v>
      </c>
      <c r="BW111" s="84">
        <v>0</v>
      </c>
      <c r="BX111" s="84">
        <v>0</v>
      </c>
      <c r="BY111" s="84">
        <v>0</v>
      </c>
      <c r="BZ111" s="84">
        <v>0</v>
      </c>
      <c r="CA111" s="84">
        <v>0</v>
      </c>
      <c r="CB111" s="84">
        <v>0</v>
      </c>
      <c r="CC111" s="84">
        <v>0</v>
      </c>
      <c r="CD111" s="84">
        <v>0</v>
      </c>
      <c r="CE111" s="84">
        <v>0</v>
      </c>
      <c r="CF111" s="84">
        <v>0</v>
      </c>
      <c r="CG111" s="84">
        <v>0</v>
      </c>
      <c r="CH111" s="84">
        <v>0</v>
      </c>
      <c r="CI111" s="84">
        <v>0</v>
      </c>
      <c r="CJ111" s="84">
        <v>0</v>
      </c>
      <c r="CK111" s="84">
        <v>0</v>
      </c>
      <c r="CL111" s="84">
        <v>0</v>
      </c>
      <c r="CM111" s="84">
        <v>0</v>
      </c>
      <c r="CN111" s="84">
        <v>0</v>
      </c>
      <c r="CO111" s="84">
        <v>0</v>
      </c>
      <c r="CP111" s="84">
        <v>0</v>
      </c>
      <c r="CQ111" s="84">
        <v>0</v>
      </c>
      <c r="CR111" s="84">
        <v>0</v>
      </c>
      <c r="CS111" s="84">
        <v>0</v>
      </c>
      <c r="CT111" s="84">
        <v>0</v>
      </c>
      <c r="CU111" s="84">
        <v>0</v>
      </c>
      <c r="CV111" s="84">
        <v>0</v>
      </c>
      <c r="CW111" s="84">
        <v>0</v>
      </c>
      <c r="CX111" s="84">
        <v>0</v>
      </c>
      <c r="CY111" s="84">
        <v>0</v>
      </c>
      <c r="CZ111" s="84">
        <v>0</v>
      </c>
    </row>
    <row r="112" spans="1:104" x14ac:dyDescent="0.25">
      <c r="A112" t="s">
        <v>339</v>
      </c>
      <c r="B112" s="84">
        <v>0</v>
      </c>
      <c r="C112" s="84">
        <v>0</v>
      </c>
      <c r="D112" s="84">
        <v>0</v>
      </c>
      <c r="E112" s="84">
        <v>0</v>
      </c>
      <c r="F112" s="84">
        <v>0</v>
      </c>
      <c r="G112" s="84">
        <v>0</v>
      </c>
      <c r="H112" s="84">
        <v>0</v>
      </c>
      <c r="I112" s="84">
        <v>0</v>
      </c>
      <c r="J112" s="84">
        <v>0</v>
      </c>
      <c r="K112" s="84">
        <v>0</v>
      </c>
      <c r="L112" s="84">
        <v>0</v>
      </c>
      <c r="M112" s="84">
        <v>0</v>
      </c>
      <c r="N112" s="84">
        <v>0</v>
      </c>
      <c r="O112" s="84">
        <v>0</v>
      </c>
      <c r="P112" s="84">
        <v>0</v>
      </c>
      <c r="Q112" s="84">
        <v>0</v>
      </c>
      <c r="R112" s="84">
        <v>0</v>
      </c>
      <c r="S112" s="84">
        <v>0</v>
      </c>
      <c r="T112" s="84">
        <v>0</v>
      </c>
      <c r="U112" s="84">
        <v>0</v>
      </c>
      <c r="V112" s="84">
        <v>0</v>
      </c>
      <c r="W112" s="84">
        <v>0</v>
      </c>
      <c r="X112" s="84">
        <v>0</v>
      </c>
      <c r="Y112" s="84">
        <v>0</v>
      </c>
      <c r="Z112" s="84">
        <v>0</v>
      </c>
      <c r="AA112" s="84">
        <v>0</v>
      </c>
      <c r="AB112" s="84">
        <v>0</v>
      </c>
      <c r="AC112" s="84">
        <v>0</v>
      </c>
      <c r="AD112" s="84">
        <v>0</v>
      </c>
      <c r="AE112" s="84">
        <v>0</v>
      </c>
      <c r="AF112" s="84">
        <v>0</v>
      </c>
      <c r="AG112" s="84">
        <v>0</v>
      </c>
      <c r="AH112" s="84">
        <v>0</v>
      </c>
      <c r="AI112" s="84">
        <v>0</v>
      </c>
      <c r="AJ112" s="84">
        <v>0</v>
      </c>
      <c r="AK112" s="84">
        <v>0</v>
      </c>
      <c r="AL112" s="84">
        <v>0</v>
      </c>
      <c r="AM112" s="84">
        <v>0</v>
      </c>
      <c r="AN112" s="84">
        <v>0</v>
      </c>
      <c r="AO112" s="84">
        <v>0</v>
      </c>
      <c r="AP112" s="84">
        <v>0</v>
      </c>
      <c r="AQ112" s="84">
        <v>0</v>
      </c>
      <c r="AR112" s="84">
        <v>0</v>
      </c>
      <c r="AS112" s="84">
        <v>0</v>
      </c>
      <c r="AT112" s="84">
        <v>0</v>
      </c>
      <c r="AU112" s="84">
        <v>0</v>
      </c>
      <c r="AV112" s="84">
        <v>0</v>
      </c>
      <c r="AW112" s="84">
        <v>0</v>
      </c>
      <c r="AX112" s="84">
        <v>0</v>
      </c>
      <c r="AY112" s="84">
        <v>0</v>
      </c>
      <c r="AZ112" s="84">
        <v>0</v>
      </c>
      <c r="BA112" s="84">
        <v>0</v>
      </c>
      <c r="BB112" s="84">
        <v>0</v>
      </c>
      <c r="BC112" s="84">
        <v>0</v>
      </c>
      <c r="BD112" s="84">
        <v>0</v>
      </c>
      <c r="BE112" s="84">
        <v>0</v>
      </c>
      <c r="BF112" s="84">
        <v>0</v>
      </c>
      <c r="BG112" s="84">
        <v>0</v>
      </c>
      <c r="BH112" s="84">
        <v>0</v>
      </c>
      <c r="BI112" s="84">
        <v>0</v>
      </c>
      <c r="BJ112" s="84">
        <v>0</v>
      </c>
      <c r="BK112" s="84">
        <v>0</v>
      </c>
      <c r="BL112" s="84">
        <v>0</v>
      </c>
      <c r="BM112" s="84">
        <v>0</v>
      </c>
      <c r="BN112" s="84">
        <v>0</v>
      </c>
      <c r="BO112" s="84">
        <v>0</v>
      </c>
      <c r="BP112" s="84">
        <v>0</v>
      </c>
      <c r="BQ112" s="84">
        <v>0</v>
      </c>
      <c r="BR112" s="84">
        <v>0</v>
      </c>
      <c r="BS112" s="84">
        <v>0</v>
      </c>
      <c r="BT112" s="84">
        <v>0</v>
      </c>
      <c r="BU112" s="84">
        <v>0</v>
      </c>
      <c r="BV112" s="84">
        <v>0</v>
      </c>
      <c r="BW112" s="84">
        <v>0</v>
      </c>
      <c r="BX112" s="84">
        <v>0</v>
      </c>
      <c r="BY112" s="84">
        <v>0</v>
      </c>
      <c r="BZ112" s="84">
        <v>0</v>
      </c>
      <c r="CA112" s="84">
        <v>0</v>
      </c>
      <c r="CB112" s="84">
        <v>0</v>
      </c>
      <c r="CC112" s="84">
        <v>0</v>
      </c>
      <c r="CD112" s="84">
        <v>0</v>
      </c>
      <c r="CE112" s="84">
        <v>0</v>
      </c>
      <c r="CF112" s="84">
        <v>0</v>
      </c>
      <c r="CG112" s="84">
        <v>0</v>
      </c>
      <c r="CH112" s="84">
        <v>0</v>
      </c>
      <c r="CI112" s="84">
        <v>0</v>
      </c>
      <c r="CJ112" s="84">
        <v>0</v>
      </c>
      <c r="CK112" s="84">
        <v>0</v>
      </c>
      <c r="CL112" s="84">
        <v>0</v>
      </c>
      <c r="CM112" s="84">
        <v>0</v>
      </c>
      <c r="CN112" s="84">
        <v>0</v>
      </c>
      <c r="CO112" s="84">
        <v>0</v>
      </c>
      <c r="CP112" s="84">
        <v>0</v>
      </c>
      <c r="CQ112" s="84">
        <v>0</v>
      </c>
      <c r="CR112" s="84">
        <v>0</v>
      </c>
      <c r="CS112" s="84">
        <v>0</v>
      </c>
      <c r="CT112" s="84">
        <v>0</v>
      </c>
      <c r="CU112" s="84">
        <v>0</v>
      </c>
      <c r="CV112" s="84">
        <v>0</v>
      </c>
      <c r="CW112" s="84">
        <v>0</v>
      </c>
      <c r="CX112" s="84">
        <v>0</v>
      </c>
      <c r="CY112" s="84">
        <v>0</v>
      </c>
      <c r="CZ112" s="84">
        <v>0</v>
      </c>
    </row>
    <row r="113" spans="1:104" x14ac:dyDescent="0.25">
      <c r="A113" t="s">
        <v>342</v>
      </c>
      <c r="B113" s="84">
        <v>0</v>
      </c>
      <c r="C113" s="84">
        <v>0</v>
      </c>
      <c r="D113" s="84">
        <v>0</v>
      </c>
      <c r="E113" s="84">
        <v>0</v>
      </c>
      <c r="F113" s="84">
        <v>0</v>
      </c>
      <c r="G113" s="84">
        <v>0</v>
      </c>
      <c r="H113" s="84">
        <v>0</v>
      </c>
      <c r="I113" s="84">
        <v>0</v>
      </c>
      <c r="J113" s="84">
        <v>0</v>
      </c>
      <c r="K113" s="84">
        <v>0</v>
      </c>
      <c r="L113" s="84">
        <v>0</v>
      </c>
      <c r="M113" s="84">
        <v>0</v>
      </c>
      <c r="N113" s="84">
        <v>0</v>
      </c>
      <c r="O113" s="84">
        <v>0</v>
      </c>
      <c r="P113" s="84">
        <v>0</v>
      </c>
      <c r="Q113" s="84">
        <v>0</v>
      </c>
      <c r="R113" s="84">
        <v>0</v>
      </c>
      <c r="S113" s="84">
        <v>0</v>
      </c>
      <c r="T113" s="84">
        <v>0</v>
      </c>
      <c r="U113" s="84">
        <v>0</v>
      </c>
      <c r="V113" s="84">
        <v>0</v>
      </c>
      <c r="W113" s="84">
        <v>0</v>
      </c>
      <c r="X113" s="84">
        <v>0</v>
      </c>
      <c r="Y113" s="84">
        <v>0</v>
      </c>
      <c r="Z113" s="84">
        <v>0</v>
      </c>
      <c r="AA113" s="84">
        <v>0</v>
      </c>
      <c r="AB113" s="84">
        <v>0</v>
      </c>
      <c r="AC113" s="84">
        <v>0</v>
      </c>
      <c r="AD113" s="84">
        <v>0</v>
      </c>
      <c r="AE113" s="84">
        <v>0</v>
      </c>
      <c r="AF113" s="84">
        <v>0</v>
      </c>
      <c r="AG113" s="84">
        <v>0</v>
      </c>
      <c r="AH113" s="84">
        <v>0</v>
      </c>
      <c r="AI113" s="84">
        <v>0</v>
      </c>
      <c r="AJ113" s="84">
        <v>0</v>
      </c>
      <c r="AK113" s="84">
        <v>0</v>
      </c>
      <c r="AL113" s="84">
        <v>0</v>
      </c>
      <c r="AM113" s="84">
        <v>0</v>
      </c>
      <c r="AN113" s="84">
        <v>0</v>
      </c>
      <c r="AO113" s="84">
        <v>0</v>
      </c>
      <c r="AP113" s="84">
        <v>0</v>
      </c>
      <c r="AQ113" s="84">
        <v>0</v>
      </c>
      <c r="AR113" s="84">
        <v>0</v>
      </c>
      <c r="AS113" s="84">
        <v>0</v>
      </c>
      <c r="AT113" s="84">
        <v>0</v>
      </c>
      <c r="AU113" s="84">
        <v>0</v>
      </c>
      <c r="AV113" s="84">
        <v>0</v>
      </c>
      <c r="AW113" s="84">
        <v>0</v>
      </c>
      <c r="AX113" s="84">
        <v>0</v>
      </c>
      <c r="AY113" s="84">
        <v>0</v>
      </c>
      <c r="AZ113" s="84">
        <v>0</v>
      </c>
      <c r="BA113" s="84">
        <v>0</v>
      </c>
      <c r="BB113" s="84">
        <v>0</v>
      </c>
      <c r="BC113" s="84">
        <v>0</v>
      </c>
      <c r="BD113" s="84">
        <v>0</v>
      </c>
      <c r="BE113" s="84">
        <v>0</v>
      </c>
      <c r="BF113" s="84">
        <v>0</v>
      </c>
      <c r="BG113" s="84">
        <v>0</v>
      </c>
      <c r="BH113" s="84">
        <v>0</v>
      </c>
      <c r="BI113" s="84">
        <v>0</v>
      </c>
      <c r="BJ113" s="84">
        <v>0</v>
      </c>
      <c r="BK113" s="84">
        <v>0</v>
      </c>
      <c r="BL113" s="84">
        <v>0</v>
      </c>
      <c r="BM113" s="84">
        <v>0</v>
      </c>
      <c r="BN113" s="84">
        <v>0</v>
      </c>
      <c r="BO113" s="84">
        <v>0</v>
      </c>
      <c r="BP113" s="84">
        <v>0</v>
      </c>
      <c r="BQ113" s="84">
        <v>0</v>
      </c>
      <c r="BR113" s="84">
        <v>0</v>
      </c>
      <c r="BS113" s="84">
        <v>0</v>
      </c>
      <c r="BT113" s="84">
        <v>0</v>
      </c>
      <c r="BU113" s="84">
        <v>0</v>
      </c>
      <c r="BV113" s="84">
        <v>0</v>
      </c>
      <c r="BW113" s="84">
        <v>0</v>
      </c>
      <c r="BX113" s="84">
        <v>0</v>
      </c>
      <c r="BY113" s="84">
        <v>0</v>
      </c>
      <c r="BZ113" s="84">
        <v>0</v>
      </c>
      <c r="CA113" s="84">
        <v>0</v>
      </c>
      <c r="CB113" s="84">
        <v>0</v>
      </c>
      <c r="CC113" s="84">
        <v>0</v>
      </c>
      <c r="CD113" s="84">
        <v>0</v>
      </c>
      <c r="CE113" s="84">
        <v>0</v>
      </c>
      <c r="CF113" s="84">
        <v>0</v>
      </c>
      <c r="CG113" s="84">
        <v>0</v>
      </c>
      <c r="CH113" s="84">
        <v>0</v>
      </c>
      <c r="CI113" s="84">
        <v>0</v>
      </c>
      <c r="CJ113" s="84">
        <v>0</v>
      </c>
      <c r="CK113" s="84">
        <v>0</v>
      </c>
      <c r="CL113" s="84">
        <v>0</v>
      </c>
      <c r="CM113" s="84">
        <v>0</v>
      </c>
      <c r="CN113" s="84">
        <v>0</v>
      </c>
      <c r="CO113" s="84">
        <v>0</v>
      </c>
      <c r="CP113" s="84">
        <v>0</v>
      </c>
      <c r="CQ113" s="84">
        <v>0</v>
      </c>
      <c r="CR113" s="84">
        <v>0</v>
      </c>
      <c r="CS113" s="84">
        <v>0</v>
      </c>
      <c r="CT113" s="84">
        <v>0</v>
      </c>
      <c r="CU113" s="84">
        <v>0</v>
      </c>
      <c r="CV113" s="84">
        <v>0</v>
      </c>
      <c r="CW113" s="84">
        <v>0</v>
      </c>
      <c r="CX113" s="84">
        <v>0</v>
      </c>
      <c r="CY113" s="84">
        <v>0</v>
      </c>
      <c r="CZ113" s="84">
        <v>0</v>
      </c>
    </row>
    <row r="114" spans="1:104" x14ac:dyDescent="0.25">
      <c r="A114" t="s">
        <v>345</v>
      </c>
      <c r="B114" s="84">
        <v>0</v>
      </c>
      <c r="C114" s="84">
        <v>0</v>
      </c>
      <c r="D114" s="84">
        <v>0</v>
      </c>
      <c r="E114" s="84">
        <v>0</v>
      </c>
      <c r="F114" s="84">
        <v>0</v>
      </c>
      <c r="G114" s="84">
        <v>0</v>
      </c>
      <c r="H114" s="84">
        <v>0</v>
      </c>
      <c r="I114" s="84">
        <v>0</v>
      </c>
      <c r="J114" s="84">
        <v>0</v>
      </c>
      <c r="K114" s="84">
        <v>0</v>
      </c>
      <c r="L114" s="84">
        <v>0</v>
      </c>
      <c r="M114" s="84">
        <v>0</v>
      </c>
      <c r="N114" s="84">
        <v>0</v>
      </c>
      <c r="O114" s="84">
        <v>0</v>
      </c>
      <c r="P114" s="84">
        <v>0</v>
      </c>
      <c r="Q114" s="84">
        <v>0</v>
      </c>
      <c r="R114" s="84">
        <v>0</v>
      </c>
      <c r="S114" s="84">
        <v>0</v>
      </c>
      <c r="T114" s="84">
        <v>0</v>
      </c>
      <c r="U114" s="84">
        <v>0</v>
      </c>
      <c r="V114" s="84">
        <v>0</v>
      </c>
      <c r="W114" s="84">
        <v>0</v>
      </c>
      <c r="X114" s="84">
        <v>0</v>
      </c>
      <c r="Y114" s="84">
        <v>0</v>
      </c>
      <c r="Z114" s="84">
        <v>0</v>
      </c>
      <c r="AA114" s="84">
        <v>0</v>
      </c>
      <c r="AB114" s="84">
        <v>0</v>
      </c>
      <c r="AC114" s="84">
        <v>0</v>
      </c>
      <c r="AD114" s="84">
        <v>0</v>
      </c>
      <c r="AE114" s="84">
        <v>0</v>
      </c>
      <c r="AF114" s="84">
        <v>0</v>
      </c>
      <c r="AG114" s="84">
        <v>0</v>
      </c>
      <c r="AH114" s="84">
        <v>0</v>
      </c>
      <c r="AI114" s="84">
        <v>0</v>
      </c>
      <c r="AJ114" s="84">
        <v>0</v>
      </c>
      <c r="AK114" s="84">
        <v>0</v>
      </c>
      <c r="AL114" s="84">
        <v>0</v>
      </c>
      <c r="AM114" s="84">
        <v>0</v>
      </c>
      <c r="AN114" s="84">
        <v>0</v>
      </c>
      <c r="AO114" s="84">
        <v>0</v>
      </c>
      <c r="AP114" s="84">
        <v>0</v>
      </c>
      <c r="AQ114" s="84">
        <v>0</v>
      </c>
      <c r="AR114" s="84">
        <v>0</v>
      </c>
      <c r="AS114" s="84">
        <v>0</v>
      </c>
      <c r="AT114" s="84">
        <v>0</v>
      </c>
      <c r="AU114" s="84">
        <v>0</v>
      </c>
      <c r="AV114" s="84">
        <v>0</v>
      </c>
      <c r="AW114" s="84">
        <v>0</v>
      </c>
      <c r="AX114" s="84">
        <v>0</v>
      </c>
      <c r="AY114" s="84">
        <v>0</v>
      </c>
      <c r="AZ114" s="84">
        <v>0</v>
      </c>
      <c r="BA114" s="84">
        <v>0</v>
      </c>
      <c r="BB114" s="84">
        <v>0</v>
      </c>
      <c r="BC114" s="84">
        <v>0</v>
      </c>
      <c r="BD114" s="84">
        <v>0</v>
      </c>
      <c r="BE114" s="84">
        <v>0</v>
      </c>
      <c r="BF114" s="84">
        <v>0</v>
      </c>
      <c r="BG114" s="84">
        <v>0</v>
      </c>
      <c r="BH114" s="84">
        <v>0</v>
      </c>
      <c r="BI114" s="84">
        <v>0</v>
      </c>
      <c r="BJ114" s="84">
        <v>0</v>
      </c>
      <c r="BK114" s="84">
        <v>0</v>
      </c>
      <c r="BL114" s="84">
        <v>0</v>
      </c>
      <c r="BM114" s="84">
        <v>0</v>
      </c>
      <c r="BN114" s="84">
        <v>0</v>
      </c>
      <c r="BO114" s="84">
        <v>0</v>
      </c>
      <c r="BP114" s="84">
        <v>0</v>
      </c>
      <c r="BQ114" s="84">
        <v>0</v>
      </c>
      <c r="BR114" s="84">
        <v>0</v>
      </c>
      <c r="BS114" s="84">
        <v>0</v>
      </c>
      <c r="BT114" s="84">
        <v>0</v>
      </c>
      <c r="BU114" s="84">
        <v>0</v>
      </c>
      <c r="BV114" s="84">
        <v>0</v>
      </c>
      <c r="BW114" s="84">
        <v>0</v>
      </c>
      <c r="BX114" s="84">
        <v>0</v>
      </c>
      <c r="BY114" s="84">
        <v>0</v>
      </c>
      <c r="BZ114" s="84">
        <v>0</v>
      </c>
      <c r="CA114" s="84">
        <v>0</v>
      </c>
      <c r="CB114" s="84">
        <v>0</v>
      </c>
      <c r="CC114" s="84">
        <v>0</v>
      </c>
      <c r="CD114" s="84">
        <v>0</v>
      </c>
      <c r="CE114" s="84">
        <v>0</v>
      </c>
      <c r="CF114" s="84">
        <v>0</v>
      </c>
      <c r="CG114" s="84">
        <v>0</v>
      </c>
      <c r="CH114" s="84">
        <v>0</v>
      </c>
      <c r="CI114" s="84">
        <v>0</v>
      </c>
      <c r="CJ114" s="84">
        <v>0</v>
      </c>
      <c r="CK114" s="84">
        <v>0</v>
      </c>
      <c r="CL114" s="84">
        <v>0</v>
      </c>
      <c r="CM114" s="84">
        <v>0</v>
      </c>
      <c r="CN114" s="84">
        <v>0</v>
      </c>
      <c r="CO114" s="84">
        <v>0</v>
      </c>
      <c r="CP114" s="84">
        <v>0</v>
      </c>
      <c r="CQ114" s="84">
        <v>0</v>
      </c>
      <c r="CR114" s="84">
        <v>0</v>
      </c>
      <c r="CS114" s="84">
        <v>0</v>
      </c>
      <c r="CT114" s="84">
        <v>0</v>
      </c>
      <c r="CU114" s="84">
        <v>0</v>
      </c>
      <c r="CV114" s="84">
        <v>0</v>
      </c>
      <c r="CW114" s="84">
        <v>0</v>
      </c>
      <c r="CX114" s="84">
        <v>0</v>
      </c>
      <c r="CY114" s="84">
        <v>0</v>
      </c>
      <c r="CZ114" s="84">
        <v>0</v>
      </c>
    </row>
    <row r="115" spans="1:104" x14ac:dyDescent="0.25">
      <c r="A115" t="s">
        <v>348</v>
      </c>
      <c r="B115" s="84">
        <v>0</v>
      </c>
      <c r="C115" s="84">
        <v>0</v>
      </c>
      <c r="D115" s="84">
        <v>0</v>
      </c>
      <c r="E115" s="84">
        <v>0</v>
      </c>
      <c r="F115" s="84">
        <v>0</v>
      </c>
      <c r="G115" s="84">
        <v>0</v>
      </c>
      <c r="H115" s="84">
        <v>0</v>
      </c>
      <c r="I115" s="84">
        <v>0</v>
      </c>
      <c r="J115" s="84">
        <v>0</v>
      </c>
      <c r="K115" s="84">
        <v>0</v>
      </c>
      <c r="L115" s="84">
        <v>0</v>
      </c>
      <c r="M115" s="84">
        <v>0</v>
      </c>
      <c r="N115" s="84">
        <v>0</v>
      </c>
      <c r="O115" s="84">
        <v>0</v>
      </c>
      <c r="P115" s="84">
        <v>0</v>
      </c>
      <c r="Q115" s="84">
        <v>0</v>
      </c>
      <c r="R115" s="84">
        <v>0</v>
      </c>
      <c r="S115" s="84">
        <v>0</v>
      </c>
      <c r="T115" s="84">
        <v>0</v>
      </c>
      <c r="U115" s="84">
        <v>0</v>
      </c>
      <c r="V115" s="84">
        <v>0</v>
      </c>
      <c r="W115" s="84">
        <v>0</v>
      </c>
      <c r="X115" s="84">
        <v>0</v>
      </c>
      <c r="Y115" s="84">
        <v>0</v>
      </c>
      <c r="Z115" s="84">
        <v>0</v>
      </c>
      <c r="AA115" s="84">
        <v>0</v>
      </c>
      <c r="AB115" s="84">
        <v>0</v>
      </c>
      <c r="AC115" s="84">
        <v>0</v>
      </c>
      <c r="AD115" s="84">
        <v>0</v>
      </c>
      <c r="AE115" s="84">
        <v>0</v>
      </c>
      <c r="AF115" s="84">
        <v>0</v>
      </c>
      <c r="AG115" s="84">
        <v>0</v>
      </c>
      <c r="AH115" s="84">
        <v>0</v>
      </c>
      <c r="AI115" s="84">
        <v>0</v>
      </c>
      <c r="AJ115" s="84">
        <v>0</v>
      </c>
      <c r="AK115" s="84">
        <v>0</v>
      </c>
      <c r="AL115" s="84">
        <v>0</v>
      </c>
      <c r="AM115" s="84">
        <v>0</v>
      </c>
      <c r="AN115" s="84">
        <v>0</v>
      </c>
      <c r="AO115" s="84">
        <v>0</v>
      </c>
      <c r="AP115" s="84">
        <v>0</v>
      </c>
      <c r="AQ115" s="84">
        <v>0</v>
      </c>
      <c r="AR115" s="84">
        <v>0</v>
      </c>
      <c r="AS115" s="84">
        <v>0</v>
      </c>
      <c r="AT115" s="84">
        <v>0</v>
      </c>
      <c r="AU115" s="84">
        <v>0</v>
      </c>
      <c r="AV115" s="84">
        <v>0</v>
      </c>
      <c r="AW115" s="84">
        <v>0</v>
      </c>
      <c r="AX115" s="84">
        <v>0</v>
      </c>
      <c r="AY115" s="84">
        <v>0</v>
      </c>
      <c r="AZ115" s="84">
        <v>0</v>
      </c>
      <c r="BA115" s="84">
        <v>0</v>
      </c>
      <c r="BB115" s="84">
        <v>0</v>
      </c>
      <c r="BC115" s="84">
        <v>0</v>
      </c>
      <c r="BD115" s="84">
        <v>0</v>
      </c>
      <c r="BE115" s="84">
        <v>0</v>
      </c>
      <c r="BF115" s="84">
        <v>0</v>
      </c>
      <c r="BG115" s="84">
        <v>0</v>
      </c>
      <c r="BH115" s="84">
        <v>0</v>
      </c>
      <c r="BI115" s="84">
        <v>0</v>
      </c>
      <c r="BJ115" s="84">
        <v>0</v>
      </c>
      <c r="BK115" s="84">
        <v>0</v>
      </c>
      <c r="BL115" s="84">
        <v>0</v>
      </c>
      <c r="BM115" s="84">
        <v>0</v>
      </c>
      <c r="BN115" s="84">
        <v>0</v>
      </c>
      <c r="BO115" s="84">
        <v>0</v>
      </c>
      <c r="BP115" s="84">
        <v>0</v>
      </c>
      <c r="BQ115" s="84">
        <v>0</v>
      </c>
      <c r="BR115" s="84">
        <v>0</v>
      </c>
      <c r="BS115" s="84">
        <v>0</v>
      </c>
      <c r="BT115" s="84">
        <v>0</v>
      </c>
      <c r="BU115" s="84">
        <v>0</v>
      </c>
      <c r="BV115" s="84">
        <v>0</v>
      </c>
      <c r="BW115" s="84">
        <v>0</v>
      </c>
      <c r="BX115" s="84">
        <v>0</v>
      </c>
      <c r="BY115" s="84">
        <v>0</v>
      </c>
      <c r="BZ115" s="84">
        <v>0</v>
      </c>
      <c r="CA115" s="84">
        <v>0</v>
      </c>
      <c r="CB115" s="84">
        <v>0</v>
      </c>
      <c r="CC115" s="84">
        <v>0</v>
      </c>
      <c r="CD115" s="84">
        <v>0</v>
      </c>
      <c r="CE115" s="84">
        <v>0</v>
      </c>
      <c r="CF115" s="84">
        <v>0</v>
      </c>
      <c r="CG115" s="84">
        <v>0</v>
      </c>
      <c r="CH115" s="84">
        <v>0</v>
      </c>
      <c r="CI115" s="84">
        <v>0</v>
      </c>
      <c r="CJ115" s="84">
        <v>0</v>
      </c>
      <c r="CK115" s="84">
        <v>0</v>
      </c>
      <c r="CL115" s="84">
        <v>0</v>
      </c>
      <c r="CM115" s="84">
        <v>0</v>
      </c>
      <c r="CN115" s="84">
        <v>0</v>
      </c>
      <c r="CO115" s="84">
        <v>0</v>
      </c>
      <c r="CP115" s="84">
        <v>0</v>
      </c>
      <c r="CQ115" s="84">
        <v>0</v>
      </c>
      <c r="CR115" s="84">
        <v>0</v>
      </c>
      <c r="CS115" s="84">
        <v>0</v>
      </c>
      <c r="CT115" s="84">
        <v>0</v>
      </c>
      <c r="CU115" s="84">
        <v>0</v>
      </c>
      <c r="CV115" s="84">
        <v>0</v>
      </c>
      <c r="CW115" s="84">
        <v>0</v>
      </c>
      <c r="CX115" s="84">
        <v>0</v>
      </c>
      <c r="CY115" s="84">
        <v>0</v>
      </c>
      <c r="CZ115" s="84">
        <v>0</v>
      </c>
    </row>
    <row r="116" spans="1:104" x14ac:dyDescent="0.25">
      <c r="A116" t="s">
        <v>351</v>
      </c>
      <c r="B116" s="84">
        <v>0</v>
      </c>
      <c r="C116" s="84">
        <v>0</v>
      </c>
      <c r="D116" s="84">
        <v>0</v>
      </c>
      <c r="E116" s="84">
        <v>0</v>
      </c>
      <c r="F116" s="84">
        <v>0</v>
      </c>
      <c r="G116" s="84">
        <v>0</v>
      </c>
      <c r="H116" s="84">
        <v>0</v>
      </c>
      <c r="I116" s="84">
        <v>0</v>
      </c>
      <c r="J116" s="84">
        <v>0</v>
      </c>
      <c r="K116" s="84">
        <v>0</v>
      </c>
      <c r="L116" s="84">
        <v>0</v>
      </c>
      <c r="M116" s="84">
        <v>0</v>
      </c>
      <c r="N116" s="84">
        <v>0</v>
      </c>
      <c r="O116" s="84">
        <v>0</v>
      </c>
      <c r="P116" s="84">
        <v>0</v>
      </c>
      <c r="Q116" s="84">
        <v>0</v>
      </c>
      <c r="R116" s="84">
        <v>0</v>
      </c>
      <c r="S116" s="84">
        <v>0</v>
      </c>
      <c r="T116" s="84">
        <v>0</v>
      </c>
      <c r="U116" s="84">
        <v>0</v>
      </c>
      <c r="V116" s="84">
        <v>0</v>
      </c>
      <c r="W116" s="84">
        <v>0</v>
      </c>
      <c r="X116" s="84">
        <v>0</v>
      </c>
      <c r="Y116" s="84">
        <v>0</v>
      </c>
      <c r="Z116" s="84">
        <v>0</v>
      </c>
      <c r="AA116" s="84">
        <v>0</v>
      </c>
      <c r="AB116" s="84">
        <v>0</v>
      </c>
      <c r="AC116" s="84">
        <v>0</v>
      </c>
      <c r="AD116" s="84">
        <v>0</v>
      </c>
      <c r="AE116" s="84">
        <v>0</v>
      </c>
      <c r="AF116" s="84">
        <v>0</v>
      </c>
      <c r="AG116" s="84">
        <v>0</v>
      </c>
      <c r="AH116" s="84">
        <v>0</v>
      </c>
      <c r="AI116" s="84">
        <v>0</v>
      </c>
      <c r="AJ116" s="84">
        <v>0</v>
      </c>
      <c r="AK116" s="84">
        <v>0</v>
      </c>
      <c r="AL116" s="84">
        <v>0</v>
      </c>
      <c r="AM116" s="84">
        <v>0</v>
      </c>
      <c r="AN116" s="84">
        <v>0</v>
      </c>
      <c r="AO116" s="84">
        <v>0</v>
      </c>
      <c r="AP116" s="84">
        <v>0</v>
      </c>
      <c r="AQ116" s="84">
        <v>0</v>
      </c>
      <c r="AR116" s="84">
        <v>0</v>
      </c>
      <c r="AS116" s="84">
        <v>0</v>
      </c>
      <c r="AT116" s="84">
        <v>0</v>
      </c>
      <c r="AU116" s="84">
        <v>0</v>
      </c>
      <c r="AV116" s="84">
        <v>0</v>
      </c>
      <c r="AW116" s="84">
        <v>0</v>
      </c>
      <c r="AX116" s="84">
        <v>0</v>
      </c>
      <c r="AY116" s="84">
        <v>0</v>
      </c>
      <c r="AZ116" s="84">
        <v>0</v>
      </c>
      <c r="BA116" s="84">
        <v>0</v>
      </c>
      <c r="BB116" s="84">
        <v>0</v>
      </c>
      <c r="BC116" s="84">
        <v>0</v>
      </c>
      <c r="BD116" s="84">
        <v>0</v>
      </c>
      <c r="BE116" s="84">
        <v>0</v>
      </c>
      <c r="BF116" s="84">
        <v>0</v>
      </c>
      <c r="BG116" s="84">
        <v>0</v>
      </c>
      <c r="BH116" s="84">
        <v>0</v>
      </c>
      <c r="BI116" s="84">
        <v>0</v>
      </c>
      <c r="BJ116" s="84">
        <v>0</v>
      </c>
      <c r="BK116" s="84">
        <v>0</v>
      </c>
      <c r="BL116" s="84">
        <v>0</v>
      </c>
      <c r="BM116" s="84">
        <v>0</v>
      </c>
      <c r="BN116" s="84">
        <v>0</v>
      </c>
      <c r="BO116" s="84">
        <v>0</v>
      </c>
      <c r="BP116" s="84">
        <v>0</v>
      </c>
      <c r="BQ116" s="84">
        <v>0</v>
      </c>
      <c r="BR116" s="84">
        <v>0</v>
      </c>
      <c r="BS116" s="84">
        <v>0</v>
      </c>
      <c r="BT116" s="84">
        <v>0</v>
      </c>
      <c r="BU116" s="84">
        <v>0</v>
      </c>
      <c r="BV116" s="84">
        <v>0</v>
      </c>
      <c r="BW116" s="84">
        <v>0</v>
      </c>
      <c r="BX116" s="84">
        <v>0</v>
      </c>
      <c r="BY116" s="84">
        <v>0</v>
      </c>
      <c r="BZ116" s="84">
        <v>0</v>
      </c>
      <c r="CA116" s="84">
        <v>0</v>
      </c>
      <c r="CB116" s="84">
        <v>0</v>
      </c>
      <c r="CC116" s="84">
        <v>0</v>
      </c>
      <c r="CD116" s="84">
        <v>0</v>
      </c>
      <c r="CE116" s="84">
        <v>0</v>
      </c>
      <c r="CF116" s="84">
        <v>0</v>
      </c>
      <c r="CG116" s="84">
        <v>0</v>
      </c>
      <c r="CH116" s="84">
        <v>0</v>
      </c>
      <c r="CI116" s="84">
        <v>0</v>
      </c>
      <c r="CJ116" s="84">
        <v>0</v>
      </c>
      <c r="CK116" s="84">
        <v>0</v>
      </c>
      <c r="CL116" s="84">
        <v>0</v>
      </c>
      <c r="CM116" s="84">
        <v>0</v>
      </c>
      <c r="CN116" s="84">
        <v>0</v>
      </c>
      <c r="CO116" s="84">
        <v>0</v>
      </c>
      <c r="CP116" s="84">
        <v>0</v>
      </c>
      <c r="CQ116" s="84">
        <v>0</v>
      </c>
      <c r="CR116" s="84">
        <v>0</v>
      </c>
      <c r="CS116" s="84">
        <v>0</v>
      </c>
      <c r="CT116" s="84">
        <v>0</v>
      </c>
      <c r="CU116" s="84">
        <v>0</v>
      </c>
      <c r="CV116" s="84">
        <v>0</v>
      </c>
      <c r="CW116" s="84">
        <v>0</v>
      </c>
      <c r="CX116" s="84">
        <v>0</v>
      </c>
      <c r="CY116" s="84">
        <v>0</v>
      </c>
      <c r="CZ116" s="84">
        <v>0</v>
      </c>
    </row>
    <row r="117" spans="1:104" x14ac:dyDescent="0.25">
      <c r="A117" t="s">
        <v>354</v>
      </c>
      <c r="B117" s="84">
        <v>0</v>
      </c>
      <c r="C117" s="84">
        <v>0</v>
      </c>
      <c r="D117" s="84">
        <v>0</v>
      </c>
      <c r="E117" s="84">
        <v>0</v>
      </c>
      <c r="F117" s="84">
        <v>0</v>
      </c>
      <c r="G117" s="84">
        <v>0</v>
      </c>
      <c r="H117" s="84">
        <v>0</v>
      </c>
      <c r="I117" s="84">
        <v>0</v>
      </c>
      <c r="J117" s="84">
        <v>0</v>
      </c>
      <c r="K117" s="84">
        <v>0</v>
      </c>
      <c r="L117" s="84">
        <v>0</v>
      </c>
      <c r="M117" s="84">
        <v>0</v>
      </c>
      <c r="N117" s="84">
        <v>0</v>
      </c>
      <c r="O117" s="84">
        <v>0</v>
      </c>
      <c r="P117" s="84">
        <v>0</v>
      </c>
      <c r="Q117" s="84">
        <v>0</v>
      </c>
      <c r="R117" s="84">
        <v>0</v>
      </c>
      <c r="S117" s="84">
        <v>0</v>
      </c>
      <c r="T117" s="84">
        <v>0</v>
      </c>
      <c r="U117" s="84">
        <v>0</v>
      </c>
      <c r="V117" s="84">
        <v>0</v>
      </c>
      <c r="W117" s="84">
        <v>0</v>
      </c>
      <c r="X117" s="84">
        <v>0</v>
      </c>
      <c r="Y117" s="84">
        <v>0</v>
      </c>
      <c r="Z117" s="84">
        <v>0</v>
      </c>
      <c r="AA117" s="84">
        <v>0</v>
      </c>
      <c r="AB117" s="84">
        <v>0</v>
      </c>
      <c r="AC117" s="84">
        <v>0</v>
      </c>
      <c r="AD117" s="84">
        <v>0</v>
      </c>
      <c r="AE117" s="84">
        <v>0</v>
      </c>
      <c r="AF117" s="84">
        <v>0</v>
      </c>
      <c r="AG117" s="84">
        <v>0</v>
      </c>
      <c r="AH117" s="84">
        <v>0</v>
      </c>
      <c r="AI117" s="84">
        <v>0</v>
      </c>
      <c r="AJ117" s="84">
        <v>0</v>
      </c>
      <c r="AK117" s="84">
        <v>0</v>
      </c>
      <c r="AL117" s="84">
        <v>0</v>
      </c>
      <c r="AM117" s="84">
        <v>0</v>
      </c>
      <c r="AN117" s="84">
        <v>0</v>
      </c>
      <c r="AO117" s="84">
        <v>0</v>
      </c>
      <c r="AP117" s="84">
        <v>0</v>
      </c>
      <c r="AQ117" s="84">
        <v>0</v>
      </c>
      <c r="AR117" s="84">
        <v>0</v>
      </c>
      <c r="AS117" s="84">
        <v>0</v>
      </c>
      <c r="AT117" s="84">
        <v>0</v>
      </c>
      <c r="AU117" s="84">
        <v>0</v>
      </c>
      <c r="AV117" s="84">
        <v>0</v>
      </c>
      <c r="AW117" s="84">
        <v>0</v>
      </c>
      <c r="AX117" s="84">
        <v>0</v>
      </c>
      <c r="AY117" s="84">
        <v>0</v>
      </c>
      <c r="AZ117" s="84">
        <v>0</v>
      </c>
      <c r="BA117" s="84">
        <v>0</v>
      </c>
      <c r="BB117" s="84">
        <v>0</v>
      </c>
      <c r="BC117" s="84">
        <v>0</v>
      </c>
      <c r="BD117" s="84">
        <v>0</v>
      </c>
      <c r="BE117" s="84">
        <v>0</v>
      </c>
      <c r="BF117" s="84">
        <v>0</v>
      </c>
      <c r="BG117" s="84">
        <v>0</v>
      </c>
      <c r="BH117" s="84">
        <v>0</v>
      </c>
      <c r="BI117" s="84">
        <v>0</v>
      </c>
      <c r="BJ117" s="84">
        <v>0</v>
      </c>
      <c r="BK117" s="84">
        <v>0</v>
      </c>
      <c r="BL117" s="84">
        <v>0</v>
      </c>
      <c r="BM117" s="84">
        <v>0</v>
      </c>
      <c r="BN117" s="84">
        <v>0</v>
      </c>
      <c r="BO117" s="84">
        <v>0</v>
      </c>
      <c r="BP117" s="84">
        <v>0</v>
      </c>
      <c r="BQ117" s="84">
        <v>0</v>
      </c>
      <c r="BR117" s="84">
        <v>0</v>
      </c>
      <c r="BS117" s="84">
        <v>0</v>
      </c>
      <c r="BT117" s="84">
        <v>0</v>
      </c>
      <c r="BU117" s="84">
        <v>0</v>
      </c>
      <c r="BV117" s="84">
        <v>0</v>
      </c>
      <c r="BW117" s="84">
        <v>0</v>
      </c>
      <c r="BX117" s="84">
        <v>0</v>
      </c>
      <c r="BY117" s="84">
        <v>0</v>
      </c>
      <c r="BZ117" s="84">
        <v>0</v>
      </c>
      <c r="CA117" s="84">
        <v>0</v>
      </c>
      <c r="CB117" s="84">
        <v>0</v>
      </c>
      <c r="CC117" s="84">
        <v>0</v>
      </c>
      <c r="CD117" s="84">
        <v>0</v>
      </c>
      <c r="CE117" s="84">
        <v>0</v>
      </c>
      <c r="CF117" s="84">
        <v>0</v>
      </c>
      <c r="CG117" s="84">
        <v>0</v>
      </c>
      <c r="CH117" s="84">
        <v>0</v>
      </c>
      <c r="CI117" s="84">
        <v>0</v>
      </c>
      <c r="CJ117" s="84">
        <v>0</v>
      </c>
      <c r="CK117" s="84">
        <v>0</v>
      </c>
      <c r="CL117" s="84">
        <v>0</v>
      </c>
      <c r="CM117" s="84">
        <v>0</v>
      </c>
      <c r="CN117" s="84">
        <v>0</v>
      </c>
      <c r="CO117" s="84">
        <v>0</v>
      </c>
      <c r="CP117" s="84">
        <v>0</v>
      </c>
      <c r="CQ117" s="84">
        <v>0</v>
      </c>
      <c r="CR117" s="84">
        <v>0</v>
      </c>
      <c r="CS117" s="84">
        <v>0</v>
      </c>
      <c r="CT117" s="84">
        <v>0</v>
      </c>
      <c r="CU117" s="84">
        <v>0</v>
      </c>
      <c r="CV117" s="84">
        <v>0</v>
      </c>
      <c r="CW117" s="84">
        <v>0</v>
      </c>
      <c r="CX117" s="84">
        <v>0</v>
      </c>
      <c r="CY117" s="84">
        <v>0</v>
      </c>
      <c r="CZ117" s="84">
        <v>0</v>
      </c>
    </row>
    <row r="118" spans="1:104" x14ac:dyDescent="0.25">
      <c r="A118" t="s">
        <v>664</v>
      </c>
      <c r="B118" s="84">
        <v>0</v>
      </c>
      <c r="C118" s="84">
        <v>0</v>
      </c>
      <c r="D118" s="84">
        <v>0</v>
      </c>
      <c r="E118" s="84">
        <v>0</v>
      </c>
      <c r="F118" s="84">
        <v>0</v>
      </c>
      <c r="G118" s="84">
        <v>0</v>
      </c>
      <c r="H118" s="84">
        <v>0</v>
      </c>
      <c r="I118" s="84">
        <v>0</v>
      </c>
      <c r="J118" s="84">
        <v>0</v>
      </c>
      <c r="K118" s="84">
        <v>0</v>
      </c>
      <c r="L118" s="84">
        <v>0</v>
      </c>
      <c r="M118" s="84">
        <v>0</v>
      </c>
      <c r="N118" s="84">
        <v>0</v>
      </c>
      <c r="O118" s="84">
        <v>0</v>
      </c>
      <c r="P118" s="84">
        <v>0</v>
      </c>
      <c r="Q118" s="84">
        <v>0</v>
      </c>
      <c r="R118" s="84">
        <v>0</v>
      </c>
      <c r="S118" s="84">
        <v>0</v>
      </c>
      <c r="T118" s="84">
        <v>1.19232E-3</v>
      </c>
      <c r="U118" s="84">
        <v>0</v>
      </c>
      <c r="V118" s="84">
        <v>0.159887</v>
      </c>
      <c r="W118" s="84">
        <v>0</v>
      </c>
      <c r="X118" s="84">
        <v>0</v>
      </c>
      <c r="Y118" s="84">
        <v>0</v>
      </c>
      <c r="Z118" s="84">
        <v>0</v>
      </c>
      <c r="AA118" s="84">
        <v>0</v>
      </c>
      <c r="AB118" s="84">
        <v>0</v>
      </c>
      <c r="AC118" s="84">
        <v>1.1144499999999999E-3</v>
      </c>
      <c r="AD118" s="84">
        <v>0</v>
      </c>
      <c r="AE118" s="84">
        <v>0</v>
      </c>
      <c r="AF118" s="84">
        <v>0</v>
      </c>
      <c r="AG118" s="84">
        <v>0</v>
      </c>
      <c r="AH118" s="84">
        <v>0</v>
      </c>
      <c r="AI118" s="84">
        <v>0</v>
      </c>
      <c r="AJ118" s="84">
        <v>0</v>
      </c>
      <c r="AK118" s="84">
        <v>6.6150499999999995E-4</v>
      </c>
      <c r="AL118" s="84">
        <v>0</v>
      </c>
      <c r="AM118" s="84">
        <v>0</v>
      </c>
      <c r="AN118" s="84">
        <v>0</v>
      </c>
      <c r="AO118" s="84">
        <v>0.45152399999999998</v>
      </c>
      <c r="AP118" s="84">
        <v>0</v>
      </c>
      <c r="AQ118" s="84">
        <v>0</v>
      </c>
      <c r="AR118" s="84">
        <v>1.1293399999999999E-3</v>
      </c>
      <c r="AS118" s="84">
        <v>0</v>
      </c>
      <c r="AT118" s="84">
        <v>0.40268900000000002</v>
      </c>
      <c r="AU118" s="84">
        <v>0</v>
      </c>
      <c r="AV118" s="84">
        <v>0</v>
      </c>
      <c r="AW118" s="84">
        <v>0</v>
      </c>
      <c r="AX118" s="84">
        <v>0</v>
      </c>
      <c r="AY118" s="84">
        <v>0</v>
      </c>
      <c r="AZ118" s="84">
        <v>0</v>
      </c>
      <c r="BA118" s="84">
        <v>0</v>
      </c>
      <c r="BB118" s="84">
        <v>0</v>
      </c>
      <c r="BC118" s="84">
        <v>0</v>
      </c>
      <c r="BD118" s="84">
        <v>0</v>
      </c>
      <c r="BE118" s="84">
        <v>0</v>
      </c>
      <c r="BF118" s="84">
        <v>0</v>
      </c>
      <c r="BG118" s="84">
        <v>0</v>
      </c>
      <c r="BH118" s="84">
        <v>0</v>
      </c>
      <c r="BI118" s="84">
        <v>0</v>
      </c>
      <c r="BJ118" s="84">
        <v>0</v>
      </c>
      <c r="BK118" s="84">
        <v>0</v>
      </c>
      <c r="BL118" s="84">
        <v>0</v>
      </c>
      <c r="BM118" s="84">
        <v>0</v>
      </c>
      <c r="BN118" s="84">
        <v>0</v>
      </c>
      <c r="BO118" s="84">
        <v>0</v>
      </c>
      <c r="BP118" s="84">
        <v>0</v>
      </c>
      <c r="BQ118" s="84">
        <v>0</v>
      </c>
      <c r="BR118" s="84">
        <v>0</v>
      </c>
      <c r="BS118" s="84">
        <v>0</v>
      </c>
      <c r="BT118" s="84">
        <v>0</v>
      </c>
      <c r="BU118" s="84">
        <v>0</v>
      </c>
      <c r="BV118" s="84">
        <v>0</v>
      </c>
      <c r="BW118" s="84">
        <v>8.0690000000000002E-5</v>
      </c>
      <c r="BX118" s="84">
        <v>1.24533E-3</v>
      </c>
      <c r="BY118" s="84">
        <v>8.64677E-4</v>
      </c>
      <c r="BZ118" s="84">
        <v>0</v>
      </c>
      <c r="CA118" s="84">
        <v>0</v>
      </c>
      <c r="CB118" s="84">
        <v>0</v>
      </c>
      <c r="CC118" s="84">
        <v>0</v>
      </c>
      <c r="CD118" s="84">
        <v>0</v>
      </c>
      <c r="CE118" s="84">
        <v>0</v>
      </c>
      <c r="CF118" s="84">
        <v>0</v>
      </c>
      <c r="CG118" s="84">
        <v>0</v>
      </c>
      <c r="CH118" s="84">
        <v>0</v>
      </c>
      <c r="CI118" s="84">
        <v>0</v>
      </c>
      <c r="CJ118" s="84">
        <v>0</v>
      </c>
      <c r="CK118" s="84">
        <v>0</v>
      </c>
      <c r="CL118" s="84">
        <v>0</v>
      </c>
      <c r="CM118" s="84">
        <v>0</v>
      </c>
      <c r="CN118" s="84">
        <v>0</v>
      </c>
      <c r="CO118" s="84">
        <v>0</v>
      </c>
      <c r="CP118" s="84">
        <v>0</v>
      </c>
      <c r="CQ118" s="84">
        <v>0</v>
      </c>
      <c r="CR118" s="84">
        <v>0</v>
      </c>
      <c r="CS118" s="84">
        <v>0</v>
      </c>
      <c r="CT118" s="84">
        <v>0</v>
      </c>
      <c r="CU118" s="84">
        <v>0</v>
      </c>
      <c r="CV118" s="84">
        <v>0</v>
      </c>
      <c r="CW118" s="84">
        <v>0</v>
      </c>
      <c r="CX118" s="84">
        <v>0</v>
      </c>
      <c r="CY118" s="84">
        <v>0</v>
      </c>
      <c r="CZ118" s="84">
        <v>0</v>
      </c>
    </row>
    <row r="119" spans="1:104" x14ac:dyDescent="0.25">
      <c r="A119" t="s">
        <v>665</v>
      </c>
      <c r="B119" s="84">
        <v>0</v>
      </c>
      <c r="C119" s="84">
        <v>0</v>
      </c>
      <c r="D119" s="84">
        <v>0</v>
      </c>
      <c r="E119" s="84">
        <v>0</v>
      </c>
      <c r="F119" s="84">
        <v>0</v>
      </c>
      <c r="G119" s="84">
        <v>0</v>
      </c>
      <c r="H119" s="84">
        <v>0</v>
      </c>
      <c r="I119" s="84">
        <v>0</v>
      </c>
      <c r="J119" s="84">
        <v>0</v>
      </c>
      <c r="K119" s="84">
        <v>0</v>
      </c>
      <c r="L119" s="84">
        <v>0</v>
      </c>
      <c r="M119" s="84">
        <v>0</v>
      </c>
      <c r="N119" s="84">
        <v>0</v>
      </c>
      <c r="O119" s="84">
        <v>0</v>
      </c>
      <c r="P119" s="84">
        <v>0</v>
      </c>
      <c r="Q119" s="84">
        <v>0</v>
      </c>
      <c r="R119" s="84">
        <v>0</v>
      </c>
      <c r="S119" s="84">
        <v>0</v>
      </c>
      <c r="T119" s="84">
        <v>0</v>
      </c>
      <c r="U119" s="84">
        <v>0</v>
      </c>
      <c r="V119" s="84">
        <v>0</v>
      </c>
      <c r="W119" s="84">
        <v>0</v>
      </c>
      <c r="X119" s="84">
        <v>0</v>
      </c>
      <c r="Y119" s="84">
        <v>0</v>
      </c>
      <c r="Z119" s="84">
        <v>0</v>
      </c>
      <c r="AA119" s="84">
        <v>0</v>
      </c>
      <c r="AB119" s="84">
        <v>0</v>
      </c>
      <c r="AC119" s="84">
        <v>0</v>
      </c>
      <c r="AD119" s="84">
        <v>0</v>
      </c>
      <c r="AE119" s="84">
        <v>0</v>
      </c>
      <c r="AF119" s="84">
        <v>0</v>
      </c>
      <c r="AG119" s="84">
        <v>0</v>
      </c>
      <c r="AH119" s="84">
        <v>0</v>
      </c>
      <c r="AI119" s="84">
        <v>0</v>
      </c>
      <c r="AJ119" s="84">
        <v>0</v>
      </c>
      <c r="AK119" s="84">
        <v>0</v>
      </c>
      <c r="AL119" s="84">
        <v>0</v>
      </c>
      <c r="AM119" s="84">
        <v>0</v>
      </c>
      <c r="AN119" s="84">
        <v>0</v>
      </c>
      <c r="AO119" s="84">
        <v>9.6898599999999998E-3</v>
      </c>
      <c r="AP119" s="84">
        <v>0</v>
      </c>
      <c r="AQ119" s="84">
        <v>0</v>
      </c>
      <c r="AR119" s="84">
        <v>2.7089599999999999E-5</v>
      </c>
      <c r="AS119" s="84">
        <v>5.0652000000000003E-2</v>
      </c>
      <c r="AT119" s="84">
        <v>8.0657999999999997E-3</v>
      </c>
      <c r="AU119" s="84">
        <v>0</v>
      </c>
      <c r="AV119" s="84">
        <v>0</v>
      </c>
      <c r="AW119" s="84">
        <v>0</v>
      </c>
      <c r="AX119" s="84">
        <v>0</v>
      </c>
      <c r="AY119" s="84">
        <v>0</v>
      </c>
      <c r="AZ119" s="84">
        <v>0</v>
      </c>
      <c r="BA119" s="84">
        <v>0</v>
      </c>
      <c r="BB119" s="84">
        <v>0</v>
      </c>
      <c r="BC119" s="84">
        <v>0</v>
      </c>
      <c r="BD119" s="84">
        <v>0</v>
      </c>
      <c r="BE119" s="84">
        <v>0</v>
      </c>
      <c r="BF119" s="84">
        <v>0</v>
      </c>
      <c r="BG119" s="84">
        <v>0</v>
      </c>
      <c r="BH119" s="84">
        <v>0</v>
      </c>
      <c r="BI119" s="84">
        <v>0</v>
      </c>
      <c r="BJ119" s="84">
        <v>0</v>
      </c>
      <c r="BK119" s="84">
        <v>0</v>
      </c>
      <c r="BL119" s="84">
        <v>0</v>
      </c>
      <c r="BM119" s="84">
        <v>0</v>
      </c>
      <c r="BN119" s="84">
        <v>0</v>
      </c>
      <c r="BO119" s="84">
        <v>0</v>
      </c>
      <c r="BP119" s="84">
        <v>0</v>
      </c>
      <c r="BQ119" s="84">
        <v>0</v>
      </c>
      <c r="BR119" s="84">
        <v>0</v>
      </c>
      <c r="BS119" s="84">
        <v>0</v>
      </c>
      <c r="BT119" s="84">
        <v>0</v>
      </c>
      <c r="BU119" s="84">
        <v>0</v>
      </c>
      <c r="BV119" s="84">
        <v>0</v>
      </c>
      <c r="BW119" s="84">
        <v>0</v>
      </c>
      <c r="BX119" s="84">
        <v>0</v>
      </c>
      <c r="BY119" s="84">
        <v>0</v>
      </c>
      <c r="BZ119" s="84">
        <v>0</v>
      </c>
      <c r="CA119" s="84">
        <v>0</v>
      </c>
      <c r="CB119" s="84">
        <v>0</v>
      </c>
      <c r="CC119" s="84">
        <v>0</v>
      </c>
      <c r="CD119" s="84">
        <v>0</v>
      </c>
      <c r="CE119" s="84">
        <v>0</v>
      </c>
      <c r="CF119" s="84">
        <v>0</v>
      </c>
      <c r="CG119" s="84">
        <v>0</v>
      </c>
      <c r="CH119" s="84">
        <v>0</v>
      </c>
      <c r="CI119" s="84">
        <v>0</v>
      </c>
      <c r="CJ119" s="84">
        <v>0</v>
      </c>
      <c r="CK119" s="84">
        <v>0</v>
      </c>
      <c r="CL119" s="84">
        <v>0</v>
      </c>
      <c r="CM119" s="84">
        <v>0</v>
      </c>
      <c r="CN119" s="84">
        <v>0</v>
      </c>
      <c r="CO119" s="84">
        <v>0</v>
      </c>
      <c r="CP119" s="84">
        <v>0</v>
      </c>
      <c r="CQ119" s="84">
        <v>1.6621199999999999E-2</v>
      </c>
      <c r="CR119" s="84">
        <v>0</v>
      </c>
      <c r="CS119" s="84">
        <v>0</v>
      </c>
      <c r="CT119" s="84">
        <v>0</v>
      </c>
      <c r="CU119" s="84">
        <v>0</v>
      </c>
      <c r="CV119" s="84">
        <v>0</v>
      </c>
      <c r="CW119" s="84">
        <v>0</v>
      </c>
      <c r="CX119" s="84">
        <v>0</v>
      </c>
      <c r="CY119" s="84">
        <v>0</v>
      </c>
      <c r="CZ119" s="84">
        <v>0</v>
      </c>
    </row>
    <row r="120" spans="1:104" x14ac:dyDescent="0.25">
      <c r="A120" t="s">
        <v>666</v>
      </c>
      <c r="B120" s="84">
        <v>0</v>
      </c>
      <c r="C120" s="84">
        <v>0</v>
      </c>
      <c r="D120" s="84">
        <v>0</v>
      </c>
      <c r="E120" s="84">
        <v>0</v>
      </c>
      <c r="F120" s="84">
        <v>0</v>
      </c>
      <c r="G120" s="84">
        <v>0</v>
      </c>
      <c r="H120" s="84">
        <v>0</v>
      </c>
      <c r="I120" s="84">
        <v>0</v>
      </c>
      <c r="J120" s="84">
        <v>0</v>
      </c>
      <c r="K120" s="84">
        <v>0</v>
      </c>
      <c r="L120" s="84">
        <v>0</v>
      </c>
      <c r="M120" s="84">
        <v>0</v>
      </c>
      <c r="N120" s="84">
        <v>0</v>
      </c>
      <c r="O120" s="84">
        <v>0</v>
      </c>
      <c r="P120" s="84">
        <v>0</v>
      </c>
      <c r="Q120" s="84">
        <v>0</v>
      </c>
      <c r="R120" s="84">
        <v>0</v>
      </c>
      <c r="S120" s="84">
        <v>0</v>
      </c>
      <c r="T120" s="84">
        <v>0</v>
      </c>
      <c r="U120" s="84">
        <v>0</v>
      </c>
      <c r="V120" s="84">
        <v>0</v>
      </c>
      <c r="W120" s="84">
        <v>0</v>
      </c>
      <c r="X120" s="84">
        <v>0</v>
      </c>
      <c r="Y120" s="84">
        <v>0</v>
      </c>
      <c r="Z120" s="84">
        <v>0</v>
      </c>
      <c r="AA120" s="84">
        <v>0</v>
      </c>
      <c r="AB120" s="84">
        <v>0</v>
      </c>
      <c r="AC120" s="84">
        <v>0</v>
      </c>
      <c r="AD120" s="84">
        <v>0</v>
      </c>
      <c r="AE120" s="84">
        <v>0</v>
      </c>
      <c r="AF120" s="84">
        <v>0</v>
      </c>
      <c r="AG120" s="84">
        <v>0</v>
      </c>
      <c r="AH120" s="84">
        <v>0</v>
      </c>
      <c r="AI120" s="84">
        <v>0</v>
      </c>
      <c r="AJ120" s="84">
        <v>0</v>
      </c>
      <c r="AK120" s="84">
        <v>0</v>
      </c>
      <c r="AL120" s="84">
        <v>0</v>
      </c>
      <c r="AM120" s="84">
        <v>0</v>
      </c>
      <c r="AN120" s="84">
        <v>0</v>
      </c>
      <c r="AO120" s="84">
        <v>0.331812</v>
      </c>
      <c r="AP120" s="84">
        <v>0</v>
      </c>
      <c r="AQ120" s="84">
        <v>0</v>
      </c>
      <c r="AR120" s="84">
        <v>0</v>
      </c>
      <c r="AS120" s="84">
        <v>0</v>
      </c>
      <c r="AT120" s="84">
        <v>0</v>
      </c>
      <c r="AU120" s="84">
        <v>0</v>
      </c>
      <c r="AV120" s="84">
        <v>0</v>
      </c>
      <c r="AW120" s="84">
        <v>0</v>
      </c>
      <c r="AX120" s="84">
        <v>0</v>
      </c>
      <c r="AY120" s="84">
        <v>0</v>
      </c>
      <c r="AZ120" s="84">
        <v>0</v>
      </c>
      <c r="BA120" s="84">
        <v>0</v>
      </c>
      <c r="BB120" s="84">
        <v>0</v>
      </c>
      <c r="BC120" s="84">
        <v>0</v>
      </c>
      <c r="BD120" s="84">
        <v>0</v>
      </c>
      <c r="BE120" s="84">
        <v>0</v>
      </c>
      <c r="BF120" s="84">
        <v>0</v>
      </c>
      <c r="BG120" s="84">
        <v>0</v>
      </c>
      <c r="BH120" s="84">
        <v>0</v>
      </c>
      <c r="BI120" s="84">
        <v>0</v>
      </c>
      <c r="BJ120" s="84">
        <v>0</v>
      </c>
      <c r="BK120" s="84">
        <v>0</v>
      </c>
      <c r="BL120" s="84">
        <v>0</v>
      </c>
      <c r="BM120" s="84">
        <v>0</v>
      </c>
      <c r="BN120" s="84">
        <v>0</v>
      </c>
      <c r="BO120" s="84">
        <v>0</v>
      </c>
      <c r="BP120" s="84">
        <v>0</v>
      </c>
      <c r="BQ120" s="84">
        <v>0</v>
      </c>
      <c r="BR120" s="84">
        <v>0.68586999999999998</v>
      </c>
      <c r="BS120" s="84">
        <v>0</v>
      </c>
      <c r="BT120" s="84">
        <v>0</v>
      </c>
      <c r="BU120" s="84">
        <v>0</v>
      </c>
      <c r="BV120" s="84">
        <v>0</v>
      </c>
      <c r="BW120" s="84">
        <v>0</v>
      </c>
      <c r="BX120" s="84">
        <v>0</v>
      </c>
      <c r="BY120" s="84">
        <v>0</v>
      </c>
      <c r="BZ120" s="84">
        <v>0</v>
      </c>
      <c r="CA120" s="84">
        <v>0</v>
      </c>
      <c r="CB120" s="84">
        <v>0</v>
      </c>
      <c r="CC120" s="84">
        <v>0</v>
      </c>
      <c r="CD120" s="84">
        <v>0</v>
      </c>
      <c r="CE120" s="84">
        <v>0</v>
      </c>
      <c r="CF120" s="84">
        <v>0</v>
      </c>
      <c r="CG120" s="84">
        <v>0</v>
      </c>
      <c r="CH120" s="84">
        <v>0</v>
      </c>
      <c r="CI120" s="84">
        <v>0</v>
      </c>
      <c r="CJ120" s="84">
        <v>0</v>
      </c>
      <c r="CK120" s="84">
        <v>0</v>
      </c>
      <c r="CL120" s="84">
        <v>0</v>
      </c>
      <c r="CM120" s="84">
        <v>0</v>
      </c>
      <c r="CN120" s="84">
        <v>0</v>
      </c>
      <c r="CO120" s="84">
        <v>0</v>
      </c>
      <c r="CP120" s="84">
        <v>0</v>
      </c>
      <c r="CQ120" s="84">
        <v>0</v>
      </c>
      <c r="CR120" s="84">
        <v>0</v>
      </c>
      <c r="CS120" s="84">
        <v>0</v>
      </c>
      <c r="CT120" s="84">
        <v>0</v>
      </c>
      <c r="CU120" s="84">
        <v>0</v>
      </c>
      <c r="CV120" s="84">
        <v>0</v>
      </c>
      <c r="CW120" s="84">
        <v>0</v>
      </c>
      <c r="CX120" s="84">
        <v>0</v>
      </c>
      <c r="CY120" s="84">
        <v>0</v>
      </c>
      <c r="CZ120" s="84">
        <v>0</v>
      </c>
    </row>
    <row r="121" spans="1:104" x14ac:dyDescent="0.25">
      <c r="A121" t="s">
        <v>667</v>
      </c>
      <c r="B121" s="84">
        <v>0</v>
      </c>
      <c r="C121" s="84">
        <v>0</v>
      </c>
      <c r="D121" s="84">
        <v>0</v>
      </c>
      <c r="E121" s="84">
        <v>0</v>
      </c>
      <c r="F121" s="84">
        <v>0</v>
      </c>
      <c r="G121" s="84">
        <v>0</v>
      </c>
      <c r="H121" s="84">
        <v>0</v>
      </c>
      <c r="I121" s="84">
        <v>0</v>
      </c>
      <c r="J121" s="84">
        <v>0</v>
      </c>
      <c r="K121" s="84">
        <v>0</v>
      </c>
      <c r="L121" s="84">
        <v>0</v>
      </c>
      <c r="M121" s="84">
        <v>0</v>
      </c>
      <c r="N121" s="84">
        <v>0</v>
      </c>
      <c r="O121" s="84">
        <v>0</v>
      </c>
      <c r="P121" s="84">
        <v>0</v>
      </c>
      <c r="Q121" s="84">
        <v>0</v>
      </c>
      <c r="R121" s="84">
        <v>0</v>
      </c>
      <c r="S121" s="84">
        <v>0</v>
      </c>
      <c r="T121" s="84">
        <v>0</v>
      </c>
      <c r="U121" s="84">
        <v>0</v>
      </c>
      <c r="V121" s="84">
        <v>0</v>
      </c>
      <c r="W121" s="84">
        <v>0</v>
      </c>
      <c r="X121" s="84">
        <v>0</v>
      </c>
      <c r="Y121" s="84">
        <v>0</v>
      </c>
      <c r="Z121" s="84">
        <v>0</v>
      </c>
      <c r="AA121" s="84">
        <v>0</v>
      </c>
      <c r="AB121" s="84">
        <v>0</v>
      </c>
      <c r="AC121" s="84">
        <v>0</v>
      </c>
      <c r="AD121" s="84">
        <v>0</v>
      </c>
      <c r="AE121" s="84">
        <v>0</v>
      </c>
      <c r="AF121" s="84">
        <v>0</v>
      </c>
      <c r="AG121" s="84">
        <v>0</v>
      </c>
      <c r="AH121" s="84">
        <v>0</v>
      </c>
      <c r="AI121" s="84">
        <v>0</v>
      </c>
      <c r="AJ121" s="84">
        <v>0</v>
      </c>
      <c r="AK121" s="84">
        <v>1.5315000000000001E-4</v>
      </c>
      <c r="AL121" s="84">
        <v>0</v>
      </c>
      <c r="AM121" s="84">
        <v>0</v>
      </c>
      <c r="AN121" s="84">
        <v>0</v>
      </c>
      <c r="AO121" s="84">
        <v>9.8366499999999996E-2</v>
      </c>
      <c r="AP121" s="84">
        <v>0.15263499999999999</v>
      </c>
      <c r="AQ121" s="84">
        <v>0</v>
      </c>
      <c r="AR121" s="84">
        <v>0</v>
      </c>
      <c r="AS121" s="84">
        <v>0.45922099999999999</v>
      </c>
      <c r="AT121" s="84">
        <v>7.6848100000000003E-2</v>
      </c>
      <c r="AU121" s="84">
        <v>0</v>
      </c>
      <c r="AV121" s="84">
        <v>0</v>
      </c>
      <c r="AW121" s="84">
        <v>0</v>
      </c>
      <c r="AX121" s="84">
        <v>0</v>
      </c>
      <c r="AY121" s="84">
        <v>0</v>
      </c>
      <c r="AZ121" s="84">
        <v>0</v>
      </c>
      <c r="BA121" s="84">
        <v>0</v>
      </c>
      <c r="BB121" s="84">
        <v>0</v>
      </c>
      <c r="BC121" s="84">
        <v>0</v>
      </c>
      <c r="BD121" s="84">
        <v>0</v>
      </c>
      <c r="BE121" s="84">
        <v>0</v>
      </c>
      <c r="BF121" s="84">
        <v>0</v>
      </c>
      <c r="BG121" s="84">
        <v>0</v>
      </c>
      <c r="BH121" s="84">
        <v>0</v>
      </c>
      <c r="BI121" s="84">
        <v>0</v>
      </c>
      <c r="BJ121" s="84">
        <v>0</v>
      </c>
      <c r="BK121" s="84">
        <v>0</v>
      </c>
      <c r="BL121" s="84">
        <v>0</v>
      </c>
      <c r="BM121" s="84">
        <v>0</v>
      </c>
      <c r="BN121" s="84">
        <v>0</v>
      </c>
      <c r="BO121" s="84">
        <v>0</v>
      </c>
      <c r="BP121" s="84">
        <v>0</v>
      </c>
      <c r="BQ121" s="84">
        <v>0</v>
      </c>
      <c r="BR121" s="84">
        <v>0</v>
      </c>
      <c r="BS121" s="84">
        <v>0</v>
      </c>
      <c r="BT121" s="84">
        <v>0</v>
      </c>
      <c r="BU121" s="84">
        <v>0.36988599999999999</v>
      </c>
      <c r="BV121" s="84">
        <v>0</v>
      </c>
      <c r="BW121" s="84">
        <v>0</v>
      </c>
      <c r="BX121" s="84">
        <v>0</v>
      </c>
      <c r="BY121" s="84">
        <v>0</v>
      </c>
      <c r="BZ121" s="84">
        <v>0</v>
      </c>
      <c r="CA121" s="84">
        <v>0</v>
      </c>
      <c r="CB121" s="84">
        <v>0</v>
      </c>
      <c r="CC121" s="84">
        <v>0</v>
      </c>
      <c r="CD121" s="84">
        <v>0</v>
      </c>
      <c r="CE121" s="84">
        <v>0</v>
      </c>
      <c r="CF121" s="84">
        <v>0</v>
      </c>
      <c r="CG121" s="84">
        <v>0</v>
      </c>
      <c r="CH121" s="84">
        <v>0</v>
      </c>
      <c r="CI121" s="84">
        <v>0</v>
      </c>
      <c r="CJ121" s="84">
        <v>0</v>
      </c>
      <c r="CK121" s="84">
        <v>0</v>
      </c>
      <c r="CL121" s="84">
        <v>0</v>
      </c>
      <c r="CM121" s="84">
        <v>0</v>
      </c>
      <c r="CN121" s="84">
        <v>0</v>
      </c>
      <c r="CO121" s="84">
        <v>0</v>
      </c>
      <c r="CP121" s="84">
        <v>0</v>
      </c>
      <c r="CQ121" s="84">
        <v>0.150031</v>
      </c>
      <c r="CR121" s="84">
        <v>0</v>
      </c>
      <c r="CS121" s="84">
        <v>0</v>
      </c>
      <c r="CT121" s="84">
        <v>0</v>
      </c>
      <c r="CU121" s="84">
        <v>0</v>
      </c>
      <c r="CV121" s="84">
        <v>0</v>
      </c>
      <c r="CW121" s="84">
        <v>0</v>
      </c>
      <c r="CX121" s="84">
        <v>0</v>
      </c>
      <c r="CY121" s="84">
        <v>0</v>
      </c>
      <c r="CZ121" s="84">
        <v>0</v>
      </c>
    </row>
    <row r="122" spans="1:104" x14ac:dyDescent="0.25">
      <c r="A122" t="s">
        <v>668</v>
      </c>
      <c r="B122" s="84">
        <v>0</v>
      </c>
      <c r="C122" s="84">
        <v>0</v>
      </c>
      <c r="D122" s="84">
        <v>0</v>
      </c>
      <c r="E122" s="84">
        <v>0</v>
      </c>
      <c r="F122" s="84">
        <v>0</v>
      </c>
      <c r="G122" s="84">
        <v>0</v>
      </c>
      <c r="H122" s="84">
        <v>0</v>
      </c>
      <c r="I122" s="84">
        <v>0</v>
      </c>
      <c r="J122" s="84">
        <v>0</v>
      </c>
      <c r="K122" s="84">
        <v>0</v>
      </c>
      <c r="L122" s="84">
        <v>0</v>
      </c>
      <c r="M122" s="84">
        <v>0</v>
      </c>
      <c r="N122" s="84">
        <v>0</v>
      </c>
      <c r="O122" s="84">
        <v>0</v>
      </c>
      <c r="P122" s="84">
        <v>0</v>
      </c>
      <c r="Q122" s="84">
        <v>0</v>
      </c>
      <c r="R122" s="84">
        <v>0</v>
      </c>
      <c r="S122" s="84">
        <v>0</v>
      </c>
      <c r="T122" s="84">
        <v>0</v>
      </c>
      <c r="U122" s="84">
        <v>0</v>
      </c>
      <c r="V122" s="84">
        <v>0</v>
      </c>
      <c r="W122" s="84">
        <v>0</v>
      </c>
      <c r="X122" s="84">
        <v>0</v>
      </c>
      <c r="Y122" s="84">
        <v>0</v>
      </c>
      <c r="Z122" s="84">
        <v>0</v>
      </c>
      <c r="AA122" s="84">
        <v>0</v>
      </c>
      <c r="AB122" s="84">
        <v>0</v>
      </c>
      <c r="AC122" s="84">
        <v>0</v>
      </c>
      <c r="AD122" s="84">
        <v>0</v>
      </c>
      <c r="AE122" s="84">
        <v>0</v>
      </c>
      <c r="AF122" s="84">
        <v>0</v>
      </c>
      <c r="AG122" s="84">
        <v>0</v>
      </c>
      <c r="AH122" s="84">
        <v>0</v>
      </c>
      <c r="AI122" s="84">
        <v>0</v>
      </c>
      <c r="AJ122" s="84">
        <v>0</v>
      </c>
      <c r="AK122" s="84">
        <v>0</v>
      </c>
      <c r="AL122" s="84">
        <v>0</v>
      </c>
      <c r="AM122" s="84">
        <v>0</v>
      </c>
      <c r="AN122" s="84">
        <v>0</v>
      </c>
      <c r="AO122" s="84">
        <v>0</v>
      </c>
      <c r="AP122" s="84">
        <v>0</v>
      </c>
      <c r="AQ122" s="84">
        <v>0</v>
      </c>
      <c r="AR122" s="84">
        <v>0</v>
      </c>
      <c r="AS122" s="84">
        <v>0</v>
      </c>
      <c r="AT122" s="84">
        <v>0</v>
      </c>
      <c r="AU122" s="84">
        <v>0</v>
      </c>
      <c r="AV122" s="84">
        <v>0</v>
      </c>
      <c r="AW122" s="84">
        <v>0</v>
      </c>
      <c r="AX122" s="84">
        <v>0</v>
      </c>
      <c r="AY122" s="84">
        <v>0</v>
      </c>
      <c r="AZ122" s="84">
        <v>0</v>
      </c>
      <c r="BA122" s="84">
        <v>0</v>
      </c>
      <c r="BB122" s="84">
        <v>0</v>
      </c>
      <c r="BC122" s="84">
        <v>0</v>
      </c>
      <c r="BD122" s="84">
        <v>0</v>
      </c>
      <c r="BE122" s="84">
        <v>0</v>
      </c>
      <c r="BF122" s="84">
        <v>0</v>
      </c>
      <c r="BG122" s="84">
        <v>0</v>
      </c>
      <c r="BH122" s="84">
        <v>0</v>
      </c>
      <c r="BI122" s="84">
        <v>0</v>
      </c>
      <c r="BJ122" s="84">
        <v>0</v>
      </c>
      <c r="BK122" s="84">
        <v>0</v>
      </c>
      <c r="BL122" s="84">
        <v>0</v>
      </c>
      <c r="BM122" s="84">
        <v>0</v>
      </c>
      <c r="BN122" s="84">
        <v>1</v>
      </c>
      <c r="BO122" s="84">
        <v>0</v>
      </c>
      <c r="BP122" s="84">
        <v>1</v>
      </c>
      <c r="BQ122" s="84">
        <v>1</v>
      </c>
      <c r="BR122" s="84">
        <v>0.31413000000000002</v>
      </c>
      <c r="BS122" s="84">
        <v>9.3695599999999997E-4</v>
      </c>
      <c r="BT122" s="84">
        <v>0</v>
      </c>
      <c r="BU122" s="84">
        <v>0</v>
      </c>
      <c r="BV122" s="84">
        <v>0</v>
      </c>
      <c r="BW122" s="84">
        <v>0</v>
      </c>
      <c r="BX122" s="84">
        <v>0</v>
      </c>
      <c r="BY122" s="84">
        <v>0</v>
      </c>
      <c r="BZ122" s="84">
        <v>0</v>
      </c>
      <c r="CA122" s="84">
        <v>0</v>
      </c>
      <c r="CB122" s="84">
        <v>0</v>
      </c>
      <c r="CC122" s="84">
        <v>0</v>
      </c>
      <c r="CD122" s="84">
        <v>0</v>
      </c>
      <c r="CE122" s="84">
        <v>0</v>
      </c>
      <c r="CF122" s="84">
        <v>0</v>
      </c>
      <c r="CG122" s="84">
        <v>0</v>
      </c>
      <c r="CH122" s="84">
        <v>0</v>
      </c>
      <c r="CI122" s="84">
        <v>0</v>
      </c>
      <c r="CJ122" s="84">
        <v>0</v>
      </c>
      <c r="CK122" s="84">
        <v>0</v>
      </c>
      <c r="CL122" s="84">
        <v>0</v>
      </c>
      <c r="CM122" s="84">
        <v>0</v>
      </c>
      <c r="CN122" s="84">
        <v>0</v>
      </c>
      <c r="CO122" s="84">
        <v>0</v>
      </c>
      <c r="CP122" s="84">
        <v>0</v>
      </c>
      <c r="CQ122" s="84">
        <v>0</v>
      </c>
      <c r="CR122" s="84">
        <v>0</v>
      </c>
      <c r="CS122" s="84">
        <v>0</v>
      </c>
      <c r="CT122" s="84">
        <v>0</v>
      </c>
      <c r="CU122" s="84">
        <v>0</v>
      </c>
      <c r="CV122" s="84">
        <v>0</v>
      </c>
      <c r="CW122" s="84">
        <v>0</v>
      </c>
      <c r="CX122" s="84">
        <v>0</v>
      </c>
      <c r="CY122" s="84">
        <v>0</v>
      </c>
      <c r="CZ122" s="84">
        <v>0</v>
      </c>
    </row>
    <row r="123" spans="1:104" x14ac:dyDescent="0.25">
      <c r="A123" t="s">
        <v>669</v>
      </c>
      <c r="B123" s="84">
        <v>0</v>
      </c>
      <c r="C123" s="84">
        <v>0</v>
      </c>
      <c r="D123" s="84">
        <v>0</v>
      </c>
      <c r="E123" s="84">
        <v>0</v>
      </c>
      <c r="F123" s="84">
        <v>0</v>
      </c>
      <c r="G123" s="84">
        <v>0</v>
      </c>
      <c r="H123" s="84">
        <v>0</v>
      </c>
      <c r="I123" s="84">
        <v>0</v>
      </c>
      <c r="J123" s="84">
        <v>0</v>
      </c>
      <c r="K123" s="84">
        <v>0</v>
      </c>
      <c r="L123" s="84">
        <v>0</v>
      </c>
      <c r="M123" s="84">
        <v>0</v>
      </c>
      <c r="N123" s="84">
        <v>0</v>
      </c>
      <c r="O123" s="84">
        <v>0</v>
      </c>
      <c r="P123" s="84">
        <v>0</v>
      </c>
      <c r="Q123" s="84">
        <v>0</v>
      </c>
      <c r="R123" s="84">
        <v>0</v>
      </c>
      <c r="S123" s="84">
        <v>0</v>
      </c>
      <c r="T123" s="84">
        <v>0</v>
      </c>
      <c r="U123" s="84">
        <v>0</v>
      </c>
      <c r="V123" s="84">
        <v>0</v>
      </c>
      <c r="W123" s="84">
        <v>0</v>
      </c>
      <c r="X123" s="84">
        <v>0</v>
      </c>
      <c r="Y123" s="84">
        <v>0</v>
      </c>
      <c r="Z123" s="84">
        <v>0</v>
      </c>
      <c r="AA123" s="84">
        <v>0</v>
      </c>
      <c r="AB123" s="84">
        <v>0</v>
      </c>
      <c r="AC123" s="84">
        <v>0</v>
      </c>
      <c r="AD123" s="84">
        <v>0</v>
      </c>
      <c r="AE123" s="84">
        <v>0</v>
      </c>
      <c r="AF123" s="84">
        <v>0</v>
      </c>
      <c r="AG123" s="84">
        <v>0</v>
      </c>
      <c r="AH123" s="84">
        <v>0</v>
      </c>
      <c r="AI123" s="84">
        <v>0</v>
      </c>
      <c r="AJ123" s="84">
        <v>0</v>
      </c>
      <c r="AK123" s="84">
        <v>0</v>
      </c>
      <c r="AL123" s="84">
        <v>0</v>
      </c>
      <c r="AM123" s="84">
        <v>0</v>
      </c>
      <c r="AN123" s="84">
        <v>0</v>
      </c>
      <c r="AO123" s="84">
        <v>0</v>
      </c>
      <c r="AP123" s="84">
        <v>0.84736500000000003</v>
      </c>
      <c r="AQ123" s="84">
        <v>0</v>
      </c>
      <c r="AR123" s="84">
        <v>0</v>
      </c>
      <c r="AS123" s="84">
        <v>0</v>
      </c>
      <c r="AT123" s="84">
        <v>0.430979</v>
      </c>
      <c r="AU123" s="84">
        <v>0</v>
      </c>
      <c r="AV123" s="84">
        <v>0</v>
      </c>
      <c r="AW123" s="84">
        <v>0</v>
      </c>
      <c r="AX123" s="84">
        <v>0</v>
      </c>
      <c r="AY123" s="84">
        <v>0.69875900000000002</v>
      </c>
      <c r="AZ123" s="84">
        <v>0</v>
      </c>
      <c r="BA123" s="84">
        <v>0</v>
      </c>
      <c r="BB123" s="84">
        <v>0</v>
      </c>
      <c r="BC123" s="84">
        <v>0</v>
      </c>
      <c r="BD123" s="84">
        <v>0</v>
      </c>
      <c r="BE123" s="84">
        <v>0</v>
      </c>
      <c r="BF123" s="84">
        <v>0</v>
      </c>
      <c r="BG123" s="84">
        <v>0</v>
      </c>
      <c r="BH123" s="84">
        <v>0</v>
      </c>
      <c r="BI123" s="84">
        <v>0</v>
      </c>
      <c r="BJ123" s="84">
        <v>0</v>
      </c>
      <c r="BK123" s="84">
        <v>0</v>
      </c>
      <c r="BL123" s="84">
        <v>0</v>
      </c>
      <c r="BM123" s="84">
        <v>0</v>
      </c>
      <c r="BN123" s="84">
        <v>0</v>
      </c>
      <c r="BO123" s="84">
        <v>0</v>
      </c>
      <c r="BP123" s="84">
        <v>0</v>
      </c>
      <c r="BQ123" s="84">
        <v>0</v>
      </c>
      <c r="BR123" s="84">
        <v>0</v>
      </c>
      <c r="BS123" s="84">
        <v>0</v>
      </c>
      <c r="BT123" s="84">
        <v>0</v>
      </c>
      <c r="BU123" s="84">
        <v>0</v>
      </c>
      <c r="BV123" s="84">
        <v>0</v>
      </c>
      <c r="BW123" s="84">
        <v>0</v>
      </c>
      <c r="BX123" s="84">
        <v>0</v>
      </c>
      <c r="BY123" s="84">
        <v>0</v>
      </c>
      <c r="BZ123" s="84">
        <v>0</v>
      </c>
      <c r="CA123" s="84">
        <v>0</v>
      </c>
      <c r="CB123" s="84">
        <v>0</v>
      </c>
      <c r="CC123" s="84">
        <v>0</v>
      </c>
      <c r="CD123" s="84">
        <v>0</v>
      </c>
      <c r="CE123" s="84">
        <v>0</v>
      </c>
      <c r="CF123" s="84">
        <v>0</v>
      </c>
      <c r="CG123" s="84">
        <v>0</v>
      </c>
      <c r="CH123" s="84">
        <v>0</v>
      </c>
      <c r="CI123" s="84">
        <v>0</v>
      </c>
      <c r="CJ123" s="84">
        <v>0</v>
      </c>
      <c r="CK123" s="84">
        <v>0</v>
      </c>
      <c r="CL123" s="84">
        <v>0</v>
      </c>
      <c r="CM123" s="84">
        <v>0</v>
      </c>
      <c r="CN123" s="84">
        <v>0</v>
      </c>
      <c r="CO123" s="84">
        <v>0</v>
      </c>
      <c r="CP123" s="84">
        <v>0</v>
      </c>
      <c r="CQ123" s="84">
        <v>0.83334799999999998</v>
      </c>
      <c r="CR123" s="84">
        <v>0</v>
      </c>
      <c r="CS123" s="84">
        <v>1.58793E-3</v>
      </c>
      <c r="CT123" s="84">
        <v>0</v>
      </c>
      <c r="CU123" s="84">
        <v>0</v>
      </c>
      <c r="CV123" s="84">
        <v>0</v>
      </c>
      <c r="CW123" s="84">
        <v>0</v>
      </c>
      <c r="CX123" s="84">
        <v>0</v>
      </c>
      <c r="CY123" s="84">
        <v>0</v>
      </c>
      <c r="CZ123" s="84">
        <v>0</v>
      </c>
    </row>
    <row r="124" spans="1:104" x14ac:dyDescent="0.25">
      <c r="A124" t="s">
        <v>670</v>
      </c>
      <c r="B124" s="84">
        <v>0</v>
      </c>
      <c r="C124" s="84">
        <v>0</v>
      </c>
      <c r="D124" s="84">
        <v>0</v>
      </c>
      <c r="E124" s="84">
        <v>0</v>
      </c>
      <c r="F124" s="84">
        <v>0</v>
      </c>
      <c r="G124" s="84">
        <v>0</v>
      </c>
      <c r="H124" s="84">
        <v>0</v>
      </c>
      <c r="I124" s="84">
        <v>0</v>
      </c>
      <c r="J124" s="84">
        <v>0</v>
      </c>
      <c r="K124" s="84">
        <v>0</v>
      </c>
      <c r="L124" s="84">
        <v>0</v>
      </c>
      <c r="M124" s="84">
        <v>0</v>
      </c>
      <c r="N124" s="84">
        <v>0</v>
      </c>
      <c r="O124" s="84">
        <v>0</v>
      </c>
      <c r="P124" s="84">
        <v>0</v>
      </c>
      <c r="Q124" s="84">
        <v>0</v>
      </c>
      <c r="R124" s="84">
        <v>0</v>
      </c>
      <c r="S124" s="84">
        <v>0</v>
      </c>
      <c r="T124" s="84">
        <v>0</v>
      </c>
      <c r="U124" s="84">
        <v>0</v>
      </c>
      <c r="V124" s="84">
        <v>0</v>
      </c>
      <c r="W124" s="84">
        <v>0</v>
      </c>
      <c r="X124" s="84">
        <v>0</v>
      </c>
      <c r="Y124" s="84">
        <v>0</v>
      </c>
      <c r="Z124" s="84">
        <v>0</v>
      </c>
      <c r="AA124" s="84">
        <v>0</v>
      </c>
      <c r="AB124" s="84">
        <v>0</v>
      </c>
      <c r="AC124" s="84">
        <v>0</v>
      </c>
      <c r="AD124" s="84">
        <v>0</v>
      </c>
      <c r="AE124" s="84">
        <v>0</v>
      </c>
      <c r="AF124" s="84">
        <v>0</v>
      </c>
      <c r="AG124" s="84">
        <v>0</v>
      </c>
      <c r="AH124" s="84">
        <v>0</v>
      </c>
      <c r="AI124" s="84">
        <v>0</v>
      </c>
      <c r="AJ124" s="84">
        <v>0</v>
      </c>
      <c r="AK124" s="84">
        <v>0</v>
      </c>
      <c r="AL124" s="84">
        <v>0</v>
      </c>
      <c r="AM124" s="84">
        <v>0</v>
      </c>
      <c r="AN124" s="84">
        <v>0</v>
      </c>
      <c r="AO124" s="84">
        <v>0</v>
      </c>
      <c r="AP124" s="84">
        <v>0</v>
      </c>
      <c r="AQ124" s="84">
        <v>0</v>
      </c>
      <c r="AR124" s="84">
        <v>0</v>
      </c>
      <c r="AS124" s="84">
        <v>0</v>
      </c>
      <c r="AT124" s="84">
        <v>0</v>
      </c>
      <c r="AU124" s="84">
        <v>0</v>
      </c>
      <c r="AV124" s="84">
        <v>0</v>
      </c>
      <c r="AW124" s="84">
        <v>0</v>
      </c>
      <c r="AX124" s="84">
        <v>0</v>
      </c>
      <c r="AY124" s="84">
        <v>0.1807</v>
      </c>
      <c r="AZ124" s="84">
        <v>0</v>
      </c>
      <c r="BA124" s="84">
        <v>0</v>
      </c>
      <c r="BB124" s="84">
        <v>0</v>
      </c>
      <c r="BC124" s="84">
        <v>0</v>
      </c>
      <c r="BD124" s="84">
        <v>0.67915899999999996</v>
      </c>
      <c r="BE124" s="84">
        <v>0.67915899999999996</v>
      </c>
      <c r="BF124" s="84">
        <v>0</v>
      </c>
      <c r="BG124" s="84">
        <v>0.60386799999999996</v>
      </c>
      <c r="BH124" s="84">
        <v>0</v>
      </c>
      <c r="BI124" s="84">
        <v>0.70804400000000001</v>
      </c>
      <c r="BJ124" s="84">
        <v>9.6069699999999994E-2</v>
      </c>
      <c r="BK124" s="84">
        <v>0</v>
      </c>
      <c r="BL124" s="84">
        <v>0</v>
      </c>
      <c r="BM124" s="84">
        <v>0</v>
      </c>
      <c r="BN124" s="84">
        <v>0</v>
      </c>
      <c r="BO124" s="84">
        <v>0</v>
      </c>
      <c r="BP124" s="84">
        <v>0</v>
      </c>
      <c r="BQ124" s="84">
        <v>0</v>
      </c>
      <c r="BR124" s="84">
        <v>0</v>
      </c>
      <c r="BS124" s="84">
        <v>0</v>
      </c>
      <c r="BT124" s="84">
        <v>0</v>
      </c>
      <c r="BU124" s="84">
        <v>0.446608</v>
      </c>
      <c r="BV124" s="84">
        <v>0</v>
      </c>
      <c r="BW124" s="84">
        <v>0</v>
      </c>
      <c r="BX124" s="84">
        <v>4.8395300000000002E-4</v>
      </c>
      <c r="BY124" s="84">
        <v>0</v>
      </c>
      <c r="BZ124" s="84">
        <v>0</v>
      </c>
      <c r="CA124" s="84">
        <v>0</v>
      </c>
      <c r="CB124" s="84">
        <v>0</v>
      </c>
      <c r="CC124" s="84">
        <v>0</v>
      </c>
      <c r="CD124" s="84">
        <v>0</v>
      </c>
      <c r="CE124" s="84">
        <v>0</v>
      </c>
      <c r="CF124" s="84">
        <v>0</v>
      </c>
      <c r="CG124" s="84">
        <v>0</v>
      </c>
      <c r="CH124" s="84">
        <v>0</v>
      </c>
      <c r="CI124" s="84">
        <v>0</v>
      </c>
      <c r="CJ124" s="84">
        <v>0</v>
      </c>
      <c r="CK124" s="84">
        <v>0</v>
      </c>
      <c r="CL124" s="84">
        <v>0</v>
      </c>
      <c r="CM124" s="84">
        <v>0</v>
      </c>
      <c r="CN124" s="84">
        <v>0</v>
      </c>
      <c r="CO124" s="84">
        <v>0</v>
      </c>
      <c r="CP124" s="84">
        <v>0</v>
      </c>
      <c r="CQ124" s="84">
        <v>0</v>
      </c>
      <c r="CR124" s="84">
        <v>0</v>
      </c>
      <c r="CS124" s="84">
        <v>0</v>
      </c>
      <c r="CT124" s="84">
        <v>0</v>
      </c>
      <c r="CU124" s="84">
        <v>0</v>
      </c>
      <c r="CV124" s="84">
        <v>0</v>
      </c>
      <c r="CW124" s="84">
        <v>2.7369399999999999E-2</v>
      </c>
      <c r="CX124" s="84">
        <v>0</v>
      </c>
      <c r="CY124" s="84">
        <v>0</v>
      </c>
      <c r="CZ124" s="84">
        <v>0</v>
      </c>
    </row>
    <row r="125" spans="1:104" x14ac:dyDescent="0.25">
      <c r="A125" t="s">
        <v>671</v>
      </c>
      <c r="B125" s="84">
        <v>0</v>
      </c>
      <c r="C125" s="84">
        <v>0</v>
      </c>
      <c r="D125" s="84">
        <v>0</v>
      </c>
      <c r="E125" s="84">
        <v>0</v>
      </c>
      <c r="F125" s="84">
        <v>0</v>
      </c>
      <c r="G125" s="84">
        <v>0</v>
      </c>
      <c r="H125" s="84">
        <v>0</v>
      </c>
      <c r="I125" s="84">
        <v>0</v>
      </c>
      <c r="J125" s="84">
        <v>0</v>
      </c>
      <c r="K125" s="84">
        <v>0</v>
      </c>
      <c r="L125" s="84">
        <v>0</v>
      </c>
      <c r="M125" s="84">
        <v>0</v>
      </c>
      <c r="N125" s="84">
        <v>0</v>
      </c>
      <c r="O125" s="84">
        <v>0</v>
      </c>
      <c r="P125" s="84">
        <v>0</v>
      </c>
      <c r="Q125" s="84">
        <v>0</v>
      </c>
      <c r="R125" s="84">
        <v>0</v>
      </c>
      <c r="S125" s="84">
        <v>0</v>
      </c>
      <c r="T125" s="84">
        <v>0</v>
      </c>
      <c r="U125" s="84">
        <v>0</v>
      </c>
      <c r="V125" s="84">
        <v>0</v>
      </c>
      <c r="W125" s="84">
        <v>0</v>
      </c>
      <c r="X125" s="84">
        <v>0</v>
      </c>
      <c r="Y125" s="84">
        <v>0</v>
      </c>
      <c r="Z125" s="84">
        <v>0</v>
      </c>
      <c r="AA125" s="84">
        <v>0</v>
      </c>
      <c r="AB125" s="84">
        <v>0</v>
      </c>
      <c r="AC125" s="84">
        <v>0</v>
      </c>
      <c r="AD125" s="84">
        <v>0</v>
      </c>
      <c r="AE125" s="84">
        <v>0</v>
      </c>
      <c r="AF125" s="84">
        <v>0</v>
      </c>
      <c r="AG125" s="84">
        <v>0</v>
      </c>
      <c r="AH125" s="84">
        <v>0</v>
      </c>
      <c r="AI125" s="84">
        <v>0</v>
      </c>
      <c r="AJ125" s="84">
        <v>0</v>
      </c>
      <c r="AK125" s="84">
        <v>0</v>
      </c>
      <c r="AL125" s="84">
        <v>0</v>
      </c>
      <c r="AM125" s="84">
        <v>0</v>
      </c>
      <c r="AN125" s="84">
        <v>0</v>
      </c>
      <c r="AO125" s="84">
        <v>0</v>
      </c>
      <c r="AP125" s="84">
        <v>0</v>
      </c>
      <c r="AQ125" s="84">
        <v>0</v>
      </c>
      <c r="AR125" s="84">
        <v>0</v>
      </c>
      <c r="AS125" s="84">
        <v>0</v>
      </c>
      <c r="AT125" s="84">
        <v>0</v>
      </c>
      <c r="AU125" s="84">
        <v>0</v>
      </c>
      <c r="AV125" s="84">
        <v>0</v>
      </c>
      <c r="AW125" s="84">
        <v>0</v>
      </c>
      <c r="AX125" s="84">
        <v>0</v>
      </c>
      <c r="AY125" s="84">
        <v>0</v>
      </c>
      <c r="AZ125" s="84">
        <v>0</v>
      </c>
      <c r="BA125" s="84">
        <v>0</v>
      </c>
      <c r="BB125" s="84">
        <v>0</v>
      </c>
      <c r="BC125" s="84">
        <v>0</v>
      </c>
      <c r="BD125" s="84">
        <v>0</v>
      </c>
      <c r="BE125" s="84">
        <v>0</v>
      </c>
      <c r="BF125" s="84">
        <v>1</v>
      </c>
      <c r="BG125" s="84">
        <v>0.14710300000000001</v>
      </c>
      <c r="BH125" s="84">
        <v>0</v>
      </c>
      <c r="BI125" s="84">
        <v>0</v>
      </c>
      <c r="BJ125" s="84">
        <v>0</v>
      </c>
      <c r="BK125" s="84">
        <v>0</v>
      </c>
      <c r="BL125" s="84">
        <v>0</v>
      </c>
      <c r="BM125" s="84">
        <v>0</v>
      </c>
      <c r="BN125" s="84">
        <v>0</v>
      </c>
      <c r="BO125" s="84">
        <v>0</v>
      </c>
      <c r="BP125" s="84">
        <v>0</v>
      </c>
      <c r="BQ125" s="84">
        <v>0</v>
      </c>
      <c r="BR125" s="84">
        <v>0</v>
      </c>
      <c r="BS125" s="84">
        <v>0</v>
      </c>
      <c r="BT125" s="84">
        <v>0</v>
      </c>
      <c r="BU125" s="84">
        <v>0</v>
      </c>
      <c r="BV125" s="84">
        <v>0</v>
      </c>
      <c r="BW125" s="84">
        <v>7.0934800000000002E-6</v>
      </c>
      <c r="BX125" s="84">
        <v>1.16754E-4</v>
      </c>
      <c r="BY125" s="84">
        <v>7.7962199999999997E-5</v>
      </c>
      <c r="BZ125" s="84">
        <v>0</v>
      </c>
      <c r="CA125" s="84">
        <v>0</v>
      </c>
      <c r="CB125" s="84">
        <v>0</v>
      </c>
      <c r="CC125" s="84">
        <v>0</v>
      </c>
      <c r="CD125" s="84">
        <v>0</v>
      </c>
      <c r="CE125" s="84">
        <v>0</v>
      </c>
      <c r="CF125" s="84">
        <v>0</v>
      </c>
      <c r="CG125" s="84">
        <v>0</v>
      </c>
      <c r="CH125" s="84">
        <v>0</v>
      </c>
      <c r="CI125" s="84">
        <v>0</v>
      </c>
      <c r="CJ125" s="84">
        <v>0</v>
      </c>
      <c r="CK125" s="84">
        <v>0</v>
      </c>
      <c r="CL125" s="84">
        <v>0</v>
      </c>
      <c r="CM125" s="84">
        <v>0</v>
      </c>
      <c r="CN125" s="84">
        <v>0</v>
      </c>
      <c r="CO125" s="84">
        <v>0</v>
      </c>
      <c r="CP125" s="84">
        <v>0</v>
      </c>
      <c r="CQ125" s="84">
        <v>0</v>
      </c>
      <c r="CR125" s="84">
        <v>0</v>
      </c>
      <c r="CS125" s="84">
        <v>0</v>
      </c>
      <c r="CT125" s="84">
        <v>0</v>
      </c>
      <c r="CU125" s="84">
        <v>0</v>
      </c>
      <c r="CV125" s="84">
        <v>0</v>
      </c>
      <c r="CW125" s="84">
        <v>0</v>
      </c>
      <c r="CX125" s="84">
        <v>0</v>
      </c>
      <c r="CY125" s="84">
        <v>0</v>
      </c>
      <c r="CZ125" s="84">
        <v>0</v>
      </c>
    </row>
    <row r="126" spans="1:104" x14ac:dyDescent="0.25">
      <c r="A126" t="s">
        <v>672</v>
      </c>
      <c r="B126" s="84">
        <v>0</v>
      </c>
      <c r="C126" s="84">
        <v>0</v>
      </c>
      <c r="D126" s="84">
        <v>0</v>
      </c>
      <c r="E126" s="84">
        <v>0</v>
      </c>
      <c r="F126" s="84">
        <v>0</v>
      </c>
      <c r="G126" s="84">
        <v>0</v>
      </c>
      <c r="H126" s="84">
        <v>0</v>
      </c>
      <c r="I126" s="84">
        <v>0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</v>
      </c>
      <c r="P126" s="84">
        <v>0</v>
      </c>
      <c r="Q126" s="84">
        <v>0</v>
      </c>
      <c r="R126" s="84">
        <v>0</v>
      </c>
      <c r="S126" s="84">
        <v>0</v>
      </c>
      <c r="T126" s="84">
        <v>0.98679399999999995</v>
      </c>
      <c r="U126" s="84">
        <v>0</v>
      </c>
      <c r="V126" s="84">
        <v>0</v>
      </c>
      <c r="W126" s="84">
        <v>0</v>
      </c>
      <c r="X126" s="84">
        <v>0</v>
      </c>
      <c r="Y126" s="84">
        <v>0</v>
      </c>
      <c r="Z126" s="84">
        <v>0</v>
      </c>
      <c r="AA126" s="84">
        <v>0</v>
      </c>
      <c r="AB126" s="84">
        <v>0</v>
      </c>
      <c r="AC126" s="84">
        <v>0.87811099999999997</v>
      </c>
      <c r="AD126" s="84">
        <v>0</v>
      </c>
      <c r="AE126" s="84">
        <v>0</v>
      </c>
      <c r="AF126" s="84">
        <v>0</v>
      </c>
      <c r="AG126" s="84">
        <v>0</v>
      </c>
      <c r="AH126" s="84">
        <v>0</v>
      </c>
      <c r="AI126" s="84">
        <v>0</v>
      </c>
      <c r="AJ126" s="84">
        <v>0</v>
      </c>
      <c r="AK126" s="84">
        <v>0.50440099999999999</v>
      </c>
      <c r="AL126" s="84">
        <v>0.99526599999999998</v>
      </c>
      <c r="AM126" s="84">
        <v>0</v>
      </c>
      <c r="AN126" s="84">
        <v>0</v>
      </c>
      <c r="AO126" s="84">
        <v>0</v>
      </c>
      <c r="AP126" s="84">
        <v>0</v>
      </c>
      <c r="AQ126" s="84">
        <v>0</v>
      </c>
      <c r="AR126" s="84">
        <v>0.87956599999999996</v>
      </c>
      <c r="AS126" s="84">
        <v>0</v>
      </c>
      <c r="AT126" s="84">
        <v>0</v>
      </c>
      <c r="AU126" s="84">
        <v>0</v>
      </c>
      <c r="AV126" s="84">
        <v>0</v>
      </c>
      <c r="AW126" s="84">
        <v>0</v>
      </c>
      <c r="AX126" s="84">
        <v>0</v>
      </c>
      <c r="AY126" s="84">
        <v>0</v>
      </c>
      <c r="AZ126" s="84">
        <v>0</v>
      </c>
      <c r="BA126" s="84">
        <v>0</v>
      </c>
      <c r="BB126" s="84">
        <v>0</v>
      </c>
      <c r="BC126" s="84">
        <v>0</v>
      </c>
      <c r="BD126" s="84">
        <v>0</v>
      </c>
      <c r="BE126" s="84">
        <v>0</v>
      </c>
      <c r="BF126" s="84">
        <v>0</v>
      </c>
      <c r="BG126" s="84">
        <v>0</v>
      </c>
      <c r="BH126" s="84">
        <v>0</v>
      </c>
      <c r="BI126" s="84">
        <v>0</v>
      </c>
      <c r="BJ126" s="84">
        <v>0</v>
      </c>
      <c r="BK126" s="84">
        <v>0</v>
      </c>
      <c r="BL126" s="84">
        <v>0</v>
      </c>
      <c r="BM126" s="84">
        <v>0</v>
      </c>
      <c r="BN126" s="84">
        <v>0</v>
      </c>
      <c r="BO126" s="84">
        <v>0</v>
      </c>
      <c r="BP126" s="84">
        <v>0</v>
      </c>
      <c r="BQ126" s="84">
        <v>0</v>
      </c>
      <c r="BR126" s="84">
        <v>0</v>
      </c>
      <c r="BS126" s="84">
        <v>0</v>
      </c>
      <c r="BT126" s="84">
        <v>0</v>
      </c>
      <c r="BU126" s="84">
        <v>0</v>
      </c>
      <c r="BV126" s="84">
        <v>0</v>
      </c>
      <c r="BW126" s="84">
        <v>0.105659</v>
      </c>
      <c r="BX126" s="84">
        <v>0.99322500000000002</v>
      </c>
      <c r="BY126" s="84">
        <v>0.75909599999999999</v>
      </c>
      <c r="BZ126" s="84">
        <v>0</v>
      </c>
      <c r="CA126" s="84">
        <v>0</v>
      </c>
      <c r="CB126" s="84">
        <v>0</v>
      </c>
      <c r="CC126" s="84">
        <v>0</v>
      </c>
      <c r="CD126" s="84">
        <v>0</v>
      </c>
      <c r="CE126" s="84">
        <v>0</v>
      </c>
      <c r="CF126" s="84">
        <v>0</v>
      </c>
      <c r="CG126" s="84">
        <v>0</v>
      </c>
      <c r="CH126" s="84">
        <v>0</v>
      </c>
      <c r="CI126" s="84">
        <v>0</v>
      </c>
      <c r="CJ126" s="84">
        <v>0</v>
      </c>
      <c r="CK126" s="84">
        <v>0</v>
      </c>
      <c r="CL126" s="84">
        <v>0</v>
      </c>
      <c r="CM126" s="84">
        <v>0</v>
      </c>
      <c r="CN126" s="84">
        <v>0</v>
      </c>
      <c r="CO126" s="84">
        <v>0</v>
      </c>
      <c r="CP126" s="84">
        <v>0</v>
      </c>
      <c r="CQ126" s="84">
        <v>0</v>
      </c>
      <c r="CR126" s="84">
        <v>0</v>
      </c>
      <c r="CS126" s="84">
        <v>0.99634400000000001</v>
      </c>
      <c r="CT126" s="84">
        <v>0</v>
      </c>
      <c r="CU126" s="84">
        <v>0</v>
      </c>
      <c r="CV126" s="84">
        <v>0</v>
      </c>
      <c r="CW126" s="84">
        <v>0</v>
      </c>
      <c r="CX126" s="84">
        <v>0</v>
      </c>
      <c r="CY126" s="84">
        <v>0</v>
      </c>
      <c r="CZ126" s="84">
        <v>0</v>
      </c>
    </row>
    <row r="127" spans="1:104" x14ac:dyDescent="0.25">
      <c r="A127" t="s">
        <v>384</v>
      </c>
      <c r="B127" s="84">
        <v>0</v>
      </c>
      <c r="C127" s="84">
        <v>0</v>
      </c>
      <c r="D127" s="84">
        <v>0</v>
      </c>
      <c r="E127" s="84">
        <v>0</v>
      </c>
      <c r="F127" s="84">
        <v>0</v>
      </c>
      <c r="G127" s="84">
        <v>0</v>
      </c>
      <c r="H127" s="84">
        <v>0</v>
      </c>
      <c r="I127" s="84">
        <v>0</v>
      </c>
      <c r="J127" s="84">
        <v>0</v>
      </c>
      <c r="K127" s="84">
        <v>0</v>
      </c>
      <c r="L127" s="84">
        <v>0</v>
      </c>
      <c r="M127" s="84">
        <v>0</v>
      </c>
      <c r="N127" s="84">
        <v>0</v>
      </c>
      <c r="O127" s="84">
        <v>0</v>
      </c>
      <c r="P127" s="84">
        <v>0</v>
      </c>
      <c r="Q127" s="84">
        <v>0</v>
      </c>
      <c r="R127" s="84">
        <v>0</v>
      </c>
      <c r="S127" s="84">
        <v>0</v>
      </c>
      <c r="T127" s="84">
        <v>0</v>
      </c>
      <c r="U127" s="84">
        <v>0</v>
      </c>
      <c r="V127" s="84">
        <v>0</v>
      </c>
      <c r="W127" s="84">
        <v>0</v>
      </c>
      <c r="X127" s="84">
        <v>0</v>
      </c>
      <c r="Y127" s="84">
        <v>0</v>
      </c>
      <c r="Z127" s="84">
        <v>0</v>
      </c>
      <c r="AA127" s="84">
        <v>0</v>
      </c>
      <c r="AB127" s="84">
        <v>0</v>
      </c>
      <c r="AC127" s="84">
        <v>0</v>
      </c>
      <c r="AD127" s="84">
        <v>0</v>
      </c>
      <c r="AE127" s="84">
        <v>0</v>
      </c>
      <c r="AF127" s="84">
        <v>0</v>
      </c>
      <c r="AG127" s="84">
        <v>0</v>
      </c>
      <c r="AH127" s="84">
        <v>0</v>
      </c>
      <c r="AI127" s="84">
        <v>0</v>
      </c>
      <c r="AJ127" s="84">
        <v>0</v>
      </c>
      <c r="AK127" s="84">
        <v>0</v>
      </c>
      <c r="AL127" s="84">
        <v>0</v>
      </c>
      <c r="AM127" s="84">
        <v>0</v>
      </c>
      <c r="AN127" s="84">
        <v>0</v>
      </c>
      <c r="AO127" s="84">
        <v>0</v>
      </c>
      <c r="AP127" s="84">
        <v>0</v>
      </c>
      <c r="AQ127" s="84">
        <v>0</v>
      </c>
      <c r="AR127" s="84">
        <v>0</v>
      </c>
      <c r="AS127" s="84">
        <v>0</v>
      </c>
      <c r="AT127" s="84">
        <v>0</v>
      </c>
      <c r="AU127" s="84">
        <v>0</v>
      </c>
      <c r="AV127" s="84">
        <v>0</v>
      </c>
      <c r="AW127" s="84">
        <v>0</v>
      </c>
      <c r="AX127" s="84">
        <v>0</v>
      </c>
      <c r="AY127" s="84">
        <v>0</v>
      </c>
      <c r="AZ127" s="84">
        <v>0</v>
      </c>
      <c r="BA127" s="84">
        <v>0</v>
      </c>
      <c r="BB127" s="84">
        <v>0</v>
      </c>
      <c r="BC127" s="84">
        <v>0</v>
      </c>
      <c r="BD127" s="84">
        <v>0</v>
      </c>
      <c r="BE127" s="84">
        <v>0</v>
      </c>
      <c r="BF127" s="84">
        <v>0</v>
      </c>
      <c r="BG127" s="84">
        <v>0</v>
      </c>
      <c r="BH127" s="84">
        <v>0</v>
      </c>
      <c r="BI127" s="84">
        <v>0</v>
      </c>
      <c r="BJ127" s="84">
        <v>0</v>
      </c>
      <c r="BK127" s="84">
        <v>0</v>
      </c>
      <c r="BL127" s="84">
        <v>0</v>
      </c>
      <c r="BM127" s="84">
        <v>0</v>
      </c>
      <c r="BN127" s="84">
        <v>0</v>
      </c>
      <c r="BO127" s="84">
        <v>0</v>
      </c>
      <c r="BP127" s="84">
        <v>0</v>
      </c>
      <c r="BQ127" s="84">
        <v>0</v>
      </c>
      <c r="BR127" s="84">
        <v>0</v>
      </c>
      <c r="BS127" s="84">
        <v>0</v>
      </c>
      <c r="BT127" s="84">
        <v>0</v>
      </c>
      <c r="BU127" s="84">
        <v>0</v>
      </c>
      <c r="BV127" s="84">
        <v>0</v>
      </c>
      <c r="BW127" s="84">
        <v>0</v>
      </c>
      <c r="BX127" s="84">
        <v>0</v>
      </c>
      <c r="BY127" s="84">
        <v>0</v>
      </c>
      <c r="BZ127" s="84">
        <v>0</v>
      </c>
      <c r="CA127" s="84">
        <v>0</v>
      </c>
      <c r="CB127" s="84">
        <v>0</v>
      </c>
      <c r="CC127" s="84">
        <v>0</v>
      </c>
      <c r="CD127" s="84">
        <v>0</v>
      </c>
      <c r="CE127" s="84">
        <v>0</v>
      </c>
      <c r="CF127" s="84">
        <v>0</v>
      </c>
      <c r="CG127" s="84">
        <v>0</v>
      </c>
      <c r="CH127" s="84">
        <v>0</v>
      </c>
      <c r="CI127" s="84">
        <v>0</v>
      </c>
      <c r="CJ127" s="84">
        <v>0</v>
      </c>
      <c r="CK127" s="84">
        <v>0</v>
      </c>
      <c r="CL127" s="84">
        <v>0</v>
      </c>
      <c r="CM127" s="84">
        <v>0</v>
      </c>
      <c r="CN127" s="84">
        <v>0</v>
      </c>
      <c r="CO127" s="84">
        <v>0</v>
      </c>
      <c r="CP127" s="84">
        <v>0</v>
      </c>
      <c r="CQ127" s="84">
        <v>0</v>
      </c>
      <c r="CR127" s="84">
        <v>0</v>
      </c>
      <c r="CS127" s="84">
        <v>0</v>
      </c>
      <c r="CT127" s="84">
        <v>0</v>
      </c>
      <c r="CU127" s="84">
        <v>0</v>
      </c>
      <c r="CV127" s="84">
        <v>0</v>
      </c>
      <c r="CW127" s="84">
        <v>0</v>
      </c>
      <c r="CX127" s="84">
        <v>0</v>
      </c>
      <c r="CY127" s="84">
        <v>0</v>
      </c>
      <c r="CZ127" s="84">
        <v>0</v>
      </c>
    </row>
    <row r="128" spans="1:104" x14ac:dyDescent="0.25">
      <c r="A128" t="s">
        <v>387</v>
      </c>
      <c r="B128" s="84">
        <v>0</v>
      </c>
      <c r="C128" s="84">
        <v>0</v>
      </c>
      <c r="D128" s="84">
        <v>0</v>
      </c>
      <c r="E128" s="84">
        <v>0</v>
      </c>
      <c r="F128" s="84">
        <v>0</v>
      </c>
      <c r="G128" s="84">
        <v>0</v>
      </c>
      <c r="H128" s="84">
        <v>0</v>
      </c>
      <c r="I128" s="84">
        <v>0</v>
      </c>
      <c r="J128" s="84">
        <v>0</v>
      </c>
      <c r="K128" s="84">
        <v>0</v>
      </c>
      <c r="L128" s="84">
        <v>0</v>
      </c>
      <c r="M128" s="84">
        <v>0</v>
      </c>
      <c r="N128" s="84">
        <v>0</v>
      </c>
      <c r="O128" s="84">
        <v>0</v>
      </c>
      <c r="P128" s="84">
        <v>0</v>
      </c>
      <c r="Q128" s="84">
        <v>0</v>
      </c>
      <c r="R128" s="84">
        <v>0</v>
      </c>
      <c r="S128" s="84">
        <v>0</v>
      </c>
      <c r="T128" s="84">
        <v>0</v>
      </c>
      <c r="U128" s="84">
        <v>0</v>
      </c>
      <c r="V128" s="84">
        <v>0</v>
      </c>
      <c r="W128" s="84">
        <v>0</v>
      </c>
      <c r="X128" s="84">
        <v>0</v>
      </c>
      <c r="Y128" s="84">
        <v>0</v>
      </c>
      <c r="Z128" s="84">
        <v>0</v>
      </c>
      <c r="AA128" s="84">
        <v>0</v>
      </c>
      <c r="AB128" s="84">
        <v>0</v>
      </c>
      <c r="AC128" s="84">
        <v>0</v>
      </c>
      <c r="AD128" s="84">
        <v>0</v>
      </c>
      <c r="AE128" s="84">
        <v>0</v>
      </c>
      <c r="AF128" s="84">
        <v>0</v>
      </c>
      <c r="AG128" s="84">
        <v>0</v>
      </c>
      <c r="AH128" s="84">
        <v>0</v>
      </c>
      <c r="AI128" s="84">
        <v>0</v>
      </c>
      <c r="AJ128" s="84">
        <v>0</v>
      </c>
      <c r="AK128" s="84">
        <v>0</v>
      </c>
      <c r="AL128" s="84">
        <v>0</v>
      </c>
      <c r="AM128" s="84">
        <v>0</v>
      </c>
      <c r="AN128" s="84">
        <v>0</v>
      </c>
      <c r="AO128" s="84">
        <v>0</v>
      </c>
      <c r="AP128" s="84">
        <v>0</v>
      </c>
      <c r="AQ128" s="84">
        <v>0</v>
      </c>
      <c r="AR128" s="84">
        <v>0</v>
      </c>
      <c r="AS128" s="84">
        <v>0</v>
      </c>
      <c r="AT128" s="84">
        <v>0</v>
      </c>
      <c r="AU128" s="84">
        <v>0</v>
      </c>
      <c r="AV128" s="84">
        <v>0</v>
      </c>
      <c r="AW128" s="84">
        <v>0</v>
      </c>
      <c r="AX128" s="84">
        <v>0</v>
      </c>
      <c r="AY128" s="84">
        <v>0</v>
      </c>
      <c r="AZ128" s="84">
        <v>0</v>
      </c>
      <c r="BA128" s="84">
        <v>0</v>
      </c>
      <c r="BB128" s="84">
        <v>0</v>
      </c>
      <c r="BC128" s="84">
        <v>0</v>
      </c>
      <c r="BD128" s="84">
        <v>0</v>
      </c>
      <c r="BE128" s="84">
        <v>0</v>
      </c>
      <c r="BF128" s="84">
        <v>0</v>
      </c>
      <c r="BG128" s="84">
        <v>0</v>
      </c>
      <c r="BH128" s="84">
        <v>0</v>
      </c>
      <c r="BI128" s="84">
        <v>0</v>
      </c>
      <c r="BJ128" s="84">
        <v>0</v>
      </c>
      <c r="BK128" s="84">
        <v>0</v>
      </c>
      <c r="BL128" s="84">
        <v>0</v>
      </c>
      <c r="BM128" s="84">
        <v>0</v>
      </c>
      <c r="BN128" s="84">
        <v>0</v>
      </c>
      <c r="BO128" s="84">
        <v>0</v>
      </c>
      <c r="BP128" s="84">
        <v>0</v>
      </c>
      <c r="BQ128" s="84">
        <v>0</v>
      </c>
      <c r="BR128" s="84">
        <v>0</v>
      </c>
      <c r="BS128" s="84">
        <v>0</v>
      </c>
      <c r="BT128" s="84">
        <v>0</v>
      </c>
      <c r="BU128" s="84">
        <v>0</v>
      </c>
      <c r="BV128" s="84">
        <v>0</v>
      </c>
      <c r="BW128" s="84">
        <v>0</v>
      </c>
      <c r="BX128" s="84">
        <v>0</v>
      </c>
      <c r="BY128" s="84">
        <v>0</v>
      </c>
      <c r="BZ128" s="84">
        <v>0</v>
      </c>
      <c r="CA128" s="84">
        <v>0</v>
      </c>
      <c r="CB128" s="84">
        <v>0</v>
      </c>
      <c r="CC128" s="84">
        <v>0</v>
      </c>
      <c r="CD128" s="84">
        <v>0</v>
      </c>
      <c r="CE128" s="84">
        <v>0</v>
      </c>
      <c r="CF128" s="84">
        <v>0</v>
      </c>
      <c r="CG128" s="84">
        <v>0</v>
      </c>
      <c r="CH128" s="84">
        <v>0</v>
      </c>
      <c r="CI128" s="84">
        <v>0</v>
      </c>
      <c r="CJ128" s="84">
        <v>0</v>
      </c>
      <c r="CK128" s="84">
        <v>0</v>
      </c>
      <c r="CL128" s="84">
        <v>0</v>
      </c>
      <c r="CM128" s="84">
        <v>0</v>
      </c>
      <c r="CN128" s="84">
        <v>0</v>
      </c>
      <c r="CO128" s="84">
        <v>0</v>
      </c>
      <c r="CP128" s="84">
        <v>0</v>
      </c>
      <c r="CQ128" s="84">
        <v>0</v>
      </c>
      <c r="CR128" s="84">
        <v>0</v>
      </c>
      <c r="CS128" s="84">
        <v>0</v>
      </c>
      <c r="CT128" s="84">
        <v>0</v>
      </c>
      <c r="CU128" s="84">
        <v>0</v>
      </c>
      <c r="CV128" s="84">
        <v>0</v>
      </c>
      <c r="CW128" s="84">
        <v>0</v>
      </c>
      <c r="CX128" s="84">
        <v>0</v>
      </c>
      <c r="CY128" s="84">
        <v>0</v>
      </c>
      <c r="CZ128" s="84">
        <v>0</v>
      </c>
    </row>
    <row r="129" spans="1:104" x14ac:dyDescent="0.25">
      <c r="A129" t="s">
        <v>390</v>
      </c>
      <c r="B129" s="84">
        <v>0</v>
      </c>
      <c r="C129" s="84">
        <v>0</v>
      </c>
      <c r="D129" s="84">
        <v>0</v>
      </c>
      <c r="E129" s="84">
        <v>0</v>
      </c>
      <c r="F129" s="84">
        <v>0</v>
      </c>
      <c r="G129" s="84">
        <v>0</v>
      </c>
      <c r="H129" s="84">
        <v>0</v>
      </c>
      <c r="I129" s="84">
        <v>0</v>
      </c>
      <c r="J129" s="84">
        <v>0</v>
      </c>
      <c r="K129" s="84">
        <v>0</v>
      </c>
      <c r="L129" s="84">
        <v>0</v>
      </c>
      <c r="M129" s="84">
        <v>0</v>
      </c>
      <c r="N129" s="84">
        <v>0</v>
      </c>
      <c r="O129" s="84">
        <v>0</v>
      </c>
      <c r="P129" s="84">
        <v>0</v>
      </c>
      <c r="Q129" s="84">
        <v>0</v>
      </c>
      <c r="R129" s="84">
        <v>0</v>
      </c>
      <c r="S129" s="84">
        <v>0</v>
      </c>
      <c r="T129" s="84">
        <v>0</v>
      </c>
      <c r="U129" s="84">
        <v>0</v>
      </c>
      <c r="V129" s="84">
        <v>0</v>
      </c>
      <c r="W129" s="84">
        <v>0</v>
      </c>
      <c r="X129" s="84">
        <v>0</v>
      </c>
      <c r="Y129" s="84">
        <v>0</v>
      </c>
      <c r="Z129" s="84">
        <v>0</v>
      </c>
      <c r="AA129" s="84">
        <v>0</v>
      </c>
      <c r="AB129" s="84">
        <v>0</v>
      </c>
      <c r="AC129" s="84">
        <v>0</v>
      </c>
      <c r="AD129" s="84">
        <v>0</v>
      </c>
      <c r="AE129" s="84">
        <v>0</v>
      </c>
      <c r="AF129" s="84">
        <v>8.50133E-2</v>
      </c>
      <c r="AG129" s="84">
        <v>0</v>
      </c>
      <c r="AH129" s="84">
        <v>0</v>
      </c>
      <c r="AI129" s="84">
        <v>0</v>
      </c>
      <c r="AJ129" s="84">
        <v>0</v>
      </c>
      <c r="AK129" s="84">
        <v>0</v>
      </c>
      <c r="AL129" s="84">
        <v>0</v>
      </c>
      <c r="AM129" s="84">
        <v>0</v>
      </c>
      <c r="AN129" s="84">
        <v>0</v>
      </c>
      <c r="AO129" s="84">
        <v>0</v>
      </c>
      <c r="AP129" s="84">
        <v>0</v>
      </c>
      <c r="AQ129" s="84">
        <v>0</v>
      </c>
      <c r="AR129" s="84">
        <v>0</v>
      </c>
      <c r="AS129" s="84">
        <v>0</v>
      </c>
      <c r="AT129" s="84">
        <v>0</v>
      </c>
      <c r="AU129" s="84">
        <v>0</v>
      </c>
      <c r="AV129" s="84">
        <v>0</v>
      </c>
      <c r="AW129" s="84">
        <v>0</v>
      </c>
      <c r="AX129" s="84">
        <v>0</v>
      </c>
      <c r="AY129" s="84">
        <v>0</v>
      </c>
      <c r="AZ129" s="84">
        <v>0</v>
      </c>
      <c r="BA129" s="84">
        <v>0</v>
      </c>
      <c r="BB129" s="84">
        <v>0</v>
      </c>
      <c r="BC129" s="84">
        <v>0</v>
      </c>
      <c r="BD129" s="84">
        <v>0</v>
      </c>
      <c r="BE129" s="84">
        <v>0</v>
      </c>
      <c r="BF129" s="84">
        <v>0</v>
      </c>
      <c r="BG129" s="84">
        <v>0</v>
      </c>
      <c r="BH129" s="84">
        <v>0</v>
      </c>
      <c r="BI129" s="84">
        <v>0</v>
      </c>
      <c r="BJ129" s="84">
        <v>0</v>
      </c>
      <c r="BK129" s="84">
        <v>0</v>
      </c>
      <c r="BL129" s="84">
        <v>0</v>
      </c>
      <c r="BM129" s="84">
        <v>0</v>
      </c>
      <c r="BN129" s="84">
        <v>0</v>
      </c>
      <c r="BO129" s="84">
        <v>0</v>
      </c>
      <c r="BP129" s="84">
        <v>0</v>
      </c>
      <c r="BQ129" s="84">
        <v>0</v>
      </c>
      <c r="BR129" s="84">
        <v>0</v>
      </c>
      <c r="BS129" s="84">
        <v>0</v>
      </c>
      <c r="BT129" s="84">
        <v>0</v>
      </c>
      <c r="BU129" s="84">
        <v>0</v>
      </c>
      <c r="BV129" s="84">
        <v>0</v>
      </c>
      <c r="BW129" s="84">
        <v>0</v>
      </c>
      <c r="BX129" s="84">
        <v>0</v>
      </c>
      <c r="BY129" s="84">
        <v>0</v>
      </c>
      <c r="BZ129" s="84">
        <v>0</v>
      </c>
      <c r="CA129" s="84">
        <v>0</v>
      </c>
      <c r="CB129" s="84">
        <v>0</v>
      </c>
      <c r="CC129" s="84">
        <v>0</v>
      </c>
      <c r="CD129" s="84">
        <v>0</v>
      </c>
      <c r="CE129" s="84">
        <v>0</v>
      </c>
      <c r="CF129" s="84">
        <v>0</v>
      </c>
      <c r="CG129" s="84">
        <v>0</v>
      </c>
      <c r="CH129" s="84">
        <v>0</v>
      </c>
      <c r="CI129" s="84">
        <v>0</v>
      </c>
      <c r="CJ129" s="84">
        <v>0</v>
      </c>
      <c r="CK129" s="84">
        <v>0</v>
      </c>
      <c r="CL129" s="84">
        <v>0</v>
      </c>
      <c r="CM129" s="84">
        <v>0</v>
      </c>
      <c r="CN129" s="84">
        <v>0</v>
      </c>
      <c r="CO129" s="84">
        <v>0</v>
      </c>
      <c r="CP129" s="84">
        <v>0</v>
      </c>
      <c r="CQ129" s="84">
        <v>0</v>
      </c>
      <c r="CR129" s="84">
        <v>0</v>
      </c>
      <c r="CS129" s="84">
        <v>0</v>
      </c>
      <c r="CT129" s="84">
        <v>0</v>
      </c>
      <c r="CU129" s="84">
        <v>0</v>
      </c>
      <c r="CV129" s="84">
        <v>0</v>
      </c>
      <c r="CW129" s="84">
        <v>0</v>
      </c>
      <c r="CX129" s="84">
        <v>0</v>
      </c>
      <c r="CY129" s="84">
        <v>0</v>
      </c>
      <c r="CZ129" s="84">
        <v>0</v>
      </c>
    </row>
    <row r="130" spans="1:104" x14ac:dyDescent="0.25">
      <c r="A130" t="s">
        <v>393</v>
      </c>
      <c r="B130" s="84">
        <v>0</v>
      </c>
      <c r="C130" s="84">
        <v>0</v>
      </c>
      <c r="D130" s="84">
        <v>0</v>
      </c>
      <c r="E130" s="84">
        <v>0</v>
      </c>
      <c r="F130" s="84">
        <v>0</v>
      </c>
      <c r="G130" s="84">
        <v>0</v>
      </c>
      <c r="H130" s="84">
        <v>0</v>
      </c>
      <c r="I130" s="84">
        <v>0</v>
      </c>
      <c r="J130" s="84">
        <v>0</v>
      </c>
      <c r="K130" s="84">
        <v>0</v>
      </c>
      <c r="L130" s="84">
        <v>0</v>
      </c>
      <c r="M130" s="84">
        <v>0</v>
      </c>
      <c r="N130" s="84">
        <v>0</v>
      </c>
      <c r="O130" s="84">
        <v>0</v>
      </c>
      <c r="P130" s="84">
        <v>0</v>
      </c>
      <c r="Q130" s="84">
        <v>0</v>
      </c>
      <c r="R130" s="84">
        <v>0</v>
      </c>
      <c r="S130" s="84">
        <v>0</v>
      </c>
      <c r="T130" s="84">
        <v>0</v>
      </c>
      <c r="U130" s="84">
        <v>0</v>
      </c>
      <c r="V130" s="84">
        <v>0</v>
      </c>
      <c r="W130" s="84">
        <v>0</v>
      </c>
      <c r="X130" s="84">
        <v>0</v>
      </c>
      <c r="Y130" s="84">
        <v>0</v>
      </c>
      <c r="Z130" s="84">
        <v>0</v>
      </c>
      <c r="AA130" s="84">
        <v>0</v>
      </c>
      <c r="AB130" s="84">
        <v>0</v>
      </c>
      <c r="AC130" s="84">
        <v>0</v>
      </c>
      <c r="AD130" s="84">
        <v>0</v>
      </c>
      <c r="AE130" s="84">
        <v>0</v>
      </c>
      <c r="AF130" s="84">
        <v>2.83395E-2</v>
      </c>
      <c r="AG130" s="84">
        <v>0</v>
      </c>
      <c r="AH130" s="84">
        <v>0</v>
      </c>
      <c r="AI130" s="84">
        <v>0</v>
      </c>
      <c r="AJ130" s="84">
        <v>0</v>
      </c>
      <c r="AK130" s="84">
        <v>0</v>
      </c>
      <c r="AL130" s="84">
        <v>0</v>
      </c>
      <c r="AM130" s="84">
        <v>0</v>
      </c>
      <c r="AN130" s="84">
        <v>0</v>
      </c>
      <c r="AO130" s="84">
        <v>0</v>
      </c>
      <c r="AP130" s="84">
        <v>0</v>
      </c>
      <c r="AQ130" s="84">
        <v>0</v>
      </c>
      <c r="AR130" s="84">
        <v>0</v>
      </c>
      <c r="AS130" s="84">
        <v>0</v>
      </c>
      <c r="AT130" s="84">
        <v>0</v>
      </c>
      <c r="AU130" s="84">
        <v>0</v>
      </c>
      <c r="AV130" s="84">
        <v>0</v>
      </c>
      <c r="AW130" s="84">
        <v>0</v>
      </c>
      <c r="AX130" s="84">
        <v>0</v>
      </c>
      <c r="AY130" s="84">
        <v>0</v>
      </c>
      <c r="AZ130" s="84">
        <v>0</v>
      </c>
      <c r="BA130" s="84">
        <v>0</v>
      </c>
      <c r="BB130" s="84">
        <v>0</v>
      </c>
      <c r="BC130" s="84">
        <v>0</v>
      </c>
      <c r="BD130" s="84">
        <v>0</v>
      </c>
      <c r="BE130" s="84">
        <v>0</v>
      </c>
      <c r="BF130" s="84">
        <v>0</v>
      </c>
      <c r="BG130" s="84">
        <v>0</v>
      </c>
      <c r="BH130" s="84">
        <v>0</v>
      </c>
      <c r="BI130" s="84">
        <v>0</v>
      </c>
      <c r="BJ130" s="84">
        <v>0</v>
      </c>
      <c r="BK130" s="84">
        <v>0</v>
      </c>
      <c r="BL130" s="84">
        <v>0</v>
      </c>
      <c r="BM130" s="84">
        <v>0</v>
      </c>
      <c r="BN130" s="84">
        <v>0</v>
      </c>
      <c r="BO130" s="84">
        <v>0</v>
      </c>
      <c r="BP130" s="84">
        <v>0</v>
      </c>
      <c r="BQ130" s="84">
        <v>0</v>
      </c>
      <c r="BR130" s="84">
        <v>0</v>
      </c>
      <c r="BS130" s="84">
        <v>0</v>
      </c>
      <c r="BT130" s="84">
        <v>0</v>
      </c>
      <c r="BU130" s="84">
        <v>0</v>
      </c>
      <c r="BV130" s="84">
        <v>0</v>
      </c>
      <c r="BW130" s="84">
        <v>0</v>
      </c>
      <c r="BX130" s="84">
        <v>0</v>
      </c>
      <c r="BY130" s="84">
        <v>0</v>
      </c>
      <c r="BZ130" s="84">
        <v>0</v>
      </c>
      <c r="CA130" s="84">
        <v>0</v>
      </c>
      <c r="CB130" s="84">
        <v>0</v>
      </c>
      <c r="CC130" s="84">
        <v>0</v>
      </c>
      <c r="CD130" s="84">
        <v>0</v>
      </c>
      <c r="CE130" s="84">
        <v>0</v>
      </c>
      <c r="CF130" s="84">
        <v>0</v>
      </c>
      <c r="CG130" s="84">
        <v>0</v>
      </c>
      <c r="CH130" s="84">
        <v>0</v>
      </c>
      <c r="CI130" s="84">
        <v>0</v>
      </c>
      <c r="CJ130" s="84">
        <v>0</v>
      </c>
      <c r="CK130" s="84">
        <v>0</v>
      </c>
      <c r="CL130" s="84">
        <v>0</v>
      </c>
      <c r="CM130" s="84">
        <v>0</v>
      </c>
      <c r="CN130" s="84">
        <v>0</v>
      </c>
      <c r="CO130" s="84">
        <v>0</v>
      </c>
      <c r="CP130" s="84">
        <v>0</v>
      </c>
      <c r="CQ130" s="84">
        <v>0</v>
      </c>
      <c r="CR130" s="84">
        <v>0</v>
      </c>
      <c r="CS130" s="84">
        <v>0</v>
      </c>
      <c r="CT130" s="84">
        <v>0</v>
      </c>
      <c r="CU130" s="84">
        <v>0</v>
      </c>
      <c r="CV130" s="84">
        <v>0</v>
      </c>
      <c r="CW130" s="84">
        <v>0</v>
      </c>
      <c r="CX130" s="84">
        <v>0</v>
      </c>
      <c r="CY130" s="84">
        <v>0</v>
      </c>
      <c r="CZ130" s="84">
        <v>0</v>
      </c>
    </row>
    <row r="131" spans="1:104" x14ac:dyDescent="0.25">
      <c r="A131" t="s">
        <v>396</v>
      </c>
      <c r="B131" s="84">
        <v>0</v>
      </c>
      <c r="C131" s="84">
        <v>0</v>
      </c>
      <c r="D131" s="84">
        <v>0</v>
      </c>
      <c r="E131" s="84">
        <v>0</v>
      </c>
      <c r="F131" s="84">
        <v>0</v>
      </c>
      <c r="G131" s="84">
        <v>0</v>
      </c>
      <c r="H131" s="84">
        <v>0</v>
      </c>
      <c r="I131" s="84">
        <v>0</v>
      </c>
      <c r="J131" s="84">
        <v>0</v>
      </c>
      <c r="K131" s="84">
        <v>0</v>
      </c>
      <c r="L131" s="84">
        <v>0</v>
      </c>
      <c r="M131" s="84">
        <v>0</v>
      </c>
      <c r="N131" s="84">
        <v>0</v>
      </c>
      <c r="O131" s="84">
        <v>0</v>
      </c>
      <c r="P131" s="84">
        <v>0</v>
      </c>
      <c r="Q131" s="84">
        <v>0</v>
      </c>
      <c r="R131" s="84">
        <v>0</v>
      </c>
      <c r="S131" s="84">
        <v>0</v>
      </c>
      <c r="T131" s="84">
        <v>0</v>
      </c>
      <c r="U131" s="84">
        <v>0</v>
      </c>
      <c r="V131" s="84">
        <v>0</v>
      </c>
      <c r="W131" s="84">
        <v>0</v>
      </c>
      <c r="X131" s="84">
        <v>0</v>
      </c>
      <c r="Y131" s="84">
        <v>0</v>
      </c>
      <c r="Z131" s="84">
        <v>0</v>
      </c>
      <c r="AA131" s="84">
        <v>0</v>
      </c>
      <c r="AB131" s="84">
        <v>0</v>
      </c>
      <c r="AC131" s="84">
        <v>0</v>
      </c>
      <c r="AD131" s="84">
        <v>0</v>
      </c>
      <c r="AE131" s="84">
        <v>0</v>
      </c>
      <c r="AF131" s="84">
        <v>3.5518399999999999E-2</v>
      </c>
      <c r="AG131" s="84">
        <v>0</v>
      </c>
      <c r="AH131" s="84">
        <v>0</v>
      </c>
      <c r="AI131" s="84">
        <v>0</v>
      </c>
      <c r="AJ131" s="84">
        <v>0</v>
      </c>
      <c r="AK131" s="84">
        <v>0</v>
      </c>
      <c r="AL131" s="84">
        <v>0</v>
      </c>
      <c r="AM131" s="84">
        <v>0</v>
      </c>
      <c r="AN131" s="84">
        <v>0</v>
      </c>
      <c r="AO131" s="84">
        <v>0</v>
      </c>
      <c r="AP131" s="84">
        <v>0</v>
      </c>
      <c r="AQ131" s="84">
        <v>0</v>
      </c>
      <c r="AR131" s="84">
        <v>0</v>
      </c>
      <c r="AS131" s="84">
        <v>0</v>
      </c>
      <c r="AT131" s="84">
        <v>0</v>
      </c>
      <c r="AU131" s="84">
        <v>0</v>
      </c>
      <c r="AV131" s="84">
        <v>0</v>
      </c>
      <c r="AW131" s="84">
        <v>0</v>
      </c>
      <c r="AX131" s="84">
        <v>0</v>
      </c>
      <c r="AY131" s="84">
        <v>0</v>
      </c>
      <c r="AZ131" s="84">
        <v>0</v>
      </c>
      <c r="BA131" s="84">
        <v>0</v>
      </c>
      <c r="BB131" s="84">
        <v>0</v>
      </c>
      <c r="BC131" s="84">
        <v>0</v>
      </c>
      <c r="BD131" s="84">
        <v>0</v>
      </c>
      <c r="BE131" s="84">
        <v>0</v>
      </c>
      <c r="BF131" s="84">
        <v>0</v>
      </c>
      <c r="BG131" s="84">
        <v>0</v>
      </c>
      <c r="BH131" s="84">
        <v>0</v>
      </c>
      <c r="BI131" s="84">
        <v>0</v>
      </c>
      <c r="BJ131" s="84">
        <v>0</v>
      </c>
      <c r="BK131" s="84">
        <v>0</v>
      </c>
      <c r="BL131" s="84">
        <v>0</v>
      </c>
      <c r="BM131" s="84">
        <v>0</v>
      </c>
      <c r="BN131" s="84">
        <v>0</v>
      </c>
      <c r="BO131" s="84">
        <v>0</v>
      </c>
      <c r="BP131" s="84">
        <v>0</v>
      </c>
      <c r="BQ131" s="84">
        <v>0</v>
      </c>
      <c r="BR131" s="84">
        <v>0</v>
      </c>
      <c r="BS131" s="84">
        <v>0</v>
      </c>
      <c r="BT131" s="84">
        <v>0</v>
      </c>
      <c r="BU131" s="84">
        <v>0</v>
      </c>
      <c r="BV131" s="84">
        <v>0</v>
      </c>
      <c r="BW131" s="84">
        <v>0</v>
      </c>
      <c r="BX131" s="84">
        <v>0</v>
      </c>
      <c r="BY131" s="84">
        <v>0</v>
      </c>
      <c r="BZ131" s="84">
        <v>0</v>
      </c>
      <c r="CA131" s="84">
        <v>0</v>
      </c>
      <c r="CB131" s="84">
        <v>0</v>
      </c>
      <c r="CC131" s="84">
        <v>0</v>
      </c>
      <c r="CD131" s="84">
        <v>0</v>
      </c>
      <c r="CE131" s="84">
        <v>0</v>
      </c>
      <c r="CF131" s="84">
        <v>0</v>
      </c>
      <c r="CG131" s="84">
        <v>0</v>
      </c>
      <c r="CH131" s="84">
        <v>0</v>
      </c>
      <c r="CI131" s="84">
        <v>0</v>
      </c>
      <c r="CJ131" s="84">
        <v>0</v>
      </c>
      <c r="CK131" s="84">
        <v>0</v>
      </c>
      <c r="CL131" s="84">
        <v>0</v>
      </c>
      <c r="CM131" s="84">
        <v>0</v>
      </c>
      <c r="CN131" s="84">
        <v>0</v>
      </c>
      <c r="CO131" s="84">
        <v>0</v>
      </c>
      <c r="CP131" s="84">
        <v>0</v>
      </c>
      <c r="CQ131" s="84">
        <v>0</v>
      </c>
      <c r="CR131" s="84">
        <v>0</v>
      </c>
      <c r="CS131" s="84">
        <v>0</v>
      </c>
      <c r="CT131" s="84">
        <v>0</v>
      </c>
      <c r="CU131" s="84">
        <v>0</v>
      </c>
      <c r="CV131" s="84">
        <v>0</v>
      </c>
      <c r="CW131" s="84">
        <v>0</v>
      </c>
      <c r="CX131" s="84">
        <v>0</v>
      </c>
      <c r="CY131" s="84">
        <v>0</v>
      </c>
      <c r="CZ131" s="84">
        <v>0</v>
      </c>
    </row>
    <row r="132" spans="1:104" x14ac:dyDescent="0.25">
      <c r="A132" t="s">
        <v>399</v>
      </c>
      <c r="B132" s="84">
        <v>0</v>
      </c>
      <c r="C132" s="84">
        <v>0</v>
      </c>
      <c r="D132" s="84">
        <v>0</v>
      </c>
      <c r="E132" s="84">
        <v>0</v>
      </c>
      <c r="F132" s="84">
        <v>0</v>
      </c>
      <c r="G132" s="84">
        <v>0</v>
      </c>
      <c r="H132" s="84">
        <v>0</v>
      </c>
      <c r="I132" s="84">
        <v>0</v>
      </c>
      <c r="J132" s="84">
        <v>0</v>
      </c>
      <c r="K132" s="84">
        <v>0</v>
      </c>
      <c r="L132" s="84">
        <v>0</v>
      </c>
      <c r="M132" s="84">
        <v>0</v>
      </c>
      <c r="N132" s="84">
        <v>0</v>
      </c>
      <c r="O132" s="84">
        <v>0</v>
      </c>
      <c r="P132" s="84">
        <v>0</v>
      </c>
      <c r="Q132" s="84">
        <v>0</v>
      </c>
      <c r="R132" s="84">
        <v>0</v>
      </c>
      <c r="S132" s="84">
        <v>0</v>
      </c>
      <c r="T132" s="84">
        <v>0</v>
      </c>
      <c r="U132" s="84">
        <v>0</v>
      </c>
      <c r="V132" s="84">
        <v>0</v>
      </c>
      <c r="W132" s="84">
        <v>0</v>
      </c>
      <c r="X132" s="84">
        <v>0</v>
      </c>
      <c r="Y132" s="84">
        <v>0</v>
      </c>
      <c r="Z132" s="84">
        <v>0</v>
      </c>
      <c r="AA132" s="84">
        <v>0</v>
      </c>
      <c r="AB132" s="84">
        <v>0</v>
      </c>
      <c r="AC132" s="84">
        <v>0</v>
      </c>
      <c r="AD132" s="84">
        <v>0</v>
      </c>
      <c r="AE132" s="84">
        <v>0</v>
      </c>
      <c r="AF132" s="84">
        <v>5.5521600000000004E-3</v>
      </c>
      <c r="AG132" s="84">
        <v>0</v>
      </c>
      <c r="AH132" s="84">
        <v>0</v>
      </c>
      <c r="AI132" s="84">
        <v>0</v>
      </c>
      <c r="AJ132" s="84">
        <v>0</v>
      </c>
      <c r="AK132" s="84">
        <v>0</v>
      </c>
      <c r="AL132" s="84">
        <v>0</v>
      </c>
      <c r="AM132" s="84">
        <v>0</v>
      </c>
      <c r="AN132" s="84">
        <v>0</v>
      </c>
      <c r="AO132" s="84">
        <v>0</v>
      </c>
      <c r="AP132" s="84">
        <v>0</v>
      </c>
      <c r="AQ132" s="84">
        <v>0</v>
      </c>
      <c r="AR132" s="84">
        <v>0</v>
      </c>
      <c r="AS132" s="84">
        <v>0</v>
      </c>
      <c r="AT132" s="84">
        <v>0</v>
      </c>
      <c r="AU132" s="84">
        <v>0</v>
      </c>
      <c r="AV132" s="84">
        <v>0</v>
      </c>
      <c r="AW132" s="84">
        <v>0</v>
      </c>
      <c r="AX132" s="84">
        <v>0</v>
      </c>
      <c r="AY132" s="84">
        <v>0</v>
      </c>
      <c r="AZ132" s="84">
        <v>0</v>
      </c>
      <c r="BA132" s="84">
        <v>0</v>
      </c>
      <c r="BB132" s="84">
        <v>0</v>
      </c>
      <c r="BC132" s="84">
        <v>0</v>
      </c>
      <c r="BD132" s="84">
        <v>0</v>
      </c>
      <c r="BE132" s="84">
        <v>0</v>
      </c>
      <c r="BF132" s="84">
        <v>0</v>
      </c>
      <c r="BG132" s="84">
        <v>0</v>
      </c>
      <c r="BH132" s="84">
        <v>0</v>
      </c>
      <c r="BI132" s="84">
        <v>0</v>
      </c>
      <c r="BJ132" s="84">
        <v>0</v>
      </c>
      <c r="BK132" s="84">
        <v>0</v>
      </c>
      <c r="BL132" s="84">
        <v>0</v>
      </c>
      <c r="BM132" s="84">
        <v>0</v>
      </c>
      <c r="BN132" s="84">
        <v>0</v>
      </c>
      <c r="BO132" s="84">
        <v>0</v>
      </c>
      <c r="BP132" s="84">
        <v>0</v>
      </c>
      <c r="BQ132" s="84">
        <v>0</v>
      </c>
      <c r="BR132" s="84">
        <v>0</v>
      </c>
      <c r="BS132" s="84">
        <v>0</v>
      </c>
      <c r="BT132" s="84">
        <v>0</v>
      </c>
      <c r="BU132" s="84">
        <v>0</v>
      </c>
      <c r="BV132" s="84">
        <v>0</v>
      </c>
      <c r="BW132" s="84">
        <v>0</v>
      </c>
      <c r="BX132" s="84">
        <v>0</v>
      </c>
      <c r="BY132" s="84">
        <v>0</v>
      </c>
      <c r="BZ132" s="84">
        <v>0</v>
      </c>
      <c r="CA132" s="84">
        <v>0</v>
      </c>
      <c r="CB132" s="84">
        <v>0</v>
      </c>
      <c r="CC132" s="84">
        <v>0</v>
      </c>
      <c r="CD132" s="84">
        <v>0</v>
      </c>
      <c r="CE132" s="84">
        <v>0</v>
      </c>
      <c r="CF132" s="84">
        <v>0</v>
      </c>
      <c r="CG132" s="84">
        <v>0</v>
      </c>
      <c r="CH132" s="84">
        <v>0</v>
      </c>
      <c r="CI132" s="84">
        <v>0</v>
      </c>
      <c r="CJ132" s="84">
        <v>0</v>
      </c>
      <c r="CK132" s="84">
        <v>0</v>
      </c>
      <c r="CL132" s="84">
        <v>0</v>
      </c>
      <c r="CM132" s="84">
        <v>0</v>
      </c>
      <c r="CN132" s="84">
        <v>0</v>
      </c>
      <c r="CO132" s="84">
        <v>0</v>
      </c>
      <c r="CP132" s="84">
        <v>0</v>
      </c>
      <c r="CQ132" s="84">
        <v>0</v>
      </c>
      <c r="CR132" s="84">
        <v>0</v>
      </c>
      <c r="CS132" s="84">
        <v>0</v>
      </c>
      <c r="CT132" s="84">
        <v>0</v>
      </c>
      <c r="CU132" s="84">
        <v>0</v>
      </c>
      <c r="CV132" s="84">
        <v>0</v>
      </c>
      <c r="CW132" s="84">
        <v>0</v>
      </c>
      <c r="CX132" s="84">
        <v>0</v>
      </c>
      <c r="CY132" s="84">
        <v>0</v>
      </c>
      <c r="CZ132" s="84">
        <v>0</v>
      </c>
    </row>
    <row r="133" spans="1:104" x14ac:dyDescent="0.25">
      <c r="A133" t="s">
        <v>402</v>
      </c>
      <c r="B133" s="84">
        <v>0</v>
      </c>
      <c r="C133" s="84">
        <v>0</v>
      </c>
      <c r="D133" s="84">
        <v>0</v>
      </c>
      <c r="E133" s="84">
        <v>0</v>
      </c>
      <c r="F133" s="84">
        <v>0</v>
      </c>
      <c r="G133" s="84">
        <v>0</v>
      </c>
      <c r="H133" s="84">
        <v>0</v>
      </c>
      <c r="I133" s="84">
        <v>0</v>
      </c>
      <c r="J133" s="84">
        <v>0</v>
      </c>
      <c r="K133" s="84">
        <v>0</v>
      </c>
      <c r="L133" s="84">
        <v>0</v>
      </c>
      <c r="M133" s="84">
        <v>0</v>
      </c>
      <c r="N133" s="84">
        <v>0</v>
      </c>
      <c r="O133" s="84">
        <v>0</v>
      </c>
      <c r="P133" s="84">
        <v>0</v>
      </c>
      <c r="Q133" s="84">
        <v>0</v>
      </c>
      <c r="R133" s="84">
        <v>0</v>
      </c>
      <c r="S133" s="84">
        <v>0</v>
      </c>
      <c r="T133" s="84">
        <v>0</v>
      </c>
      <c r="U133" s="84">
        <v>0</v>
      </c>
      <c r="V133" s="84">
        <v>0</v>
      </c>
      <c r="W133" s="84">
        <v>0</v>
      </c>
      <c r="X133" s="84">
        <v>0</v>
      </c>
      <c r="Y133" s="84">
        <v>0</v>
      </c>
      <c r="Z133" s="84">
        <v>0</v>
      </c>
      <c r="AA133" s="84">
        <v>0</v>
      </c>
      <c r="AB133" s="84">
        <v>0</v>
      </c>
      <c r="AC133" s="84">
        <v>0</v>
      </c>
      <c r="AD133" s="84">
        <v>0</v>
      </c>
      <c r="AE133" s="84">
        <v>0</v>
      </c>
      <c r="AF133" s="84">
        <v>1.61116E-2</v>
      </c>
      <c r="AG133" s="84">
        <v>0</v>
      </c>
      <c r="AH133" s="84">
        <v>0</v>
      </c>
      <c r="AI133" s="84">
        <v>0</v>
      </c>
      <c r="AJ133" s="84">
        <v>0</v>
      </c>
      <c r="AK133" s="84">
        <v>0</v>
      </c>
      <c r="AL133" s="84">
        <v>0</v>
      </c>
      <c r="AM133" s="84">
        <v>0</v>
      </c>
      <c r="AN133" s="84">
        <v>0</v>
      </c>
      <c r="AO133" s="84">
        <v>0</v>
      </c>
      <c r="AP133" s="84">
        <v>0</v>
      </c>
      <c r="AQ133" s="84">
        <v>0</v>
      </c>
      <c r="AR133" s="84">
        <v>0</v>
      </c>
      <c r="AS133" s="84">
        <v>0</v>
      </c>
      <c r="AT133" s="84">
        <v>0</v>
      </c>
      <c r="AU133" s="84">
        <v>0</v>
      </c>
      <c r="AV133" s="84">
        <v>0</v>
      </c>
      <c r="AW133" s="84">
        <v>0</v>
      </c>
      <c r="AX133" s="84">
        <v>0</v>
      </c>
      <c r="AY133" s="84">
        <v>0</v>
      </c>
      <c r="AZ133" s="84">
        <v>0</v>
      </c>
      <c r="BA133" s="84">
        <v>0</v>
      </c>
      <c r="BB133" s="84">
        <v>0</v>
      </c>
      <c r="BC133" s="84">
        <v>0</v>
      </c>
      <c r="BD133" s="84">
        <v>0</v>
      </c>
      <c r="BE133" s="84">
        <v>0</v>
      </c>
      <c r="BF133" s="84">
        <v>0</v>
      </c>
      <c r="BG133" s="84">
        <v>0</v>
      </c>
      <c r="BH133" s="84">
        <v>0</v>
      </c>
      <c r="BI133" s="84">
        <v>0</v>
      </c>
      <c r="BJ133" s="84">
        <v>0</v>
      </c>
      <c r="BK133" s="84">
        <v>0</v>
      </c>
      <c r="BL133" s="84">
        <v>0</v>
      </c>
      <c r="BM133" s="84">
        <v>0</v>
      </c>
      <c r="BN133" s="84">
        <v>0</v>
      </c>
      <c r="BO133" s="84">
        <v>0</v>
      </c>
      <c r="BP133" s="84">
        <v>0</v>
      </c>
      <c r="BQ133" s="84">
        <v>0</v>
      </c>
      <c r="BR133" s="84">
        <v>0</v>
      </c>
      <c r="BS133" s="84">
        <v>0</v>
      </c>
      <c r="BT133" s="84">
        <v>0</v>
      </c>
      <c r="BU133" s="84">
        <v>0</v>
      </c>
      <c r="BV133" s="84">
        <v>0</v>
      </c>
      <c r="BW133" s="84">
        <v>0</v>
      </c>
      <c r="BX133" s="84">
        <v>0</v>
      </c>
      <c r="BY133" s="84">
        <v>0</v>
      </c>
      <c r="BZ133" s="84">
        <v>0</v>
      </c>
      <c r="CA133" s="84">
        <v>0</v>
      </c>
      <c r="CB133" s="84">
        <v>0</v>
      </c>
      <c r="CC133" s="84">
        <v>0</v>
      </c>
      <c r="CD133" s="84">
        <v>0</v>
      </c>
      <c r="CE133" s="84">
        <v>0</v>
      </c>
      <c r="CF133" s="84">
        <v>0</v>
      </c>
      <c r="CG133" s="84">
        <v>0</v>
      </c>
      <c r="CH133" s="84">
        <v>0</v>
      </c>
      <c r="CI133" s="84">
        <v>0</v>
      </c>
      <c r="CJ133" s="84">
        <v>0</v>
      </c>
      <c r="CK133" s="84">
        <v>0</v>
      </c>
      <c r="CL133" s="84">
        <v>0</v>
      </c>
      <c r="CM133" s="84">
        <v>0</v>
      </c>
      <c r="CN133" s="84">
        <v>0</v>
      </c>
      <c r="CO133" s="84">
        <v>0</v>
      </c>
      <c r="CP133" s="84">
        <v>0</v>
      </c>
      <c r="CQ133" s="84">
        <v>0</v>
      </c>
      <c r="CR133" s="84">
        <v>0</v>
      </c>
      <c r="CS133" s="84">
        <v>0</v>
      </c>
      <c r="CT133" s="84">
        <v>0</v>
      </c>
      <c r="CU133" s="84">
        <v>0</v>
      </c>
      <c r="CV133" s="84">
        <v>0</v>
      </c>
      <c r="CW133" s="84">
        <v>0</v>
      </c>
      <c r="CX133" s="84">
        <v>0</v>
      </c>
      <c r="CY133" s="84">
        <v>0</v>
      </c>
      <c r="CZ133" s="84">
        <v>0</v>
      </c>
    </row>
    <row r="134" spans="1:104" x14ac:dyDescent="0.25">
      <c r="A134" t="s">
        <v>405</v>
      </c>
      <c r="B134" s="84">
        <v>0</v>
      </c>
      <c r="C134" s="84">
        <v>0</v>
      </c>
      <c r="D134" s="84">
        <v>0</v>
      </c>
      <c r="E134" s="84">
        <v>0</v>
      </c>
      <c r="F134" s="84">
        <v>0</v>
      </c>
      <c r="G134" s="84">
        <v>0</v>
      </c>
      <c r="H134" s="84">
        <v>0</v>
      </c>
      <c r="I134" s="84">
        <v>0</v>
      </c>
      <c r="J134" s="84">
        <v>0</v>
      </c>
      <c r="K134" s="84">
        <v>0</v>
      </c>
      <c r="L134" s="84">
        <v>0</v>
      </c>
      <c r="M134" s="84">
        <v>0</v>
      </c>
      <c r="N134" s="84">
        <v>0</v>
      </c>
      <c r="O134" s="84">
        <v>0</v>
      </c>
      <c r="P134" s="84">
        <v>0</v>
      </c>
      <c r="Q134" s="84">
        <v>0</v>
      </c>
      <c r="R134" s="84">
        <v>0</v>
      </c>
      <c r="S134" s="84">
        <v>0</v>
      </c>
      <c r="T134" s="84">
        <v>0</v>
      </c>
      <c r="U134" s="84">
        <v>0</v>
      </c>
      <c r="V134" s="84">
        <v>0</v>
      </c>
      <c r="W134" s="84">
        <v>0</v>
      </c>
      <c r="X134" s="84">
        <v>0</v>
      </c>
      <c r="Y134" s="84">
        <v>0</v>
      </c>
      <c r="Z134" s="84">
        <v>0</v>
      </c>
      <c r="AA134" s="84">
        <v>0</v>
      </c>
      <c r="AB134" s="84">
        <v>0</v>
      </c>
      <c r="AC134" s="84">
        <v>0</v>
      </c>
      <c r="AD134" s="84">
        <v>0</v>
      </c>
      <c r="AE134" s="84">
        <v>0</v>
      </c>
      <c r="AF134" s="84">
        <v>2.2238700000000002E-3</v>
      </c>
      <c r="AG134" s="84">
        <v>0</v>
      </c>
      <c r="AH134" s="84">
        <v>0</v>
      </c>
      <c r="AI134" s="84">
        <v>0</v>
      </c>
      <c r="AJ134" s="84">
        <v>0</v>
      </c>
      <c r="AK134" s="84">
        <v>0</v>
      </c>
      <c r="AL134" s="84">
        <v>0</v>
      </c>
      <c r="AM134" s="84">
        <v>0</v>
      </c>
      <c r="AN134" s="84">
        <v>0</v>
      </c>
      <c r="AO134" s="84">
        <v>0</v>
      </c>
      <c r="AP134" s="84">
        <v>0</v>
      </c>
      <c r="AQ134" s="84">
        <v>0</v>
      </c>
      <c r="AR134" s="84">
        <v>0</v>
      </c>
      <c r="AS134" s="84">
        <v>0</v>
      </c>
      <c r="AT134" s="84">
        <v>0</v>
      </c>
      <c r="AU134" s="84">
        <v>0</v>
      </c>
      <c r="AV134" s="84">
        <v>0</v>
      </c>
      <c r="AW134" s="84">
        <v>0</v>
      </c>
      <c r="AX134" s="84">
        <v>0</v>
      </c>
      <c r="AY134" s="84">
        <v>0</v>
      </c>
      <c r="AZ134" s="84">
        <v>0</v>
      </c>
      <c r="BA134" s="84">
        <v>0</v>
      </c>
      <c r="BB134" s="84">
        <v>0</v>
      </c>
      <c r="BC134" s="84">
        <v>0</v>
      </c>
      <c r="BD134" s="84">
        <v>0</v>
      </c>
      <c r="BE134" s="84">
        <v>0</v>
      </c>
      <c r="BF134" s="84">
        <v>0</v>
      </c>
      <c r="BG134" s="84">
        <v>0</v>
      </c>
      <c r="BH134" s="84">
        <v>0</v>
      </c>
      <c r="BI134" s="84">
        <v>0</v>
      </c>
      <c r="BJ134" s="84">
        <v>0</v>
      </c>
      <c r="BK134" s="84">
        <v>0</v>
      </c>
      <c r="BL134" s="84">
        <v>0</v>
      </c>
      <c r="BM134" s="84">
        <v>0</v>
      </c>
      <c r="BN134" s="84">
        <v>0</v>
      </c>
      <c r="BO134" s="84">
        <v>0</v>
      </c>
      <c r="BP134" s="84">
        <v>0</v>
      </c>
      <c r="BQ134" s="84">
        <v>0</v>
      </c>
      <c r="BR134" s="84">
        <v>0</v>
      </c>
      <c r="BS134" s="84">
        <v>0</v>
      </c>
      <c r="BT134" s="84">
        <v>0</v>
      </c>
      <c r="BU134" s="84">
        <v>0</v>
      </c>
      <c r="BV134" s="84">
        <v>0</v>
      </c>
      <c r="BW134" s="84">
        <v>0</v>
      </c>
      <c r="BX134" s="84">
        <v>0</v>
      </c>
      <c r="BY134" s="84">
        <v>0</v>
      </c>
      <c r="BZ134" s="84">
        <v>0</v>
      </c>
      <c r="CA134" s="84">
        <v>0</v>
      </c>
      <c r="CB134" s="84">
        <v>0</v>
      </c>
      <c r="CC134" s="84">
        <v>0</v>
      </c>
      <c r="CD134" s="84">
        <v>0</v>
      </c>
      <c r="CE134" s="84">
        <v>0</v>
      </c>
      <c r="CF134" s="84">
        <v>0</v>
      </c>
      <c r="CG134" s="84">
        <v>0</v>
      </c>
      <c r="CH134" s="84">
        <v>0</v>
      </c>
      <c r="CI134" s="84">
        <v>0</v>
      </c>
      <c r="CJ134" s="84">
        <v>0</v>
      </c>
      <c r="CK134" s="84">
        <v>0</v>
      </c>
      <c r="CL134" s="84">
        <v>0</v>
      </c>
      <c r="CM134" s="84">
        <v>0</v>
      </c>
      <c r="CN134" s="84">
        <v>0</v>
      </c>
      <c r="CO134" s="84">
        <v>0</v>
      </c>
      <c r="CP134" s="84">
        <v>0</v>
      </c>
      <c r="CQ134" s="84">
        <v>0</v>
      </c>
      <c r="CR134" s="84">
        <v>0</v>
      </c>
      <c r="CS134" s="84">
        <v>0</v>
      </c>
      <c r="CT134" s="84">
        <v>0</v>
      </c>
      <c r="CU134" s="84">
        <v>0</v>
      </c>
      <c r="CV134" s="84">
        <v>0</v>
      </c>
      <c r="CW134" s="84">
        <v>0</v>
      </c>
      <c r="CX134" s="84">
        <v>0</v>
      </c>
      <c r="CY134" s="84">
        <v>0</v>
      </c>
      <c r="CZ134" s="84">
        <v>0</v>
      </c>
    </row>
    <row r="135" spans="1:104" x14ac:dyDescent="0.25">
      <c r="A135" t="s">
        <v>408</v>
      </c>
      <c r="B135" s="84">
        <v>0</v>
      </c>
      <c r="C135" s="84">
        <v>0</v>
      </c>
      <c r="D135" s="84">
        <v>0</v>
      </c>
      <c r="E135" s="84">
        <v>0</v>
      </c>
      <c r="F135" s="84">
        <v>0</v>
      </c>
      <c r="G135" s="84">
        <v>0</v>
      </c>
      <c r="H135" s="84">
        <v>0</v>
      </c>
      <c r="I135" s="84">
        <v>0</v>
      </c>
      <c r="J135" s="84">
        <v>0</v>
      </c>
      <c r="K135" s="84">
        <v>0</v>
      </c>
      <c r="L135" s="84">
        <v>0</v>
      </c>
      <c r="M135" s="84">
        <v>0</v>
      </c>
      <c r="N135" s="84">
        <v>0</v>
      </c>
      <c r="O135" s="84">
        <v>0</v>
      </c>
      <c r="P135" s="84">
        <v>0</v>
      </c>
      <c r="Q135" s="84">
        <v>0</v>
      </c>
      <c r="R135" s="84">
        <v>0</v>
      </c>
      <c r="S135" s="84">
        <v>0</v>
      </c>
      <c r="T135" s="84">
        <v>0</v>
      </c>
      <c r="U135" s="84">
        <v>0</v>
      </c>
      <c r="V135" s="84">
        <v>0</v>
      </c>
      <c r="W135" s="84">
        <v>0</v>
      </c>
      <c r="X135" s="84">
        <v>0</v>
      </c>
      <c r="Y135" s="84">
        <v>0</v>
      </c>
      <c r="Z135" s="84">
        <v>0</v>
      </c>
      <c r="AA135" s="84">
        <v>0</v>
      </c>
      <c r="AB135" s="84">
        <v>0</v>
      </c>
      <c r="AC135" s="84">
        <v>0</v>
      </c>
      <c r="AD135" s="84">
        <v>0</v>
      </c>
      <c r="AE135" s="84">
        <v>0</v>
      </c>
      <c r="AF135" s="84">
        <v>1.4064200000000001E-2</v>
      </c>
      <c r="AG135" s="84">
        <v>0</v>
      </c>
      <c r="AH135" s="84">
        <v>0</v>
      </c>
      <c r="AI135" s="84">
        <v>0</v>
      </c>
      <c r="AJ135" s="84">
        <v>0</v>
      </c>
      <c r="AK135" s="84">
        <v>0</v>
      </c>
      <c r="AL135" s="84">
        <v>0</v>
      </c>
      <c r="AM135" s="84">
        <v>0</v>
      </c>
      <c r="AN135" s="84">
        <v>0</v>
      </c>
      <c r="AO135" s="84">
        <v>0</v>
      </c>
      <c r="AP135" s="84">
        <v>0</v>
      </c>
      <c r="AQ135" s="84">
        <v>0</v>
      </c>
      <c r="AR135" s="84">
        <v>0</v>
      </c>
      <c r="AS135" s="84">
        <v>0</v>
      </c>
      <c r="AT135" s="84">
        <v>0</v>
      </c>
      <c r="AU135" s="84">
        <v>0</v>
      </c>
      <c r="AV135" s="84">
        <v>0</v>
      </c>
      <c r="AW135" s="84">
        <v>0</v>
      </c>
      <c r="AX135" s="84">
        <v>0</v>
      </c>
      <c r="AY135" s="84">
        <v>0</v>
      </c>
      <c r="AZ135" s="84">
        <v>0</v>
      </c>
      <c r="BA135" s="84">
        <v>0</v>
      </c>
      <c r="BB135" s="84">
        <v>0</v>
      </c>
      <c r="BC135" s="84">
        <v>0</v>
      </c>
      <c r="BD135" s="84">
        <v>0</v>
      </c>
      <c r="BE135" s="84">
        <v>0</v>
      </c>
      <c r="BF135" s="84">
        <v>0</v>
      </c>
      <c r="BG135" s="84">
        <v>0</v>
      </c>
      <c r="BH135" s="84">
        <v>0</v>
      </c>
      <c r="BI135" s="84">
        <v>0</v>
      </c>
      <c r="BJ135" s="84">
        <v>0</v>
      </c>
      <c r="BK135" s="84">
        <v>0</v>
      </c>
      <c r="BL135" s="84">
        <v>0</v>
      </c>
      <c r="BM135" s="84">
        <v>0</v>
      </c>
      <c r="BN135" s="84">
        <v>0</v>
      </c>
      <c r="BO135" s="84">
        <v>0</v>
      </c>
      <c r="BP135" s="84">
        <v>0</v>
      </c>
      <c r="BQ135" s="84">
        <v>0</v>
      </c>
      <c r="BR135" s="84">
        <v>0</v>
      </c>
      <c r="BS135" s="84">
        <v>0</v>
      </c>
      <c r="BT135" s="84">
        <v>0</v>
      </c>
      <c r="BU135" s="84">
        <v>0</v>
      </c>
      <c r="BV135" s="84">
        <v>0</v>
      </c>
      <c r="BW135" s="84">
        <v>0</v>
      </c>
      <c r="BX135" s="84">
        <v>0</v>
      </c>
      <c r="BY135" s="84">
        <v>0</v>
      </c>
      <c r="BZ135" s="84">
        <v>0</v>
      </c>
      <c r="CA135" s="84">
        <v>0</v>
      </c>
      <c r="CB135" s="84">
        <v>0</v>
      </c>
      <c r="CC135" s="84">
        <v>0</v>
      </c>
      <c r="CD135" s="84">
        <v>0</v>
      </c>
      <c r="CE135" s="84">
        <v>0</v>
      </c>
      <c r="CF135" s="84">
        <v>0</v>
      </c>
      <c r="CG135" s="84">
        <v>0</v>
      </c>
      <c r="CH135" s="84">
        <v>0</v>
      </c>
      <c r="CI135" s="84">
        <v>0</v>
      </c>
      <c r="CJ135" s="84">
        <v>0</v>
      </c>
      <c r="CK135" s="84">
        <v>0</v>
      </c>
      <c r="CL135" s="84">
        <v>0</v>
      </c>
      <c r="CM135" s="84">
        <v>0</v>
      </c>
      <c r="CN135" s="84">
        <v>0</v>
      </c>
      <c r="CO135" s="84">
        <v>0</v>
      </c>
      <c r="CP135" s="84">
        <v>0</v>
      </c>
      <c r="CQ135" s="84">
        <v>0</v>
      </c>
      <c r="CR135" s="84">
        <v>0</v>
      </c>
      <c r="CS135" s="84">
        <v>0</v>
      </c>
      <c r="CT135" s="84">
        <v>0</v>
      </c>
      <c r="CU135" s="84">
        <v>0</v>
      </c>
      <c r="CV135" s="84">
        <v>0</v>
      </c>
      <c r="CW135" s="84">
        <v>0</v>
      </c>
      <c r="CX135" s="84">
        <v>0</v>
      </c>
      <c r="CY135" s="84">
        <v>0</v>
      </c>
      <c r="CZ135" s="84">
        <v>0</v>
      </c>
    </row>
    <row r="136" spans="1:104" x14ac:dyDescent="0.25">
      <c r="A136" t="s">
        <v>411</v>
      </c>
      <c r="B136" s="84">
        <v>0</v>
      </c>
      <c r="C136" s="84">
        <v>0</v>
      </c>
      <c r="D136" s="84">
        <v>0</v>
      </c>
      <c r="E136" s="84">
        <v>0</v>
      </c>
      <c r="F136" s="84">
        <v>0</v>
      </c>
      <c r="G136" s="84">
        <v>0</v>
      </c>
      <c r="H136" s="84">
        <v>0</v>
      </c>
      <c r="I136" s="84">
        <v>0</v>
      </c>
      <c r="J136" s="84">
        <v>0</v>
      </c>
      <c r="K136" s="84">
        <v>0</v>
      </c>
      <c r="L136" s="84">
        <v>0</v>
      </c>
      <c r="M136" s="84">
        <v>0</v>
      </c>
      <c r="N136" s="84">
        <v>0</v>
      </c>
      <c r="O136" s="84">
        <v>0</v>
      </c>
      <c r="P136" s="84">
        <v>0</v>
      </c>
      <c r="Q136" s="84">
        <v>0</v>
      </c>
      <c r="R136" s="84">
        <v>0</v>
      </c>
      <c r="S136" s="84">
        <v>0</v>
      </c>
      <c r="T136" s="84">
        <v>0</v>
      </c>
      <c r="U136" s="84">
        <v>0</v>
      </c>
      <c r="V136" s="84">
        <v>0</v>
      </c>
      <c r="W136" s="84">
        <v>0</v>
      </c>
      <c r="X136" s="84">
        <v>0</v>
      </c>
      <c r="Y136" s="84">
        <v>0</v>
      </c>
      <c r="Z136" s="84">
        <v>0</v>
      </c>
      <c r="AA136" s="84">
        <v>0</v>
      </c>
      <c r="AB136" s="84">
        <v>0</v>
      </c>
      <c r="AC136" s="84">
        <v>0</v>
      </c>
      <c r="AD136" s="84">
        <v>0</v>
      </c>
      <c r="AE136" s="84">
        <v>0</v>
      </c>
      <c r="AF136" s="84">
        <v>6.4188800000000001E-3</v>
      </c>
      <c r="AG136" s="84">
        <v>0</v>
      </c>
      <c r="AH136" s="84">
        <v>0</v>
      </c>
      <c r="AI136" s="84">
        <v>0</v>
      </c>
      <c r="AJ136" s="84">
        <v>0</v>
      </c>
      <c r="AK136" s="84">
        <v>0</v>
      </c>
      <c r="AL136" s="84">
        <v>0</v>
      </c>
      <c r="AM136" s="84">
        <v>0</v>
      </c>
      <c r="AN136" s="84">
        <v>0</v>
      </c>
      <c r="AO136" s="84">
        <v>0</v>
      </c>
      <c r="AP136" s="84">
        <v>0</v>
      </c>
      <c r="AQ136" s="84">
        <v>0</v>
      </c>
      <c r="AR136" s="84">
        <v>0</v>
      </c>
      <c r="AS136" s="84">
        <v>0</v>
      </c>
      <c r="AT136" s="84">
        <v>0</v>
      </c>
      <c r="AU136" s="84">
        <v>0</v>
      </c>
      <c r="AV136" s="84">
        <v>0</v>
      </c>
      <c r="AW136" s="84">
        <v>0</v>
      </c>
      <c r="AX136" s="84">
        <v>0</v>
      </c>
      <c r="AY136" s="84">
        <v>0</v>
      </c>
      <c r="AZ136" s="84">
        <v>0</v>
      </c>
      <c r="BA136" s="84">
        <v>0</v>
      </c>
      <c r="BB136" s="84">
        <v>0</v>
      </c>
      <c r="BC136" s="84">
        <v>0</v>
      </c>
      <c r="BD136" s="84">
        <v>0</v>
      </c>
      <c r="BE136" s="84">
        <v>0</v>
      </c>
      <c r="BF136" s="84">
        <v>0</v>
      </c>
      <c r="BG136" s="84">
        <v>0</v>
      </c>
      <c r="BH136" s="84">
        <v>0</v>
      </c>
      <c r="BI136" s="84">
        <v>0</v>
      </c>
      <c r="BJ136" s="84">
        <v>0</v>
      </c>
      <c r="BK136" s="84">
        <v>0</v>
      </c>
      <c r="BL136" s="84">
        <v>0</v>
      </c>
      <c r="BM136" s="84">
        <v>0</v>
      </c>
      <c r="BN136" s="84">
        <v>0</v>
      </c>
      <c r="BO136" s="84">
        <v>0</v>
      </c>
      <c r="BP136" s="84">
        <v>0</v>
      </c>
      <c r="BQ136" s="84">
        <v>0</v>
      </c>
      <c r="BR136" s="84">
        <v>0</v>
      </c>
      <c r="BS136" s="84">
        <v>0</v>
      </c>
      <c r="BT136" s="84">
        <v>0</v>
      </c>
      <c r="BU136" s="84">
        <v>0</v>
      </c>
      <c r="BV136" s="84">
        <v>0</v>
      </c>
      <c r="BW136" s="84">
        <v>0</v>
      </c>
      <c r="BX136" s="84">
        <v>0</v>
      </c>
      <c r="BY136" s="84">
        <v>0</v>
      </c>
      <c r="BZ136" s="84">
        <v>0</v>
      </c>
      <c r="CA136" s="84">
        <v>0</v>
      </c>
      <c r="CB136" s="84">
        <v>0</v>
      </c>
      <c r="CC136" s="84">
        <v>0</v>
      </c>
      <c r="CD136" s="84">
        <v>0</v>
      </c>
      <c r="CE136" s="84">
        <v>0</v>
      </c>
      <c r="CF136" s="84">
        <v>0</v>
      </c>
      <c r="CG136" s="84">
        <v>0</v>
      </c>
      <c r="CH136" s="84">
        <v>0</v>
      </c>
      <c r="CI136" s="84">
        <v>0</v>
      </c>
      <c r="CJ136" s="84">
        <v>0</v>
      </c>
      <c r="CK136" s="84">
        <v>0</v>
      </c>
      <c r="CL136" s="84">
        <v>0</v>
      </c>
      <c r="CM136" s="84">
        <v>0</v>
      </c>
      <c r="CN136" s="84">
        <v>0</v>
      </c>
      <c r="CO136" s="84">
        <v>0</v>
      </c>
      <c r="CP136" s="84">
        <v>0</v>
      </c>
      <c r="CQ136" s="84">
        <v>0</v>
      </c>
      <c r="CR136" s="84">
        <v>0</v>
      </c>
      <c r="CS136" s="84">
        <v>0</v>
      </c>
      <c r="CT136" s="84">
        <v>0</v>
      </c>
      <c r="CU136" s="84">
        <v>0</v>
      </c>
      <c r="CV136" s="84">
        <v>0</v>
      </c>
      <c r="CW136" s="84">
        <v>0</v>
      </c>
      <c r="CX136" s="84">
        <v>0</v>
      </c>
      <c r="CY136" s="84">
        <v>0</v>
      </c>
      <c r="CZ136" s="84">
        <v>0</v>
      </c>
    </row>
    <row r="137" spans="1:104" x14ac:dyDescent="0.25">
      <c r="A137" t="s">
        <v>414</v>
      </c>
      <c r="B137" s="84">
        <v>0</v>
      </c>
      <c r="C137" s="84">
        <v>0</v>
      </c>
      <c r="D137" s="84">
        <v>0</v>
      </c>
      <c r="E137" s="84">
        <v>0</v>
      </c>
      <c r="F137" s="84">
        <v>0</v>
      </c>
      <c r="G137" s="84">
        <v>0</v>
      </c>
      <c r="H137" s="84">
        <v>0</v>
      </c>
      <c r="I137" s="84">
        <v>0</v>
      </c>
      <c r="J137" s="84">
        <v>0</v>
      </c>
      <c r="K137" s="84">
        <v>0</v>
      </c>
      <c r="L137" s="84">
        <v>0</v>
      </c>
      <c r="M137" s="84">
        <v>0</v>
      </c>
      <c r="N137" s="84">
        <v>0</v>
      </c>
      <c r="O137" s="84">
        <v>0</v>
      </c>
      <c r="P137" s="84">
        <v>0</v>
      </c>
      <c r="Q137" s="84">
        <v>0</v>
      </c>
      <c r="R137" s="84">
        <v>0</v>
      </c>
      <c r="S137" s="84">
        <v>0</v>
      </c>
      <c r="T137" s="84">
        <v>0</v>
      </c>
      <c r="U137" s="84">
        <v>0</v>
      </c>
      <c r="V137" s="84">
        <v>0</v>
      </c>
      <c r="W137" s="84">
        <v>0</v>
      </c>
      <c r="X137" s="84">
        <v>0</v>
      </c>
      <c r="Y137" s="84">
        <v>0</v>
      </c>
      <c r="Z137" s="84">
        <v>0</v>
      </c>
      <c r="AA137" s="84">
        <v>0</v>
      </c>
      <c r="AB137" s="84">
        <v>0</v>
      </c>
      <c r="AC137" s="84">
        <v>0</v>
      </c>
      <c r="AD137" s="84">
        <v>0</v>
      </c>
      <c r="AE137" s="84">
        <v>0</v>
      </c>
      <c r="AF137" s="84">
        <v>0</v>
      </c>
      <c r="AG137" s="84">
        <v>0</v>
      </c>
      <c r="AH137" s="84">
        <v>0</v>
      </c>
      <c r="AI137" s="84">
        <v>0</v>
      </c>
      <c r="AJ137" s="84">
        <v>0</v>
      </c>
      <c r="AK137" s="84">
        <v>0</v>
      </c>
      <c r="AL137" s="84">
        <v>0</v>
      </c>
      <c r="AM137" s="84">
        <v>0</v>
      </c>
      <c r="AN137" s="84">
        <v>0</v>
      </c>
      <c r="AO137" s="84">
        <v>0</v>
      </c>
      <c r="AP137" s="84">
        <v>0</v>
      </c>
      <c r="AQ137" s="84">
        <v>0</v>
      </c>
      <c r="AR137" s="84">
        <v>0</v>
      </c>
      <c r="AS137" s="84">
        <v>0</v>
      </c>
      <c r="AT137" s="84">
        <v>0</v>
      </c>
      <c r="AU137" s="84">
        <v>0</v>
      </c>
      <c r="AV137" s="84">
        <v>0</v>
      </c>
      <c r="AW137" s="84">
        <v>0</v>
      </c>
      <c r="AX137" s="84">
        <v>0</v>
      </c>
      <c r="AY137" s="84">
        <v>0</v>
      </c>
      <c r="AZ137" s="84">
        <v>0</v>
      </c>
      <c r="BA137" s="84">
        <v>0</v>
      </c>
      <c r="BB137" s="84">
        <v>0</v>
      </c>
      <c r="BC137" s="84">
        <v>0</v>
      </c>
      <c r="BD137" s="84">
        <v>0</v>
      </c>
      <c r="BE137" s="84">
        <v>0</v>
      </c>
      <c r="BF137" s="84">
        <v>0</v>
      </c>
      <c r="BG137" s="84">
        <v>0</v>
      </c>
      <c r="BH137" s="84">
        <v>0</v>
      </c>
      <c r="BI137" s="84">
        <v>0</v>
      </c>
      <c r="BJ137" s="84">
        <v>0</v>
      </c>
      <c r="BK137" s="84">
        <v>0</v>
      </c>
      <c r="BL137" s="84">
        <v>0</v>
      </c>
      <c r="BM137" s="84">
        <v>0</v>
      </c>
      <c r="BN137" s="84">
        <v>0</v>
      </c>
      <c r="BO137" s="84">
        <v>0</v>
      </c>
      <c r="BP137" s="84">
        <v>0</v>
      </c>
      <c r="BQ137" s="84">
        <v>0</v>
      </c>
      <c r="BR137" s="84">
        <v>0</v>
      </c>
      <c r="BS137" s="84">
        <v>0</v>
      </c>
      <c r="BT137" s="84">
        <v>0</v>
      </c>
      <c r="BU137" s="84">
        <v>0</v>
      </c>
      <c r="BV137" s="84">
        <v>0</v>
      </c>
      <c r="BW137" s="84">
        <v>0</v>
      </c>
      <c r="BX137" s="84">
        <v>0</v>
      </c>
      <c r="BY137" s="84">
        <v>0</v>
      </c>
      <c r="BZ137" s="84">
        <v>0</v>
      </c>
      <c r="CA137" s="84">
        <v>0</v>
      </c>
      <c r="CB137" s="84">
        <v>0</v>
      </c>
      <c r="CC137" s="84">
        <v>0</v>
      </c>
      <c r="CD137" s="84">
        <v>0</v>
      </c>
      <c r="CE137" s="84">
        <v>0</v>
      </c>
      <c r="CF137" s="84">
        <v>0</v>
      </c>
      <c r="CG137" s="84">
        <v>0</v>
      </c>
      <c r="CH137" s="84">
        <v>0</v>
      </c>
      <c r="CI137" s="84">
        <v>0</v>
      </c>
      <c r="CJ137" s="84">
        <v>0</v>
      </c>
      <c r="CK137" s="84">
        <v>0</v>
      </c>
      <c r="CL137" s="84">
        <v>0</v>
      </c>
      <c r="CM137" s="84">
        <v>0</v>
      </c>
      <c r="CN137" s="84">
        <v>0</v>
      </c>
      <c r="CO137" s="84">
        <v>0</v>
      </c>
      <c r="CP137" s="84">
        <v>0</v>
      </c>
      <c r="CQ137" s="84">
        <v>0</v>
      </c>
      <c r="CR137" s="84">
        <v>0</v>
      </c>
      <c r="CS137" s="84">
        <v>0</v>
      </c>
      <c r="CT137" s="84">
        <v>0</v>
      </c>
      <c r="CU137" s="84">
        <v>0</v>
      </c>
      <c r="CV137" s="84">
        <v>0</v>
      </c>
      <c r="CW137" s="84">
        <v>0</v>
      </c>
      <c r="CX137" s="84">
        <v>0</v>
      </c>
      <c r="CY137" s="84">
        <v>0</v>
      </c>
      <c r="CZ137" s="84">
        <v>0</v>
      </c>
    </row>
    <row r="138" spans="1:104" x14ac:dyDescent="0.25">
      <c r="A138" t="s">
        <v>417</v>
      </c>
      <c r="B138" s="84">
        <v>0</v>
      </c>
      <c r="C138" s="84">
        <v>0</v>
      </c>
      <c r="D138" s="84">
        <v>0</v>
      </c>
      <c r="E138" s="84">
        <v>0</v>
      </c>
      <c r="F138" s="84">
        <v>0</v>
      </c>
      <c r="G138" s="84">
        <v>0</v>
      </c>
      <c r="H138" s="84">
        <v>0</v>
      </c>
      <c r="I138" s="84">
        <v>0</v>
      </c>
      <c r="J138" s="84">
        <v>0</v>
      </c>
      <c r="K138" s="84">
        <v>0</v>
      </c>
      <c r="L138" s="84">
        <v>0</v>
      </c>
      <c r="M138" s="84">
        <v>0</v>
      </c>
      <c r="N138" s="84">
        <v>0</v>
      </c>
      <c r="O138" s="84">
        <v>0</v>
      </c>
      <c r="P138" s="84">
        <v>0</v>
      </c>
      <c r="Q138" s="84">
        <v>0</v>
      </c>
      <c r="R138" s="84">
        <v>0</v>
      </c>
      <c r="S138" s="84">
        <v>0</v>
      </c>
      <c r="T138" s="84">
        <v>0</v>
      </c>
      <c r="U138" s="84">
        <v>0</v>
      </c>
      <c r="V138" s="84">
        <v>0</v>
      </c>
      <c r="W138" s="84">
        <v>0</v>
      </c>
      <c r="X138" s="84">
        <v>0</v>
      </c>
      <c r="Y138" s="84">
        <v>0</v>
      </c>
      <c r="Z138" s="84">
        <v>0</v>
      </c>
      <c r="AA138" s="84">
        <v>0</v>
      </c>
      <c r="AB138" s="84">
        <v>0</v>
      </c>
      <c r="AC138" s="84">
        <v>0</v>
      </c>
      <c r="AD138" s="84">
        <v>0</v>
      </c>
      <c r="AE138" s="84">
        <v>0</v>
      </c>
      <c r="AF138" s="84">
        <v>0</v>
      </c>
      <c r="AG138" s="84">
        <v>0</v>
      </c>
      <c r="AH138" s="84">
        <v>0</v>
      </c>
      <c r="AI138" s="84">
        <v>0</v>
      </c>
      <c r="AJ138" s="84">
        <v>0</v>
      </c>
      <c r="AK138" s="84">
        <v>0</v>
      </c>
      <c r="AL138" s="84">
        <v>0</v>
      </c>
      <c r="AM138" s="84">
        <v>0</v>
      </c>
      <c r="AN138" s="84">
        <v>0</v>
      </c>
      <c r="AO138" s="84">
        <v>0</v>
      </c>
      <c r="AP138" s="84">
        <v>0</v>
      </c>
      <c r="AQ138" s="84">
        <v>0</v>
      </c>
      <c r="AR138" s="84">
        <v>0</v>
      </c>
      <c r="AS138" s="84">
        <v>0</v>
      </c>
      <c r="AT138" s="84">
        <v>0</v>
      </c>
      <c r="AU138" s="84">
        <v>0</v>
      </c>
      <c r="AV138" s="84">
        <v>0</v>
      </c>
      <c r="AW138" s="84">
        <v>0</v>
      </c>
      <c r="AX138" s="84">
        <v>0</v>
      </c>
      <c r="AY138" s="84">
        <v>0</v>
      </c>
      <c r="AZ138" s="84">
        <v>0</v>
      </c>
      <c r="BA138" s="84">
        <v>0</v>
      </c>
      <c r="BB138" s="84">
        <v>0</v>
      </c>
      <c r="BC138" s="84">
        <v>0</v>
      </c>
      <c r="BD138" s="84">
        <v>0</v>
      </c>
      <c r="BE138" s="84">
        <v>0</v>
      </c>
      <c r="BF138" s="84">
        <v>0</v>
      </c>
      <c r="BG138" s="84">
        <v>0</v>
      </c>
      <c r="BH138" s="84">
        <v>0</v>
      </c>
      <c r="BI138" s="84">
        <v>0</v>
      </c>
      <c r="BJ138" s="84">
        <v>0</v>
      </c>
      <c r="BK138" s="84">
        <v>0</v>
      </c>
      <c r="BL138" s="84">
        <v>0</v>
      </c>
      <c r="BM138" s="84">
        <v>0</v>
      </c>
      <c r="BN138" s="84">
        <v>0</v>
      </c>
      <c r="BO138" s="84">
        <v>0</v>
      </c>
      <c r="BP138" s="84">
        <v>0</v>
      </c>
      <c r="BQ138" s="84">
        <v>0</v>
      </c>
      <c r="BR138" s="84">
        <v>0</v>
      </c>
      <c r="BS138" s="84">
        <v>0</v>
      </c>
      <c r="BT138" s="84">
        <v>0</v>
      </c>
      <c r="BU138" s="84">
        <v>0</v>
      </c>
      <c r="BV138" s="84">
        <v>0</v>
      </c>
      <c r="BW138" s="84">
        <v>0</v>
      </c>
      <c r="BX138" s="84">
        <v>0</v>
      </c>
      <c r="BY138" s="84">
        <v>0</v>
      </c>
      <c r="BZ138" s="84">
        <v>0</v>
      </c>
      <c r="CA138" s="84">
        <v>0</v>
      </c>
      <c r="CB138" s="84">
        <v>0</v>
      </c>
      <c r="CC138" s="84">
        <v>0</v>
      </c>
      <c r="CD138" s="84">
        <v>0</v>
      </c>
      <c r="CE138" s="84">
        <v>0</v>
      </c>
      <c r="CF138" s="84">
        <v>0</v>
      </c>
      <c r="CG138" s="84">
        <v>0</v>
      </c>
      <c r="CH138" s="84">
        <v>0</v>
      </c>
      <c r="CI138" s="84">
        <v>0</v>
      </c>
      <c r="CJ138" s="84">
        <v>0</v>
      </c>
      <c r="CK138" s="84">
        <v>0</v>
      </c>
      <c r="CL138" s="84">
        <v>0</v>
      </c>
      <c r="CM138" s="84">
        <v>0</v>
      </c>
      <c r="CN138" s="84">
        <v>0</v>
      </c>
      <c r="CO138" s="84">
        <v>0</v>
      </c>
      <c r="CP138" s="84">
        <v>0</v>
      </c>
      <c r="CQ138" s="84">
        <v>0</v>
      </c>
      <c r="CR138" s="84">
        <v>0</v>
      </c>
      <c r="CS138" s="84">
        <v>0</v>
      </c>
      <c r="CT138" s="84">
        <v>0</v>
      </c>
      <c r="CU138" s="84">
        <v>0</v>
      </c>
      <c r="CV138" s="84">
        <v>0</v>
      </c>
      <c r="CW138" s="84">
        <v>0</v>
      </c>
      <c r="CX138" s="84">
        <v>0</v>
      </c>
      <c r="CY138" s="84">
        <v>0</v>
      </c>
      <c r="CZ138" s="84">
        <v>0</v>
      </c>
    </row>
    <row r="139" spans="1:104" x14ac:dyDescent="0.25">
      <c r="A139" t="s">
        <v>420</v>
      </c>
      <c r="B139" s="84">
        <v>0</v>
      </c>
      <c r="C139" s="84">
        <v>0</v>
      </c>
      <c r="D139" s="84">
        <v>0</v>
      </c>
      <c r="E139" s="84">
        <v>0</v>
      </c>
      <c r="F139" s="84">
        <v>0</v>
      </c>
      <c r="G139" s="84">
        <v>0</v>
      </c>
      <c r="H139" s="84">
        <v>0</v>
      </c>
      <c r="I139" s="84">
        <v>0</v>
      </c>
      <c r="J139" s="84">
        <v>0</v>
      </c>
      <c r="K139" s="84">
        <v>0</v>
      </c>
      <c r="L139" s="84">
        <v>0</v>
      </c>
      <c r="M139" s="84">
        <v>0</v>
      </c>
      <c r="N139" s="84">
        <v>0</v>
      </c>
      <c r="O139" s="84">
        <v>0</v>
      </c>
      <c r="P139" s="84">
        <v>0</v>
      </c>
      <c r="Q139" s="84">
        <v>0</v>
      </c>
      <c r="R139" s="84">
        <v>0</v>
      </c>
      <c r="S139" s="84">
        <v>0</v>
      </c>
      <c r="T139" s="84">
        <v>0</v>
      </c>
      <c r="U139" s="84">
        <v>0</v>
      </c>
      <c r="V139" s="84">
        <v>0</v>
      </c>
      <c r="W139" s="84">
        <v>0</v>
      </c>
      <c r="X139" s="84">
        <v>0</v>
      </c>
      <c r="Y139" s="84">
        <v>0</v>
      </c>
      <c r="Z139" s="84">
        <v>0</v>
      </c>
      <c r="AA139" s="84">
        <v>0</v>
      </c>
      <c r="AB139" s="84">
        <v>0</v>
      </c>
      <c r="AC139" s="84">
        <v>0</v>
      </c>
      <c r="AD139" s="84">
        <v>0</v>
      </c>
      <c r="AE139" s="84">
        <v>0</v>
      </c>
      <c r="AF139" s="84">
        <v>9.6291600000000005E-5</v>
      </c>
      <c r="AG139" s="84">
        <v>0</v>
      </c>
      <c r="AH139" s="84">
        <v>0</v>
      </c>
      <c r="AI139" s="84">
        <v>0</v>
      </c>
      <c r="AJ139" s="84">
        <v>0</v>
      </c>
      <c r="AK139" s="84">
        <v>0</v>
      </c>
      <c r="AL139" s="84">
        <v>0</v>
      </c>
      <c r="AM139" s="84">
        <v>0</v>
      </c>
      <c r="AN139" s="84">
        <v>0</v>
      </c>
      <c r="AO139" s="84">
        <v>0</v>
      </c>
      <c r="AP139" s="84">
        <v>0</v>
      </c>
      <c r="AQ139" s="84">
        <v>0</v>
      </c>
      <c r="AR139" s="84">
        <v>0</v>
      </c>
      <c r="AS139" s="84">
        <v>0</v>
      </c>
      <c r="AT139" s="84">
        <v>0</v>
      </c>
      <c r="AU139" s="84">
        <v>0</v>
      </c>
      <c r="AV139" s="84">
        <v>0</v>
      </c>
      <c r="AW139" s="84">
        <v>0</v>
      </c>
      <c r="AX139" s="84">
        <v>0</v>
      </c>
      <c r="AY139" s="84">
        <v>0</v>
      </c>
      <c r="AZ139" s="84">
        <v>0</v>
      </c>
      <c r="BA139" s="84">
        <v>0</v>
      </c>
      <c r="BB139" s="84">
        <v>0</v>
      </c>
      <c r="BC139" s="84">
        <v>0</v>
      </c>
      <c r="BD139" s="84">
        <v>0</v>
      </c>
      <c r="BE139" s="84">
        <v>0</v>
      </c>
      <c r="BF139" s="84">
        <v>0</v>
      </c>
      <c r="BG139" s="84">
        <v>0</v>
      </c>
      <c r="BH139" s="84">
        <v>0</v>
      </c>
      <c r="BI139" s="84">
        <v>0</v>
      </c>
      <c r="BJ139" s="84">
        <v>0</v>
      </c>
      <c r="BK139" s="84">
        <v>0</v>
      </c>
      <c r="BL139" s="84">
        <v>0</v>
      </c>
      <c r="BM139" s="84">
        <v>0</v>
      </c>
      <c r="BN139" s="84">
        <v>0</v>
      </c>
      <c r="BO139" s="84">
        <v>0</v>
      </c>
      <c r="BP139" s="84">
        <v>0</v>
      </c>
      <c r="BQ139" s="84">
        <v>0</v>
      </c>
      <c r="BR139" s="84">
        <v>0</v>
      </c>
      <c r="BS139" s="84">
        <v>0</v>
      </c>
      <c r="BT139" s="84">
        <v>0</v>
      </c>
      <c r="BU139" s="84">
        <v>0</v>
      </c>
      <c r="BV139" s="84">
        <v>0</v>
      </c>
      <c r="BW139" s="84">
        <v>0</v>
      </c>
      <c r="BX139" s="84">
        <v>0</v>
      </c>
      <c r="BY139" s="84">
        <v>0</v>
      </c>
      <c r="BZ139" s="84">
        <v>0</v>
      </c>
      <c r="CA139" s="84">
        <v>0</v>
      </c>
      <c r="CB139" s="84">
        <v>0</v>
      </c>
      <c r="CC139" s="84">
        <v>0</v>
      </c>
      <c r="CD139" s="84">
        <v>0</v>
      </c>
      <c r="CE139" s="84">
        <v>0</v>
      </c>
      <c r="CF139" s="84">
        <v>0</v>
      </c>
      <c r="CG139" s="84">
        <v>0</v>
      </c>
      <c r="CH139" s="84">
        <v>0</v>
      </c>
      <c r="CI139" s="84">
        <v>0</v>
      </c>
      <c r="CJ139" s="84">
        <v>0</v>
      </c>
      <c r="CK139" s="84">
        <v>0</v>
      </c>
      <c r="CL139" s="84">
        <v>0</v>
      </c>
      <c r="CM139" s="84">
        <v>0</v>
      </c>
      <c r="CN139" s="84">
        <v>0</v>
      </c>
      <c r="CO139" s="84">
        <v>0</v>
      </c>
      <c r="CP139" s="84">
        <v>0</v>
      </c>
      <c r="CQ139" s="84">
        <v>0</v>
      </c>
      <c r="CR139" s="84">
        <v>0</v>
      </c>
      <c r="CS139" s="84">
        <v>0</v>
      </c>
      <c r="CT139" s="84">
        <v>0</v>
      </c>
      <c r="CU139" s="84">
        <v>0</v>
      </c>
      <c r="CV139" s="84">
        <v>0</v>
      </c>
      <c r="CW139" s="84">
        <v>0</v>
      </c>
      <c r="CX139" s="84">
        <v>0</v>
      </c>
      <c r="CY139" s="84">
        <v>0</v>
      </c>
      <c r="CZ139" s="84">
        <v>0</v>
      </c>
    </row>
    <row r="140" spans="1:104" x14ac:dyDescent="0.25">
      <c r="A140" t="s">
        <v>423</v>
      </c>
      <c r="B140" s="84">
        <v>0</v>
      </c>
      <c r="C140" s="84">
        <v>0</v>
      </c>
      <c r="D140" s="84">
        <v>0</v>
      </c>
      <c r="E140" s="84">
        <v>0</v>
      </c>
      <c r="F140" s="84">
        <v>0</v>
      </c>
      <c r="G140" s="84">
        <v>0</v>
      </c>
      <c r="H140" s="84">
        <v>0</v>
      </c>
      <c r="I140" s="84">
        <v>0</v>
      </c>
      <c r="J140" s="84">
        <v>0</v>
      </c>
      <c r="K140" s="84">
        <v>0</v>
      </c>
      <c r="L140" s="84">
        <v>0</v>
      </c>
      <c r="M140" s="84">
        <v>0</v>
      </c>
      <c r="N140" s="84">
        <v>0</v>
      </c>
      <c r="O140" s="84">
        <v>0</v>
      </c>
      <c r="P140" s="84">
        <v>0</v>
      </c>
      <c r="Q140" s="84">
        <v>0</v>
      </c>
      <c r="R140" s="84">
        <v>0</v>
      </c>
      <c r="S140" s="84">
        <v>0</v>
      </c>
      <c r="T140" s="84">
        <v>0</v>
      </c>
      <c r="U140" s="84">
        <v>0</v>
      </c>
      <c r="V140" s="84">
        <v>0</v>
      </c>
      <c r="W140" s="84">
        <v>0</v>
      </c>
      <c r="X140" s="84">
        <v>0</v>
      </c>
      <c r="Y140" s="84">
        <v>0</v>
      </c>
      <c r="Z140" s="84">
        <v>0</v>
      </c>
      <c r="AA140" s="84">
        <v>0</v>
      </c>
      <c r="AB140" s="84">
        <v>0</v>
      </c>
      <c r="AC140" s="84">
        <v>0</v>
      </c>
      <c r="AD140" s="84">
        <v>0</v>
      </c>
      <c r="AE140" s="84">
        <v>0</v>
      </c>
      <c r="AF140" s="84">
        <v>4.04762E-3</v>
      </c>
      <c r="AG140" s="84">
        <v>0</v>
      </c>
      <c r="AH140" s="84">
        <v>0</v>
      </c>
      <c r="AI140" s="84">
        <v>0</v>
      </c>
      <c r="AJ140" s="84">
        <v>0</v>
      </c>
      <c r="AK140" s="84">
        <v>0</v>
      </c>
      <c r="AL140" s="84">
        <v>0</v>
      </c>
      <c r="AM140" s="84">
        <v>0</v>
      </c>
      <c r="AN140" s="84">
        <v>0</v>
      </c>
      <c r="AO140" s="84">
        <v>0</v>
      </c>
      <c r="AP140" s="84">
        <v>0</v>
      </c>
      <c r="AQ140" s="84">
        <v>0</v>
      </c>
      <c r="AR140" s="84">
        <v>0</v>
      </c>
      <c r="AS140" s="84">
        <v>0</v>
      </c>
      <c r="AT140" s="84">
        <v>0</v>
      </c>
      <c r="AU140" s="84">
        <v>0</v>
      </c>
      <c r="AV140" s="84">
        <v>0</v>
      </c>
      <c r="AW140" s="84">
        <v>0</v>
      </c>
      <c r="AX140" s="84">
        <v>0</v>
      </c>
      <c r="AY140" s="84">
        <v>0</v>
      </c>
      <c r="AZ140" s="84">
        <v>0</v>
      </c>
      <c r="BA140" s="84">
        <v>0</v>
      </c>
      <c r="BB140" s="84">
        <v>0</v>
      </c>
      <c r="BC140" s="84">
        <v>0</v>
      </c>
      <c r="BD140" s="84">
        <v>0</v>
      </c>
      <c r="BE140" s="84">
        <v>0</v>
      </c>
      <c r="BF140" s="84">
        <v>0</v>
      </c>
      <c r="BG140" s="84">
        <v>0</v>
      </c>
      <c r="BH140" s="84">
        <v>0</v>
      </c>
      <c r="BI140" s="84">
        <v>0</v>
      </c>
      <c r="BJ140" s="84">
        <v>0</v>
      </c>
      <c r="BK140" s="84">
        <v>0</v>
      </c>
      <c r="BL140" s="84">
        <v>0</v>
      </c>
      <c r="BM140" s="84">
        <v>0</v>
      </c>
      <c r="BN140" s="84">
        <v>0</v>
      </c>
      <c r="BO140" s="84">
        <v>0</v>
      </c>
      <c r="BP140" s="84">
        <v>0</v>
      </c>
      <c r="BQ140" s="84">
        <v>0</v>
      </c>
      <c r="BR140" s="84">
        <v>0</v>
      </c>
      <c r="BS140" s="84">
        <v>0</v>
      </c>
      <c r="BT140" s="84">
        <v>0</v>
      </c>
      <c r="BU140" s="84">
        <v>0</v>
      </c>
      <c r="BV140" s="84">
        <v>0</v>
      </c>
      <c r="BW140" s="84">
        <v>0</v>
      </c>
      <c r="BX140" s="84">
        <v>0</v>
      </c>
      <c r="BY140" s="84">
        <v>0</v>
      </c>
      <c r="BZ140" s="84">
        <v>0</v>
      </c>
      <c r="CA140" s="84">
        <v>0</v>
      </c>
      <c r="CB140" s="84">
        <v>0</v>
      </c>
      <c r="CC140" s="84">
        <v>0</v>
      </c>
      <c r="CD140" s="84">
        <v>0</v>
      </c>
      <c r="CE140" s="84">
        <v>0</v>
      </c>
      <c r="CF140" s="84">
        <v>0</v>
      </c>
      <c r="CG140" s="84">
        <v>0</v>
      </c>
      <c r="CH140" s="84">
        <v>0</v>
      </c>
      <c r="CI140" s="84">
        <v>0</v>
      </c>
      <c r="CJ140" s="84">
        <v>0</v>
      </c>
      <c r="CK140" s="84">
        <v>0</v>
      </c>
      <c r="CL140" s="84">
        <v>0</v>
      </c>
      <c r="CM140" s="84">
        <v>0</v>
      </c>
      <c r="CN140" s="84">
        <v>0</v>
      </c>
      <c r="CO140" s="84">
        <v>0</v>
      </c>
      <c r="CP140" s="84">
        <v>0</v>
      </c>
      <c r="CQ140" s="84">
        <v>0</v>
      </c>
      <c r="CR140" s="84">
        <v>0</v>
      </c>
      <c r="CS140" s="84">
        <v>0</v>
      </c>
      <c r="CT140" s="84">
        <v>0</v>
      </c>
      <c r="CU140" s="84">
        <v>0</v>
      </c>
      <c r="CV140" s="84">
        <v>0</v>
      </c>
      <c r="CW140" s="84">
        <v>0</v>
      </c>
      <c r="CX140" s="84">
        <v>0</v>
      </c>
      <c r="CY140" s="84">
        <v>0</v>
      </c>
      <c r="CZ140" s="84">
        <v>0</v>
      </c>
    </row>
    <row r="141" spans="1:104" x14ac:dyDescent="0.25">
      <c r="A141" t="s">
        <v>426</v>
      </c>
      <c r="B141" s="84">
        <v>0</v>
      </c>
      <c r="C141" s="84">
        <v>0</v>
      </c>
      <c r="D141" s="84">
        <v>0</v>
      </c>
      <c r="E141" s="84">
        <v>0</v>
      </c>
      <c r="F141" s="84">
        <v>0</v>
      </c>
      <c r="G141" s="84">
        <v>0</v>
      </c>
      <c r="H141" s="84">
        <v>0</v>
      </c>
      <c r="I141" s="84">
        <v>0</v>
      </c>
      <c r="J141" s="84">
        <v>0</v>
      </c>
      <c r="K141" s="84">
        <v>0</v>
      </c>
      <c r="L141" s="84">
        <v>0</v>
      </c>
      <c r="M141" s="84">
        <v>0</v>
      </c>
      <c r="N141" s="84">
        <v>0</v>
      </c>
      <c r="O141" s="84">
        <v>0</v>
      </c>
      <c r="P141" s="84">
        <v>0</v>
      </c>
      <c r="Q141" s="84">
        <v>0</v>
      </c>
      <c r="R141" s="84">
        <v>0</v>
      </c>
      <c r="S141" s="84">
        <v>0</v>
      </c>
      <c r="T141" s="84">
        <v>0</v>
      </c>
      <c r="U141" s="84">
        <v>0</v>
      </c>
      <c r="V141" s="84">
        <v>0</v>
      </c>
      <c r="W141" s="84">
        <v>0</v>
      </c>
      <c r="X141" s="84">
        <v>0</v>
      </c>
      <c r="Y141" s="84">
        <v>0</v>
      </c>
      <c r="Z141" s="84">
        <v>0</v>
      </c>
      <c r="AA141" s="84">
        <v>0</v>
      </c>
      <c r="AB141" s="84">
        <v>0</v>
      </c>
      <c r="AC141" s="84">
        <v>0</v>
      </c>
      <c r="AD141" s="84">
        <v>0</v>
      </c>
      <c r="AE141" s="84">
        <v>0</v>
      </c>
      <c r="AF141" s="84">
        <v>8.0825599999999997E-2</v>
      </c>
      <c r="AG141" s="84">
        <v>0</v>
      </c>
      <c r="AH141" s="84">
        <v>0</v>
      </c>
      <c r="AI141" s="84">
        <v>0</v>
      </c>
      <c r="AJ141" s="84">
        <v>0</v>
      </c>
      <c r="AK141" s="84">
        <v>0</v>
      </c>
      <c r="AL141" s="84">
        <v>0</v>
      </c>
      <c r="AM141" s="84">
        <v>0</v>
      </c>
      <c r="AN141" s="84">
        <v>0</v>
      </c>
      <c r="AO141" s="84">
        <v>0</v>
      </c>
      <c r="AP141" s="84">
        <v>0</v>
      </c>
      <c r="AQ141" s="84">
        <v>0</v>
      </c>
      <c r="AR141" s="84">
        <v>0</v>
      </c>
      <c r="AS141" s="84">
        <v>0</v>
      </c>
      <c r="AT141" s="84">
        <v>0</v>
      </c>
      <c r="AU141" s="84">
        <v>0</v>
      </c>
      <c r="AV141" s="84">
        <v>0</v>
      </c>
      <c r="AW141" s="84">
        <v>0</v>
      </c>
      <c r="AX141" s="84">
        <v>0</v>
      </c>
      <c r="AY141" s="84">
        <v>0</v>
      </c>
      <c r="AZ141" s="84">
        <v>0</v>
      </c>
      <c r="BA141" s="84">
        <v>0</v>
      </c>
      <c r="BB141" s="84">
        <v>0</v>
      </c>
      <c r="BC141" s="84">
        <v>0</v>
      </c>
      <c r="BD141" s="84">
        <v>0</v>
      </c>
      <c r="BE141" s="84">
        <v>0</v>
      </c>
      <c r="BF141" s="84">
        <v>0</v>
      </c>
      <c r="BG141" s="84">
        <v>0</v>
      </c>
      <c r="BH141" s="84">
        <v>0</v>
      </c>
      <c r="BI141" s="84">
        <v>0</v>
      </c>
      <c r="BJ141" s="84">
        <v>0</v>
      </c>
      <c r="BK141" s="84">
        <v>0</v>
      </c>
      <c r="BL141" s="84">
        <v>0</v>
      </c>
      <c r="BM141" s="84">
        <v>0</v>
      </c>
      <c r="BN141" s="84">
        <v>0</v>
      </c>
      <c r="BO141" s="84">
        <v>0</v>
      </c>
      <c r="BP141" s="84">
        <v>0</v>
      </c>
      <c r="BQ141" s="84">
        <v>0</v>
      </c>
      <c r="BR141" s="84">
        <v>0</v>
      </c>
      <c r="BS141" s="84">
        <v>0</v>
      </c>
      <c r="BT141" s="84">
        <v>0</v>
      </c>
      <c r="BU141" s="84">
        <v>0</v>
      </c>
      <c r="BV141" s="84">
        <v>0</v>
      </c>
      <c r="BW141" s="84">
        <v>0</v>
      </c>
      <c r="BX141" s="84">
        <v>0</v>
      </c>
      <c r="BY141" s="84">
        <v>0</v>
      </c>
      <c r="BZ141" s="84">
        <v>0</v>
      </c>
      <c r="CA141" s="84">
        <v>0</v>
      </c>
      <c r="CB141" s="84">
        <v>0</v>
      </c>
      <c r="CC141" s="84">
        <v>0</v>
      </c>
      <c r="CD141" s="84">
        <v>0</v>
      </c>
      <c r="CE141" s="84">
        <v>0</v>
      </c>
      <c r="CF141" s="84">
        <v>0</v>
      </c>
      <c r="CG141" s="84">
        <v>0</v>
      </c>
      <c r="CH141" s="84">
        <v>0</v>
      </c>
      <c r="CI141" s="84">
        <v>0</v>
      </c>
      <c r="CJ141" s="84">
        <v>0</v>
      </c>
      <c r="CK141" s="84">
        <v>0</v>
      </c>
      <c r="CL141" s="84">
        <v>0</v>
      </c>
      <c r="CM141" s="84">
        <v>0</v>
      </c>
      <c r="CN141" s="84">
        <v>0</v>
      </c>
      <c r="CO141" s="84">
        <v>0</v>
      </c>
      <c r="CP141" s="84">
        <v>0</v>
      </c>
      <c r="CQ141" s="84">
        <v>0</v>
      </c>
      <c r="CR141" s="84">
        <v>0</v>
      </c>
      <c r="CS141" s="84">
        <v>0</v>
      </c>
      <c r="CT141" s="84">
        <v>0</v>
      </c>
      <c r="CU141" s="84">
        <v>0</v>
      </c>
      <c r="CV141" s="84">
        <v>0</v>
      </c>
      <c r="CW141" s="84">
        <v>0</v>
      </c>
      <c r="CX141" s="84">
        <v>0</v>
      </c>
      <c r="CY141" s="84">
        <v>0</v>
      </c>
      <c r="CZ141" s="84">
        <v>0</v>
      </c>
    </row>
    <row r="142" spans="1:104" x14ac:dyDescent="0.25">
      <c r="A142" t="s">
        <v>429</v>
      </c>
      <c r="B142" s="84">
        <v>0</v>
      </c>
      <c r="C142" s="84">
        <v>0</v>
      </c>
      <c r="D142" s="84">
        <v>0</v>
      </c>
      <c r="E142" s="84">
        <v>0</v>
      </c>
      <c r="F142" s="84">
        <v>0</v>
      </c>
      <c r="G142" s="84">
        <v>0</v>
      </c>
      <c r="H142" s="84">
        <v>0</v>
      </c>
      <c r="I142" s="84">
        <v>0</v>
      </c>
      <c r="J142" s="84">
        <v>0</v>
      </c>
      <c r="K142" s="84">
        <v>0</v>
      </c>
      <c r="L142" s="84">
        <v>0</v>
      </c>
      <c r="M142" s="84">
        <v>0</v>
      </c>
      <c r="N142" s="84">
        <v>0</v>
      </c>
      <c r="O142" s="84">
        <v>0</v>
      </c>
      <c r="P142" s="84">
        <v>0</v>
      </c>
      <c r="Q142" s="84">
        <v>0</v>
      </c>
      <c r="R142" s="84">
        <v>0</v>
      </c>
      <c r="S142" s="84">
        <v>0</v>
      </c>
      <c r="T142" s="84">
        <v>0</v>
      </c>
      <c r="U142" s="84">
        <v>0</v>
      </c>
      <c r="V142" s="84">
        <v>0</v>
      </c>
      <c r="W142" s="84">
        <v>0</v>
      </c>
      <c r="X142" s="84">
        <v>0</v>
      </c>
      <c r="Y142" s="84">
        <v>0</v>
      </c>
      <c r="Z142" s="84">
        <v>0</v>
      </c>
      <c r="AA142" s="84">
        <v>0</v>
      </c>
      <c r="AB142" s="84">
        <v>0</v>
      </c>
      <c r="AC142" s="84">
        <v>0</v>
      </c>
      <c r="AD142" s="84">
        <v>0</v>
      </c>
      <c r="AE142" s="84">
        <v>0</v>
      </c>
      <c r="AF142" s="84">
        <v>0.41392800000000002</v>
      </c>
      <c r="AG142" s="84">
        <v>0</v>
      </c>
      <c r="AH142" s="84">
        <v>0</v>
      </c>
      <c r="AI142" s="84">
        <v>0</v>
      </c>
      <c r="AJ142" s="84">
        <v>0</v>
      </c>
      <c r="AK142" s="84">
        <v>0</v>
      </c>
      <c r="AL142" s="84">
        <v>0</v>
      </c>
      <c r="AM142" s="84">
        <v>0</v>
      </c>
      <c r="AN142" s="84">
        <v>0</v>
      </c>
      <c r="AO142" s="84">
        <v>0</v>
      </c>
      <c r="AP142" s="84">
        <v>0</v>
      </c>
      <c r="AQ142" s="84">
        <v>0</v>
      </c>
      <c r="AR142" s="84">
        <v>0</v>
      </c>
      <c r="AS142" s="84">
        <v>0</v>
      </c>
      <c r="AT142" s="84">
        <v>0</v>
      </c>
      <c r="AU142" s="84">
        <v>0</v>
      </c>
      <c r="AV142" s="84">
        <v>0</v>
      </c>
      <c r="AW142" s="84">
        <v>0</v>
      </c>
      <c r="AX142" s="84">
        <v>0</v>
      </c>
      <c r="AY142" s="84">
        <v>0</v>
      </c>
      <c r="AZ142" s="84">
        <v>0</v>
      </c>
      <c r="BA142" s="84">
        <v>0</v>
      </c>
      <c r="BB142" s="84">
        <v>0</v>
      </c>
      <c r="BC142" s="84">
        <v>0</v>
      </c>
      <c r="BD142" s="84">
        <v>0</v>
      </c>
      <c r="BE142" s="84">
        <v>0</v>
      </c>
      <c r="BF142" s="84">
        <v>0</v>
      </c>
      <c r="BG142" s="84">
        <v>0</v>
      </c>
      <c r="BH142" s="84">
        <v>0</v>
      </c>
      <c r="BI142" s="84">
        <v>0</v>
      </c>
      <c r="BJ142" s="84">
        <v>0</v>
      </c>
      <c r="BK142" s="84">
        <v>0</v>
      </c>
      <c r="BL142" s="84">
        <v>0</v>
      </c>
      <c r="BM142" s="84">
        <v>0</v>
      </c>
      <c r="BN142" s="84">
        <v>0</v>
      </c>
      <c r="BO142" s="84">
        <v>0</v>
      </c>
      <c r="BP142" s="84">
        <v>0</v>
      </c>
      <c r="BQ142" s="84">
        <v>0</v>
      </c>
      <c r="BR142" s="84">
        <v>0</v>
      </c>
      <c r="BS142" s="84">
        <v>0</v>
      </c>
      <c r="BT142" s="84">
        <v>0</v>
      </c>
      <c r="BU142" s="84">
        <v>0</v>
      </c>
      <c r="BV142" s="84">
        <v>0</v>
      </c>
      <c r="BW142" s="84">
        <v>0</v>
      </c>
      <c r="BX142" s="84">
        <v>0</v>
      </c>
      <c r="BY142" s="84">
        <v>0</v>
      </c>
      <c r="BZ142" s="84">
        <v>0</v>
      </c>
      <c r="CA142" s="84">
        <v>0</v>
      </c>
      <c r="CB142" s="84">
        <v>0</v>
      </c>
      <c r="CC142" s="84">
        <v>0</v>
      </c>
      <c r="CD142" s="84">
        <v>0</v>
      </c>
      <c r="CE142" s="84">
        <v>0</v>
      </c>
      <c r="CF142" s="84">
        <v>0</v>
      </c>
      <c r="CG142" s="84">
        <v>0</v>
      </c>
      <c r="CH142" s="84">
        <v>0</v>
      </c>
      <c r="CI142" s="84">
        <v>0</v>
      </c>
      <c r="CJ142" s="84">
        <v>0</v>
      </c>
      <c r="CK142" s="84">
        <v>0</v>
      </c>
      <c r="CL142" s="84">
        <v>0</v>
      </c>
      <c r="CM142" s="84">
        <v>0</v>
      </c>
      <c r="CN142" s="84">
        <v>0</v>
      </c>
      <c r="CO142" s="84">
        <v>0</v>
      </c>
      <c r="CP142" s="84">
        <v>0</v>
      </c>
      <c r="CQ142" s="84">
        <v>0</v>
      </c>
      <c r="CR142" s="84">
        <v>0</v>
      </c>
      <c r="CS142" s="84">
        <v>0</v>
      </c>
      <c r="CT142" s="84">
        <v>0</v>
      </c>
      <c r="CU142" s="84">
        <v>0</v>
      </c>
      <c r="CV142" s="84">
        <v>0</v>
      </c>
      <c r="CW142" s="84">
        <v>0</v>
      </c>
      <c r="CX142" s="84">
        <v>0</v>
      </c>
      <c r="CY142" s="84">
        <v>0</v>
      </c>
      <c r="CZ142" s="84">
        <v>0</v>
      </c>
    </row>
    <row r="143" spans="1:104" x14ac:dyDescent="0.25">
      <c r="A143" t="s">
        <v>432</v>
      </c>
      <c r="B143" s="84">
        <v>0</v>
      </c>
      <c r="C143" s="84">
        <v>0</v>
      </c>
      <c r="D143" s="84">
        <v>0</v>
      </c>
      <c r="E143" s="84">
        <v>0</v>
      </c>
      <c r="F143" s="84">
        <v>0</v>
      </c>
      <c r="G143" s="84">
        <v>0</v>
      </c>
      <c r="H143" s="84">
        <v>0</v>
      </c>
      <c r="I143" s="84">
        <v>0</v>
      </c>
      <c r="J143" s="84">
        <v>0</v>
      </c>
      <c r="K143" s="84">
        <v>0</v>
      </c>
      <c r="L143" s="84">
        <v>0</v>
      </c>
      <c r="M143" s="84">
        <v>0</v>
      </c>
      <c r="N143" s="84">
        <v>0</v>
      </c>
      <c r="O143" s="84">
        <v>0</v>
      </c>
      <c r="P143" s="84">
        <v>0</v>
      </c>
      <c r="Q143" s="84">
        <v>0</v>
      </c>
      <c r="R143" s="84">
        <v>0</v>
      </c>
      <c r="S143" s="84">
        <v>0</v>
      </c>
      <c r="T143" s="84">
        <v>0</v>
      </c>
      <c r="U143" s="84">
        <v>0</v>
      </c>
      <c r="V143" s="84">
        <v>0</v>
      </c>
      <c r="W143" s="84">
        <v>0</v>
      </c>
      <c r="X143" s="84">
        <v>0</v>
      </c>
      <c r="Y143" s="84">
        <v>0</v>
      </c>
      <c r="Z143" s="84">
        <v>0</v>
      </c>
      <c r="AA143" s="84">
        <v>0</v>
      </c>
      <c r="AB143" s="84">
        <v>0</v>
      </c>
      <c r="AC143" s="84">
        <v>0</v>
      </c>
      <c r="AD143" s="84">
        <v>0</v>
      </c>
      <c r="AE143" s="84">
        <v>0</v>
      </c>
      <c r="AF143" s="84">
        <v>0</v>
      </c>
      <c r="AG143" s="84">
        <v>0</v>
      </c>
      <c r="AH143" s="84">
        <v>0</v>
      </c>
      <c r="AI143" s="84">
        <v>0</v>
      </c>
      <c r="AJ143" s="84">
        <v>0</v>
      </c>
      <c r="AK143" s="84">
        <v>0</v>
      </c>
      <c r="AL143" s="84">
        <v>0</v>
      </c>
      <c r="AM143" s="84">
        <v>0</v>
      </c>
      <c r="AN143" s="84">
        <v>0</v>
      </c>
      <c r="AO143" s="84">
        <v>0</v>
      </c>
      <c r="AP143" s="84">
        <v>0</v>
      </c>
      <c r="AQ143" s="84">
        <v>0</v>
      </c>
      <c r="AR143" s="84">
        <v>0</v>
      </c>
      <c r="AS143" s="84">
        <v>0</v>
      </c>
      <c r="AT143" s="84">
        <v>0</v>
      </c>
      <c r="AU143" s="84">
        <v>0</v>
      </c>
      <c r="AV143" s="84">
        <v>0</v>
      </c>
      <c r="AW143" s="84">
        <v>0</v>
      </c>
      <c r="AX143" s="84">
        <v>0</v>
      </c>
      <c r="AY143" s="84">
        <v>0</v>
      </c>
      <c r="AZ143" s="84">
        <v>0</v>
      </c>
      <c r="BA143" s="84">
        <v>0</v>
      </c>
      <c r="BB143" s="84">
        <v>0</v>
      </c>
      <c r="BC143" s="84">
        <v>0</v>
      </c>
      <c r="BD143" s="84">
        <v>0</v>
      </c>
      <c r="BE143" s="84">
        <v>0</v>
      </c>
      <c r="BF143" s="84">
        <v>0</v>
      </c>
      <c r="BG143" s="84">
        <v>0</v>
      </c>
      <c r="BH143" s="84">
        <v>0</v>
      </c>
      <c r="BI143" s="84">
        <v>0</v>
      </c>
      <c r="BJ143" s="84">
        <v>0</v>
      </c>
      <c r="BK143" s="84">
        <v>0</v>
      </c>
      <c r="BL143" s="84">
        <v>0</v>
      </c>
      <c r="BM143" s="84">
        <v>0</v>
      </c>
      <c r="BN143" s="84">
        <v>0</v>
      </c>
      <c r="BO143" s="84">
        <v>0</v>
      </c>
      <c r="BP143" s="84">
        <v>0</v>
      </c>
      <c r="BQ143" s="84">
        <v>0</v>
      </c>
      <c r="BR143" s="84">
        <v>0</v>
      </c>
      <c r="BS143" s="84">
        <v>0</v>
      </c>
      <c r="BT143" s="84">
        <v>0</v>
      </c>
      <c r="BU143" s="84">
        <v>0</v>
      </c>
      <c r="BV143" s="84">
        <v>0</v>
      </c>
      <c r="BW143" s="84">
        <v>0</v>
      </c>
      <c r="BX143" s="84">
        <v>0</v>
      </c>
      <c r="BY143" s="84">
        <v>0</v>
      </c>
      <c r="BZ143" s="84">
        <v>0</v>
      </c>
      <c r="CA143" s="84">
        <v>0</v>
      </c>
      <c r="CB143" s="84">
        <v>0</v>
      </c>
      <c r="CC143" s="84">
        <v>0</v>
      </c>
      <c r="CD143" s="84">
        <v>0</v>
      </c>
      <c r="CE143" s="84">
        <v>0</v>
      </c>
      <c r="CF143" s="84">
        <v>0</v>
      </c>
      <c r="CG143" s="84">
        <v>0</v>
      </c>
      <c r="CH143" s="84">
        <v>0</v>
      </c>
      <c r="CI143" s="84">
        <v>0</v>
      </c>
      <c r="CJ143" s="84">
        <v>0</v>
      </c>
      <c r="CK143" s="84">
        <v>0</v>
      </c>
      <c r="CL143" s="84">
        <v>0</v>
      </c>
      <c r="CM143" s="84">
        <v>0</v>
      </c>
      <c r="CN143" s="84">
        <v>0</v>
      </c>
      <c r="CO143" s="84">
        <v>0</v>
      </c>
      <c r="CP143" s="84">
        <v>0</v>
      </c>
      <c r="CQ143" s="84">
        <v>0</v>
      </c>
      <c r="CR143" s="84">
        <v>0</v>
      </c>
      <c r="CS143" s="84">
        <v>0</v>
      </c>
      <c r="CT143" s="84">
        <v>0</v>
      </c>
      <c r="CU143" s="84">
        <v>0</v>
      </c>
      <c r="CV143" s="84">
        <v>0</v>
      </c>
      <c r="CW143" s="84">
        <v>0</v>
      </c>
      <c r="CX143" s="84">
        <v>0</v>
      </c>
      <c r="CY143" s="84">
        <v>0</v>
      </c>
      <c r="CZ143" s="84">
        <v>0</v>
      </c>
    </row>
    <row r="144" spans="1:104" x14ac:dyDescent="0.25">
      <c r="A144" t="s">
        <v>435</v>
      </c>
      <c r="B144" s="84">
        <v>0</v>
      </c>
      <c r="C144" s="84">
        <v>0</v>
      </c>
      <c r="D144" s="84">
        <v>0</v>
      </c>
      <c r="E144" s="84">
        <v>0</v>
      </c>
      <c r="F144" s="84">
        <v>0</v>
      </c>
      <c r="G144" s="84">
        <v>0</v>
      </c>
      <c r="H144" s="84">
        <v>0</v>
      </c>
      <c r="I144" s="84">
        <v>0</v>
      </c>
      <c r="J144" s="84">
        <v>0</v>
      </c>
      <c r="K144" s="84">
        <v>0</v>
      </c>
      <c r="L144" s="84">
        <v>0</v>
      </c>
      <c r="M144" s="84">
        <v>0</v>
      </c>
      <c r="N144" s="84">
        <v>0</v>
      </c>
      <c r="O144" s="84">
        <v>0</v>
      </c>
      <c r="P144" s="84">
        <v>0</v>
      </c>
      <c r="Q144" s="84">
        <v>0</v>
      </c>
      <c r="R144" s="84">
        <v>0</v>
      </c>
      <c r="S144" s="84">
        <v>0</v>
      </c>
      <c r="T144" s="84">
        <v>0</v>
      </c>
      <c r="U144" s="84">
        <v>0</v>
      </c>
      <c r="V144" s="84">
        <v>0</v>
      </c>
      <c r="W144" s="84">
        <v>0</v>
      </c>
      <c r="X144" s="84">
        <v>0</v>
      </c>
      <c r="Y144" s="84">
        <v>0</v>
      </c>
      <c r="Z144" s="84">
        <v>0</v>
      </c>
      <c r="AA144" s="84">
        <v>0</v>
      </c>
      <c r="AB144" s="84">
        <v>0</v>
      </c>
      <c r="AC144" s="84">
        <v>0</v>
      </c>
      <c r="AD144" s="84">
        <v>0</v>
      </c>
      <c r="AE144" s="84">
        <v>0</v>
      </c>
      <c r="AF144" s="84">
        <v>0</v>
      </c>
      <c r="AG144" s="84">
        <v>0</v>
      </c>
      <c r="AH144" s="84">
        <v>0</v>
      </c>
      <c r="AI144" s="84">
        <v>0</v>
      </c>
      <c r="AJ144" s="84">
        <v>0</v>
      </c>
      <c r="AK144" s="84">
        <v>0</v>
      </c>
      <c r="AL144" s="84">
        <v>0</v>
      </c>
      <c r="AM144" s="84">
        <v>0</v>
      </c>
      <c r="AN144" s="84">
        <v>0</v>
      </c>
      <c r="AO144" s="84">
        <v>0</v>
      </c>
      <c r="AP144" s="84">
        <v>0</v>
      </c>
      <c r="AQ144" s="84">
        <v>0</v>
      </c>
      <c r="AR144" s="84">
        <v>0</v>
      </c>
      <c r="AS144" s="84">
        <v>0</v>
      </c>
      <c r="AT144" s="84">
        <v>0</v>
      </c>
      <c r="AU144" s="84">
        <v>0</v>
      </c>
      <c r="AV144" s="84">
        <v>0</v>
      </c>
      <c r="AW144" s="84">
        <v>0</v>
      </c>
      <c r="AX144" s="84">
        <v>0</v>
      </c>
      <c r="AY144" s="84">
        <v>0</v>
      </c>
      <c r="AZ144" s="84">
        <v>0</v>
      </c>
      <c r="BA144" s="84">
        <v>0</v>
      </c>
      <c r="BB144" s="84">
        <v>0</v>
      </c>
      <c r="BC144" s="84">
        <v>0</v>
      </c>
      <c r="BD144" s="84">
        <v>0</v>
      </c>
      <c r="BE144" s="84">
        <v>0</v>
      </c>
      <c r="BF144" s="84">
        <v>0</v>
      </c>
      <c r="BG144" s="84">
        <v>0</v>
      </c>
      <c r="BH144" s="84">
        <v>0</v>
      </c>
      <c r="BI144" s="84">
        <v>0</v>
      </c>
      <c r="BJ144" s="84">
        <v>0</v>
      </c>
      <c r="BK144" s="84">
        <v>0</v>
      </c>
      <c r="BL144" s="84">
        <v>0</v>
      </c>
      <c r="BM144" s="84">
        <v>0</v>
      </c>
      <c r="BN144" s="84">
        <v>0</v>
      </c>
      <c r="BO144" s="84">
        <v>0</v>
      </c>
      <c r="BP144" s="84">
        <v>0</v>
      </c>
      <c r="BQ144" s="84">
        <v>0</v>
      </c>
      <c r="BR144" s="84">
        <v>0</v>
      </c>
      <c r="BS144" s="84">
        <v>0</v>
      </c>
      <c r="BT144" s="84">
        <v>0</v>
      </c>
      <c r="BU144" s="84">
        <v>0</v>
      </c>
      <c r="BV144" s="84">
        <v>0</v>
      </c>
      <c r="BW144" s="84">
        <v>0</v>
      </c>
      <c r="BX144" s="84">
        <v>0</v>
      </c>
      <c r="BY144" s="84">
        <v>0</v>
      </c>
      <c r="BZ144" s="84">
        <v>0</v>
      </c>
      <c r="CA144" s="84">
        <v>0</v>
      </c>
      <c r="CB144" s="84">
        <v>0</v>
      </c>
      <c r="CC144" s="84">
        <v>0</v>
      </c>
      <c r="CD144" s="84">
        <v>0</v>
      </c>
      <c r="CE144" s="84">
        <v>0</v>
      </c>
      <c r="CF144" s="84">
        <v>0</v>
      </c>
      <c r="CG144" s="84">
        <v>0</v>
      </c>
      <c r="CH144" s="84">
        <v>0</v>
      </c>
      <c r="CI144" s="84">
        <v>0</v>
      </c>
      <c r="CJ144" s="84">
        <v>0</v>
      </c>
      <c r="CK144" s="84">
        <v>0</v>
      </c>
      <c r="CL144" s="84">
        <v>0</v>
      </c>
      <c r="CM144" s="84">
        <v>0</v>
      </c>
      <c r="CN144" s="84">
        <v>0</v>
      </c>
      <c r="CO144" s="84">
        <v>0</v>
      </c>
      <c r="CP144" s="84">
        <v>0</v>
      </c>
      <c r="CQ144" s="84">
        <v>0</v>
      </c>
      <c r="CR144" s="84">
        <v>0</v>
      </c>
      <c r="CS144" s="84">
        <v>0</v>
      </c>
      <c r="CT144" s="84">
        <v>0</v>
      </c>
      <c r="CU144" s="84">
        <v>0</v>
      </c>
      <c r="CV144" s="84">
        <v>0</v>
      </c>
      <c r="CW144" s="84">
        <v>0</v>
      </c>
      <c r="CX144" s="84">
        <v>0</v>
      </c>
      <c r="CY144" s="84">
        <v>0</v>
      </c>
      <c r="CZ144" s="84">
        <v>0</v>
      </c>
    </row>
    <row r="145" spans="1:104" x14ac:dyDescent="0.25">
      <c r="A145" t="s">
        <v>438</v>
      </c>
      <c r="B145" s="84">
        <v>0</v>
      </c>
      <c r="C145" s="84">
        <v>0</v>
      </c>
      <c r="D145" s="84">
        <v>0</v>
      </c>
      <c r="E145" s="84">
        <v>0</v>
      </c>
      <c r="F145" s="84">
        <v>0</v>
      </c>
      <c r="G145" s="84">
        <v>0</v>
      </c>
      <c r="H145" s="84">
        <v>0</v>
      </c>
      <c r="I145" s="84">
        <v>0</v>
      </c>
      <c r="J145" s="84">
        <v>0</v>
      </c>
      <c r="K145" s="84">
        <v>0</v>
      </c>
      <c r="L145" s="84">
        <v>0</v>
      </c>
      <c r="M145" s="84">
        <v>0</v>
      </c>
      <c r="N145" s="84">
        <v>0</v>
      </c>
      <c r="O145" s="84">
        <v>0</v>
      </c>
      <c r="P145" s="84">
        <v>0</v>
      </c>
      <c r="Q145" s="84">
        <v>0</v>
      </c>
      <c r="R145" s="84">
        <v>0</v>
      </c>
      <c r="S145" s="84">
        <v>0</v>
      </c>
      <c r="T145" s="84">
        <v>0</v>
      </c>
      <c r="U145" s="84">
        <v>0</v>
      </c>
      <c r="V145" s="84">
        <v>0</v>
      </c>
      <c r="W145" s="84">
        <v>0</v>
      </c>
      <c r="X145" s="84">
        <v>0</v>
      </c>
      <c r="Y145" s="84">
        <v>0</v>
      </c>
      <c r="Z145" s="84">
        <v>0</v>
      </c>
      <c r="AA145" s="84">
        <v>0</v>
      </c>
      <c r="AB145" s="84">
        <v>0</v>
      </c>
      <c r="AC145" s="84">
        <v>0</v>
      </c>
      <c r="AD145" s="84">
        <v>0</v>
      </c>
      <c r="AE145" s="84">
        <v>0</v>
      </c>
      <c r="AF145" s="84">
        <v>0</v>
      </c>
      <c r="AG145" s="84">
        <v>0</v>
      </c>
      <c r="AH145" s="84">
        <v>0</v>
      </c>
      <c r="AI145" s="84">
        <v>0</v>
      </c>
      <c r="AJ145" s="84">
        <v>0</v>
      </c>
      <c r="AK145" s="84">
        <v>0</v>
      </c>
      <c r="AL145" s="84">
        <v>0</v>
      </c>
      <c r="AM145" s="84">
        <v>0</v>
      </c>
      <c r="AN145" s="84">
        <v>0</v>
      </c>
      <c r="AO145" s="84">
        <v>0</v>
      </c>
      <c r="AP145" s="84">
        <v>0</v>
      </c>
      <c r="AQ145" s="84">
        <v>0</v>
      </c>
      <c r="AR145" s="84">
        <v>0</v>
      </c>
      <c r="AS145" s="84">
        <v>0</v>
      </c>
      <c r="AT145" s="84">
        <v>0</v>
      </c>
      <c r="AU145" s="84">
        <v>0</v>
      </c>
      <c r="AV145" s="84">
        <v>0</v>
      </c>
      <c r="AW145" s="84">
        <v>0</v>
      </c>
      <c r="AX145" s="84">
        <v>0</v>
      </c>
      <c r="AY145" s="84">
        <v>0</v>
      </c>
      <c r="AZ145" s="84">
        <v>0</v>
      </c>
      <c r="BA145" s="84">
        <v>0</v>
      </c>
      <c r="BB145" s="84">
        <v>0</v>
      </c>
      <c r="BC145" s="84">
        <v>0</v>
      </c>
      <c r="BD145" s="84">
        <v>0</v>
      </c>
      <c r="BE145" s="84">
        <v>0</v>
      </c>
      <c r="BF145" s="84">
        <v>0</v>
      </c>
      <c r="BG145" s="84">
        <v>0</v>
      </c>
      <c r="BH145" s="84">
        <v>0</v>
      </c>
      <c r="BI145" s="84">
        <v>0</v>
      </c>
      <c r="BJ145" s="84">
        <v>0</v>
      </c>
      <c r="BK145" s="84">
        <v>0</v>
      </c>
      <c r="BL145" s="84">
        <v>0</v>
      </c>
      <c r="BM145" s="84">
        <v>0</v>
      </c>
      <c r="BN145" s="84">
        <v>0</v>
      </c>
      <c r="BO145" s="84">
        <v>0</v>
      </c>
      <c r="BP145" s="84">
        <v>0</v>
      </c>
      <c r="BQ145" s="84">
        <v>0</v>
      </c>
      <c r="BR145" s="84">
        <v>0</v>
      </c>
      <c r="BS145" s="84">
        <v>0</v>
      </c>
      <c r="BT145" s="84">
        <v>0</v>
      </c>
      <c r="BU145" s="84">
        <v>0</v>
      </c>
      <c r="BV145" s="84">
        <v>0</v>
      </c>
      <c r="BW145" s="84">
        <v>0</v>
      </c>
      <c r="BX145" s="84">
        <v>0</v>
      </c>
      <c r="BY145" s="84">
        <v>0</v>
      </c>
      <c r="BZ145" s="84">
        <v>0</v>
      </c>
      <c r="CA145" s="84">
        <v>0</v>
      </c>
      <c r="CB145" s="84">
        <v>0</v>
      </c>
      <c r="CC145" s="84">
        <v>0</v>
      </c>
      <c r="CD145" s="84">
        <v>0</v>
      </c>
      <c r="CE145" s="84">
        <v>0</v>
      </c>
      <c r="CF145" s="84">
        <v>0</v>
      </c>
      <c r="CG145" s="84">
        <v>0</v>
      </c>
      <c r="CH145" s="84">
        <v>0</v>
      </c>
      <c r="CI145" s="84">
        <v>0</v>
      </c>
      <c r="CJ145" s="84">
        <v>0</v>
      </c>
      <c r="CK145" s="84">
        <v>0</v>
      </c>
      <c r="CL145" s="84">
        <v>0</v>
      </c>
      <c r="CM145" s="84">
        <v>0</v>
      </c>
      <c r="CN145" s="84">
        <v>0</v>
      </c>
      <c r="CO145" s="84">
        <v>0</v>
      </c>
      <c r="CP145" s="84">
        <v>0</v>
      </c>
      <c r="CQ145" s="84">
        <v>0</v>
      </c>
      <c r="CR145" s="84">
        <v>0</v>
      </c>
      <c r="CS145" s="84">
        <v>0</v>
      </c>
      <c r="CT145" s="84">
        <v>0</v>
      </c>
      <c r="CU145" s="84">
        <v>0</v>
      </c>
      <c r="CV145" s="84">
        <v>0</v>
      </c>
      <c r="CW145" s="84">
        <v>0</v>
      </c>
      <c r="CX145" s="84">
        <v>0</v>
      </c>
      <c r="CY145" s="84">
        <v>0</v>
      </c>
      <c r="CZ145" s="84">
        <v>0</v>
      </c>
    </row>
    <row r="146" spans="1:104" x14ac:dyDescent="0.25">
      <c r="A146" t="s">
        <v>441</v>
      </c>
      <c r="B146" s="84">
        <v>0</v>
      </c>
      <c r="C146" s="84">
        <v>0</v>
      </c>
      <c r="D146" s="84">
        <v>0</v>
      </c>
      <c r="E146" s="84">
        <v>0</v>
      </c>
      <c r="F146" s="84">
        <v>0</v>
      </c>
      <c r="G146" s="84">
        <v>0</v>
      </c>
      <c r="H146" s="84">
        <v>0</v>
      </c>
      <c r="I146" s="84">
        <v>0</v>
      </c>
      <c r="J146" s="84">
        <v>0</v>
      </c>
      <c r="K146" s="84">
        <v>0</v>
      </c>
      <c r="L146" s="84">
        <v>0</v>
      </c>
      <c r="M146" s="84">
        <v>0</v>
      </c>
      <c r="N146" s="84">
        <v>0</v>
      </c>
      <c r="O146" s="84">
        <v>0</v>
      </c>
      <c r="P146" s="84">
        <v>0</v>
      </c>
      <c r="Q146" s="84">
        <v>0</v>
      </c>
      <c r="R146" s="84">
        <v>0</v>
      </c>
      <c r="S146" s="84">
        <v>0</v>
      </c>
      <c r="T146" s="84">
        <v>0</v>
      </c>
      <c r="U146" s="84">
        <v>0</v>
      </c>
      <c r="V146" s="84">
        <v>0</v>
      </c>
      <c r="W146" s="84">
        <v>0</v>
      </c>
      <c r="X146" s="84">
        <v>0</v>
      </c>
      <c r="Y146" s="84">
        <v>0</v>
      </c>
      <c r="Z146" s="84">
        <v>0</v>
      </c>
      <c r="AA146" s="84">
        <v>0</v>
      </c>
      <c r="AB146" s="84">
        <v>0</v>
      </c>
      <c r="AC146" s="84">
        <v>0</v>
      </c>
      <c r="AD146" s="84">
        <v>0</v>
      </c>
      <c r="AE146" s="84">
        <v>0</v>
      </c>
      <c r="AF146" s="84">
        <v>0</v>
      </c>
      <c r="AG146" s="84">
        <v>4.9695000000000003E-9</v>
      </c>
      <c r="AH146" s="84">
        <v>0</v>
      </c>
      <c r="AI146" s="84">
        <v>0</v>
      </c>
      <c r="AJ146" s="84">
        <v>0</v>
      </c>
      <c r="AK146" s="84">
        <v>0</v>
      </c>
      <c r="AL146" s="84">
        <v>0</v>
      </c>
      <c r="AM146" s="84">
        <v>0</v>
      </c>
      <c r="AN146" s="84">
        <v>0</v>
      </c>
      <c r="AO146" s="84">
        <v>0</v>
      </c>
      <c r="AP146" s="84">
        <v>0</v>
      </c>
      <c r="AQ146" s="84">
        <v>0</v>
      </c>
      <c r="AR146" s="84">
        <v>0</v>
      </c>
      <c r="AS146" s="84">
        <v>0</v>
      </c>
      <c r="AT146" s="84">
        <v>0</v>
      </c>
      <c r="AU146" s="84">
        <v>0</v>
      </c>
      <c r="AV146" s="84">
        <v>0</v>
      </c>
      <c r="AW146" s="84">
        <v>0</v>
      </c>
      <c r="AX146" s="84">
        <v>0</v>
      </c>
      <c r="AY146" s="84">
        <v>0</v>
      </c>
      <c r="AZ146" s="84">
        <v>0</v>
      </c>
      <c r="BA146" s="84">
        <v>0</v>
      </c>
      <c r="BB146" s="84">
        <v>0</v>
      </c>
      <c r="BC146" s="84">
        <v>0</v>
      </c>
      <c r="BD146" s="84">
        <v>0</v>
      </c>
      <c r="BE146" s="84">
        <v>0</v>
      </c>
      <c r="BF146" s="84">
        <v>0</v>
      </c>
      <c r="BG146" s="84">
        <v>0</v>
      </c>
      <c r="BH146" s="84">
        <v>0</v>
      </c>
      <c r="BI146" s="84">
        <v>0</v>
      </c>
      <c r="BJ146" s="84">
        <v>0</v>
      </c>
      <c r="BK146" s="84">
        <v>0</v>
      </c>
      <c r="BL146" s="84">
        <v>0</v>
      </c>
      <c r="BM146" s="84">
        <v>0</v>
      </c>
      <c r="BN146" s="84">
        <v>0</v>
      </c>
      <c r="BO146" s="84">
        <v>0</v>
      </c>
      <c r="BP146" s="84">
        <v>0</v>
      </c>
      <c r="BQ146" s="84">
        <v>0</v>
      </c>
      <c r="BR146" s="84">
        <v>0</v>
      </c>
      <c r="BS146" s="84">
        <v>0</v>
      </c>
      <c r="BT146" s="84">
        <v>0</v>
      </c>
      <c r="BU146" s="84">
        <v>0</v>
      </c>
      <c r="BV146" s="84">
        <v>0</v>
      </c>
      <c r="BW146" s="84">
        <v>0</v>
      </c>
      <c r="BX146" s="84">
        <v>0</v>
      </c>
      <c r="BY146" s="84">
        <v>0</v>
      </c>
      <c r="BZ146" s="84">
        <v>0</v>
      </c>
      <c r="CA146" s="84">
        <v>0</v>
      </c>
      <c r="CB146" s="84">
        <v>0</v>
      </c>
      <c r="CC146" s="84">
        <v>0</v>
      </c>
      <c r="CD146" s="84">
        <v>0</v>
      </c>
      <c r="CE146" s="84">
        <v>0</v>
      </c>
      <c r="CF146" s="84">
        <v>0</v>
      </c>
      <c r="CG146" s="84">
        <v>0</v>
      </c>
      <c r="CH146" s="84">
        <v>0</v>
      </c>
      <c r="CI146" s="84">
        <v>0</v>
      </c>
      <c r="CJ146" s="84">
        <v>0</v>
      </c>
      <c r="CK146" s="84">
        <v>0</v>
      </c>
      <c r="CL146" s="84">
        <v>0</v>
      </c>
      <c r="CM146" s="84">
        <v>0</v>
      </c>
      <c r="CN146" s="84">
        <v>0</v>
      </c>
      <c r="CO146" s="84">
        <v>0</v>
      </c>
      <c r="CP146" s="84">
        <v>0</v>
      </c>
      <c r="CQ146" s="84">
        <v>0</v>
      </c>
      <c r="CR146" s="84">
        <v>0</v>
      </c>
      <c r="CS146" s="84">
        <v>0</v>
      </c>
      <c r="CT146" s="84">
        <v>0</v>
      </c>
      <c r="CU146" s="84">
        <v>0</v>
      </c>
      <c r="CV146" s="84">
        <v>0</v>
      </c>
      <c r="CW146" s="84">
        <v>0</v>
      </c>
      <c r="CX146" s="84">
        <v>0</v>
      </c>
      <c r="CY146" s="84">
        <v>0</v>
      </c>
      <c r="CZ146" s="84">
        <v>0</v>
      </c>
    </row>
    <row r="147" spans="1:104" x14ac:dyDescent="0.25">
      <c r="A147" t="s">
        <v>444</v>
      </c>
      <c r="B147" s="84">
        <v>0</v>
      </c>
      <c r="C147" s="84">
        <v>0</v>
      </c>
      <c r="D147" s="84">
        <v>0</v>
      </c>
      <c r="E147" s="84">
        <v>0</v>
      </c>
      <c r="F147" s="84">
        <v>0</v>
      </c>
      <c r="G147" s="84">
        <v>0</v>
      </c>
      <c r="H147" s="84">
        <v>0</v>
      </c>
      <c r="I147" s="84">
        <v>0</v>
      </c>
      <c r="J147" s="84">
        <v>0</v>
      </c>
      <c r="K147" s="84">
        <v>0</v>
      </c>
      <c r="L147" s="84">
        <v>0</v>
      </c>
      <c r="M147" s="84">
        <v>0</v>
      </c>
      <c r="N147" s="84">
        <v>0</v>
      </c>
      <c r="O147" s="84">
        <v>0</v>
      </c>
      <c r="P147" s="84">
        <v>0</v>
      </c>
      <c r="Q147" s="84">
        <v>0</v>
      </c>
      <c r="R147" s="84">
        <v>0</v>
      </c>
      <c r="S147" s="84">
        <v>0</v>
      </c>
      <c r="T147" s="84">
        <v>0</v>
      </c>
      <c r="U147" s="84">
        <v>0</v>
      </c>
      <c r="V147" s="84">
        <v>0</v>
      </c>
      <c r="W147" s="84">
        <v>0</v>
      </c>
      <c r="X147" s="84">
        <v>0</v>
      </c>
      <c r="Y147" s="84">
        <v>0</v>
      </c>
      <c r="Z147" s="84">
        <v>0</v>
      </c>
      <c r="AA147" s="84">
        <v>0</v>
      </c>
      <c r="AB147" s="84">
        <v>0</v>
      </c>
      <c r="AC147" s="84">
        <v>0</v>
      </c>
      <c r="AD147" s="84">
        <v>0</v>
      </c>
      <c r="AE147" s="84">
        <v>0</v>
      </c>
      <c r="AF147" s="84">
        <v>0</v>
      </c>
      <c r="AG147" s="84">
        <v>0</v>
      </c>
      <c r="AH147" s="84">
        <v>0</v>
      </c>
      <c r="AI147" s="84">
        <v>0</v>
      </c>
      <c r="AJ147" s="84">
        <v>0</v>
      </c>
      <c r="AK147" s="84">
        <v>0</v>
      </c>
      <c r="AL147" s="84">
        <v>0</v>
      </c>
      <c r="AM147" s="84">
        <v>0</v>
      </c>
      <c r="AN147" s="84">
        <v>0</v>
      </c>
      <c r="AO147" s="84">
        <v>0</v>
      </c>
      <c r="AP147" s="84">
        <v>0</v>
      </c>
      <c r="AQ147" s="84">
        <v>0</v>
      </c>
      <c r="AR147" s="84">
        <v>0</v>
      </c>
      <c r="AS147" s="84">
        <v>0</v>
      </c>
      <c r="AT147" s="84">
        <v>0</v>
      </c>
      <c r="AU147" s="84">
        <v>0</v>
      </c>
      <c r="AV147" s="84">
        <v>0</v>
      </c>
      <c r="AW147" s="84">
        <v>0</v>
      </c>
      <c r="AX147" s="84">
        <v>0</v>
      </c>
      <c r="AY147" s="84">
        <v>0</v>
      </c>
      <c r="AZ147" s="84">
        <v>0</v>
      </c>
      <c r="BA147" s="84">
        <v>0</v>
      </c>
      <c r="BB147" s="84">
        <v>0</v>
      </c>
      <c r="BC147" s="84">
        <v>0</v>
      </c>
      <c r="BD147" s="84">
        <v>0</v>
      </c>
      <c r="BE147" s="84">
        <v>0</v>
      </c>
      <c r="BF147" s="84">
        <v>0</v>
      </c>
      <c r="BG147" s="84">
        <v>0</v>
      </c>
      <c r="BH147" s="84">
        <v>0</v>
      </c>
      <c r="BI147" s="84">
        <v>0</v>
      </c>
      <c r="BJ147" s="84">
        <v>0</v>
      </c>
      <c r="BK147" s="84">
        <v>0</v>
      </c>
      <c r="BL147" s="84">
        <v>0</v>
      </c>
      <c r="BM147" s="84">
        <v>0</v>
      </c>
      <c r="BN147" s="84">
        <v>0</v>
      </c>
      <c r="BO147" s="84">
        <v>0</v>
      </c>
      <c r="BP147" s="84">
        <v>0</v>
      </c>
      <c r="BQ147" s="84">
        <v>0</v>
      </c>
      <c r="BR147" s="84">
        <v>0</v>
      </c>
      <c r="BS147" s="84">
        <v>0</v>
      </c>
      <c r="BT147" s="84">
        <v>0</v>
      </c>
      <c r="BU147" s="84">
        <v>0</v>
      </c>
      <c r="BV147" s="84">
        <v>0</v>
      </c>
      <c r="BW147" s="84">
        <v>0</v>
      </c>
      <c r="BX147" s="84">
        <v>0</v>
      </c>
      <c r="BY147" s="84">
        <v>0</v>
      </c>
      <c r="BZ147" s="84">
        <v>0</v>
      </c>
      <c r="CA147" s="84">
        <v>0</v>
      </c>
      <c r="CB147" s="84">
        <v>0</v>
      </c>
      <c r="CC147" s="84">
        <v>0</v>
      </c>
      <c r="CD147" s="84">
        <v>0</v>
      </c>
      <c r="CE147" s="84">
        <v>0</v>
      </c>
      <c r="CF147" s="84">
        <v>0</v>
      </c>
      <c r="CG147" s="84">
        <v>0</v>
      </c>
      <c r="CH147" s="84">
        <v>0</v>
      </c>
      <c r="CI147" s="84">
        <v>0</v>
      </c>
      <c r="CJ147" s="84">
        <v>0</v>
      </c>
      <c r="CK147" s="84">
        <v>0</v>
      </c>
      <c r="CL147" s="84">
        <v>0</v>
      </c>
      <c r="CM147" s="84">
        <v>0</v>
      </c>
      <c r="CN147" s="84">
        <v>0</v>
      </c>
      <c r="CO147" s="84">
        <v>0</v>
      </c>
      <c r="CP147" s="84">
        <v>0</v>
      </c>
      <c r="CQ147" s="84">
        <v>0</v>
      </c>
      <c r="CR147" s="84">
        <v>0</v>
      </c>
      <c r="CS147" s="84">
        <v>0</v>
      </c>
      <c r="CT147" s="84">
        <v>0</v>
      </c>
      <c r="CU147" s="84">
        <v>0</v>
      </c>
      <c r="CV147" s="84">
        <v>0</v>
      </c>
      <c r="CW147" s="84">
        <v>0</v>
      </c>
      <c r="CX147" s="84">
        <v>0</v>
      </c>
      <c r="CY147" s="84">
        <v>0</v>
      </c>
      <c r="CZ147" s="84">
        <v>0</v>
      </c>
    </row>
    <row r="148" spans="1:104" x14ac:dyDescent="0.25">
      <c r="A148" t="s">
        <v>447</v>
      </c>
      <c r="B148" s="84">
        <v>0</v>
      </c>
      <c r="C148" s="84">
        <v>0</v>
      </c>
      <c r="D148" s="84">
        <v>0</v>
      </c>
      <c r="E148" s="84">
        <v>0</v>
      </c>
      <c r="F148" s="84">
        <v>0</v>
      </c>
      <c r="G148" s="84">
        <v>0</v>
      </c>
      <c r="H148" s="84">
        <v>0</v>
      </c>
      <c r="I148" s="84">
        <v>0</v>
      </c>
      <c r="J148" s="84">
        <v>0</v>
      </c>
      <c r="K148" s="84">
        <v>0</v>
      </c>
      <c r="L148" s="84">
        <v>0</v>
      </c>
      <c r="M148" s="84">
        <v>0</v>
      </c>
      <c r="N148" s="84">
        <v>0</v>
      </c>
      <c r="O148" s="84">
        <v>0</v>
      </c>
      <c r="P148" s="84">
        <v>0</v>
      </c>
      <c r="Q148" s="84">
        <v>0</v>
      </c>
      <c r="R148" s="84">
        <v>0</v>
      </c>
      <c r="S148" s="84">
        <v>0</v>
      </c>
      <c r="T148" s="84">
        <v>0</v>
      </c>
      <c r="U148" s="84">
        <v>0</v>
      </c>
      <c r="V148" s="84">
        <v>0</v>
      </c>
      <c r="W148" s="84">
        <v>0</v>
      </c>
      <c r="X148" s="84">
        <v>0</v>
      </c>
      <c r="Y148" s="84">
        <v>0</v>
      </c>
      <c r="Z148" s="84">
        <v>0</v>
      </c>
      <c r="AA148" s="84">
        <v>0</v>
      </c>
      <c r="AB148" s="84">
        <v>0</v>
      </c>
      <c r="AC148" s="84">
        <v>0</v>
      </c>
      <c r="AD148" s="84">
        <v>0</v>
      </c>
      <c r="AE148" s="84">
        <v>0</v>
      </c>
      <c r="AF148" s="84">
        <v>0</v>
      </c>
      <c r="AG148" s="84">
        <v>0.65234499999999995</v>
      </c>
      <c r="AH148" s="84">
        <v>0</v>
      </c>
      <c r="AI148" s="84">
        <v>0</v>
      </c>
      <c r="AJ148" s="84">
        <v>0.53839099999999995</v>
      </c>
      <c r="AK148" s="84">
        <v>0</v>
      </c>
      <c r="AL148" s="84">
        <v>0</v>
      </c>
      <c r="AM148" s="84">
        <v>0</v>
      </c>
      <c r="AN148" s="84">
        <v>0</v>
      </c>
      <c r="AO148" s="84">
        <v>0</v>
      </c>
      <c r="AP148" s="84">
        <v>0</v>
      </c>
      <c r="AQ148" s="84">
        <v>0</v>
      </c>
      <c r="AR148" s="84">
        <v>0</v>
      </c>
      <c r="AS148" s="84">
        <v>0</v>
      </c>
      <c r="AT148" s="84">
        <v>0</v>
      </c>
      <c r="AU148" s="84">
        <v>0</v>
      </c>
      <c r="AV148" s="84">
        <v>0</v>
      </c>
      <c r="AW148" s="84">
        <v>0</v>
      </c>
      <c r="AX148" s="84">
        <v>0</v>
      </c>
      <c r="AY148" s="84">
        <v>0</v>
      </c>
      <c r="AZ148" s="84">
        <v>0</v>
      </c>
      <c r="BA148" s="84">
        <v>0</v>
      </c>
      <c r="BB148" s="84">
        <v>0</v>
      </c>
      <c r="BC148" s="84">
        <v>0</v>
      </c>
      <c r="BD148" s="84">
        <v>0</v>
      </c>
      <c r="BE148" s="84">
        <v>0</v>
      </c>
      <c r="BF148" s="84">
        <v>0</v>
      </c>
      <c r="BG148" s="84">
        <v>0</v>
      </c>
      <c r="BH148" s="84">
        <v>0</v>
      </c>
      <c r="BI148" s="84">
        <v>0</v>
      </c>
      <c r="BJ148" s="84">
        <v>0</v>
      </c>
      <c r="BK148" s="84">
        <v>0</v>
      </c>
      <c r="BL148" s="84">
        <v>0</v>
      </c>
      <c r="BM148" s="84">
        <v>0</v>
      </c>
      <c r="BN148" s="84">
        <v>0</v>
      </c>
      <c r="BO148" s="84">
        <v>0</v>
      </c>
      <c r="BP148" s="84">
        <v>0</v>
      </c>
      <c r="BQ148" s="84">
        <v>0</v>
      </c>
      <c r="BR148" s="84">
        <v>0</v>
      </c>
      <c r="BS148" s="84">
        <v>0</v>
      </c>
      <c r="BT148" s="84">
        <v>0</v>
      </c>
      <c r="BU148" s="84">
        <v>0</v>
      </c>
      <c r="BV148" s="84">
        <v>0</v>
      </c>
      <c r="BW148" s="84">
        <v>0</v>
      </c>
      <c r="BX148" s="84">
        <v>0</v>
      </c>
      <c r="BY148" s="84">
        <v>0</v>
      </c>
      <c r="BZ148" s="84">
        <v>0</v>
      </c>
      <c r="CA148" s="84">
        <v>0</v>
      </c>
      <c r="CB148" s="84">
        <v>0</v>
      </c>
      <c r="CC148" s="84">
        <v>0</v>
      </c>
      <c r="CD148" s="84">
        <v>0</v>
      </c>
      <c r="CE148" s="84">
        <v>0</v>
      </c>
      <c r="CF148" s="84">
        <v>0</v>
      </c>
      <c r="CG148" s="84">
        <v>0</v>
      </c>
      <c r="CH148" s="84">
        <v>0</v>
      </c>
      <c r="CI148" s="84">
        <v>0</v>
      </c>
      <c r="CJ148" s="84">
        <v>0</v>
      </c>
      <c r="CK148" s="84">
        <v>0</v>
      </c>
      <c r="CL148" s="84">
        <v>0</v>
      </c>
      <c r="CM148" s="84">
        <v>0</v>
      </c>
      <c r="CN148" s="84">
        <v>0</v>
      </c>
      <c r="CO148" s="84">
        <v>0</v>
      </c>
      <c r="CP148" s="84">
        <v>0</v>
      </c>
      <c r="CQ148" s="84">
        <v>0</v>
      </c>
      <c r="CR148" s="84">
        <v>0</v>
      </c>
      <c r="CS148" s="84">
        <v>0</v>
      </c>
      <c r="CT148" s="84">
        <v>0</v>
      </c>
      <c r="CU148" s="84">
        <v>0</v>
      </c>
      <c r="CV148" s="84">
        <v>0</v>
      </c>
      <c r="CW148" s="84">
        <v>0</v>
      </c>
      <c r="CX148" s="84">
        <v>0</v>
      </c>
      <c r="CY148" s="84">
        <v>0</v>
      </c>
      <c r="CZ148" s="84">
        <v>0</v>
      </c>
    </row>
    <row r="149" spans="1:104" x14ac:dyDescent="0.25">
      <c r="A149" t="s">
        <v>450</v>
      </c>
      <c r="B149" s="84">
        <v>0</v>
      </c>
      <c r="C149" s="84">
        <v>0</v>
      </c>
      <c r="D149" s="84">
        <v>0</v>
      </c>
      <c r="E149" s="84">
        <v>0</v>
      </c>
      <c r="F149" s="84">
        <v>0</v>
      </c>
      <c r="G149" s="84">
        <v>0</v>
      </c>
      <c r="H149" s="84">
        <v>0</v>
      </c>
      <c r="I149" s="84">
        <v>0</v>
      </c>
      <c r="J149" s="84">
        <v>0</v>
      </c>
      <c r="K149" s="84">
        <v>0</v>
      </c>
      <c r="L149" s="84">
        <v>0</v>
      </c>
      <c r="M149" s="84">
        <v>0</v>
      </c>
      <c r="N149" s="84">
        <v>0</v>
      </c>
      <c r="O149" s="84">
        <v>0</v>
      </c>
      <c r="P149" s="84">
        <v>0</v>
      </c>
      <c r="Q149" s="84">
        <v>0</v>
      </c>
      <c r="R149" s="84">
        <v>0</v>
      </c>
      <c r="S149" s="84">
        <v>0</v>
      </c>
      <c r="T149" s="84">
        <v>0</v>
      </c>
      <c r="U149" s="84">
        <v>0</v>
      </c>
      <c r="V149" s="84">
        <v>0</v>
      </c>
      <c r="W149" s="84">
        <v>0</v>
      </c>
      <c r="X149" s="84">
        <v>0</v>
      </c>
      <c r="Y149" s="84">
        <v>0</v>
      </c>
      <c r="Z149" s="84">
        <v>0</v>
      </c>
      <c r="AA149" s="84">
        <v>0</v>
      </c>
      <c r="AB149" s="84">
        <v>0</v>
      </c>
      <c r="AC149" s="84">
        <v>0</v>
      </c>
      <c r="AD149" s="84">
        <v>0</v>
      </c>
      <c r="AE149" s="84">
        <v>2.7681600000000001E-2</v>
      </c>
      <c r="AF149" s="84">
        <v>0</v>
      </c>
      <c r="AG149" s="84">
        <v>0</v>
      </c>
      <c r="AH149" s="84">
        <v>0</v>
      </c>
      <c r="AI149" s="84">
        <v>0</v>
      </c>
      <c r="AJ149" s="84">
        <v>0</v>
      </c>
      <c r="AK149" s="84">
        <v>0</v>
      </c>
      <c r="AL149" s="84">
        <v>0</v>
      </c>
      <c r="AM149" s="84">
        <v>0</v>
      </c>
      <c r="AN149" s="84">
        <v>0</v>
      </c>
      <c r="AO149" s="84">
        <v>0</v>
      </c>
      <c r="AP149" s="84">
        <v>0</v>
      </c>
      <c r="AQ149" s="84">
        <v>0</v>
      </c>
      <c r="AR149" s="84">
        <v>0</v>
      </c>
      <c r="AS149" s="84">
        <v>0</v>
      </c>
      <c r="AT149" s="84">
        <v>0</v>
      </c>
      <c r="AU149" s="84">
        <v>0</v>
      </c>
      <c r="AV149" s="84">
        <v>0</v>
      </c>
      <c r="AW149" s="84">
        <v>0</v>
      </c>
      <c r="AX149" s="84">
        <v>0</v>
      </c>
      <c r="AY149" s="84">
        <v>0</v>
      </c>
      <c r="AZ149" s="84">
        <v>0</v>
      </c>
      <c r="BA149" s="84">
        <v>0</v>
      </c>
      <c r="BB149" s="84">
        <v>0</v>
      </c>
      <c r="BC149" s="84">
        <v>0</v>
      </c>
      <c r="BD149" s="84">
        <v>0</v>
      </c>
      <c r="BE149" s="84">
        <v>0</v>
      </c>
      <c r="BF149" s="84">
        <v>0</v>
      </c>
      <c r="BG149" s="84">
        <v>0</v>
      </c>
      <c r="BH149" s="84">
        <v>0</v>
      </c>
      <c r="BI149" s="84">
        <v>0</v>
      </c>
      <c r="BJ149" s="84">
        <v>0</v>
      </c>
      <c r="BK149" s="84">
        <v>0</v>
      </c>
      <c r="BL149" s="84">
        <v>0</v>
      </c>
      <c r="BM149" s="84">
        <v>0</v>
      </c>
      <c r="BN149" s="84">
        <v>0</v>
      </c>
      <c r="BO149" s="84">
        <v>0</v>
      </c>
      <c r="BP149" s="84">
        <v>0</v>
      </c>
      <c r="BQ149" s="84">
        <v>0</v>
      </c>
      <c r="BR149" s="84">
        <v>0</v>
      </c>
      <c r="BS149" s="84">
        <v>0</v>
      </c>
      <c r="BT149" s="84">
        <v>0</v>
      </c>
      <c r="BU149" s="84">
        <v>0</v>
      </c>
      <c r="BV149" s="84">
        <v>0</v>
      </c>
      <c r="BW149" s="84">
        <v>0</v>
      </c>
      <c r="BX149" s="84">
        <v>0</v>
      </c>
      <c r="BY149" s="84">
        <v>0</v>
      </c>
      <c r="BZ149" s="84">
        <v>0</v>
      </c>
      <c r="CA149" s="84">
        <v>0</v>
      </c>
      <c r="CB149" s="84">
        <v>0</v>
      </c>
      <c r="CC149" s="84">
        <v>0</v>
      </c>
      <c r="CD149" s="84">
        <v>0</v>
      </c>
      <c r="CE149" s="84">
        <v>0</v>
      </c>
      <c r="CF149" s="84">
        <v>0</v>
      </c>
      <c r="CG149" s="84">
        <v>0</v>
      </c>
      <c r="CH149" s="84">
        <v>0</v>
      </c>
      <c r="CI149" s="84">
        <v>0</v>
      </c>
      <c r="CJ149" s="84">
        <v>0</v>
      </c>
      <c r="CK149" s="84">
        <v>0</v>
      </c>
      <c r="CL149" s="84">
        <v>0</v>
      </c>
      <c r="CM149" s="84">
        <v>0</v>
      </c>
      <c r="CN149" s="84">
        <v>0</v>
      </c>
      <c r="CO149" s="84">
        <v>0</v>
      </c>
      <c r="CP149" s="84">
        <v>0</v>
      </c>
      <c r="CQ149" s="84">
        <v>0</v>
      </c>
      <c r="CR149" s="84">
        <v>0</v>
      </c>
      <c r="CS149" s="84">
        <v>0</v>
      </c>
      <c r="CT149" s="84">
        <v>0</v>
      </c>
      <c r="CU149" s="84">
        <v>0</v>
      </c>
      <c r="CV149" s="84">
        <v>0</v>
      </c>
      <c r="CW149" s="84">
        <v>0</v>
      </c>
      <c r="CX149" s="84">
        <v>0</v>
      </c>
      <c r="CY149" s="84">
        <v>0</v>
      </c>
      <c r="CZ149" s="84">
        <v>0</v>
      </c>
    </row>
    <row r="150" spans="1:104" x14ac:dyDescent="0.25">
      <c r="A150" t="s">
        <v>673</v>
      </c>
      <c r="B150" s="84">
        <v>0</v>
      </c>
      <c r="C150" s="84">
        <v>0</v>
      </c>
      <c r="D150" s="84">
        <v>0</v>
      </c>
      <c r="E150" s="84">
        <v>0</v>
      </c>
      <c r="F150" s="84">
        <v>0</v>
      </c>
      <c r="G150" s="84">
        <v>0</v>
      </c>
      <c r="H150" s="84">
        <v>0</v>
      </c>
      <c r="I150" s="84">
        <v>0</v>
      </c>
      <c r="J150" s="84">
        <v>0</v>
      </c>
      <c r="K150" s="84">
        <v>0</v>
      </c>
      <c r="L150" s="84">
        <v>0</v>
      </c>
      <c r="M150" s="84">
        <v>0</v>
      </c>
      <c r="N150" s="84">
        <v>0</v>
      </c>
      <c r="O150" s="84">
        <v>0</v>
      </c>
      <c r="P150" s="84">
        <v>0</v>
      </c>
      <c r="Q150" s="84">
        <v>0</v>
      </c>
      <c r="R150" s="84">
        <v>0</v>
      </c>
      <c r="S150" s="84">
        <v>0</v>
      </c>
      <c r="T150" s="84">
        <v>0</v>
      </c>
      <c r="U150" s="84">
        <v>0</v>
      </c>
      <c r="V150" s="84">
        <v>0</v>
      </c>
      <c r="W150" s="84">
        <v>0</v>
      </c>
      <c r="X150" s="84">
        <v>0</v>
      </c>
      <c r="Y150" s="84">
        <v>0</v>
      </c>
      <c r="Z150" s="84">
        <v>0</v>
      </c>
      <c r="AA150" s="84">
        <v>0</v>
      </c>
      <c r="AB150" s="84">
        <v>0</v>
      </c>
      <c r="AC150" s="84">
        <v>0</v>
      </c>
      <c r="AD150" s="84">
        <v>0</v>
      </c>
      <c r="AE150" s="84">
        <v>0.21873200000000001</v>
      </c>
      <c r="AF150" s="84">
        <v>0</v>
      </c>
      <c r="AG150" s="84">
        <v>0</v>
      </c>
      <c r="AH150" s="84">
        <v>0</v>
      </c>
      <c r="AI150" s="84">
        <v>0</v>
      </c>
      <c r="AJ150" s="84">
        <v>0</v>
      </c>
      <c r="AK150" s="84">
        <v>0</v>
      </c>
      <c r="AL150" s="84">
        <v>0</v>
      </c>
      <c r="AM150" s="84">
        <v>0</v>
      </c>
      <c r="AN150" s="84">
        <v>0</v>
      </c>
      <c r="AO150" s="84">
        <v>0</v>
      </c>
      <c r="AP150" s="84">
        <v>0</v>
      </c>
      <c r="AQ150" s="84">
        <v>0</v>
      </c>
      <c r="AR150" s="84">
        <v>0</v>
      </c>
      <c r="AS150" s="84">
        <v>0</v>
      </c>
      <c r="AT150" s="84">
        <v>0</v>
      </c>
      <c r="AU150" s="84">
        <v>0</v>
      </c>
      <c r="AV150" s="84">
        <v>0</v>
      </c>
      <c r="AW150" s="84">
        <v>0</v>
      </c>
      <c r="AX150" s="84">
        <v>0</v>
      </c>
      <c r="AY150" s="84">
        <v>0</v>
      </c>
      <c r="AZ150" s="84">
        <v>0</v>
      </c>
      <c r="BA150" s="84">
        <v>0</v>
      </c>
      <c r="BB150" s="84">
        <v>0</v>
      </c>
      <c r="BC150" s="84">
        <v>0</v>
      </c>
      <c r="BD150" s="84">
        <v>0</v>
      </c>
      <c r="BE150" s="84">
        <v>0</v>
      </c>
      <c r="BF150" s="84">
        <v>0</v>
      </c>
      <c r="BG150" s="84">
        <v>0</v>
      </c>
      <c r="BH150" s="84">
        <v>0</v>
      </c>
      <c r="BI150" s="84">
        <v>0</v>
      </c>
      <c r="BJ150" s="84">
        <v>0</v>
      </c>
      <c r="BK150" s="84">
        <v>0</v>
      </c>
      <c r="BL150" s="84">
        <v>0</v>
      </c>
      <c r="BM150" s="84">
        <v>0</v>
      </c>
      <c r="BN150" s="84">
        <v>0</v>
      </c>
      <c r="BO150" s="84">
        <v>0</v>
      </c>
      <c r="BP150" s="84">
        <v>0</v>
      </c>
      <c r="BQ150" s="84">
        <v>0</v>
      </c>
      <c r="BR150" s="84">
        <v>0</v>
      </c>
      <c r="BS150" s="84">
        <v>0</v>
      </c>
      <c r="BT150" s="84">
        <v>0</v>
      </c>
      <c r="BU150" s="84">
        <v>0</v>
      </c>
      <c r="BV150" s="84">
        <v>0</v>
      </c>
      <c r="BW150" s="84">
        <v>0</v>
      </c>
      <c r="BX150" s="84">
        <v>0</v>
      </c>
      <c r="BY150" s="84">
        <v>0</v>
      </c>
      <c r="BZ150" s="84">
        <v>0</v>
      </c>
      <c r="CA150" s="84">
        <v>0</v>
      </c>
      <c r="CB150" s="84">
        <v>0</v>
      </c>
      <c r="CC150" s="84">
        <v>0</v>
      </c>
      <c r="CD150" s="84">
        <v>0</v>
      </c>
      <c r="CE150" s="84">
        <v>0</v>
      </c>
      <c r="CF150" s="84">
        <v>0</v>
      </c>
      <c r="CG150" s="84">
        <v>0</v>
      </c>
      <c r="CH150" s="84">
        <v>0</v>
      </c>
      <c r="CI150" s="84">
        <v>0</v>
      </c>
      <c r="CJ150" s="84">
        <v>0</v>
      </c>
      <c r="CK150" s="84">
        <v>0</v>
      </c>
      <c r="CL150" s="84">
        <v>0</v>
      </c>
      <c r="CM150" s="84">
        <v>0</v>
      </c>
      <c r="CN150" s="84">
        <v>0</v>
      </c>
      <c r="CO150" s="84">
        <v>0</v>
      </c>
      <c r="CP150" s="84">
        <v>0</v>
      </c>
      <c r="CQ150" s="84">
        <v>0</v>
      </c>
      <c r="CR150" s="84">
        <v>0</v>
      </c>
      <c r="CS150" s="84">
        <v>0</v>
      </c>
      <c r="CT150" s="84">
        <v>0</v>
      </c>
      <c r="CU150" s="84">
        <v>0</v>
      </c>
      <c r="CV150" s="84">
        <v>0</v>
      </c>
      <c r="CW150" s="84">
        <v>0</v>
      </c>
      <c r="CX150" s="84">
        <v>0</v>
      </c>
      <c r="CY150" s="84">
        <v>0</v>
      </c>
      <c r="CZ150" s="84">
        <v>0</v>
      </c>
    </row>
    <row r="151" spans="1:104" x14ac:dyDescent="0.25">
      <c r="A151" t="s">
        <v>674</v>
      </c>
      <c r="B151" s="84">
        <v>0</v>
      </c>
      <c r="C151" s="84">
        <v>0</v>
      </c>
      <c r="D151" s="84">
        <v>0</v>
      </c>
      <c r="E151" s="84">
        <v>0</v>
      </c>
      <c r="F151" s="84">
        <v>0</v>
      </c>
      <c r="G151" s="84">
        <v>0</v>
      </c>
      <c r="H151" s="84">
        <v>0</v>
      </c>
      <c r="I151" s="84">
        <v>0</v>
      </c>
      <c r="J151" s="84">
        <v>0</v>
      </c>
      <c r="K151" s="84">
        <v>0</v>
      </c>
      <c r="L151" s="84">
        <v>0</v>
      </c>
      <c r="M151" s="84">
        <v>0</v>
      </c>
      <c r="N151" s="84">
        <v>0</v>
      </c>
      <c r="O151" s="84">
        <v>0</v>
      </c>
      <c r="P151" s="84">
        <v>0</v>
      </c>
      <c r="Q151" s="84">
        <v>0</v>
      </c>
      <c r="R151" s="84">
        <v>0</v>
      </c>
      <c r="S151" s="84">
        <v>0</v>
      </c>
      <c r="T151" s="84">
        <v>0</v>
      </c>
      <c r="U151" s="84">
        <v>0</v>
      </c>
      <c r="V151" s="84">
        <v>0</v>
      </c>
      <c r="W151" s="84">
        <v>0</v>
      </c>
      <c r="X151" s="84">
        <v>0</v>
      </c>
      <c r="Y151" s="84">
        <v>0</v>
      </c>
      <c r="Z151" s="84">
        <v>0</v>
      </c>
      <c r="AA151" s="84">
        <v>0</v>
      </c>
      <c r="AB151" s="84">
        <v>0</v>
      </c>
      <c r="AC151" s="84">
        <v>0</v>
      </c>
      <c r="AD151" s="84">
        <v>0</v>
      </c>
      <c r="AE151" s="84">
        <v>0.19337499999999999</v>
      </c>
      <c r="AF151" s="84">
        <v>0</v>
      </c>
      <c r="AG151" s="84">
        <v>0</v>
      </c>
      <c r="AH151" s="84">
        <v>0</v>
      </c>
      <c r="AI151" s="84">
        <v>0</v>
      </c>
      <c r="AJ151" s="84">
        <v>0</v>
      </c>
      <c r="AK151" s="84">
        <v>0</v>
      </c>
      <c r="AL151" s="84">
        <v>0</v>
      </c>
      <c r="AM151" s="84">
        <v>0</v>
      </c>
      <c r="AN151" s="84">
        <v>0</v>
      </c>
      <c r="AO151" s="84">
        <v>0</v>
      </c>
      <c r="AP151" s="84">
        <v>0</v>
      </c>
      <c r="AQ151" s="84">
        <v>0</v>
      </c>
      <c r="AR151" s="84">
        <v>0</v>
      </c>
      <c r="AS151" s="84">
        <v>0</v>
      </c>
      <c r="AT151" s="84">
        <v>0</v>
      </c>
      <c r="AU151" s="84">
        <v>0</v>
      </c>
      <c r="AV151" s="84">
        <v>0</v>
      </c>
      <c r="AW151" s="84">
        <v>0</v>
      </c>
      <c r="AX151" s="84">
        <v>0</v>
      </c>
      <c r="AY151" s="84">
        <v>0</v>
      </c>
      <c r="AZ151" s="84">
        <v>0</v>
      </c>
      <c r="BA151" s="84">
        <v>0</v>
      </c>
      <c r="BB151" s="84">
        <v>0</v>
      </c>
      <c r="BC151" s="84">
        <v>0</v>
      </c>
      <c r="BD151" s="84">
        <v>0</v>
      </c>
      <c r="BE151" s="84">
        <v>0</v>
      </c>
      <c r="BF151" s="84">
        <v>0</v>
      </c>
      <c r="BG151" s="84">
        <v>0</v>
      </c>
      <c r="BH151" s="84">
        <v>0</v>
      </c>
      <c r="BI151" s="84">
        <v>0</v>
      </c>
      <c r="BJ151" s="84">
        <v>0</v>
      </c>
      <c r="BK151" s="84">
        <v>0</v>
      </c>
      <c r="BL151" s="84">
        <v>0</v>
      </c>
      <c r="BM151" s="84">
        <v>0</v>
      </c>
      <c r="BN151" s="84">
        <v>0</v>
      </c>
      <c r="BO151" s="84">
        <v>0</v>
      </c>
      <c r="BP151" s="84">
        <v>0</v>
      </c>
      <c r="BQ151" s="84">
        <v>0</v>
      </c>
      <c r="BR151" s="84">
        <v>0</v>
      </c>
      <c r="BS151" s="84">
        <v>0</v>
      </c>
      <c r="BT151" s="84">
        <v>0</v>
      </c>
      <c r="BU151" s="84">
        <v>0</v>
      </c>
      <c r="BV151" s="84">
        <v>0</v>
      </c>
      <c r="BW151" s="84">
        <v>0</v>
      </c>
      <c r="BX151" s="84">
        <v>0</v>
      </c>
      <c r="BY151" s="84">
        <v>0</v>
      </c>
      <c r="BZ151" s="84">
        <v>0</v>
      </c>
      <c r="CA151" s="84">
        <v>0</v>
      </c>
      <c r="CB151" s="84">
        <v>0</v>
      </c>
      <c r="CC151" s="84">
        <v>0</v>
      </c>
      <c r="CD151" s="84">
        <v>0</v>
      </c>
      <c r="CE151" s="84">
        <v>0</v>
      </c>
      <c r="CF151" s="84">
        <v>0</v>
      </c>
      <c r="CG151" s="84">
        <v>0</v>
      </c>
      <c r="CH151" s="84">
        <v>0</v>
      </c>
      <c r="CI151" s="84">
        <v>0</v>
      </c>
      <c r="CJ151" s="84">
        <v>0</v>
      </c>
      <c r="CK151" s="84">
        <v>0</v>
      </c>
      <c r="CL151" s="84">
        <v>0</v>
      </c>
      <c r="CM151" s="84">
        <v>0</v>
      </c>
      <c r="CN151" s="84">
        <v>0</v>
      </c>
      <c r="CO151" s="84">
        <v>0</v>
      </c>
      <c r="CP151" s="84">
        <v>0</v>
      </c>
      <c r="CQ151" s="84">
        <v>0</v>
      </c>
      <c r="CR151" s="84">
        <v>0</v>
      </c>
      <c r="CS151" s="84">
        <v>0</v>
      </c>
      <c r="CT151" s="84">
        <v>0</v>
      </c>
      <c r="CU151" s="84">
        <v>0</v>
      </c>
      <c r="CV151" s="84">
        <v>0</v>
      </c>
      <c r="CW151" s="84">
        <v>0</v>
      </c>
      <c r="CX151" s="84">
        <v>0</v>
      </c>
      <c r="CY151" s="84">
        <v>0</v>
      </c>
      <c r="CZ151" s="84">
        <v>0</v>
      </c>
    </row>
    <row r="152" spans="1:104" x14ac:dyDescent="0.25">
      <c r="A152" t="s">
        <v>459</v>
      </c>
      <c r="B152" s="84">
        <v>0</v>
      </c>
      <c r="C152" s="84">
        <v>0</v>
      </c>
      <c r="D152" s="84">
        <v>0</v>
      </c>
      <c r="E152" s="84">
        <v>0</v>
      </c>
      <c r="F152" s="84">
        <v>0</v>
      </c>
      <c r="G152" s="84">
        <v>0</v>
      </c>
      <c r="H152" s="84">
        <v>0</v>
      </c>
      <c r="I152" s="84">
        <v>0</v>
      </c>
      <c r="J152" s="84">
        <v>0</v>
      </c>
      <c r="K152" s="84">
        <v>0</v>
      </c>
      <c r="L152" s="84">
        <v>0</v>
      </c>
      <c r="M152" s="84">
        <v>0</v>
      </c>
      <c r="N152" s="84">
        <v>0</v>
      </c>
      <c r="O152" s="84">
        <v>0</v>
      </c>
      <c r="P152" s="84">
        <v>0</v>
      </c>
      <c r="Q152" s="84">
        <v>0</v>
      </c>
      <c r="R152" s="84">
        <v>0</v>
      </c>
      <c r="S152" s="84">
        <v>0</v>
      </c>
      <c r="T152" s="84">
        <v>0</v>
      </c>
      <c r="U152" s="84">
        <v>0</v>
      </c>
      <c r="V152" s="84">
        <v>0</v>
      </c>
      <c r="W152" s="84">
        <v>0</v>
      </c>
      <c r="X152" s="84">
        <v>0</v>
      </c>
      <c r="Y152" s="84">
        <v>0</v>
      </c>
      <c r="Z152" s="84">
        <v>0</v>
      </c>
      <c r="AA152" s="84">
        <v>0</v>
      </c>
      <c r="AB152" s="84">
        <v>0</v>
      </c>
      <c r="AC152" s="84">
        <v>0</v>
      </c>
      <c r="AD152" s="84">
        <v>0</v>
      </c>
      <c r="AE152" s="84">
        <v>0</v>
      </c>
      <c r="AF152" s="84">
        <v>0</v>
      </c>
      <c r="AG152" s="84">
        <v>0</v>
      </c>
      <c r="AH152" s="84">
        <v>0</v>
      </c>
      <c r="AI152" s="84">
        <v>0</v>
      </c>
      <c r="AJ152" s="84">
        <v>0</v>
      </c>
      <c r="AK152" s="84">
        <v>0</v>
      </c>
      <c r="AL152" s="84">
        <v>0</v>
      </c>
      <c r="AM152" s="84">
        <v>0</v>
      </c>
      <c r="AN152" s="84">
        <v>0</v>
      </c>
      <c r="AO152" s="84">
        <v>0</v>
      </c>
      <c r="AP152" s="84">
        <v>0</v>
      </c>
      <c r="AQ152" s="84">
        <v>0</v>
      </c>
      <c r="AR152" s="84">
        <v>0</v>
      </c>
      <c r="AS152" s="84">
        <v>0</v>
      </c>
      <c r="AT152" s="84">
        <v>0</v>
      </c>
      <c r="AU152" s="84">
        <v>0</v>
      </c>
      <c r="AV152" s="84">
        <v>0</v>
      </c>
      <c r="AW152" s="84">
        <v>0</v>
      </c>
      <c r="AX152" s="84">
        <v>0</v>
      </c>
      <c r="AY152" s="84">
        <v>0</v>
      </c>
      <c r="AZ152" s="84">
        <v>0</v>
      </c>
      <c r="BA152" s="84">
        <v>0</v>
      </c>
      <c r="BB152" s="84">
        <v>0</v>
      </c>
      <c r="BC152" s="84">
        <v>0</v>
      </c>
      <c r="BD152" s="84">
        <v>0</v>
      </c>
      <c r="BE152" s="84">
        <v>0</v>
      </c>
      <c r="BF152" s="84">
        <v>0</v>
      </c>
      <c r="BG152" s="84">
        <v>0</v>
      </c>
      <c r="BH152" s="84">
        <v>0</v>
      </c>
      <c r="BI152" s="84">
        <v>0</v>
      </c>
      <c r="BJ152" s="84">
        <v>0</v>
      </c>
      <c r="BK152" s="84">
        <v>0</v>
      </c>
      <c r="BL152" s="84">
        <v>0</v>
      </c>
      <c r="BM152" s="84">
        <v>0</v>
      </c>
      <c r="BN152" s="84">
        <v>0</v>
      </c>
      <c r="BO152" s="84">
        <v>0</v>
      </c>
      <c r="BP152" s="84">
        <v>0</v>
      </c>
      <c r="BQ152" s="84">
        <v>0</v>
      </c>
      <c r="BR152" s="84">
        <v>0</v>
      </c>
      <c r="BS152" s="84">
        <v>0</v>
      </c>
      <c r="BT152" s="84">
        <v>0</v>
      </c>
      <c r="BU152" s="84">
        <v>0</v>
      </c>
      <c r="BV152" s="84">
        <v>0</v>
      </c>
      <c r="BW152" s="84">
        <v>0</v>
      </c>
      <c r="BX152" s="84">
        <v>0</v>
      </c>
      <c r="BY152" s="84">
        <v>0</v>
      </c>
      <c r="BZ152" s="84">
        <v>0</v>
      </c>
      <c r="CA152" s="84">
        <v>0</v>
      </c>
      <c r="CB152" s="84">
        <v>0</v>
      </c>
      <c r="CC152" s="84">
        <v>0</v>
      </c>
      <c r="CD152" s="84">
        <v>0</v>
      </c>
      <c r="CE152" s="84">
        <v>0</v>
      </c>
      <c r="CF152" s="84">
        <v>0</v>
      </c>
      <c r="CG152" s="84">
        <v>0</v>
      </c>
      <c r="CH152" s="84">
        <v>0</v>
      </c>
      <c r="CI152" s="84">
        <v>0</v>
      </c>
      <c r="CJ152" s="84">
        <v>0</v>
      </c>
      <c r="CK152" s="84">
        <v>0</v>
      </c>
      <c r="CL152" s="84">
        <v>0</v>
      </c>
      <c r="CM152" s="84">
        <v>0</v>
      </c>
      <c r="CN152" s="84">
        <v>0</v>
      </c>
      <c r="CO152" s="84">
        <v>0</v>
      </c>
      <c r="CP152" s="84">
        <v>0</v>
      </c>
      <c r="CQ152" s="84">
        <v>0</v>
      </c>
      <c r="CR152" s="84">
        <v>0</v>
      </c>
      <c r="CS152" s="84">
        <v>0</v>
      </c>
      <c r="CT152" s="84">
        <v>0</v>
      </c>
      <c r="CU152" s="84">
        <v>0</v>
      </c>
      <c r="CV152" s="84">
        <v>0</v>
      </c>
      <c r="CW152" s="84">
        <v>0</v>
      </c>
      <c r="CX152" s="84">
        <v>0</v>
      </c>
      <c r="CY152" s="84">
        <v>0</v>
      </c>
      <c r="CZ152" s="84">
        <v>0</v>
      </c>
    </row>
    <row r="153" spans="1:104" x14ac:dyDescent="0.25">
      <c r="A153" t="s">
        <v>462</v>
      </c>
      <c r="B153" s="84">
        <v>0</v>
      </c>
      <c r="C153" s="84">
        <v>0</v>
      </c>
      <c r="D153" s="84">
        <v>0</v>
      </c>
      <c r="E153" s="84">
        <v>0</v>
      </c>
      <c r="F153" s="84">
        <v>0</v>
      </c>
      <c r="G153" s="84">
        <v>0</v>
      </c>
      <c r="H153" s="84">
        <v>0</v>
      </c>
      <c r="I153" s="84">
        <v>0</v>
      </c>
      <c r="J153" s="84">
        <v>0</v>
      </c>
      <c r="K153" s="84">
        <v>0</v>
      </c>
      <c r="L153" s="84">
        <v>0</v>
      </c>
      <c r="M153" s="84">
        <v>0</v>
      </c>
      <c r="N153" s="84">
        <v>0</v>
      </c>
      <c r="O153" s="84">
        <v>0</v>
      </c>
      <c r="P153" s="84">
        <v>0</v>
      </c>
      <c r="Q153" s="84">
        <v>0</v>
      </c>
      <c r="R153" s="84">
        <v>0</v>
      </c>
      <c r="S153" s="84">
        <v>0</v>
      </c>
      <c r="T153" s="84">
        <v>0</v>
      </c>
      <c r="U153" s="84">
        <v>0</v>
      </c>
      <c r="V153" s="84">
        <v>0</v>
      </c>
      <c r="W153" s="84">
        <v>0</v>
      </c>
      <c r="X153" s="84">
        <v>0</v>
      </c>
      <c r="Y153" s="84">
        <v>0</v>
      </c>
      <c r="Z153" s="84">
        <v>0</v>
      </c>
      <c r="AA153" s="84">
        <v>0</v>
      </c>
      <c r="AB153" s="84">
        <v>0</v>
      </c>
      <c r="AC153" s="84">
        <v>0</v>
      </c>
      <c r="AD153" s="84">
        <v>0</v>
      </c>
      <c r="AE153" s="84">
        <v>0</v>
      </c>
      <c r="AF153" s="84">
        <v>0</v>
      </c>
      <c r="AG153" s="84">
        <v>0</v>
      </c>
      <c r="AH153" s="84">
        <v>0</v>
      </c>
      <c r="AI153" s="84">
        <v>0</v>
      </c>
      <c r="AJ153" s="84">
        <v>0</v>
      </c>
      <c r="AK153" s="84">
        <v>0</v>
      </c>
      <c r="AL153" s="84">
        <v>0</v>
      </c>
      <c r="AM153" s="84">
        <v>0</v>
      </c>
      <c r="AN153" s="84">
        <v>0</v>
      </c>
      <c r="AO153" s="84">
        <v>0</v>
      </c>
      <c r="AP153" s="84">
        <v>0</v>
      </c>
      <c r="AQ153" s="84">
        <v>0</v>
      </c>
      <c r="AR153" s="84">
        <v>0</v>
      </c>
      <c r="AS153" s="84">
        <v>0</v>
      </c>
      <c r="AT153" s="84">
        <v>0</v>
      </c>
      <c r="AU153" s="84">
        <v>0</v>
      </c>
      <c r="AV153" s="84">
        <v>0</v>
      </c>
      <c r="AW153" s="84">
        <v>0</v>
      </c>
      <c r="AX153" s="84">
        <v>0</v>
      </c>
      <c r="AY153" s="84">
        <v>0</v>
      </c>
      <c r="AZ153" s="84">
        <v>0</v>
      </c>
      <c r="BA153" s="84">
        <v>0</v>
      </c>
      <c r="BB153" s="84">
        <v>0</v>
      </c>
      <c r="BC153" s="84">
        <v>0</v>
      </c>
      <c r="BD153" s="84">
        <v>0.28053400000000001</v>
      </c>
      <c r="BE153" s="84">
        <v>0.28053400000000001</v>
      </c>
      <c r="BF153" s="84">
        <v>0</v>
      </c>
      <c r="BG153" s="84">
        <v>0.249029</v>
      </c>
      <c r="BH153" s="84">
        <v>5.9486499999999998E-2</v>
      </c>
      <c r="BI153" s="84">
        <v>0.29195599999999999</v>
      </c>
      <c r="BJ153" s="84">
        <v>0</v>
      </c>
      <c r="BK153" s="84">
        <v>0</v>
      </c>
      <c r="BL153" s="84">
        <v>0</v>
      </c>
      <c r="BM153" s="84">
        <v>0</v>
      </c>
      <c r="BN153" s="84">
        <v>0</v>
      </c>
      <c r="BO153" s="84">
        <v>0</v>
      </c>
      <c r="BP153" s="84">
        <v>0</v>
      </c>
      <c r="BQ153" s="84">
        <v>0</v>
      </c>
      <c r="BR153" s="84">
        <v>0</v>
      </c>
      <c r="BS153" s="84">
        <v>0</v>
      </c>
      <c r="BT153" s="84">
        <v>0</v>
      </c>
      <c r="BU153" s="84">
        <v>0.183505</v>
      </c>
      <c r="BV153" s="84">
        <v>0</v>
      </c>
      <c r="BW153" s="84">
        <v>0</v>
      </c>
      <c r="BX153" s="84">
        <v>0</v>
      </c>
      <c r="BY153" s="84">
        <v>0</v>
      </c>
      <c r="BZ153" s="84">
        <v>0</v>
      </c>
      <c r="CA153" s="84">
        <v>0</v>
      </c>
      <c r="CB153" s="84">
        <v>0</v>
      </c>
      <c r="CC153" s="84">
        <v>0</v>
      </c>
      <c r="CD153" s="84">
        <v>0</v>
      </c>
      <c r="CE153" s="84">
        <v>0</v>
      </c>
      <c r="CF153" s="84">
        <v>0</v>
      </c>
      <c r="CG153" s="84">
        <v>0</v>
      </c>
      <c r="CH153" s="84">
        <v>0</v>
      </c>
      <c r="CI153" s="84">
        <v>0</v>
      </c>
      <c r="CJ153" s="84">
        <v>0</v>
      </c>
      <c r="CK153" s="84">
        <v>0</v>
      </c>
      <c r="CL153" s="84">
        <v>0</v>
      </c>
      <c r="CM153" s="84">
        <v>0</v>
      </c>
      <c r="CN153" s="84">
        <v>0</v>
      </c>
      <c r="CO153" s="84">
        <v>0</v>
      </c>
      <c r="CP153" s="84">
        <v>0</v>
      </c>
      <c r="CQ153" s="84">
        <v>0</v>
      </c>
      <c r="CR153" s="84">
        <v>0</v>
      </c>
      <c r="CS153" s="84">
        <v>0</v>
      </c>
      <c r="CT153" s="84">
        <v>0</v>
      </c>
      <c r="CU153" s="84">
        <v>0</v>
      </c>
      <c r="CV153" s="84">
        <v>0</v>
      </c>
      <c r="CW153" s="84">
        <v>0</v>
      </c>
      <c r="CX153" s="84">
        <v>0</v>
      </c>
      <c r="CY153" s="84">
        <v>0</v>
      </c>
      <c r="CZ153" s="84">
        <v>0</v>
      </c>
    </row>
    <row r="154" spans="1:104" x14ac:dyDescent="0.25">
      <c r="A154" t="s">
        <v>465</v>
      </c>
      <c r="B154" s="84">
        <v>0</v>
      </c>
      <c r="C154" s="84">
        <v>0</v>
      </c>
      <c r="D154" s="84">
        <v>0</v>
      </c>
      <c r="E154" s="84">
        <v>0</v>
      </c>
      <c r="F154" s="84">
        <v>0</v>
      </c>
      <c r="G154" s="84">
        <v>0</v>
      </c>
      <c r="H154" s="84">
        <v>0</v>
      </c>
      <c r="I154" s="84">
        <v>0</v>
      </c>
      <c r="J154" s="84">
        <v>0</v>
      </c>
      <c r="K154" s="84">
        <v>0</v>
      </c>
      <c r="L154" s="84">
        <v>0</v>
      </c>
      <c r="M154" s="84">
        <v>0</v>
      </c>
      <c r="N154" s="84">
        <v>0</v>
      </c>
      <c r="O154" s="84">
        <v>0</v>
      </c>
      <c r="P154" s="84">
        <v>0</v>
      </c>
      <c r="Q154" s="84">
        <v>0</v>
      </c>
      <c r="R154" s="84">
        <v>0</v>
      </c>
      <c r="S154" s="84">
        <v>0</v>
      </c>
      <c r="T154" s="84">
        <v>0</v>
      </c>
      <c r="U154" s="84">
        <v>0</v>
      </c>
      <c r="V154" s="84">
        <v>0</v>
      </c>
      <c r="W154" s="84">
        <v>0</v>
      </c>
      <c r="X154" s="84">
        <v>0</v>
      </c>
      <c r="Y154" s="84">
        <v>0</v>
      </c>
      <c r="Z154" s="84">
        <v>0</v>
      </c>
      <c r="AA154" s="84">
        <v>0</v>
      </c>
      <c r="AB154" s="84">
        <v>0</v>
      </c>
      <c r="AC154" s="84">
        <v>0</v>
      </c>
      <c r="AD154" s="84">
        <v>0</v>
      </c>
      <c r="AE154" s="84">
        <v>0</v>
      </c>
      <c r="AF154" s="84">
        <v>0</v>
      </c>
      <c r="AG154" s="84">
        <v>0</v>
      </c>
      <c r="AH154" s="84">
        <v>1.8671400000000001E-2</v>
      </c>
      <c r="AI154" s="84">
        <v>0</v>
      </c>
      <c r="AJ154" s="84">
        <v>0</v>
      </c>
      <c r="AK154" s="84">
        <v>0</v>
      </c>
      <c r="AL154" s="84">
        <v>0</v>
      </c>
      <c r="AM154" s="84">
        <v>0</v>
      </c>
      <c r="AN154" s="84">
        <v>0</v>
      </c>
      <c r="AO154" s="84">
        <v>0</v>
      </c>
      <c r="AP154" s="84">
        <v>0</v>
      </c>
      <c r="AQ154" s="84">
        <v>0</v>
      </c>
      <c r="AR154" s="84">
        <v>0</v>
      </c>
      <c r="AS154" s="84">
        <v>0</v>
      </c>
      <c r="AT154" s="84">
        <v>0</v>
      </c>
      <c r="AU154" s="84">
        <v>0</v>
      </c>
      <c r="AV154" s="84">
        <v>0</v>
      </c>
      <c r="AW154" s="84">
        <v>0</v>
      </c>
      <c r="AX154" s="84">
        <v>0</v>
      </c>
      <c r="AY154" s="84">
        <v>0</v>
      </c>
      <c r="AZ154" s="84">
        <v>0</v>
      </c>
      <c r="BA154" s="84">
        <v>0</v>
      </c>
      <c r="BB154" s="84">
        <v>0</v>
      </c>
      <c r="BC154" s="84">
        <v>0</v>
      </c>
      <c r="BD154" s="84">
        <v>0</v>
      </c>
      <c r="BE154" s="84">
        <v>0</v>
      </c>
      <c r="BF154" s="84">
        <v>0</v>
      </c>
      <c r="BG154" s="84">
        <v>0</v>
      </c>
      <c r="BH154" s="84">
        <v>1.9090299999999999E-3</v>
      </c>
      <c r="BI154" s="84">
        <v>0</v>
      </c>
      <c r="BJ154" s="84">
        <v>0</v>
      </c>
      <c r="BK154" s="84">
        <v>0</v>
      </c>
      <c r="BL154" s="84">
        <v>0</v>
      </c>
      <c r="BM154" s="84">
        <v>0</v>
      </c>
      <c r="BN154" s="84">
        <v>0</v>
      </c>
      <c r="BO154" s="84">
        <v>0</v>
      </c>
      <c r="BP154" s="84">
        <v>0</v>
      </c>
      <c r="BQ154" s="84">
        <v>0</v>
      </c>
      <c r="BR154" s="84">
        <v>0</v>
      </c>
      <c r="BS154" s="84">
        <v>0</v>
      </c>
      <c r="BT154" s="84">
        <v>0</v>
      </c>
      <c r="BU154" s="84">
        <v>0</v>
      </c>
      <c r="BV154" s="84">
        <v>0</v>
      </c>
      <c r="BW154" s="84">
        <v>0</v>
      </c>
      <c r="BX154" s="84">
        <v>0</v>
      </c>
      <c r="BY154" s="84">
        <v>0</v>
      </c>
      <c r="BZ154" s="84">
        <v>0</v>
      </c>
      <c r="CA154" s="84">
        <v>0</v>
      </c>
      <c r="CB154" s="84">
        <v>0</v>
      </c>
      <c r="CC154" s="84">
        <v>0</v>
      </c>
      <c r="CD154" s="84">
        <v>0</v>
      </c>
      <c r="CE154" s="84">
        <v>0</v>
      </c>
      <c r="CF154" s="84">
        <v>0</v>
      </c>
      <c r="CG154" s="84">
        <v>0</v>
      </c>
      <c r="CH154" s="84">
        <v>0</v>
      </c>
      <c r="CI154" s="84">
        <v>0</v>
      </c>
      <c r="CJ154" s="84">
        <v>0</v>
      </c>
      <c r="CK154" s="84">
        <v>0</v>
      </c>
      <c r="CL154" s="84">
        <v>0</v>
      </c>
      <c r="CM154" s="84">
        <v>0</v>
      </c>
      <c r="CN154" s="84">
        <v>0</v>
      </c>
      <c r="CO154" s="84">
        <v>0</v>
      </c>
      <c r="CP154" s="84">
        <v>0</v>
      </c>
      <c r="CQ154" s="84">
        <v>0</v>
      </c>
      <c r="CR154" s="84">
        <v>0</v>
      </c>
      <c r="CS154" s="84">
        <v>0</v>
      </c>
      <c r="CT154" s="84">
        <v>0</v>
      </c>
      <c r="CU154" s="84">
        <v>0</v>
      </c>
      <c r="CV154" s="84">
        <v>0</v>
      </c>
      <c r="CW154" s="84">
        <v>0</v>
      </c>
      <c r="CX154" s="84">
        <v>0</v>
      </c>
      <c r="CY154" s="84">
        <v>0</v>
      </c>
      <c r="CZ154" s="84">
        <v>0</v>
      </c>
    </row>
    <row r="155" spans="1:104" x14ac:dyDescent="0.25">
      <c r="A155" t="s">
        <v>675</v>
      </c>
      <c r="B155" s="84">
        <v>0</v>
      </c>
      <c r="C155" s="84">
        <v>0</v>
      </c>
      <c r="D155" s="84">
        <v>0</v>
      </c>
      <c r="E155" s="84">
        <v>0</v>
      </c>
      <c r="F155" s="84">
        <v>0</v>
      </c>
      <c r="G155" s="84">
        <v>0</v>
      </c>
      <c r="H155" s="84">
        <v>0</v>
      </c>
      <c r="I155" s="84">
        <v>0</v>
      </c>
      <c r="J155" s="84">
        <v>0</v>
      </c>
      <c r="K155" s="84">
        <v>0</v>
      </c>
      <c r="L155" s="84">
        <v>0</v>
      </c>
      <c r="M155" s="84">
        <v>0</v>
      </c>
      <c r="N155" s="84">
        <v>0</v>
      </c>
      <c r="O155" s="84">
        <v>0</v>
      </c>
      <c r="P155" s="84">
        <v>0</v>
      </c>
      <c r="Q155" s="84">
        <v>0</v>
      </c>
      <c r="R155" s="84">
        <v>0</v>
      </c>
      <c r="S155" s="84">
        <v>0</v>
      </c>
      <c r="T155" s="84">
        <v>0</v>
      </c>
      <c r="U155" s="84">
        <v>0</v>
      </c>
      <c r="V155" s="84">
        <v>0</v>
      </c>
      <c r="W155" s="84">
        <v>0</v>
      </c>
      <c r="X155" s="84">
        <v>0</v>
      </c>
      <c r="Y155" s="84">
        <v>0</v>
      </c>
      <c r="Z155" s="84">
        <v>0</v>
      </c>
      <c r="AA155" s="84">
        <v>0</v>
      </c>
      <c r="AB155" s="84">
        <v>0</v>
      </c>
      <c r="AC155" s="84">
        <v>0</v>
      </c>
      <c r="AD155" s="84">
        <v>0</v>
      </c>
      <c r="AE155" s="84">
        <v>0</v>
      </c>
      <c r="AF155" s="84">
        <v>0</v>
      </c>
      <c r="AG155" s="84">
        <v>0</v>
      </c>
      <c r="AH155" s="84">
        <v>0</v>
      </c>
      <c r="AI155" s="84">
        <v>0</v>
      </c>
      <c r="AJ155" s="84">
        <v>0</v>
      </c>
      <c r="AK155" s="84">
        <v>0</v>
      </c>
      <c r="AL155" s="84">
        <v>0</v>
      </c>
      <c r="AM155" s="84">
        <v>0</v>
      </c>
      <c r="AN155" s="84">
        <v>0</v>
      </c>
      <c r="AO155" s="84">
        <v>0</v>
      </c>
      <c r="AP155" s="84">
        <v>0</v>
      </c>
      <c r="AQ155" s="84">
        <v>0</v>
      </c>
      <c r="AR155" s="84">
        <v>0</v>
      </c>
      <c r="AS155" s="84">
        <v>0</v>
      </c>
      <c r="AT155" s="84">
        <v>0</v>
      </c>
      <c r="AU155" s="84">
        <v>0</v>
      </c>
      <c r="AV155" s="84">
        <v>0</v>
      </c>
      <c r="AW155" s="84">
        <v>0</v>
      </c>
      <c r="AX155" s="84">
        <v>0</v>
      </c>
      <c r="AY155" s="84">
        <v>0</v>
      </c>
      <c r="AZ155" s="84">
        <v>0</v>
      </c>
      <c r="BA155" s="84">
        <v>0</v>
      </c>
      <c r="BB155" s="84">
        <v>0</v>
      </c>
      <c r="BC155" s="84">
        <v>0</v>
      </c>
      <c r="BD155" s="84">
        <v>0</v>
      </c>
      <c r="BE155" s="84">
        <v>0</v>
      </c>
      <c r="BF155" s="84">
        <v>0</v>
      </c>
      <c r="BG155" s="84">
        <v>0</v>
      </c>
      <c r="BH155" s="84">
        <v>0</v>
      </c>
      <c r="BI155" s="84">
        <v>0</v>
      </c>
      <c r="BJ155" s="84">
        <v>0</v>
      </c>
      <c r="BK155" s="84">
        <v>0</v>
      </c>
      <c r="BL155" s="84">
        <v>0</v>
      </c>
      <c r="BM155" s="84">
        <v>0</v>
      </c>
      <c r="BN155" s="84">
        <v>0</v>
      </c>
      <c r="BO155" s="84">
        <v>0</v>
      </c>
      <c r="BP155" s="84">
        <v>0</v>
      </c>
      <c r="BQ155" s="84">
        <v>0</v>
      </c>
      <c r="BR155" s="84">
        <v>0</v>
      </c>
      <c r="BS155" s="84">
        <v>0</v>
      </c>
      <c r="BT155" s="84">
        <v>0</v>
      </c>
      <c r="BU155" s="84">
        <v>0</v>
      </c>
      <c r="BV155" s="84">
        <v>0</v>
      </c>
      <c r="BW155" s="84">
        <v>0</v>
      </c>
      <c r="BX155" s="84">
        <v>0</v>
      </c>
      <c r="BY155" s="84">
        <v>0</v>
      </c>
      <c r="BZ155" s="84">
        <v>0</v>
      </c>
      <c r="CA155" s="84">
        <v>0</v>
      </c>
      <c r="CB155" s="84">
        <v>0</v>
      </c>
      <c r="CC155" s="84">
        <v>0</v>
      </c>
      <c r="CD155" s="84">
        <v>0</v>
      </c>
      <c r="CE155" s="84">
        <v>0</v>
      </c>
      <c r="CF155" s="84">
        <v>0</v>
      </c>
      <c r="CG155" s="84">
        <v>0</v>
      </c>
      <c r="CH155" s="84">
        <v>0</v>
      </c>
      <c r="CI155" s="84">
        <v>0</v>
      </c>
      <c r="CJ155" s="84">
        <v>0</v>
      </c>
      <c r="CK155" s="84">
        <v>0</v>
      </c>
      <c r="CL155" s="84">
        <v>0</v>
      </c>
      <c r="CM155" s="84">
        <v>0</v>
      </c>
      <c r="CN155" s="84">
        <v>0</v>
      </c>
      <c r="CO155" s="84">
        <v>0</v>
      </c>
      <c r="CP155" s="84">
        <v>0</v>
      </c>
      <c r="CQ155" s="84">
        <v>0</v>
      </c>
      <c r="CR155" s="84">
        <v>0</v>
      </c>
      <c r="CS155" s="84">
        <v>0</v>
      </c>
      <c r="CT155" s="84">
        <v>0</v>
      </c>
      <c r="CU155" s="84">
        <v>0</v>
      </c>
      <c r="CV155" s="84">
        <v>0</v>
      </c>
      <c r="CW155" s="84">
        <v>0</v>
      </c>
      <c r="CX155" s="84">
        <v>0</v>
      </c>
      <c r="CY155" s="84">
        <v>0</v>
      </c>
      <c r="CZ155" s="84">
        <v>0</v>
      </c>
    </row>
    <row r="156" spans="1:104" x14ac:dyDescent="0.25">
      <c r="A156" t="s">
        <v>676</v>
      </c>
      <c r="B156" s="84">
        <v>0</v>
      </c>
      <c r="C156" s="84">
        <v>0</v>
      </c>
      <c r="D156" s="84">
        <v>0</v>
      </c>
      <c r="E156" s="84">
        <v>0</v>
      </c>
      <c r="F156" s="84">
        <v>0</v>
      </c>
      <c r="G156" s="84">
        <v>0</v>
      </c>
      <c r="H156" s="84">
        <v>0</v>
      </c>
      <c r="I156" s="84">
        <v>0</v>
      </c>
      <c r="J156" s="84">
        <v>0</v>
      </c>
      <c r="K156" s="84">
        <v>0</v>
      </c>
      <c r="L156" s="84">
        <v>0</v>
      </c>
      <c r="M156" s="84">
        <v>0</v>
      </c>
      <c r="N156" s="84">
        <v>0</v>
      </c>
      <c r="O156" s="84">
        <v>0</v>
      </c>
      <c r="P156" s="84">
        <v>0</v>
      </c>
      <c r="Q156" s="84">
        <v>0</v>
      </c>
      <c r="R156" s="84">
        <v>0</v>
      </c>
      <c r="S156" s="84">
        <v>0</v>
      </c>
      <c r="T156" s="84">
        <v>0</v>
      </c>
      <c r="U156" s="84">
        <v>0</v>
      </c>
      <c r="V156" s="84">
        <v>0</v>
      </c>
      <c r="W156" s="84">
        <v>0</v>
      </c>
      <c r="X156" s="84">
        <v>0</v>
      </c>
      <c r="Y156" s="84">
        <v>0</v>
      </c>
      <c r="Z156" s="84">
        <v>0</v>
      </c>
      <c r="AA156" s="84">
        <v>0</v>
      </c>
      <c r="AB156" s="84">
        <v>0</v>
      </c>
      <c r="AC156" s="84">
        <v>0</v>
      </c>
      <c r="AD156" s="84">
        <v>0</v>
      </c>
      <c r="AE156" s="84">
        <v>0</v>
      </c>
      <c r="AF156" s="84">
        <v>0</v>
      </c>
      <c r="AG156" s="84">
        <v>0</v>
      </c>
      <c r="AH156" s="84">
        <v>0</v>
      </c>
      <c r="AI156" s="84">
        <v>0</v>
      </c>
      <c r="AJ156" s="84">
        <v>0</v>
      </c>
      <c r="AK156" s="84">
        <v>0</v>
      </c>
      <c r="AL156" s="84">
        <v>0</v>
      </c>
      <c r="AM156" s="84">
        <v>0</v>
      </c>
      <c r="AN156" s="84">
        <v>0</v>
      </c>
      <c r="AO156" s="84">
        <v>0</v>
      </c>
      <c r="AP156" s="84">
        <v>0</v>
      </c>
      <c r="AQ156" s="84">
        <v>0</v>
      </c>
      <c r="AR156" s="84">
        <v>0</v>
      </c>
      <c r="AS156" s="84">
        <v>0</v>
      </c>
      <c r="AT156" s="84">
        <v>0</v>
      </c>
      <c r="AU156" s="84">
        <v>0</v>
      </c>
      <c r="AV156" s="84">
        <v>0</v>
      </c>
      <c r="AW156" s="84">
        <v>0</v>
      </c>
      <c r="AX156" s="84">
        <v>0</v>
      </c>
      <c r="AY156" s="84">
        <v>0</v>
      </c>
      <c r="AZ156" s="84">
        <v>0</v>
      </c>
      <c r="BA156" s="84">
        <v>0</v>
      </c>
      <c r="BB156" s="84">
        <v>0</v>
      </c>
      <c r="BC156" s="84">
        <v>0</v>
      </c>
      <c r="BD156" s="84">
        <v>0</v>
      </c>
      <c r="BE156" s="84">
        <v>0</v>
      </c>
      <c r="BF156" s="84">
        <v>0</v>
      </c>
      <c r="BG156" s="84">
        <v>0</v>
      </c>
      <c r="BH156" s="84">
        <v>0</v>
      </c>
      <c r="BI156" s="84">
        <v>0</v>
      </c>
      <c r="BJ156" s="84">
        <v>0</v>
      </c>
      <c r="BK156" s="84">
        <v>0</v>
      </c>
      <c r="BL156" s="84">
        <v>0</v>
      </c>
      <c r="BM156" s="84">
        <v>0</v>
      </c>
      <c r="BN156" s="84">
        <v>0</v>
      </c>
      <c r="BO156" s="84">
        <v>0</v>
      </c>
      <c r="BP156" s="84">
        <v>0</v>
      </c>
      <c r="BQ156" s="84">
        <v>0</v>
      </c>
      <c r="BR156" s="84">
        <v>0</v>
      </c>
      <c r="BS156" s="84">
        <v>0</v>
      </c>
      <c r="BT156" s="84">
        <v>0</v>
      </c>
      <c r="BU156" s="84">
        <v>0</v>
      </c>
      <c r="BV156" s="84">
        <v>0</v>
      </c>
      <c r="BW156" s="84">
        <v>0</v>
      </c>
      <c r="BX156" s="84">
        <v>0</v>
      </c>
      <c r="BY156" s="84">
        <v>0</v>
      </c>
      <c r="BZ156" s="84">
        <v>0</v>
      </c>
      <c r="CA156" s="84">
        <v>0</v>
      </c>
      <c r="CB156" s="84">
        <v>0</v>
      </c>
      <c r="CC156" s="84">
        <v>0</v>
      </c>
      <c r="CD156" s="84">
        <v>0</v>
      </c>
      <c r="CE156" s="84">
        <v>0</v>
      </c>
      <c r="CF156" s="84">
        <v>0</v>
      </c>
      <c r="CG156" s="84">
        <v>0</v>
      </c>
      <c r="CH156" s="84">
        <v>0</v>
      </c>
      <c r="CI156" s="84">
        <v>0</v>
      </c>
      <c r="CJ156" s="84">
        <v>0</v>
      </c>
      <c r="CK156" s="84">
        <v>0</v>
      </c>
      <c r="CL156" s="84">
        <v>0</v>
      </c>
      <c r="CM156" s="84">
        <v>0</v>
      </c>
      <c r="CN156" s="84">
        <v>0</v>
      </c>
      <c r="CO156" s="84">
        <v>0</v>
      </c>
      <c r="CP156" s="84">
        <v>0</v>
      </c>
      <c r="CQ156" s="84">
        <v>0</v>
      </c>
      <c r="CR156" s="84">
        <v>0</v>
      </c>
      <c r="CS156" s="84">
        <v>0</v>
      </c>
      <c r="CT156" s="84">
        <v>0</v>
      </c>
      <c r="CU156" s="84">
        <v>0</v>
      </c>
      <c r="CV156" s="84">
        <v>0</v>
      </c>
      <c r="CW156" s="84">
        <v>0</v>
      </c>
      <c r="CX156" s="84">
        <v>0</v>
      </c>
      <c r="CY156" s="84">
        <v>0</v>
      </c>
      <c r="CZ156" s="84">
        <v>0</v>
      </c>
    </row>
    <row r="157" spans="1:104" x14ac:dyDescent="0.25">
      <c r="A157" t="s">
        <v>677</v>
      </c>
      <c r="B157" s="84">
        <v>0</v>
      </c>
      <c r="C157" s="84">
        <v>0</v>
      </c>
      <c r="D157" s="84">
        <v>0</v>
      </c>
      <c r="E157" s="84">
        <v>0</v>
      </c>
      <c r="F157" s="84">
        <v>0</v>
      </c>
      <c r="G157" s="84">
        <v>0</v>
      </c>
      <c r="H157" s="84">
        <v>0</v>
      </c>
      <c r="I157" s="84">
        <v>0</v>
      </c>
      <c r="J157" s="84">
        <v>0</v>
      </c>
      <c r="K157" s="84">
        <v>0</v>
      </c>
      <c r="L157" s="84">
        <v>0</v>
      </c>
      <c r="M157" s="84">
        <v>0</v>
      </c>
      <c r="N157" s="84">
        <v>0</v>
      </c>
      <c r="O157" s="84">
        <v>0.31215700000000002</v>
      </c>
      <c r="P157" s="84">
        <v>0.53922400000000004</v>
      </c>
      <c r="Q157" s="84">
        <v>0</v>
      </c>
      <c r="R157" s="84">
        <v>0</v>
      </c>
      <c r="S157" s="84">
        <v>0</v>
      </c>
      <c r="T157" s="84">
        <v>0</v>
      </c>
      <c r="U157" s="84">
        <v>0</v>
      </c>
      <c r="V157" s="84">
        <v>0</v>
      </c>
      <c r="W157" s="84">
        <v>0</v>
      </c>
      <c r="X157" s="84">
        <v>0</v>
      </c>
      <c r="Y157" s="84">
        <v>0</v>
      </c>
      <c r="Z157" s="84">
        <v>0</v>
      </c>
      <c r="AA157" s="84">
        <v>0</v>
      </c>
      <c r="AB157" s="84">
        <v>0</v>
      </c>
      <c r="AC157" s="84">
        <v>0</v>
      </c>
      <c r="AD157" s="84">
        <v>0</v>
      </c>
      <c r="AE157" s="84">
        <v>0</v>
      </c>
      <c r="AF157" s="84">
        <v>0</v>
      </c>
      <c r="AG157" s="84">
        <v>0</v>
      </c>
      <c r="AH157" s="84">
        <v>0</v>
      </c>
      <c r="AI157" s="84">
        <v>0</v>
      </c>
      <c r="AJ157" s="84">
        <v>0</v>
      </c>
      <c r="AK157" s="84">
        <v>0</v>
      </c>
      <c r="AL157" s="84">
        <v>0</v>
      </c>
      <c r="AM157" s="84">
        <v>0</v>
      </c>
      <c r="AN157" s="84">
        <v>0</v>
      </c>
      <c r="AO157" s="84">
        <v>0</v>
      </c>
      <c r="AP157" s="84">
        <v>0</v>
      </c>
      <c r="AQ157" s="84">
        <v>0</v>
      </c>
      <c r="AR157" s="84">
        <v>0</v>
      </c>
      <c r="AS157" s="84">
        <v>0</v>
      </c>
      <c r="AT157" s="84">
        <v>0</v>
      </c>
      <c r="AU157" s="84">
        <v>0</v>
      </c>
      <c r="AV157" s="84">
        <v>0</v>
      </c>
      <c r="AW157" s="84">
        <v>0</v>
      </c>
      <c r="AX157" s="84">
        <v>0</v>
      </c>
      <c r="AY157" s="84">
        <v>0</v>
      </c>
      <c r="AZ157" s="84">
        <v>0</v>
      </c>
      <c r="BA157" s="84">
        <v>0</v>
      </c>
      <c r="BB157" s="84">
        <v>0</v>
      </c>
      <c r="BC157" s="84">
        <v>0</v>
      </c>
      <c r="BD157" s="84">
        <v>0</v>
      </c>
      <c r="BE157" s="84">
        <v>0</v>
      </c>
      <c r="BF157" s="84">
        <v>0</v>
      </c>
      <c r="BG157" s="84">
        <v>0</v>
      </c>
      <c r="BH157" s="84">
        <v>0</v>
      </c>
      <c r="BI157" s="84">
        <v>0</v>
      </c>
      <c r="BJ157" s="84">
        <v>0</v>
      </c>
      <c r="BK157" s="84">
        <v>0</v>
      </c>
      <c r="BL157" s="84">
        <v>0</v>
      </c>
      <c r="BM157" s="84">
        <v>0</v>
      </c>
      <c r="BN157" s="84">
        <v>0</v>
      </c>
      <c r="BO157" s="84">
        <v>0</v>
      </c>
      <c r="BP157" s="84">
        <v>0</v>
      </c>
      <c r="BQ157" s="84">
        <v>0</v>
      </c>
      <c r="BR157" s="84">
        <v>0</v>
      </c>
      <c r="BS157" s="84">
        <v>0</v>
      </c>
      <c r="BT157" s="84">
        <v>0</v>
      </c>
      <c r="BU157" s="84">
        <v>0</v>
      </c>
      <c r="BV157" s="84">
        <v>0</v>
      </c>
      <c r="BW157" s="84">
        <v>0</v>
      </c>
      <c r="BX157" s="84">
        <v>0</v>
      </c>
      <c r="BY157" s="84">
        <v>0</v>
      </c>
      <c r="BZ157" s="84">
        <v>0</v>
      </c>
      <c r="CA157" s="84">
        <v>0.56142300000000001</v>
      </c>
      <c r="CB157" s="84">
        <v>0.56142300000000001</v>
      </c>
      <c r="CC157" s="84">
        <v>0</v>
      </c>
      <c r="CD157" s="84">
        <v>0</v>
      </c>
      <c r="CE157" s="84">
        <v>0</v>
      </c>
      <c r="CF157" s="84">
        <v>0</v>
      </c>
      <c r="CG157" s="84">
        <v>0</v>
      </c>
      <c r="CH157" s="84">
        <v>0</v>
      </c>
      <c r="CI157" s="84">
        <v>0</v>
      </c>
      <c r="CJ157" s="84">
        <v>0</v>
      </c>
      <c r="CK157" s="84">
        <v>0</v>
      </c>
      <c r="CL157" s="84">
        <v>0</v>
      </c>
      <c r="CM157" s="84">
        <v>1</v>
      </c>
      <c r="CN157" s="84">
        <v>1</v>
      </c>
      <c r="CO157" s="84">
        <v>1</v>
      </c>
      <c r="CP157" s="84">
        <v>0</v>
      </c>
      <c r="CQ157" s="84">
        <v>0</v>
      </c>
      <c r="CR157" s="84">
        <v>0</v>
      </c>
      <c r="CS157" s="84">
        <v>0</v>
      </c>
      <c r="CT157" s="84">
        <v>0</v>
      </c>
      <c r="CU157" s="84">
        <v>0</v>
      </c>
      <c r="CV157" s="84">
        <v>0</v>
      </c>
      <c r="CW157" s="84">
        <v>0</v>
      </c>
      <c r="CX157" s="84">
        <v>0</v>
      </c>
      <c r="CY157" s="84">
        <v>0</v>
      </c>
      <c r="CZ157" s="84">
        <v>1.1567900000000001E-2</v>
      </c>
    </row>
    <row r="158" spans="1:104" x14ac:dyDescent="0.25">
      <c r="A158" t="s">
        <v>477</v>
      </c>
      <c r="B158" s="84">
        <v>0</v>
      </c>
      <c r="C158" s="84">
        <v>0</v>
      </c>
      <c r="D158" s="84">
        <v>0</v>
      </c>
      <c r="E158" s="84">
        <v>0</v>
      </c>
      <c r="F158" s="84">
        <v>0</v>
      </c>
      <c r="G158" s="84">
        <v>0</v>
      </c>
      <c r="H158" s="84">
        <v>0</v>
      </c>
      <c r="I158" s="84">
        <v>0</v>
      </c>
      <c r="J158" s="84">
        <v>0</v>
      </c>
      <c r="K158" s="84">
        <v>0</v>
      </c>
      <c r="L158" s="84">
        <v>0</v>
      </c>
      <c r="M158" s="84">
        <v>0</v>
      </c>
      <c r="N158" s="84">
        <v>0</v>
      </c>
      <c r="O158" s="84">
        <v>0</v>
      </c>
      <c r="P158" s="84">
        <v>0</v>
      </c>
      <c r="Q158" s="84">
        <v>0</v>
      </c>
      <c r="R158" s="84">
        <v>0</v>
      </c>
      <c r="S158" s="84">
        <v>0</v>
      </c>
      <c r="T158" s="84">
        <v>0</v>
      </c>
      <c r="U158" s="84">
        <v>0</v>
      </c>
      <c r="V158" s="84">
        <v>0</v>
      </c>
      <c r="W158" s="84">
        <v>0</v>
      </c>
      <c r="X158" s="84">
        <v>0</v>
      </c>
      <c r="Y158" s="84">
        <v>0</v>
      </c>
      <c r="Z158" s="84">
        <v>0</v>
      </c>
      <c r="AA158" s="84">
        <v>0</v>
      </c>
      <c r="AB158" s="84">
        <v>0</v>
      </c>
      <c r="AC158" s="84">
        <v>0</v>
      </c>
      <c r="AD158" s="84">
        <v>0</v>
      </c>
      <c r="AE158" s="84">
        <v>0</v>
      </c>
      <c r="AF158" s="84">
        <v>0</v>
      </c>
      <c r="AG158" s="84">
        <v>0</v>
      </c>
      <c r="AH158" s="84">
        <v>0</v>
      </c>
      <c r="AI158" s="84">
        <v>0</v>
      </c>
      <c r="AJ158" s="84">
        <v>0</v>
      </c>
      <c r="AK158" s="84">
        <v>0</v>
      </c>
      <c r="AL158" s="84">
        <v>0</v>
      </c>
      <c r="AM158" s="84">
        <v>0</v>
      </c>
      <c r="AN158" s="84">
        <v>0</v>
      </c>
      <c r="AO158" s="84">
        <v>0</v>
      </c>
      <c r="AP158" s="84">
        <v>0</v>
      </c>
      <c r="AQ158" s="84">
        <v>0</v>
      </c>
      <c r="AR158" s="84">
        <v>0</v>
      </c>
      <c r="AS158" s="84">
        <v>0</v>
      </c>
      <c r="AT158" s="84">
        <v>0</v>
      </c>
      <c r="AU158" s="84">
        <v>0</v>
      </c>
      <c r="AV158" s="84">
        <v>0</v>
      </c>
      <c r="AW158" s="84">
        <v>0</v>
      </c>
      <c r="AX158" s="84">
        <v>0</v>
      </c>
      <c r="AY158" s="84">
        <v>0</v>
      </c>
      <c r="AZ158" s="84">
        <v>0</v>
      </c>
      <c r="BA158" s="84">
        <v>0</v>
      </c>
      <c r="BB158" s="84">
        <v>0</v>
      </c>
      <c r="BC158" s="84">
        <v>0</v>
      </c>
      <c r="BD158" s="84">
        <v>0</v>
      </c>
      <c r="BE158" s="84">
        <v>0</v>
      </c>
      <c r="BF158" s="84">
        <v>0</v>
      </c>
      <c r="BG158" s="84">
        <v>0</v>
      </c>
      <c r="BH158" s="84">
        <v>0</v>
      </c>
      <c r="BI158" s="84">
        <v>0</v>
      </c>
      <c r="BJ158" s="84">
        <v>0</v>
      </c>
      <c r="BK158" s="84">
        <v>0.50931899999999997</v>
      </c>
      <c r="BL158" s="84">
        <v>0</v>
      </c>
      <c r="BM158" s="84">
        <v>0</v>
      </c>
      <c r="BN158" s="84">
        <v>0</v>
      </c>
      <c r="BO158" s="84">
        <v>0</v>
      </c>
      <c r="BP158" s="84">
        <v>0</v>
      </c>
      <c r="BQ158" s="84">
        <v>0</v>
      </c>
      <c r="BR158" s="84">
        <v>0</v>
      </c>
      <c r="BS158" s="84">
        <v>0</v>
      </c>
      <c r="BT158" s="84">
        <v>0</v>
      </c>
      <c r="BU158" s="84">
        <v>0</v>
      </c>
      <c r="BV158" s="84">
        <v>0</v>
      </c>
      <c r="BW158" s="84">
        <v>0</v>
      </c>
      <c r="BX158" s="84">
        <v>0</v>
      </c>
      <c r="BY158" s="84">
        <v>0</v>
      </c>
      <c r="BZ158" s="84">
        <v>0</v>
      </c>
      <c r="CA158" s="84">
        <v>0</v>
      </c>
      <c r="CB158" s="84">
        <v>0</v>
      </c>
      <c r="CC158" s="84">
        <v>0</v>
      </c>
      <c r="CD158" s="84">
        <v>0</v>
      </c>
      <c r="CE158" s="84">
        <v>0</v>
      </c>
      <c r="CF158" s="84">
        <v>0</v>
      </c>
      <c r="CG158" s="84">
        <v>0</v>
      </c>
      <c r="CH158" s="84">
        <v>0.50521300000000002</v>
      </c>
      <c r="CI158" s="84">
        <v>0</v>
      </c>
      <c r="CJ158" s="84">
        <v>0</v>
      </c>
      <c r="CK158" s="84">
        <v>0</v>
      </c>
      <c r="CL158" s="84">
        <v>0</v>
      </c>
      <c r="CM158" s="84">
        <v>0</v>
      </c>
      <c r="CN158" s="84">
        <v>0</v>
      </c>
      <c r="CO158" s="84">
        <v>0</v>
      </c>
      <c r="CP158" s="84">
        <v>0</v>
      </c>
      <c r="CQ158" s="84">
        <v>0</v>
      </c>
      <c r="CR158" s="84">
        <v>0</v>
      </c>
      <c r="CS158" s="84">
        <v>0</v>
      </c>
      <c r="CT158" s="84">
        <v>0</v>
      </c>
      <c r="CU158" s="84">
        <v>0</v>
      </c>
      <c r="CV158" s="84">
        <v>0</v>
      </c>
      <c r="CW158" s="84">
        <v>0</v>
      </c>
      <c r="CX158" s="84">
        <v>0</v>
      </c>
      <c r="CY158" s="84">
        <v>0</v>
      </c>
      <c r="CZ158" s="84">
        <v>0</v>
      </c>
    </row>
    <row r="159" spans="1:104" x14ac:dyDescent="0.25">
      <c r="A159" t="s">
        <v>480</v>
      </c>
      <c r="B159" s="84">
        <v>0</v>
      </c>
      <c r="C159" s="84">
        <v>0</v>
      </c>
      <c r="D159" s="84">
        <v>0</v>
      </c>
      <c r="E159" s="84">
        <v>0</v>
      </c>
      <c r="F159" s="84">
        <v>0</v>
      </c>
      <c r="G159" s="84">
        <v>0</v>
      </c>
      <c r="H159" s="84">
        <v>0</v>
      </c>
      <c r="I159" s="84">
        <v>0</v>
      </c>
      <c r="J159" s="84">
        <v>0</v>
      </c>
      <c r="K159" s="84">
        <v>0</v>
      </c>
      <c r="L159" s="84">
        <v>0</v>
      </c>
      <c r="M159" s="84">
        <v>0</v>
      </c>
      <c r="N159" s="84">
        <v>0</v>
      </c>
      <c r="O159" s="84">
        <v>0</v>
      </c>
      <c r="P159" s="84">
        <v>0</v>
      </c>
      <c r="Q159" s="84">
        <v>0</v>
      </c>
      <c r="R159" s="84">
        <v>0</v>
      </c>
      <c r="S159" s="84">
        <v>0</v>
      </c>
      <c r="T159" s="84">
        <v>0</v>
      </c>
      <c r="U159" s="84">
        <v>0</v>
      </c>
      <c r="V159" s="84">
        <v>0</v>
      </c>
      <c r="W159" s="84">
        <v>0</v>
      </c>
      <c r="X159" s="84">
        <v>0</v>
      </c>
      <c r="Y159" s="84">
        <v>0</v>
      </c>
      <c r="Z159" s="84">
        <v>0</v>
      </c>
      <c r="AA159" s="84">
        <v>0</v>
      </c>
      <c r="AB159" s="84">
        <v>0</v>
      </c>
      <c r="AC159" s="84">
        <v>0</v>
      </c>
      <c r="AD159" s="84">
        <v>0</v>
      </c>
      <c r="AE159" s="84">
        <v>0</v>
      </c>
      <c r="AF159" s="84">
        <v>0</v>
      </c>
      <c r="AG159" s="84">
        <v>0</v>
      </c>
      <c r="AH159" s="84">
        <v>0</v>
      </c>
      <c r="AI159" s="84">
        <v>0</v>
      </c>
      <c r="AJ159" s="84">
        <v>0</v>
      </c>
      <c r="AK159" s="84">
        <v>0</v>
      </c>
      <c r="AL159" s="84">
        <v>0</v>
      </c>
      <c r="AM159" s="84">
        <v>0</v>
      </c>
      <c r="AN159" s="84">
        <v>0</v>
      </c>
      <c r="AO159" s="84">
        <v>0</v>
      </c>
      <c r="AP159" s="84">
        <v>0</v>
      </c>
      <c r="AQ159" s="84">
        <v>0</v>
      </c>
      <c r="AR159" s="84">
        <v>0</v>
      </c>
      <c r="AS159" s="84">
        <v>0</v>
      </c>
      <c r="AT159" s="84">
        <v>0</v>
      </c>
      <c r="AU159" s="84">
        <v>0</v>
      </c>
      <c r="AV159" s="84">
        <v>0</v>
      </c>
      <c r="AW159" s="84">
        <v>0</v>
      </c>
      <c r="AX159" s="84">
        <v>0</v>
      </c>
      <c r="AY159" s="84">
        <v>0</v>
      </c>
      <c r="AZ159" s="84">
        <v>0</v>
      </c>
      <c r="BA159" s="84">
        <v>0</v>
      </c>
      <c r="BB159" s="84">
        <v>0.995892</v>
      </c>
      <c r="BC159" s="84">
        <v>0</v>
      </c>
      <c r="BD159" s="84">
        <v>0</v>
      </c>
      <c r="BE159" s="84">
        <v>0</v>
      </c>
      <c r="BF159" s="84">
        <v>0</v>
      </c>
      <c r="BG159" s="84">
        <v>0</v>
      </c>
      <c r="BH159" s="84">
        <v>0</v>
      </c>
      <c r="BI159" s="84">
        <v>0</v>
      </c>
      <c r="BJ159" s="84">
        <v>0</v>
      </c>
      <c r="BK159" s="84">
        <v>0.43945699999999999</v>
      </c>
      <c r="BL159" s="84">
        <v>0</v>
      </c>
      <c r="BM159" s="84">
        <v>0</v>
      </c>
      <c r="BN159" s="84">
        <v>0</v>
      </c>
      <c r="BO159" s="84">
        <v>0</v>
      </c>
      <c r="BP159" s="84">
        <v>0</v>
      </c>
      <c r="BQ159" s="84">
        <v>0</v>
      </c>
      <c r="BR159" s="84">
        <v>0</v>
      </c>
      <c r="BS159" s="84">
        <v>0</v>
      </c>
      <c r="BT159" s="84">
        <v>0</v>
      </c>
      <c r="BU159" s="84">
        <v>0</v>
      </c>
      <c r="BV159" s="84">
        <v>0</v>
      </c>
      <c r="BW159" s="84">
        <v>0</v>
      </c>
      <c r="BX159" s="84">
        <v>0</v>
      </c>
      <c r="BY159" s="84">
        <v>0</v>
      </c>
      <c r="BZ159" s="84">
        <v>0</v>
      </c>
      <c r="CA159" s="84">
        <v>0</v>
      </c>
      <c r="CB159" s="84">
        <v>0</v>
      </c>
      <c r="CC159" s="84">
        <v>0</v>
      </c>
      <c r="CD159" s="84">
        <v>0</v>
      </c>
      <c r="CE159" s="84">
        <v>0</v>
      </c>
      <c r="CF159" s="84">
        <v>0</v>
      </c>
      <c r="CG159" s="84">
        <v>0</v>
      </c>
      <c r="CH159" s="84">
        <v>0.435948</v>
      </c>
      <c r="CI159" s="84">
        <v>0</v>
      </c>
      <c r="CJ159" s="84">
        <v>0</v>
      </c>
      <c r="CK159" s="84">
        <v>0</v>
      </c>
      <c r="CL159" s="84">
        <v>0</v>
      </c>
      <c r="CM159" s="84">
        <v>0</v>
      </c>
      <c r="CN159" s="84">
        <v>0</v>
      </c>
      <c r="CO159" s="84">
        <v>0</v>
      </c>
      <c r="CP159" s="84">
        <v>0</v>
      </c>
      <c r="CQ159" s="84">
        <v>0</v>
      </c>
      <c r="CR159" s="84">
        <v>0</v>
      </c>
      <c r="CS159" s="84">
        <v>0</v>
      </c>
      <c r="CT159" s="84">
        <v>0</v>
      </c>
      <c r="CU159" s="84">
        <v>0</v>
      </c>
      <c r="CV159" s="84">
        <v>0</v>
      </c>
      <c r="CW159" s="84">
        <v>0</v>
      </c>
      <c r="CX159" s="84">
        <v>0</v>
      </c>
      <c r="CY159" s="84">
        <v>0</v>
      </c>
      <c r="CZ159" s="84">
        <v>0</v>
      </c>
    </row>
    <row r="160" spans="1:104" x14ac:dyDescent="0.25">
      <c r="A160" t="s">
        <v>483</v>
      </c>
      <c r="B160" s="84">
        <v>0</v>
      </c>
      <c r="C160" s="84">
        <v>0</v>
      </c>
      <c r="D160" s="84">
        <v>0</v>
      </c>
      <c r="E160" s="84">
        <v>0</v>
      </c>
      <c r="F160" s="84">
        <v>0</v>
      </c>
      <c r="G160" s="84">
        <v>0</v>
      </c>
      <c r="H160" s="84">
        <v>0</v>
      </c>
      <c r="I160" s="84">
        <v>0</v>
      </c>
      <c r="J160" s="84">
        <v>0</v>
      </c>
      <c r="K160" s="84">
        <v>0</v>
      </c>
      <c r="L160" s="84">
        <v>0</v>
      </c>
      <c r="M160" s="84">
        <v>0</v>
      </c>
      <c r="N160" s="84">
        <v>0</v>
      </c>
      <c r="O160" s="84">
        <v>0</v>
      </c>
      <c r="P160" s="84">
        <v>0</v>
      </c>
      <c r="Q160" s="84">
        <v>0</v>
      </c>
      <c r="R160" s="84">
        <v>0</v>
      </c>
      <c r="S160" s="84">
        <v>0</v>
      </c>
      <c r="T160" s="84">
        <v>0</v>
      </c>
      <c r="U160" s="84">
        <v>0</v>
      </c>
      <c r="V160" s="84">
        <v>0</v>
      </c>
      <c r="W160" s="84">
        <v>0</v>
      </c>
      <c r="X160" s="84">
        <v>0</v>
      </c>
      <c r="Y160" s="84">
        <v>0</v>
      </c>
      <c r="Z160" s="84">
        <v>0</v>
      </c>
      <c r="AA160" s="84">
        <v>0</v>
      </c>
      <c r="AB160" s="84">
        <v>0</v>
      </c>
      <c r="AC160" s="84">
        <v>0</v>
      </c>
      <c r="AD160" s="84">
        <v>0</v>
      </c>
      <c r="AE160" s="84">
        <v>0</v>
      </c>
      <c r="AF160" s="84">
        <v>0</v>
      </c>
      <c r="AG160" s="84">
        <v>0</v>
      </c>
      <c r="AH160" s="84">
        <v>0</v>
      </c>
      <c r="AI160" s="84">
        <v>0</v>
      </c>
      <c r="AJ160" s="84">
        <v>0</v>
      </c>
      <c r="AK160" s="84">
        <v>0</v>
      </c>
      <c r="AL160" s="84">
        <v>0</v>
      </c>
      <c r="AM160" s="84">
        <v>0</v>
      </c>
      <c r="AN160" s="84">
        <v>0</v>
      </c>
      <c r="AO160" s="84">
        <v>0</v>
      </c>
      <c r="AP160" s="84">
        <v>0</v>
      </c>
      <c r="AQ160" s="84">
        <v>0</v>
      </c>
      <c r="AR160" s="84">
        <v>0</v>
      </c>
      <c r="AS160" s="84">
        <v>0</v>
      </c>
      <c r="AT160" s="84">
        <v>0</v>
      </c>
      <c r="AU160" s="84">
        <v>0</v>
      </c>
      <c r="AV160" s="84">
        <v>0</v>
      </c>
      <c r="AW160" s="84">
        <v>0</v>
      </c>
      <c r="AX160" s="84">
        <v>0</v>
      </c>
      <c r="AY160" s="84">
        <v>0</v>
      </c>
      <c r="AZ160" s="84">
        <v>0</v>
      </c>
      <c r="BA160" s="84">
        <v>0</v>
      </c>
      <c r="BB160" s="84">
        <v>0</v>
      </c>
      <c r="BC160" s="84">
        <v>0</v>
      </c>
      <c r="BD160" s="84">
        <v>0</v>
      </c>
      <c r="BE160" s="84">
        <v>0</v>
      </c>
      <c r="BF160" s="84">
        <v>0</v>
      </c>
      <c r="BG160" s="84">
        <v>0</v>
      </c>
      <c r="BH160" s="84">
        <v>0</v>
      </c>
      <c r="BI160" s="84">
        <v>0</v>
      </c>
      <c r="BJ160" s="84">
        <v>0</v>
      </c>
      <c r="BK160" s="84">
        <v>0</v>
      </c>
      <c r="BL160" s="84">
        <v>0</v>
      </c>
      <c r="BM160" s="84">
        <v>0</v>
      </c>
      <c r="BN160" s="84">
        <v>0</v>
      </c>
      <c r="BO160" s="84">
        <v>0</v>
      </c>
      <c r="BP160" s="84">
        <v>0</v>
      </c>
      <c r="BQ160" s="84">
        <v>0</v>
      </c>
      <c r="BR160" s="84">
        <v>0</v>
      </c>
      <c r="BS160" s="84">
        <v>0</v>
      </c>
      <c r="BT160" s="84">
        <v>0</v>
      </c>
      <c r="BU160" s="84">
        <v>0</v>
      </c>
      <c r="BV160" s="84">
        <v>0</v>
      </c>
      <c r="BW160" s="84">
        <v>0</v>
      </c>
      <c r="BX160" s="84">
        <v>0</v>
      </c>
      <c r="BY160" s="84">
        <v>0</v>
      </c>
      <c r="BZ160" s="84">
        <v>0</v>
      </c>
      <c r="CA160" s="84">
        <v>0</v>
      </c>
      <c r="CB160" s="84">
        <v>0</v>
      </c>
      <c r="CC160" s="84">
        <v>0</v>
      </c>
      <c r="CD160" s="84">
        <v>0</v>
      </c>
      <c r="CE160" s="84">
        <v>0</v>
      </c>
      <c r="CF160" s="84">
        <v>0</v>
      </c>
      <c r="CG160" s="84">
        <v>0</v>
      </c>
      <c r="CH160" s="84">
        <v>0</v>
      </c>
      <c r="CI160" s="84">
        <v>0</v>
      </c>
      <c r="CJ160" s="84">
        <v>0</v>
      </c>
      <c r="CK160" s="84">
        <v>0</v>
      </c>
      <c r="CL160" s="84">
        <v>0</v>
      </c>
      <c r="CM160" s="84">
        <v>0</v>
      </c>
      <c r="CN160" s="84">
        <v>0</v>
      </c>
      <c r="CO160" s="84">
        <v>0</v>
      </c>
      <c r="CP160" s="84">
        <v>0</v>
      </c>
      <c r="CQ160" s="84">
        <v>0</v>
      </c>
      <c r="CR160" s="84">
        <v>0</v>
      </c>
      <c r="CS160" s="84">
        <v>0</v>
      </c>
      <c r="CT160" s="84">
        <v>0</v>
      </c>
      <c r="CU160" s="84">
        <v>0</v>
      </c>
      <c r="CV160" s="84">
        <v>0</v>
      </c>
      <c r="CW160" s="84">
        <v>0</v>
      </c>
      <c r="CX160" s="84">
        <v>0</v>
      </c>
      <c r="CY160" s="84">
        <v>0</v>
      </c>
      <c r="CZ160" s="84">
        <v>0</v>
      </c>
    </row>
    <row r="161" spans="1:104" x14ac:dyDescent="0.25">
      <c r="A161" t="s">
        <v>486</v>
      </c>
      <c r="B161" s="84">
        <v>0</v>
      </c>
      <c r="C161" s="84">
        <v>0</v>
      </c>
      <c r="D161" s="84">
        <v>0</v>
      </c>
      <c r="E161" s="84">
        <v>0</v>
      </c>
      <c r="F161" s="84">
        <v>0</v>
      </c>
      <c r="G161" s="84">
        <v>0</v>
      </c>
      <c r="H161" s="84">
        <v>0</v>
      </c>
      <c r="I161" s="84">
        <v>0</v>
      </c>
      <c r="J161" s="84">
        <v>0</v>
      </c>
      <c r="K161" s="84">
        <v>0</v>
      </c>
      <c r="L161" s="84">
        <v>0</v>
      </c>
      <c r="M161" s="84">
        <v>0</v>
      </c>
      <c r="N161" s="84">
        <v>0</v>
      </c>
      <c r="O161" s="84">
        <v>0</v>
      </c>
      <c r="P161" s="84">
        <v>0</v>
      </c>
      <c r="Q161" s="84">
        <v>0</v>
      </c>
      <c r="R161" s="84">
        <v>0</v>
      </c>
      <c r="S161" s="84">
        <v>0</v>
      </c>
      <c r="T161" s="84">
        <v>0</v>
      </c>
      <c r="U161" s="84">
        <v>0</v>
      </c>
      <c r="V161" s="84">
        <v>0</v>
      </c>
      <c r="W161" s="84">
        <v>0</v>
      </c>
      <c r="X161" s="84">
        <v>0</v>
      </c>
      <c r="Y161" s="84">
        <v>0</v>
      </c>
      <c r="Z161" s="84">
        <v>0</v>
      </c>
      <c r="AA161" s="84">
        <v>0</v>
      </c>
      <c r="AB161" s="84">
        <v>0</v>
      </c>
      <c r="AC161" s="84">
        <v>0</v>
      </c>
      <c r="AD161" s="84">
        <v>0</v>
      </c>
      <c r="AE161" s="84">
        <v>0</v>
      </c>
      <c r="AF161" s="84">
        <v>0</v>
      </c>
      <c r="AG161" s="84">
        <v>0</v>
      </c>
      <c r="AH161" s="84">
        <v>0</v>
      </c>
      <c r="AI161" s="84">
        <v>0</v>
      </c>
      <c r="AJ161" s="84">
        <v>0</v>
      </c>
      <c r="AK161" s="84">
        <v>0</v>
      </c>
      <c r="AL161" s="84">
        <v>0</v>
      </c>
      <c r="AM161" s="84">
        <v>0</v>
      </c>
      <c r="AN161" s="84">
        <v>0</v>
      </c>
      <c r="AO161" s="84">
        <v>0</v>
      </c>
      <c r="AP161" s="84">
        <v>0</v>
      </c>
      <c r="AQ161" s="84">
        <v>0</v>
      </c>
      <c r="AR161" s="84">
        <v>0</v>
      </c>
      <c r="AS161" s="84">
        <v>0</v>
      </c>
      <c r="AT161" s="84">
        <v>0</v>
      </c>
      <c r="AU161" s="84">
        <v>0</v>
      </c>
      <c r="AV161" s="84">
        <v>0</v>
      </c>
      <c r="AW161" s="84">
        <v>0</v>
      </c>
      <c r="AX161" s="84">
        <v>0</v>
      </c>
      <c r="AY161" s="84">
        <v>0</v>
      </c>
      <c r="AZ161" s="84">
        <v>0</v>
      </c>
      <c r="BA161" s="84">
        <v>0</v>
      </c>
      <c r="BB161" s="84">
        <v>0</v>
      </c>
      <c r="BC161" s="84">
        <v>0</v>
      </c>
      <c r="BD161" s="84">
        <v>0</v>
      </c>
      <c r="BE161" s="84">
        <v>0</v>
      </c>
      <c r="BF161" s="84">
        <v>0</v>
      </c>
      <c r="BG161" s="84">
        <v>0</v>
      </c>
      <c r="BH161" s="84">
        <v>0</v>
      </c>
      <c r="BI161" s="84">
        <v>0</v>
      </c>
      <c r="BJ161" s="84">
        <v>0</v>
      </c>
      <c r="BK161" s="84">
        <v>2.8805399999999998E-2</v>
      </c>
      <c r="BL161" s="84">
        <v>0</v>
      </c>
      <c r="BM161" s="84">
        <v>0</v>
      </c>
      <c r="BN161" s="84">
        <v>0</v>
      </c>
      <c r="BO161" s="84">
        <v>0</v>
      </c>
      <c r="BP161" s="84">
        <v>0</v>
      </c>
      <c r="BQ161" s="84">
        <v>0</v>
      </c>
      <c r="BR161" s="84">
        <v>0</v>
      </c>
      <c r="BS161" s="84">
        <v>0</v>
      </c>
      <c r="BT161" s="84">
        <v>0</v>
      </c>
      <c r="BU161" s="84">
        <v>0</v>
      </c>
      <c r="BV161" s="84">
        <v>0</v>
      </c>
      <c r="BW161" s="84">
        <v>0</v>
      </c>
      <c r="BX161" s="84">
        <v>0</v>
      </c>
      <c r="BY161" s="84">
        <v>0</v>
      </c>
      <c r="BZ161" s="84">
        <v>0</v>
      </c>
      <c r="CA161" s="84">
        <v>0</v>
      </c>
      <c r="CB161" s="84">
        <v>0</v>
      </c>
      <c r="CC161" s="84">
        <v>0</v>
      </c>
      <c r="CD161" s="84">
        <v>0</v>
      </c>
      <c r="CE161" s="84">
        <v>0</v>
      </c>
      <c r="CF161" s="84">
        <v>0</v>
      </c>
      <c r="CG161" s="84">
        <v>0</v>
      </c>
      <c r="CH161" s="84">
        <v>2.85732E-2</v>
      </c>
      <c r="CI161" s="84">
        <v>0</v>
      </c>
      <c r="CJ161" s="84">
        <v>0</v>
      </c>
      <c r="CK161" s="84">
        <v>0</v>
      </c>
      <c r="CL161" s="84">
        <v>0</v>
      </c>
      <c r="CM161" s="84">
        <v>0</v>
      </c>
      <c r="CN161" s="84">
        <v>0</v>
      </c>
      <c r="CO161" s="84">
        <v>0</v>
      </c>
      <c r="CP161" s="84">
        <v>0</v>
      </c>
      <c r="CQ161" s="84">
        <v>0</v>
      </c>
      <c r="CR161" s="84">
        <v>0</v>
      </c>
      <c r="CS161" s="84">
        <v>0</v>
      </c>
      <c r="CT161" s="84">
        <v>0</v>
      </c>
      <c r="CU161" s="84">
        <v>0</v>
      </c>
      <c r="CV161" s="84">
        <v>0</v>
      </c>
      <c r="CW161" s="84">
        <v>0</v>
      </c>
      <c r="CX161" s="84">
        <v>0</v>
      </c>
      <c r="CY161" s="84">
        <v>0</v>
      </c>
      <c r="CZ161" s="84">
        <v>0</v>
      </c>
    </row>
    <row r="162" spans="1:104" x14ac:dyDescent="0.25">
      <c r="A162" t="s">
        <v>489</v>
      </c>
      <c r="B162" s="84">
        <v>0</v>
      </c>
      <c r="C162" s="84">
        <v>0</v>
      </c>
      <c r="D162" s="84">
        <v>0</v>
      </c>
      <c r="E162" s="84">
        <v>0</v>
      </c>
      <c r="F162" s="84">
        <v>0</v>
      </c>
      <c r="G162" s="84">
        <v>0</v>
      </c>
      <c r="H162" s="84">
        <v>0</v>
      </c>
      <c r="I162" s="84">
        <v>0</v>
      </c>
      <c r="J162" s="84">
        <v>0</v>
      </c>
      <c r="K162" s="84">
        <v>0</v>
      </c>
      <c r="L162" s="84">
        <v>0</v>
      </c>
      <c r="M162" s="84">
        <v>0</v>
      </c>
      <c r="N162" s="84">
        <v>0</v>
      </c>
      <c r="O162" s="84">
        <v>0</v>
      </c>
      <c r="P162" s="84">
        <v>0</v>
      </c>
      <c r="Q162" s="84">
        <v>0</v>
      </c>
      <c r="R162" s="84">
        <v>0</v>
      </c>
      <c r="S162" s="84">
        <v>0</v>
      </c>
      <c r="T162" s="84">
        <v>0</v>
      </c>
      <c r="U162" s="84">
        <v>0</v>
      </c>
      <c r="V162" s="84">
        <v>0</v>
      </c>
      <c r="W162" s="84">
        <v>0</v>
      </c>
      <c r="X162" s="84">
        <v>0</v>
      </c>
      <c r="Y162" s="84">
        <v>0</v>
      </c>
      <c r="Z162" s="84">
        <v>0</v>
      </c>
      <c r="AA162" s="84">
        <v>0</v>
      </c>
      <c r="AB162" s="84">
        <v>0</v>
      </c>
      <c r="AC162" s="84">
        <v>0</v>
      </c>
      <c r="AD162" s="84">
        <v>0</v>
      </c>
      <c r="AE162" s="84">
        <v>0</v>
      </c>
      <c r="AF162" s="84">
        <v>0</v>
      </c>
      <c r="AG162" s="84">
        <v>0</v>
      </c>
      <c r="AH162" s="84">
        <v>0</v>
      </c>
      <c r="AI162" s="84">
        <v>0</v>
      </c>
      <c r="AJ162" s="84">
        <v>0</v>
      </c>
      <c r="AK162" s="84">
        <v>0</v>
      </c>
      <c r="AL162" s="84">
        <v>0</v>
      </c>
      <c r="AM162" s="84">
        <v>0</v>
      </c>
      <c r="AN162" s="84">
        <v>0</v>
      </c>
      <c r="AO162" s="84">
        <v>0</v>
      </c>
      <c r="AP162" s="84">
        <v>0</v>
      </c>
      <c r="AQ162" s="84">
        <v>0</v>
      </c>
      <c r="AR162" s="84">
        <v>0</v>
      </c>
      <c r="AS162" s="84">
        <v>0</v>
      </c>
      <c r="AT162" s="84">
        <v>0</v>
      </c>
      <c r="AU162" s="84">
        <v>0</v>
      </c>
      <c r="AV162" s="84">
        <v>0</v>
      </c>
      <c r="AW162" s="84">
        <v>0</v>
      </c>
      <c r="AX162" s="84">
        <v>0</v>
      </c>
      <c r="AY162" s="84">
        <v>0</v>
      </c>
      <c r="AZ162" s="84">
        <v>0</v>
      </c>
      <c r="BA162" s="84">
        <v>0</v>
      </c>
      <c r="BB162" s="84">
        <v>0</v>
      </c>
      <c r="BC162" s="84">
        <v>0</v>
      </c>
      <c r="BD162" s="84">
        <v>0</v>
      </c>
      <c r="BE162" s="84">
        <v>0</v>
      </c>
      <c r="BF162" s="84">
        <v>0</v>
      </c>
      <c r="BG162" s="84">
        <v>0</v>
      </c>
      <c r="BH162" s="84">
        <v>0</v>
      </c>
      <c r="BI162" s="84">
        <v>0</v>
      </c>
      <c r="BJ162" s="84">
        <v>0</v>
      </c>
      <c r="BK162" s="84">
        <v>2.24186E-2</v>
      </c>
      <c r="BL162" s="84">
        <v>0</v>
      </c>
      <c r="BM162" s="84">
        <v>0</v>
      </c>
      <c r="BN162" s="84">
        <v>0</v>
      </c>
      <c r="BO162" s="84">
        <v>0</v>
      </c>
      <c r="BP162" s="84">
        <v>0</v>
      </c>
      <c r="BQ162" s="84">
        <v>0</v>
      </c>
      <c r="BR162" s="84">
        <v>0</v>
      </c>
      <c r="BS162" s="84">
        <v>0</v>
      </c>
      <c r="BT162" s="84">
        <v>0</v>
      </c>
      <c r="BU162" s="84">
        <v>0</v>
      </c>
      <c r="BV162" s="84">
        <v>0</v>
      </c>
      <c r="BW162" s="84">
        <v>0</v>
      </c>
      <c r="BX162" s="84">
        <v>0</v>
      </c>
      <c r="BY162" s="84">
        <v>0</v>
      </c>
      <c r="BZ162" s="84">
        <v>0</v>
      </c>
      <c r="CA162" s="84">
        <v>0</v>
      </c>
      <c r="CB162" s="84">
        <v>0</v>
      </c>
      <c r="CC162" s="84">
        <v>0</v>
      </c>
      <c r="CD162" s="84">
        <v>0</v>
      </c>
      <c r="CE162" s="84">
        <v>0</v>
      </c>
      <c r="CF162" s="84">
        <v>0</v>
      </c>
      <c r="CG162" s="84">
        <v>0</v>
      </c>
      <c r="CH162" s="84">
        <v>2.2237900000000001E-2</v>
      </c>
      <c r="CI162" s="84">
        <v>0</v>
      </c>
      <c r="CJ162" s="84">
        <v>0</v>
      </c>
      <c r="CK162" s="84">
        <v>0</v>
      </c>
      <c r="CL162" s="84">
        <v>0</v>
      </c>
      <c r="CM162" s="84">
        <v>0</v>
      </c>
      <c r="CN162" s="84">
        <v>0</v>
      </c>
      <c r="CO162" s="84">
        <v>0</v>
      </c>
      <c r="CP162" s="84">
        <v>0</v>
      </c>
      <c r="CQ162" s="84">
        <v>0</v>
      </c>
      <c r="CR162" s="84">
        <v>0</v>
      </c>
      <c r="CS162" s="84">
        <v>0</v>
      </c>
      <c r="CT162" s="84">
        <v>0</v>
      </c>
      <c r="CU162" s="84">
        <v>0</v>
      </c>
      <c r="CV162" s="84">
        <v>0</v>
      </c>
      <c r="CW162" s="84">
        <v>0</v>
      </c>
      <c r="CX162" s="84">
        <v>0</v>
      </c>
      <c r="CY162" s="84">
        <v>0</v>
      </c>
      <c r="CZ162" s="84">
        <v>0</v>
      </c>
    </row>
    <row r="163" spans="1:104" x14ac:dyDescent="0.25">
      <c r="A163" t="s">
        <v>678</v>
      </c>
      <c r="B163" s="84">
        <v>0</v>
      </c>
      <c r="C163" s="84">
        <v>0</v>
      </c>
      <c r="D163" s="84">
        <v>0</v>
      </c>
      <c r="E163" s="84">
        <v>0</v>
      </c>
      <c r="F163" s="84">
        <v>0</v>
      </c>
      <c r="G163" s="84">
        <v>0</v>
      </c>
      <c r="H163" s="84">
        <v>0</v>
      </c>
      <c r="I163" s="84">
        <v>0</v>
      </c>
      <c r="J163" s="84">
        <v>0</v>
      </c>
      <c r="K163" s="84">
        <v>0</v>
      </c>
      <c r="L163" s="84">
        <v>0</v>
      </c>
      <c r="M163" s="84">
        <v>0</v>
      </c>
      <c r="N163" s="84">
        <v>0</v>
      </c>
      <c r="O163" s="84">
        <v>0</v>
      </c>
      <c r="P163" s="84">
        <v>0</v>
      </c>
      <c r="Q163" s="84">
        <v>0</v>
      </c>
      <c r="R163" s="84">
        <v>0</v>
      </c>
      <c r="S163" s="84">
        <v>0</v>
      </c>
      <c r="T163" s="84">
        <v>0</v>
      </c>
      <c r="U163" s="84">
        <v>0</v>
      </c>
      <c r="V163" s="84">
        <v>0</v>
      </c>
      <c r="W163" s="84">
        <v>0</v>
      </c>
      <c r="X163" s="84">
        <v>0</v>
      </c>
      <c r="Y163" s="84">
        <v>0</v>
      </c>
      <c r="Z163" s="84">
        <v>0</v>
      </c>
      <c r="AA163" s="84">
        <v>0</v>
      </c>
      <c r="AB163" s="84">
        <v>0</v>
      </c>
      <c r="AC163" s="84">
        <v>0</v>
      </c>
      <c r="AD163" s="84">
        <v>0</v>
      </c>
      <c r="AE163" s="84">
        <v>0</v>
      </c>
      <c r="AF163" s="84">
        <v>0</v>
      </c>
      <c r="AG163" s="84">
        <v>0</v>
      </c>
      <c r="AH163" s="84">
        <v>0</v>
      </c>
      <c r="AI163" s="84">
        <v>0</v>
      </c>
      <c r="AJ163" s="84">
        <v>0</v>
      </c>
      <c r="AK163" s="84">
        <v>0</v>
      </c>
      <c r="AL163" s="84">
        <v>0</v>
      </c>
      <c r="AM163" s="84">
        <v>0</v>
      </c>
      <c r="AN163" s="84">
        <v>0</v>
      </c>
      <c r="AO163" s="84">
        <v>0</v>
      </c>
      <c r="AP163" s="84">
        <v>0</v>
      </c>
      <c r="AQ163" s="84">
        <v>0</v>
      </c>
      <c r="AR163" s="84">
        <v>0</v>
      </c>
      <c r="AS163" s="84">
        <v>0</v>
      </c>
      <c r="AT163" s="84">
        <v>0</v>
      </c>
      <c r="AU163" s="84">
        <v>0</v>
      </c>
      <c r="AV163" s="84">
        <v>0</v>
      </c>
      <c r="AW163" s="84">
        <v>0</v>
      </c>
      <c r="AX163" s="84">
        <v>0</v>
      </c>
      <c r="AY163" s="84">
        <v>0</v>
      </c>
      <c r="AZ163" s="84">
        <v>0</v>
      </c>
      <c r="BA163" s="84">
        <v>0</v>
      </c>
      <c r="BB163" s="84">
        <v>0</v>
      </c>
      <c r="BC163" s="84">
        <v>0</v>
      </c>
      <c r="BD163" s="84">
        <v>0</v>
      </c>
      <c r="BE163" s="84">
        <v>0</v>
      </c>
      <c r="BF163" s="84">
        <v>0</v>
      </c>
      <c r="BG163" s="84">
        <v>0</v>
      </c>
      <c r="BH163" s="84">
        <v>0</v>
      </c>
      <c r="BI163" s="84">
        <v>0</v>
      </c>
      <c r="BJ163" s="84">
        <v>0</v>
      </c>
      <c r="BK163" s="84">
        <v>0</v>
      </c>
      <c r="BL163" s="84">
        <v>1</v>
      </c>
      <c r="BM163" s="84">
        <v>0</v>
      </c>
      <c r="BN163" s="84">
        <v>0</v>
      </c>
      <c r="BO163" s="84">
        <v>0</v>
      </c>
      <c r="BP163" s="84">
        <v>0</v>
      </c>
      <c r="BQ163" s="84">
        <v>0</v>
      </c>
      <c r="BR163" s="84">
        <v>0</v>
      </c>
      <c r="BS163" s="84">
        <v>0</v>
      </c>
      <c r="BT163" s="84">
        <v>0</v>
      </c>
      <c r="BU163" s="84">
        <v>0</v>
      </c>
      <c r="BV163" s="84">
        <v>0</v>
      </c>
      <c r="BW163" s="84">
        <v>0</v>
      </c>
      <c r="BX163" s="84">
        <v>0</v>
      </c>
      <c r="BY163" s="84">
        <v>0</v>
      </c>
      <c r="BZ163" s="84">
        <v>0</v>
      </c>
      <c r="CA163" s="84">
        <v>0</v>
      </c>
      <c r="CB163" s="84">
        <v>0</v>
      </c>
      <c r="CC163" s="84">
        <v>0</v>
      </c>
      <c r="CD163" s="84">
        <v>0</v>
      </c>
      <c r="CE163" s="84">
        <v>0</v>
      </c>
      <c r="CF163" s="84">
        <v>0</v>
      </c>
      <c r="CG163" s="84">
        <v>0</v>
      </c>
      <c r="CH163" s="84">
        <v>0</v>
      </c>
      <c r="CI163" s="84">
        <v>0.64861599999999997</v>
      </c>
      <c r="CJ163" s="84">
        <v>0</v>
      </c>
      <c r="CK163" s="84">
        <v>0</v>
      </c>
      <c r="CL163" s="84">
        <v>0</v>
      </c>
      <c r="CM163" s="84">
        <v>0</v>
      </c>
      <c r="CN163" s="84">
        <v>0</v>
      </c>
      <c r="CO163" s="84">
        <v>0</v>
      </c>
      <c r="CP163" s="84">
        <v>0</v>
      </c>
      <c r="CQ163" s="84">
        <v>0</v>
      </c>
      <c r="CR163" s="84">
        <v>0</v>
      </c>
      <c r="CS163" s="84">
        <v>0</v>
      </c>
      <c r="CT163" s="84">
        <v>0</v>
      </c>
      <c r="CU163" s="84">
        <v>0</v>
      </c>
      <c r="CV163" s="84">
        <v>0</v>
      </c>
      <c r="CW163" s="84">
        <v>0</v>
      </c>
      <c r="CX163" s="84">
        <v>0</v>
      </c>
      <c r="CY163" s="84">
        <v>0</v>
      </c>
      <c r="CZ163" s="84">
        <v>0</v>
      </c>
    </row>
    <row r="164" spans="1:104" x14ac:dyDescent="0.25">
      <c r="A164" t="s">
        <v>679</v>
      </c>
      <c r="B164" s="84">
        <v>0</v>
      </c>
      <c r="C164" s="84">
        <v>0</v>
      </c>
      <c r="D164" s="84">
        <v>0</v>
      </c>
      <c r="E164" s="84">
        <v>0</v>
      </c>
      <c r="F164" s="84">
        <v>0</v>
      </c>
      <c r="G164" s="84">
        <v>0</v>
      </c>
      <c r="H164" s="84">
        <v>0</v>
      </c>
      <c r="I164" s="84">
        <v>0</v>
      </c>
      <c r="J164" s="84">
        <v>0</v>
      </c>
      <c r="K164" s="84">
        <v>0</v>
      </c>
      <c r="L164" s="84">
        <v>0</v>
      </c>
      <c r="M164" s="84">
        <v>0</v>
      </c>
      <c r="N164" s="84">
        <v>0</v>
      </c>
      <c r="O164" s="84">
        <v>0</v>
      </c>
      <c r="P164" s="84">
        <v>0</v>
      </c>
      <c r="Q164" s="84">
        <v>0</v>
      </c>
      <c r="R164" s="84">
        <v>0</v>
      </c>
      <c r="S164" s="84">
        <v>0</v>
      </c>
      <c r="T164" s="84">
        <v>0</v>
      </c>
      <c r="U164" s="84">
        <v>0</v>
      </c>
      <c r="V164" s="84">
        <v>0</v>
      </c>
      <c r="W164" s="84">
        <v>0</v>
      </c>
      <c r="X164" s="84">
        <v>0</v>
      </c>
      <c r="Y164" s="84">
        <v>0</v>
      </c>
      <c r="Z164" s="84">
        <v>0</v>
      </c>
      <c r="AA164" s="84">
        <v>0</v>
      </c>
      <c r="AB164" s="84">
        <v>0</v>
      </c>
      <c r="AC164" s="84">
        <v>0</v>
      </c>
      <c r="AD164" s="84">
        <v>0</v>
      </c>
      <c r="AE164" s="84">
        <v>0</v>
      </c>
      <c r="AF164" s="84">
        <v>0</v>
      </c>
      <c r="AG164" s="84">
        <v>0</v>
      </c>
      <c r="AH164" s="84">
        <v>0</v>
      </c>
      <c r="AI164" s="84">
        <v>0</v>
      </c>
      <c r="AJ164" s="84">
        <v>0</v>
      </c>
      <c r="AK164" s="84">
        <v>0</v>
      </c>
      <c r="AL164" s="84">
        <v>0</v>
      </c>
      <c r="AM164" s="84">
        <v>0</v>
      </c>
      <c r="AN164" s="84">
        <v>0</v>
      </c>
      <c r="AO164" s="84">
        <v>0</v>
      </c>
      <c r="AP164" s="84">
        <v>0</v>
      </c>
      <c r="AQ164" s="84">
        <v>0</v>
      </c>
      <c r="AR164" s="84">
        <v>0</v>
      </c>
      <c r="AS164" s="84">
        <v>0</v>
      </c>
      <c r="AT164" s="84">
        <v>0</v>
      </c>
      <c r="AU164" s="84">
        <v>0</v>
      </c>
      <c r="AV164" s="84">
        <v>0</v>
      </c>
      <c r="AW164" s="84">
        <v>0</v>
      </c>
      <c r="AX164" s="84">
        <v>0</v>
      </c>
      <c r="AY164" s="84">
        <v>0</v>
      </c>
      <c r="AZ164" s="84">
        <v>0</v>
      </c>
      <c r="BA164" s="84">
        <v>0</v>
      </c>
      <c r="BB164" s="84">
        <v>0</v>
      </c>
      <c r="BC164" s="84">
        <v>0</v>
      </c>
      <c r="BD164" s="84">
        <v>0</v>
      </c>
      <c r="BE164" s="84">
        <v>0</v>
      </c>
      <c r="BF164" s="84">
        <v>0</v>
      </c>
      <c r="BG164" s="84">
        <v>0</v>
      </c>
      <c r="BH164" s="84">
        <v>0</v>
      </c>
      <c r="BI164" s="84">
        <v>0</v>
      </c>
      <c r="BJ164" s="84">
        <v>0.90393000000000001</v>
      </c>
      <c r="BK164" s="84">
        <v>0</v>
      </c>
      <c r="BL164" s="84">
        <v>0</v>
      </c>
      <c r="BM164" s="84">
        <v>0</v>
      </c>
      <c r="BN164" s="84">
        <v>0</v>
      </c>
      <c r="BO164" s="84">
        <v>0</v>
      </c>
      <c r="BP164" s="84">
        <v>0</v>
      </c>
      <c r="BQ164" s="84">
        <v>0</v>
      </c>
      <c r="BR164" s="84">
        <v>0</v>
      </c>
      <c r="BS164" s="84">
        <v>0</v>
      </c>
      <c r="BT164" s="84">
        <v>0</v>
      </c>
      <c r="BU164" s="84">
        <v>0</v>
      </c>
      <c r="BV164" s="84">
        <v>0</v>
      </c>
      <c r="BW164" s="84">
        <v>0</v>
      </c>
      <c r="BX164" s="84">
        <v>0</v>
      </c>
      <c r="BY164" s="84">
        <v>0</v>
      </c>
      <c r="BZ164" s="84">
        <v>0</v>
      </c>
      <c r="CA164" s="84">
        <v>0</v>
      </c>
      <c r="CB164" s="84">
        <v>0</v>
      </c>
      <c r="CC164" s="84">
        <v>0</v>
      </c>
      <c r="CD164" s="84">
        <v>0</v>
      </c>
      <c r="CE164" s="84">
        <v>0</v>
      </c>
      <c r="CF164" s="84">
        <v>0</v>
      </c>
      <c r="CG164" s="84">
        <v>0</v>
      </c>
      <c r="CH164" s="84">
        <v>8.0284099999999997E-3</v>
      </c>
      <c r="CI164" s="84">
        <v>1.18371E-2</v>
      </c>
      <c r="CJ164" s="84">
        <v>0</v>
      </c>
      <c r="CK164" s="84">
        <v>0</v>
      </c>
      <c r="CL164" s="84">
        <v>0</v>
      </c>
      <c r="CM164" s="84">
        <v>0</v>
      </c>
      <c r="CN164" s="84">
        <v>0</v>
      </c>
      <c r="CO164" s="84">
        <v>0</v>
      </c>
      <c r="CP164" s="84">
        <v>0</v>
      </c>
      <c r="CQ164" s="84">
        <v>0</v>
      </c>
      <c r="CR164" s="84">
        <v>0</v>
      </c>
      <c r="CS164" s="84">
        <v>0</v>
      </c>
      <c r="CT164" s="84">
        <v>0</v>
      </c>
      <c r="CU164" s="84">
        <v>0</v>
      </c>
      <c r="CV164" s="84">
        <v>0</v>
      </c>
      <c r="CW164" s="84">
        <v>0</v>
      </c>
      <c r="CX164" s="84">
        <v>0</v>
      </c>
      <c r="CY164" s="84">
        <v>0</v>
      </c>
      <c r="CZ164" s="84">
        <v>1.05288E-4</v>
      </c>
    </row>
    <row r="165" spans="1:104" x14ac:dyDescent="0.25">
      <c r="A165" t="s">
        <v>680</v>
      </c>
      <c r="B165" s="84">
        <v>0</v>
      </c>
      <c r="C165" s="84">
        <v>0</v>
      </c>
      <c r="D165" s="84">
        <v>0</v>
      </c>
      <c r="E165" s="84">
        <v>0</v>
      </c>
      <c r="F165" s="84">
        <v>0</v>
      </c>
      <c r="G165" s="84">
        <v>0</v>
      </c>
      <c r="H165" s="84">
        <v>0</v>
      </c>
      <c r="I165" s="84">
        <v>0</v>
      </c>
      <c r="J165" s="84">
        <v>0</v>
      </c>
      <c r="K165" s="84">
        <v>0</v>
      </c>
      <c r="L165" s="84">
        <v>0</v>
      </c>
      <c r="M165" s="84">
        <v>0</v>
      </c>
      <c r="N165" s="84">
        <v>0</v>
      </c>
      <c r="O165" s="84">
        <v>0</v>
      </c>
      <c r="P165" s="84">
        <v>0</v>
      </c>
      <c r="Q165" s="84">
        <v>0</v>
      </c>
      <c r="R165" s="84">
        <v>0</v>
      </c>
      <c r="S165" s="84">
        <v>0</v>
      </c>
      <c r="T165" s="84">
        <v>0</v>
      </c>
      <c r="U165" s="84">
        <v>0</v>
      </c>
      <c r="V165" s="84">
        <v>0</v>
      </c>
      <c r="W165" s="84">
        <v>0</v>
      </c>
      <c r="X165" s="84">
        <v>0</v>
      </c>
      <c r="Y165" s="84">
        <v>0</v>
      </c>
      <c r="Z165" s="84">
        <v>0</v>
      </c>
      <c r="AA165" s="84">
        <v>0</v>
      </c>
      <c r="AB165" s="84">
        <v>0</v>
      </c>
      <c r="AC165" s="84">
        <v>0</v>
      </c>
      <c r="AD165" s="84">
        <v>0</v>
      </c>
      <c r="AE165" s="84">
        <v>0</v>
      </c>
      <c r="AF165" s="84">
        <v>0</v>
      </c>
      <c r="AG165" s="84">
        <v>0</v>
      </c>
      <c r="AH165" s="84">
        <v>0</v>
      </c>
      <c r="AI165" s="84">
        <v>0</v>
      </c>
      <c r="AJ165" s="84">
        <v>0</v>
      </c>
      <c r="AK165" s="84">
        <v>0</v>
      </c>
      <c r="AL165" s="84">
        <v>0</v>
      </c>
      <c r="AM165" s="84">
        <v>0</v>
      </c>
      <c r="AN165" s="84">
        <v>0</v>
      </c>
      <c r="AO165" s="84">
        <v>0</v>
      </c>
      <c r="AP165" s="84">
        <v>0</v>
      </c>
      <c r="AQ165" s="84">
        <v>0</v>
      </c>
      <c r="AR165" s="84">
        <v>0</v>
      </c>
      <c r="AS165" s="84">
        <v>0</v>
      </c>
      <c r="AT165" s="84">
        <v>0</v>
      </c>
      <c r="AU165" s="84">
        <v>0</v>
      </c>
      <c r="AV165" s="84">
        <v>0</v>
      </c>
      <c r="AW165" s="84">
        <v>0</v>
      </c>
      <c r="AX165" s="84">
        <v>0</v>
      </c>
      <c r="AY165" s="84">
        <v>0</v>
      </c>
      <c r="AZ165" s="84">
        <v>0</v>
      </c>
      <c r="BA165" s="84">
        <v>0</v>
      </c>
      <c r="BB165" s="84">
        <v>0</v>
      </c>
      <c r="BC165" s="84">
        <v>0</v>
      </c>
      <c r="BD165" s="84">
        <v>0</v>
      </c>
      <c r="BE165" s="84">
        <v>0</v>
      </c>
      <c r="BF165" s="84">
        <v>0</v>
      </c>
      <c r="BG165" s="84">
        <v>0</v>
      </c>
      <c r="BH165" s="84">
        <v>0</v>
      </c>
      <c r="BI165" s="84">
        <v>0</v>
      </c>
      <c r="BJ165" s="84">
        <v>0</v>
      </c>
      <c r="BK165" s="84">
        <v>0</v>
      </c>
      <c r="BL165" s="84">
        <v>0</v>
      </c>
      <c r="BM165" s="84">
        <v>1</v>
      </c>
      <c r="BN165" s="84">
        <v>0</v>
      </c>
      <c r="BO165" s="84">
        <v>1</v>
      </c>
      <c r="BP165" s="84">
        <v>0</v>
      </c>
      <c r="BQ165" s="84">
        <v>0</v>
      </c>
      <c r="BR165" s="84">
        <v>0</v>
      </c>
      <c r="BS165" s="84">
        <v>0.71546100000000001</v>
      </c>
      <c r="BT165" s="84">
        <v>3.45168E-2</v>
      </c>
      <c r="BU165" s="84">
        <v>0</v>
      </c>
      <c r="BV165" s="84">
        <v>0</v>
      </c>
      <c r="BW165" s="84">
        <v>0</v>
      </c>
      <c r="BX165" s="84">
        <v>0</v>
      </c>
      <c r="BY165" s="84">
        <v>0</v>
      </c>
      <c r="BZ165" s="84">
        <v>0</v>
      </c>
      <c r="CA165" s="84">
        <v>0</v>
      </c>
      <c r="CB165" s="84">
        <v>0</v>
      </c>
      <c r="CC165" s="84">
        <v>0</v>
      </c>
      <c r="CD165" s="84">
        <v>0</v>
      </c>
      <c r="CE165" s="84">
        <v>0.71615499999999999</v>
      </c>
      <c r="CF165" s="84">
        <v>0</v>
      </c>
      <c r="CG165" s="84">
        <v>0.32449899999999998</v>
      </c>
      <c r="CH165" s="84">
        <v>0</v>
      </c>
      <c r="CI165" s="84">
        <v>0</v>
      </c>
      <c r="CJ165" s="84">
        <v>0</v>
      </c>
      <c r="CK165" s="84">
        <v>0</v>
      </c>
      <c r="CL165" s="84">
        <v>0</v>
      </c>
      <c r="CM165" s="84">
        <v>0</v>
      </c>
      <c r="CN165" s="84">
        <v>0</v>
      </c>
      <c r="CO165" s="84">
        <v>0</v>
      </c>
      <c r="CP165" s="84">
        <v>0</v>
      </c>
      <c r="CQ165" s="84">
        <v>0</v>
      </c>
      <c r="CR165" s="84">
        <v>0</v>
      </c>
      <c r="CS165" s="84">
        <v>0</v>
      </c>
      <c r="CT165" s="84">
        <v>0</v>
      </c>
      <c r="CU165" s="84">
        <v>0</v>
      </c>
      <c r="CV165" s="84">
        <v>0</v>
      </c>
      <c r="CW165" s="84">
        <v>0</v>
      </c>
      <c r="CX165" s="84">
        <v>0</v>
      </c>
      <c r="CY165" s="84">
        <v>0</v>
      </c>
      <c r="CZ165" s="84">
        <v>0.13552400000000001</v>
      </c>
    </row>
    <row r="166" spans="1:104" x14ac:dyDescent="0.25">
      <c r="A166" t="s">
        <v>681</v>
      </c>
      <c r="B166" s="84">
        <v>0</v>
      </c>
      <c r="C166" s="84">
        <v>0</v>
      </c>
      <c r="D166" s="84">
        <v>0</v>
      </c>
      <c r="E166" s="84">
        <v>0</v>
      </c>
      <c r="F166" s="84">
        <v>0</v>
      </c>
      <c r="G166" s="84">
        <v>0</v>
      </c>
      <c r="H166" s="84">
        <v>0</v>
      </c>
      <c r="I166" s="84">
        <v>0</v>
      </c>
      <c r="J166" s="84">
        <v>0</v>
      </c>
      <c r="K166" s="84">
        <v>0</v>
      </c>
      <c r="L166" s="84">
        <v>0</v>
      </c>
      <c r="M166" s="84">
        <v>0</v>
      </c>
      <c r="N166" s="84">
        <v>0</v>
      </c>
      <c r="O166" s="84">
        <v>0</v>
      </c>
      <c r="P166" s="84">
        <v>0</v>
      </c>
      <c r="Q166" s="84">
        <v>0</v>
      </c>
      <c r="R166" s="84">
        <v>0</v>
      </c>
      <c r="S166" s="84">
        <v>0</v>
      </c>
      <c r="T166" s="84">
        <v>0</v>
      </c>
      <c r="U166" s="84">
        <v>0</v>
      </c>
      <c r="V166" s="84">
        <v>0</v>
      </c>
      <c r="W166" s="84">
        <v>0</v>
      </c>
      <c r="X166" s="84">
        <v>0.14885699999999999</v>
      </c>
      <c r="Y166" s="84">
        <v>0.159136</v>
      </c>
      <c r="Z166" s="84">
        <v>0.14885699999999999</v>
      </c>
      <c r="AA166" s="84">
        <v>0.159136</v>
      </c>
      <c r="AB166" s="84">
        <v>0</v>
      </c>
      <c r="AC166" s="84">
        <v>0</v>
      </c>
      <c r="AD166" s="84">
        <v>0</v>
      </c>
      <c r="AE166" s="84">
        <v>0</v>
      </c>
      <c r="AF166" s="84">
        <v>0</v>
      </c>
      <c r="AG166" s="84">
        <v>0</v>
      </c>
      <c r="AH166" s="84">
        <v>0</v>
      </c>
      <c r="AI166" s="84">
        <v>0</v>
      </c>
      <c r="AJ166" s="84">
        <v>0</v>
      </c>
      <c r="AK166" s="84">
        <v>0</v>
      </c>
      <c r="AL166" s="84">
        <v>0</v>
      </c>
      <c r="AM166" s="84">
        <v>0</v>
      </c>
      <c r="AN166" s="84">
        <v>0</v>
      </c>
      <c r="AO166" s="84">
        <v>1.6901800000000002E-2</v>
      </c>
      <c r="AP166" s="84">
        <v>0</v>
      </c>
      <c r="AQ166" s="84">
        <v>0</v>
      </c>
      <c r="AR166" s="84">
        <v>0</v>
      </c>
      <c r="AS166" s="84">
        <v>5.2241500000000003E-2</v>
      </c>
      <c r="AT166" s="84">
        <v>0</v>
      </c>
      <c r="AU166" s="84">
        <v>0</v>
      </c>
      <c r="AV166" s="84">
        <v>0</v>
      </c>
      <c r="AW166" s="84">
        <v>0</v>
      </c>
      <c r="AX166" s="84">
        <v>0</v>
      </c>
      <c r="AY166" s="84">
        <v>0</v>
      </c>
      <c r="AZ166" s="84">
        <v>0</v>
      </c>
      <c r="BA166" s="84">
        <v>0</v>
      </c>
      <c r="BB166" s="84">
        <v>0</v>
      </c>
      <c r="BC166" s="84">
        <v>0</v>
      </c>
      <c r="BD166" s="84">
        <v>4.0307099999999998E-2</v>
      </c>
      <c r="BE166" s="84">
        <v>4.0307099999999998E-2</v>
      </c>
      <c r="BF166" s="84">
        <v>0</v>
      </c>
      <c r="BG166" s="84">
        <v>0</v>
      </c>
      <c r="BH166" s="84">
        <v>0</v>
      </c>
      <c r="BI166" s="84">
        <v>0</v>
      </c>
      <c r="BJ166" s="84">
        <v>0</v>
      </c>
      <c r="BK166" s="84">
        <v>0</v>
      </c>
      <c r="BL166" s="84">
        <v>0</v>
      </c>
      <c r="BM166" s="84">
        <v>0</v>
      </c>
      <c r="BN166" s="84">
        <v>0</v>
      </c>
      <c r="BO166" s="84">
        <v>0</v>
      </c>
      <c r="BP166" s="84">
        <v>0</v>
      </c>
      <c r="BQ166" s="84">
        <v>0</v>
      </c>
      <c r="BR166" s="84">
        <v>0</v>
      </c>
      <c r="BS166" s="84">
        <v>0</v>
      </c>
      <c r="BT166" s="84">
        <v>0</v>
      </c>
      <c r="BU166" s="84">
        <v>0</v>
      </c>
      <c r="BV166" s="84">
        <v>0</v>
      </c>
      <c r="BW166" s="84">
        <v>0</v>
      </c>
      <c r="BX166" s="84">
        <v>0</v>
      </c>
      <c r="BY166" s="84">
        <v>0</v>
      </c>
      <c r="BZ166" s="84">
        <v>0</v>
      </c>
      <c r="CA166" s="84">
        <v>0</v>
      </c>
      <c r="CB166" s="84">
        <v>0</v>
      </c>
      <c r="CC166" s="84">
        <v>0</v>
      </c>
      <c r="CD166" s="84">
        <v>0</v>
      </c>
      <c r="CE166" s="84">
        <v>0</v>
      </c>
      <c r="CF166" s="84">
        <v>0</v>
      </c>
      <c r="CG166" s="84">
        <v>0</v>
      </c>
      <c r="CH166" s="84">
        <v>0</v>
      </c>
      <c r="CI166" s="84">
        <v>0</v>
      </c>
      <c r="CJ166" s="84">
        <v>0</v>
      </c>
      <c r="CK166" s="84">
        <v>0</v>
      </c>
      <c r="CL166" s="84">
        <v>0</v>
      </c>
      <c r="CM166" s="84">
        <v>0</v>
      </c>
      <c r="CN166" s="84">
        <v>0</v>
      </c>
      <c r="CO166" s="84">
        <v>0</v>
      </c>
      <c r="CP166" s="84">
        <v>0</v>
      </c>
      <c r="CQ166" s="84">
        <v>0</v>
      </c>
      <c r="CR166" s="84">
        <v>0</v>
      </c>
      <c r="CS166" s="84">
        <v>0</v>
      </c>
      <c r="CT166" s="84">
        <v>0</v>
      </c>
      <c r="CU166" s="84">
        <v>0</v>
      </c>
      <c r="CV166" s="84">
        <v>4.1977100000000002E-5</v>
      </c>
      <c r="CW166" s="84">
        <v>0</v>
      </c>
      <c r="CX166" s="84">
        <v>0</v>
      </c>
      <c r="CY166" s="84">
        <v>0.158721</v>
      </c>
      <c r="CZ166" s="84">
        <v>3.4639099999999998E-6</v>
      </c>
    </row>
    <row r="167" spans="1:104" x14ac:dyDescent="0.25">
      <c r="A167" t="s">
        <v>682</v>
      </c>
      <c r="B167" s="84">
        <v>0</v>
      </c>
      <c r="C167" s="84">
        <v>0</v>
      </c>
      <c r="D167" s="84">
        <v>0</v>
      </c>
      <c r="E167" s="84">
        <v>0</v>
      </c>
      <c r="F167" s="84">
        <v>0</v>
      </c>
      <c r="G167" s="84">
        <v>0</v>
      </c>
      <c r="H167" s="84">
        <v>0</v>
      </c>
      <c r="I167" s="84">
        <v>0</v>
      </c>
      <c r="J167" s="84">
        <v>0</v>
      </c>
      <c r="K167" s="84">
        <v>0</v>
      </c>
      <c r="L167" s="84">
        <v>0</v>
      </c>
      <c r="M167" s="84">
        <v>0</v>
      </c>
      <c r="N167" s="84">
        <v>0</v>
      </c>
      <c r="O167" s="84">
        <v>0</v>
      </c>
      <c r="P167" s="84">
        <v>0</v>
      </c>
      <c r="Q167" s="84">
        <v>0</v>
      </c>
      <c r="R167" s="84">
        <v>0</v>
      </c>
      <c r="S167" s="84">
        <v>0</v>
      </c>
      <c r="T167" s="84">
        <v>0</v>
      </c>
      <c r="U167" s="84">
        <v>0</v>
      </c>
      <c r="V167" s="84">
        <v>0</v>
      </c>
      <c r="W167" s="84">
        <v>0</v>
      </c>
      <c r="X167" s="84">
        <v>0</v>
      </c>
      <c r="Y167" s="84">
        <v>0</v>
      </c>
      <c r="Z167" s="84">
        <v>0</v>
      </c>
      <c r="AA167" s="84">
        <v>0</v>
      </c>
      <c r="AB167" s="84">
        <v>0</v>
      </c>
      <c r="AC167" s="84">
        <v>0</v>
      </c>
      <c r="AD167" s="84">
        <v>0</v>
      </c>
      <c r="AE167" s="84">
        <v>0</v>
      </c>
      <c r="AF167" s="84">
        <v>0</v>
      </c>
      <c r="AG167" s="84">
        <v>0</v>
      </c>
      <c r="AH167" s="84">
        <v>0</v>
      </c>
      <c r="AI167" s="84">
        <v>0</v>
      </c>
      <c r="AJ167" s="84">
        <v>0</v>
      </c>
      <c r="AK167" s="84">
        <v>0</v>
      </c>
      <c r="AL167" s="84">
        <v>0</v>
      </c>
      <c r="AM167" s="84">
        <v>0</v>
      </c>
      <c r="AN167" s="84">
        <v>0</v>
      </c>
      <c r="AO167" s="84">
        <v>0</v>
      </c>
      <c r="AP167" s="84">
        <v>0</v>
      </c>
      <c r="AQ167" s="84">
        <v>0</v>
      </c>
      <c r="AR167" s="84">
        <v>0</v>
      </c>
      <c r="AS167" s="84">
        <v>0</v>
      </c>
      <c r="AT167" s="84">
        <v>0</v>
      </c>
      <c r="AU167" s="84">
        <v>0</v>
      </c>
      <c r="AV167" s="84">
        <v>0</v>
      </c>
      <c r="AW167" s="84">
        <v>0</v>
      </c>
      <c r="AX167" s="84">
        <v>0</v>
      </c>
      <c r="AY167" s="84">
        <v>0</v>
      </c>
      <c r="AZ167" s="84">
        <v>0</v>
      </c>
      <c r="BA167" s="84">
        <v>0</v>
      </c>
      <c r="BB167" s="84">
        <v>0</v>
      </c>
      <c r="BC167" s="84">
        <v>0</v>
      </c>
      <c r="BD167" s="84">
        <v>0</v>
      </c>
      <c r="BE167" s="84">
        <v>0</v>
      </c>
      <c r="BF167" s="84">
        <v>0</v>
      </c>
      <c r="BG167" s="84">
        <v>0</v>
      </c>
      <c r="BH167" s="84">
        <v>0</v>
      </c>
      <c r="BI167" s="84">
        <v>0</v>
      </c>
      <c r="BJ167" s="84">
        <v>0</v>
      </c>
      <c r="BK167" s="84">
        <v>0</v>
      </c>
      <c r="BL167" s="84">
        <v>0</v>
      </c>
      <c r="BM167" s="84">
        <v>0</v>
      </c>
      <c r="BN167" s="84">
        <v>0</v>
      </c>
      <c r="BO167" s="84">
        <v>0</v>
      </c>
      <c r="BP167" s="84">
        <v>0</v>
      </c>
      <c r="BQ167" s="84">
        <v>0</v>
      </c>
      <c r="BR167" s="84">
        <v>0</v>
      </c>
      <c r="BS167" s="84">
        <v>0</v>
      </c>
      <c r="BT167" s="84">
        <v>0</v>
      </c>
      <c r="BU167" s="84">
        <v>0</v>
      </c>
      <c r="BV167" s="84">
        <v>0</v>
      </c>
      <c r="BW167" s="84">
        <v>0</v>
      </c>
      <c r="BX167" s="84">
        <v>0</v>
      </c>
      <c r="BY167" s="84">
        <v>0</v>
      </c>
      <c r="BZ167" s="84">
        <v>0</v>
      </c>
      <c r="CA167" s="84">
        <v>0</v>
      </c>
      <c r="CB167" s="84">
        <v>0</v>
      </c>
      <c r="CC167" s="84">
        <v>0</v>
      </c>
      <c r="CD167" s="84">
        <v>0</v>
      </c>
      <c r="CE167" s="84">
        <v>0</v>
      </c>
      <c r="CF167" s="84">
        <v>0</v>
      </c>
      <c r="CG167" s="84">
        <v>0</v>
      </c>
      <c r="CH167" s="84">
        <v>0</v>
      </c>
      <c r="CI167" s="84">
        <v>0</v>
      </c>
      <c r="CJ167" s="84">
        <v>0</v>
      </c>
      <c r="CK167" s="84">
        <v>0</v>
      </c>
      <c r="CL167" s="84">
        <v>0</v>
      </c>
      <c r="CM167" s="84">
        <v>0</v>
      </c>
      <c r="CN167" s="84">
        <v>0</v>
      </c>
      <c r="CO167" s="84">
        <v>0</v>
      </c>
      <c r="CP167" s="84">
        <v>0</v>
      </c>
      <c r="CQ167" s="84">
        <v>0</v>
      </c>
      <c r="CR167" s="84">
        <v>0</v>
      </c>
      <c r="CS167" s="84">
        <v>0</v>
      </c>
      <c r="CT167" s="84">
        <v>0</v>
      </c>
      <c r="CU167" s="84">
        <v>0</v>
      </c>
      <c r="CV167" s="84">
        <v>0</v>
      </c>
      <c r="CW167" s="84">
        <v>0.97263100000000002</v>
      </c>
      <c r="CX167" s="84">
        <v>1</v>
      </c>
      <c r="CY167" s="84">
        <v>0</v>
      </c>
      <c r="CZ167" s="84">
        <v>0</v>
      </c>
    </row>
    <row r="168" spans="1:104" x14ac:dyDescent="0.25">
      <c r="A168" t="s">
        <v>683</v>
      </c>
      <c r="B168" s="84">
        <v>0</v>
      </c>
      <c r="C168" s="84">
        <v>0</v>
      </c>
      <c r="D168" s="84">
        <v>0</v>
      </c>
      <c r="E168" s="84">
        <v>0</v>
      </c>
      <c r="F168" s="84">
        <v>0</v>
      </c>
      <c r="G168" s="84">
        <v>0</v>
      </c>
      <c r="H168" s="84">
        <v>0</v>
      </c>
      <c r="I168" s="84">
        <v>0</v>
      </c>
      <c r="J168" s="84">
        <v>0</v>
      </c>
      <c r="K168" s="84">
        <v>0</v>
      </c>
      <c r="L168" s="84">
        <v>0</v>
      </c>
      <c r="M168" s="84">
        <v>0</v>
      </c>
      <c r="N168" s="84">
        <v>0</v>
      </c>
      <c r="O168" s="84">
        <v>0</v>
      </c>
      <c r="P168" s="84">
        <v>0</v>
      </c>
      <c r="Q168" s="84">
        <v>0</v>
      </c>
      <c r="R168" s="84">
        <v>0</v>
      </c>
      <c r="S168" s="84">
        <v>0</v>
      </c>
      <c r="T168" s="84">
        <v>0</v>
      </c>
      <c r="U168" s="84">
        <v>0</v>
      </c>
      <c r="V168" s="84">
        <v>0</v>
      </c>
      <c r="W168" s="84">
        <v>0</v>
      </c>
      <c r="X168" s="84">
        <v>2.4475E-3</v>
      </c>
      <c r="Y168" s="84">
        <v>0</v>
      </c>
      <c r="Z168" s="84">
        <v>2.4475E-3</v>
      </c>
      <c r="AA168" s="84">
        <v>0</v>
      </c>
      <c r="AB168" s="84">
        <v>0</v>
      </c>
      <c r="AC168" s="84">
        <v>0</v>
      </c>
      <c r="AD168" s="84">
        <v>0</v>
      </c>
      <c r="AE168" s="84">
        <v>0</v>
      </c>
      <c r="AF168" s="84">
        <v>0</v>
      </c>
      <c r="AG168" s="84">
        <v>0</v>
      </c>
      <c r="AH168" s="84">
        <v>0</v>
      </c>
      <c r="AI168" s="84">
        <v>0</v>
      </c>
      <c r="AJ168" s="84">
        <v>0</v>
      </c>
      <c r="AK168" s="84">
        <v>0</v>
      </c>
      <c r="AL168" s="84">
        <v>0</v>
      </c>
      <c r="AM168" s="84">
        <v>0</v>
      </c>
      <c r="AN168" s="84">
        <v>0</v>
      </c>
      <c r="AO168" s="84">
        <v>0</v>
      </c>
      <c r="AP168" s="84">
        <v>0</v>
      </c>
      <c r="AQ168" s="84">
        <v>0</v>
      </c>
      <c r="AR168" s="84">
        <v>0</v>
      </c>
      <c r="AS168" s="84">
        <v>0</v>
      </c>
      <c r="AT168" s="84">
        <v>0</v>
      </c>
      <c r="AU168" s="84">
        <v>0</v>
      </c>
      <c r="AV168" s="84">
        <v>0</v>
      </c>
      <c r="AW168" s="84">
        <v>0</v>
      </c>
      <c r="AX168" s="84">
        <v>0</v>
      </c>
      <c r="AY168" s="84">
        <v>0</v>
      </c>
      <c r="AZ168" s="84">
        <v>0</v>
      </c>
      <c r="BA168" s="84">
        <v>0</v>
      </c>
      <c r="BB168" s="84">
        <v>0</v>
      </c>
      <c r="BC168" s="84">
        <v>0</v>
      </c>
      <c r="BD168" s="84">
        <v>0</v>
      </c>
      <c r="BE168" s="84">
        <v>0</v>
      </c>
      <c r="BF168" s="84">
        <v>0</v>
      </c>
      <c r="BG168" s="84">
        <v>0</v>
      </c>
      <c r="BH168" s="84">
        <v>0</v>
      </c>
      <c r="BI168" s="84">
        <v>0</v>
      </c>
      <c r="BJ168" s="84">
        <v>0</v>
      </c>
      <c r="BK168" s="84">
        <v>0</v>
      </c>
      <c r="BL168" s="84">
        <v>0</v>
      </c>
      <c r="BM168" s="84">
        <v>0</v>
      </c>
      <c r="BN168" s="84">
        <v>0</v>
      </c>
      <c r="BO168" s="84">
        <v>0</v>
      </c>
      <c r="BP168" s="84">
        <v>0</v>
      </c>
      <c r="BQ168" s="84">
        <v>0</v>
      </c>
      <c r="BR168" s="84">
        <v>0</v>
      </c>
      <c r="BS168" s="84">
        <v>0</v>
      </c>
      <c r="BT168" s="84">
        <v>0</v>
      </c>
      <c r="BU168" s="84">
        <v>0</v>
      </c>
      <c r="BV168" s="84">
        <v>0</v>
      </c>
      <c r="BW168" s="84">
        <v>0</v>
      </c>
      <c r="BX168" s="84">
        <v>0</v>
      </c>
      <c r="BY168" s="84">
        <v>0</v>
      </c>
      <c r="BZ168" s="84">
        <v>0</v>
      </c>
      <c r="CA168" s="84">
        <v>0</v>
      </c>
      <c r="CB168" s="84">
        <v>0</v>
      </c>
      <c r="CC168" s="84">
        <v>0</v>
      </c>
      <c r="CD168" s="84">
        <v>0</v>
      </c>
      <c r="CE168" s="84">
        <v>0</v>
      </c>
      <c r="CF168" s="84">
        <v>0</v>
      </c>
      <c r="CG168" s="84">
        <v>0</v>
      </c>
      <c r="CH168" s="84">
        <v>0</v>
      </c>
      <c r="CI168" s="84">
        <v>0</v>
      </c>
      <c r="CJ168" s="84">
        <v>0</v>
      </c>
      <c r="CK168" s="84">
        <v>0</v>
      </c>
      <c r="CL168" s="84">
        <v>0</v>
      </c>
      <c r="CM168" s="84">
        <v>0</v>
      </c>
      <c r="CN168" s="84">
        <v>0</v>
      </c>
      <c r="CO168" s="84">
        <v>0</v>
      </c>
      <c r="CP168" s="84">
        <v>0</v>
      </c>
      <c r="CQ168" s="84">
        <v>0</v>
      </c>
      <c r="CR168" s="84">
        <v>0</v>
      </c>
      <c r="CS168" s="84">
        <v>0</v>
      </c>
      <c r="CT168" s="84">
        <v>0</v>
      </c>
      <c r="CU168" s="84">
        <v>0</v>
      </c>
      <c r="CV168" s="84">
        <v>0</v>
      </c>
      <c r="CW168" s="84">
        <v>0</v>
      </c>
      <c r="CX168" s="84">
        <v>0</v>
      </c>
      <c r="CY168" s="84">
        <v>2.60977E-3</v>
      </c>
      <c r="CZ168" s="84">
        <v>0</v>
      </c>
    </row>
    <row r="169" spans="1:104" x14ac:dyDescent="0.25">
      <c r="A169" t="s">
        <v>684</v>
      </c>
      <c r="B169" s="84">
        <v>0</v>
      </c>
      <c r="C169" s="84">
        <v>0</v>
      </c>
      <c r="D169" s="84">
        <v>0</v>
      </c>
      <c r="E169" s="84">
        <v>0</v>
      </c>
      <c r="F169" s="84">
        <v>0</v>
      </c>
      <c r="G169" s="84">
        <v>0</v>
      </c>
      <c r="H169" s="84">
        <v>0</v>
      </c>
      <c r="I169" s="84">
        <v>0</v>
      </c>
      <c r="J169" s="84">
        <v>0</v>
      </c>
      <c r="K169" s="84">
        <v>0</v>
      </c>
      <c r="L169" s="84">
        <v>0</v>
      </c>
      <c r="M169" s="84">
        <v>0</v>
      </c>
      <c r="N169" s="84">
        <v>0</v>
      </c>
      <c r="O169" s="84">
        <v>0</v>
      </c>
      <c r="P169" s="84">
        <v>0</v>
      </c>
      <c r="Q169" s="84">
        <v>0</v>
      </c>
      <c r="R169" s="84">
        <v>0</v>
      </c>
      <c r="S169" s="84">
        <v>0</v>
      </c>
      <c r="T169" s="84">
        <v>0</v>
      </c>
      <c r="U169" s="84">
        <v>0</v>
      </c>
      <c r="V169" s="84">
        <v>0</v>
      </c>
      <c r="W169" s="84">
        <v>0</v>
      </c>
      <c r="X169" s="84">
        <v>0.78652200000000005</v>
      </c>
      <c r="Y169" s="84">
        <v>0.84086399999999994</v>
      </c>
      <c r="Z169" s="84">
        <v>0.78652200000000005</v>
      </c>
      <c r="AA169" s="84">
        <v>0.84086399999999994</v>
      </c>
      <c r="AB169" s="84">
        <v>1</v>
      </c>
      <c r="AC169" s="84">
        <v>0</v>
      </c>
      <c r="AD169" s="84">
        <v>0</v>
      </c>
      <c r="AE169" s="84">
        <v>0</v>
      </c>
      <c r="AF169" s="84">
        <v>0</v>
      </c>
      <c r="AG169" s="84">
        <v>0</v>
      </c>
      <c r="AH169" s="84">
        <v>0</v>
      </c>
      <c r="AI169" s="84">
        <v>0</v>
      </c>
      <c r="AJ169" s="84">
        <v>0</v>
      </c>
      <c r="AK169" s="84">
        <v>0</v>
      </c>
      <c r="AL169" s="84">
        <v>0</v>
      </c>
      <c r="AM169" s="84">
        <v>0</v>
      </c>
      <c r="AN169" s="84">
        <v>0</v>
      </c>
      <c r="AO169" s="84">
        <v>0</v>
      </c>
      <c r="AP169" s="84">
        <v>0</v>
      </c>
      <c r="AQ169" s="84">
        <v>0</v>
      </c>
      <c r="AR169" s="84">
        <v>0</v>
      </c>
      <c r="AS169" s="84">
        <v>0</v>
      </c>
      <c r="AT169" s="84">
        <v>0</v>
      </c>
      <c r="AU169" s="84">
        <v>0</v>
      </c>
      <c r="AV169" s="84">
        <v>0</v>
      </c>
      <c r="AW169" s="84">
        <v>0</v>
      </c>
      <c r="AX169" s="84">
        <v>0</v>
      </c>
      <c r="AY169" s="84">
        <v>0</v>
      </c>
      <c r="AZ169" s="84">
        <v>0</v>
      </c>
      <c r="BA169" s="84">
        <v>0</v>
      </c>
      <c r="BB169" s="84">
        <v>0</v>
      </c>
      <c r="BC169" s="84">
        <v>0</v>
      </c>
      <c r="BD169" s="84">
        <v>0</v>
      </c>
      <c r="BE169" s="84">
        <v>0</v>
      </c>
      <c r="BF169" s="84">
        <v>0</v>
      </c>
      <c r="BG169" s="84">
        <v>0</v>
      </c>
      <c r="BH169" s="84">
        <v>0</v>
      </c>
      <c r="BI169" s="84">
        <v>0</v>
      </c>
      <c r="BJ169" s="84">
        <v>0</v>
      </c>
      <c r="BK169" s="84">
        <v>0</v>
      </c>
      <c r="BL169" s="84">
        <v>0</v>
      </c>
      <c r="BM169" s="84">
        <v>0</v>
      </c>
      <c r="BN169" s="84">
        <v>0</v>
      </c>
      <c r="BO169" s="84">
        <v>0</v>
      </c>
      <c r="BP169" s="84">
        <v>0</v>
      </c>
      <c r="BQ169" s="84">
        <v>0</v>
      </c>
      <c r="BR169" s="84">
        <v>0</v>
      </c>
      <c r="BS169" s="84">
        <v>0</v>
      </c>
      <c r="BT169" s="84">
        <v>0</v>
      </c>
      <c r="BU169" s="84">
        <v>0</v>
      </c>
      <c r="BV169" s="84">
        <v>0</v>
      </c>
      <c r="BW169" s="84">
        <v>0</v>
      </c>
      <c r="BX169" s="84">
        <v>0</v>
      </c>
      <c r="BY169" s="84">
        <v>0</v>
      </c>
      <c r="BZ169" s="84">
        <v>0</v>
      </c>
      <c r="CA169" s="84">
        <v>0</v>
      </c>
      <c r="CB169" s="84">
        <v>0</v>
      </c>
      <c r="CC169" s="84">
        <v>0</v>
      </c>
      <c r="CD169" s="84">
        <v>0</v>
      </c>
      <c r="CE169" s="84">
        <v>0</v>
      </c>
      <c r="CF169" s="84">
        <v>0</v>
      </c>
      <c r="CG169" s="84">
        <v>0</v>
      </c>
      <c r="CH169" s="84">
        <v>0</v>
      </c>
      <c r="CI169" s="84">
        <v>0</v>
      </c>
      <c r="CJ169" s="84">
        <v>0</v>
      </c>
      <c r="CK169" s="84">
        <v>0</v>
      </c>
      <c r="CL169" s="84">
        <v>0</v>
      </c>
      <c r="CM169" s="84">
        <v>0</v>
      </c>
      <c r="CN169" s="84">
        <v>0</v>
      </c>
      <c r="CO169" s="84">
        <v>0</v>
      </c>
      <c r="CP169" s="84">
        <v>0</v>
      </c>
      <c r="CQ169" s="84">
        <v>0</v>
      </c>
      <c r="CR169" s="84">
        <v>0</v>
      </c>
      <c r="CS169" s="84">
        <v>0</v>
      </c>
      <c r="CT169" s="84">
        <v>0</v>
      </c>
      <c r="CU169" s="84">
        <v>0</v>
      </c>
      <c r="CV169" s="84">
        <v>0</v>
      </c>
      <c r="CW169" s="84">
        <v>0</v>
      </c>
      <c r="CX169" s="84">
        <v>0</v>
      </c>
      <c r="CY169" s="84">
        <v>0.838669</v>
      </c>
      <c r="CZ169" s="84">
        <v>2.07612E-5</v>
      </c>
    </row>
    <row r="170" spans="1:104" x14ac:dyDescent="0.25">
      <c r="A170" t="s">
        <v>685</v>
      </c>
      <c r="B170" s="84">
        <v>0</v>
      </c>
      <c r="C170" s="84">
        <v>0</v>
      </c>
      <c r="D170" s="84">
        <v>0</v>
      </c>
      <c r="E170" s="84">
        <v>0</v>
      </c>
      <c r="F170" s="84">
        <v>0</v>
      </c>
      <c r="G170" s="84">
        <v>0</v>
      </c>
      <c r="H170" s="84">
        <v>0</v>
      </c>
      <c r="I170" s="84">
        <v>0</v>
      </c>
      <c r="J170" s="84">
        <v>0</v>
      </c>
      <c r="K170" s="84">
        <v>0</v>
      </c>
      <c r="L170" s="84">
        <v>0</v>
      </c>
      <c r="M170" s="84">
        <v>0</v>
      </c>
      <c r="N170" s="84">
        <v>0</v>
      </c>
      <c r="O170" s="84">
        <v>0</v>
      </c>
      <c r="P170" s="84">
        <v>0</v>
      </c>
      <c r="Q170" s="84">
        <v>0</v>
      </c>
      <c r="R170" s="84">
        <v>0</v>
      </c>
      <c r="S170" s="84">
        <v>0</v>
      </c>
      <c r="T170" s="84">
        <v>0</v>
      </c>
      <c r="U170" s="84">
        <v>0</v>
      </c>
      <c r="V170" s="84">
        <v>0</v>
      </c>
      <c r="W170" s="84">
        <v>0</v>
      </c>
      <c r="X170" s="84">
        <v>0</v>
      </c>
      <c r="Y170" s="84">
        <v>0</v>
      </c>
      <c r="Z170" s="84">
        <v>0</v>
      </c>
      <c r="AA170" s="84">
        <v>0</v>
      </c>
      <c r="AB170" s="84">
        <v>0</v>
      </c>
      <c r="AC170" s="84">
        <v>0</v>
      </c>
      <c r="AD170" s="84">
        <v>0.31807999999999997</v>
      </c>
      <c r="AE170" s="84">
        <v>0</v>
      </c>
      <c r="AF170" s="84">
        <v>0</v>
      </c>
      <c r="AG170" s="84">
        <v>0</v>
      </c>
      <c r="AH170" s="84">
        <v>0</v>
      </c>
      <c r="AI170" s="84">
        <v>0</v>
      </c>
      <c r="AJ170" s="84">
        <v>0</v>
      </c>
      <c r="AK170" s="84">
        <v>1.39806E-4</v>
      </c>
      <c r="AL170" s="84">
        <v>0</v>
      </c>
      <c r="AM170" s="84">
        <v>7.1136099999999998E-4</v>
      </c>
      <c r="AN170" s="84">
        <v>0</v>
      </c>
      <c r="AO170" s="84">
        <v>9.1705599999999998E-2</v>
      </c>
      <c r="AP170" s="84">
        <v>0</v>
      </c>
      <c r="AQ170" s="84">
        <v>7.1423999999999999E-4</v>
      </c>
      <c r="AR170" s="84">
        <v>0</v>
      </c>
      <c r="AS170" s="84">
        <v>0.437886</v>
      </c>
      <c r="AT170" s="84">
        <v>0</v>
      </c>
      <c r="AU170" s="84">
        <v>0</v>
      </c>
      <c r="AV170" s="84">
        <v>0</v>
      </c>
      <c r="AW170" s="84">
        <v>0</v>
      </c>
      <c r="AX170" s="84">
        <v>0</v>
      </c>
      <c r="AY170" s="84">
        <v>0.12053999999999999</v>
      </c>
      <c r="AZ170" s="84">
        <v>0</v>
      </c>
      <c r="BA170" s="84">
        <v>0</v>
      </c>
      <c r="BB170" s="84">
        <v>4.1075E-3</v>
      </c>
      <c r="BC170" s="84">
        <v>0</v>
      </c>
      <c r="BD170" s="84">
        <v>0</v>
      </c>
      <c r="BE170" s="84">
        <v>0</v>
      </c>
      <c r="BF170" s="84">
        <v>0</v>
      </c>
      <c r="BG170" s="84">
        <v>0</v>
      </c>
      <c r="BH170" s="84">
        <v>0</v>
      </c>
      <c r="BI170" s="84">
        <v>0</v>
      </c>
      <c r="BJ170" s="84">
        <v>0</v>
      </c>
      <c r="BK170" s="84">
        <v>0</v>
      </c>
      <c r="BL170" s="84">
        <v>0</v>
      </c>
      <c r="BM170" s="84">
        <v>0</v>
      </c>
      <c r="BN170" s="84">
        <v>0</v>
      </c>
      <c r="BO170" s="84">
        <v>0</v>
      </c>
      <c r="BP170" s="84">
        <v>0</v>
      </c>
      <c r="BQ170" s="84">
        <v>0</v>
      </c>
      <c r="BR170" s="84">
        <v>0</v>
      </c>
      <c r="BS170" s="84">
        <v>0</v>
      </c>
      <c r="BT170" s="84">
        <v>0</v>
      </c>
      <c r="BU170" s="84">
        <v>0</v>
      </c>
      <c r="BV170" s="84">
        <v>1</v>
      </c>
      <c r="BW170" s="84">
        <v>0</v>
      </c>
      <c r="BX170" s="84">
        <v>2.6270599999999997E-4</v>
      </c>
      <c r="BY170" s="84">
        <v>0</v>
      </c>
      <c r="BZ170" s="84">
        <v>0</v>
      </c>
      <c r="CA170" s="84">
        <v>0</v>
      </c>
      <c r="CB170" s="84">
        <v>0</v>
      </c>
      <c r="CC170" s="84">
        <v>0</v>
      </c>
      <c r="CD170" s="84">
        <v>0</v>
      </c>
      <c r="CE170" s="84">
        <v>0</v>
      </c>
      <c r="CF170" s="84">
        <v>0</v>
      </c>
      <c r="CG170" s="84">
        <v>0</v>
      </c>
      <c r="CH170" s="84">
        <v>0</v>
      </c>
      <c r="CI170" s="84">
        <v>0</v>
      </c>
      <c r="CJ170" s="84">
        <v>0</v>
      </c>
      <c r="CK170" s="84">
        <v>0</v>
      </c>
      <c r="CL170" s="84">
        <v>0</v>
      </c>
      <c r="CM170" s="84">
        <v>0</v>
      </c>
      <c r="CN170" s="84">
        <v>0</v>
      </c>
      <c r="CO170" s="84">
        <v>0</v>
      </c>
      <c r="CP170" s="84">
        <v>0</v>
      </c>
      <c r="CQ170" s="84">
        <v>0</v>
      </c>
      <c r="CR170" s="84">
        <v>0</v>
      </c>
      <c r="CS170" s="84">
        <v>0</v>
      </c>
      <c r="CT170" s="84">
        <v>0</v>
      </c>
      <c r="CU170" s="84">
        <v>0</v>
      </c>
      <c r="CV170" s="84">
        <v>0</v>
      </c>
      <c r="CW170" s="84">
        <v>0</v>
      </c>
      <c r="CX170" s="84">
        <v>0</v>
      </c>
      <c r="CY170" s="84">
        <v>0</v>
      </c>
      <c r="CZ170" s="84">
        <v>0</v>
      </c>
    </row>
    <row r="171" spans="1:104" x14ac:dyDescent="0.25">
      <c r="A171" t="s">
        <v>686</v>
      </c>
      <c r="B171" s="84">
        <v>0</v>
      </c>
      <c r="C171" s="84">
        <v>0</v>
      </c>
      <c r="D171" s="84">
        <v>0</v>
      </c>
      <c r="E171" s="84">
        <v>0</v>
      </c>
      <c r="F171" s="84">
        <v>0</v>
      </c>
      <c r="G171" s="84">
        <v>0</v>
      </c>
      <c r="H171" s="84">
        <v>0</v>
      </c>
      <c r="I171" s="84">
        <v>0</v>
      </c>
      <c r="J171" s="84">
        <v>0</v>
      </c>
      <c r="K171" s="84">
        <v>0</v>
      </c>
      <c r="L171" s="84">
        <v>0</v>
      </c>
      <c r="M171" s="84">
        <v>0</v>
      </c>
      <c r="N171" s="84">
        <v>0</v>
      </c>
      <c r="O171" s="84">
        <v>0</v>
      </c>
      <c r="P171" s="84">
        <v>0</v>
      </c>
      <c r="Q171" s="84">
        <v>0</v>
      </c>
      <c r="R171" s="84">
        <v>0</v>
      </c>
      <c r="S171" s="84">
        <v>0</v>
      </c>
      <c r="T171" s="84">
        <v>0</v>
      </c>
      <c r="U171" s="84">
        <v>0</v>
      </c>
      <c r="V171" s="84">
        <v>0</v>
      </c>
      <c r="W171" s="84">
        <v>0</v>
      </c>
      <c r="X171" s="84">
        <v>0</v>
      </c>
      <c r="Y171" s="84">
        <v>0</v>
      </c>
      <c r="Z171" s="84">
        <v>0</v>
      </c>
      <c r="AA171" s="84">
        <v>0</v>
      </c>
      <c r="AB171" s="84">
        <v>0</v>
      </c>
      <c r="AC171" s="84">
        <v>0</v>
      </c>
      <c r="AD171" s="84">
        <v>0</v>
      </c>
      <c r="AE171" s="84">
        <v>0</v>
      </c>
      <c r="AF171" s="84">
        <v>0</v>
      </c>
      <c r="AG171" s="84">
        <v>0</v>
      </c>
      <c r="AH171" s="84">
        <v>0</v>
      </c>
      <c r="AI171" s="84">
        <v>0</v>
      </c>
      <c r="AJ171" s="84">
        <v>0</v>
      </c>
      <c r="AK171" s="84">
        <v>0</v>
      </c>
      <c r="AL171" s="84">
        <v>0</v>
      </c>
      <c r="AM171" s="84">
        <v>0</v>
      </c>
      <c r="AN171" s="84">
        <v>0</v>
      </c>
      <c r="AO171" s="84">
        <v>0</v>
      </c>
      <c r="AP171" s="84">
        <v>0</v>
      </c>
      <c r="AQ171" s="84">
        <v>0</v>
      </c>
      <c r="AR171" s="84">
        <v>0</v>
      </c>
      <c r="AS171" s="84">
        <v>0</v>
      </c>
      <c r="AT171" s="84">
        <v>0</v>
      </c>
      <c r="AU171" s="84">
        <v>0</v>
      </c>
      <c r="AV171" s="84">
        <v>0</v>
      </c>
      <c r="AW171" s="84">
        <v>0</v>
      </c>
      <c r="AX171" s="84">
        <v>0</v>
      </c>
      <c r="AY171" s="84">
        <v>0</v>
      </c>
      <c r="AZ171" s="84">
        <v>0</v>
      </c>
      <c r="BA171" s="84">
        <v>0</v>
      </c>
      <c r="BB171" s="84">
        <v>0</v>
      </c>
      <c r="BC171" s="84">
        <v>0</v>
      </c>
      <c r="BD171" s="84">
        <v>0</v>
      </c>
      <c r="BE171" s="84">
        <v>0</v>
      </c>
      <c r="BF171" s="84">
        <v>0</v>
      </c>
      <c r="BG171" s="84">
        <v>0</v>
      </c>
      <c r="BH171" s="84">
        <v>0</v>
      </c>
      <c r="BI171" s="84">
        <v>0</v>
      </c>
      <c r="BJ171" s="84">
        <v>0</v>
      </c>
      <c r="BK171" s="84">
        <v>0</v>
      </c>
      <c r="BL171" s="84">
        <v>0</v>
      </c>
      <c r="BM171" s="84">
        <v>0</v>
      </c>
      <c r="BN171" s="84">
        <v>0</v>
      </c>
      <c r="BO171" s="84">
        <v>0</v>
      </c>
      <c r="BP171" s="84">
        <v>0</v>
      </c>
      <c r="BQ171" s="84">
        <v>0</v>
      </c>
      <c r="BR171" s="84">
        <v>0</v>
      </c>
      <c r="BS171" s="84">
        <v>0</v>
      </c>
      <c r="BT171" s="84">
        <v>0.41853899999999999</v>
      </c>
      <c r="BU171" s="84">
        <v>0</v>
      </c>
      <c r="BV171" s="84">
        <v>0</v>
      </c>
      <c r="BW171" s="84">
        <v>0</v>
      </c>
      <c r="BX171" s="84">
        <v>0</v>
      </c>
      <c r="BY171" s="84">
        <v>0</v>
      </c>
      <c r="BZ171" s="84">
        <v>0</v>
      </c>
      <c r="CA171" s="84">
        <v>0</v>
      </c>
      <c r="CB171" s="84">
        <v>0</v>
      </c>
      <c r="CC171" s="84">
        <v>0</v>
      </c>
      <c r="CD171" s="84">
        <v>0</v>
      </c>
      <c r="CE171" s="84">
        <v>0</v>
      </c>
      <c r="CF171" s="84">
        <v>0</v>
      </c>
      <c r="CG171" s="84">
        <v>0</v>
      </c>
      <c r="CH171" s="84">
        <v>0</v>
      </c>
      <c r="CI171" s="84">
        <v>0</v>
      </c>
      <c r="CJ171" s="84">
        <v>0</v>
      </c>
      <c r="CK171" s="84">
        <v>0</v>
      </c>
      <c r="CL171" s="84">
        <v>0</v>
      </c>
      <c r="CM171" s="84">
        <v>0</v>
      </c>
      <c r="CN171" s="84">
        <v>0</v>
      </c>
      <c r="CO171" s="84">
        <v>0</v>
      </c>
      <c r="CP171" s="84">
        <v>0</v>
      </c>
      <c r="CQ171" s="84">
        <v>0</v>
      </c>
      <c r="CR171" s="84">
        <v>0</v>
      </c>
      <c r="CS171" s="84">
        <v>0</v>
      </c>
      <c r="CT171" s="84">
        <v>0</v>
      </c>
      <c r="CU171" s="84">
        <v>0</v>
      </c>
      <c r="CV171" s="84">
        <v>0</v>
      </c>
      <c r="CW171" s="84">
        <v>0</v>
      </c>
      <c r="CX171" s="84">
        <v>0</v>
      </c>
      <c r="CY171" s="84">
        <v>0</v>
      </c>
      <c r="CZ171" s="84">
        <v>0</v>
      </c>
    </row>
    <row r="172" spans="1:104" x14ac:dyDescent="0.25">
      <c r="A172" t="s">
        <v>687</v>
      </c>
      <c r="B172" s="84">
        <v>0</v>
      </c>
      <c r="C172" s="84">
        <v>0</v>
      </c>
      <c r="D172" s="84">
        <v>0</v>
      </c>
      <c r="E172" s="84">
        <v>0</v>
      </c>
      <c r="F172" s="84">
        <v>0</v>
      </c>
      <c r="G172" s="84">
        <v>0</v>
      </c>
      <c r="H172" s="84">
        <v>0</v>
      </c>
      <c r="I172" s="84">
        <v>0</v>
      </c>
      <c r="J172" s="84">
        <v>0</v>
      </c>
      <c r="K172" s="84">
        <v>0</v>
      </c>
      <c r="L172" s="84">
        <v>0</v>
      </c>
      <c r="M172" s="84">
        <v>0</v>
      </c>
      <c r="N172" s="84">
        <v>0</v>
      </c>
      <c r="O172" s="84">
        <v>0</v>
      </c>
      <c r="P172" s="84">
        <v>0</v>
      </c>
      <c r="Q172" s="84">
        <v>0</v>
      </c>
      <c r="R172" s="84">
        <v>0</v>
      </c>
      <c r="S172" s="84">
        <v>0</v>
      </c>
      <c r="T172" s="84">
        <v>0</v>
      </c>
      <c r="U172" s="84">
        <v>0</v>
      </c>
      <c r="V172" s="84">
        <v>0</v>
      </c>
      <c r="W172" s="84">
        <v>0</v>
      </c>
      <c r="X172" s="84">
        <v>0</v>
      </c>
      <c r="Y172" s="84">
        <v>0</v>
      </c>
      <c r="Z172" s="84">
        <v>0</v>
      </c>
      <c r="AA172" s="84">
        <v>0</v>
      </c>
      <c r="AB172" s="84">
        <v>0</v>
      </c>
      <c r="AC172" s="84">
        <v>0</v>
      </c>
      <c r="AD172" s="84">
        <v>0</v>
      </c>
      <c r="AE172" s="84">
        <v>0</v>
      </c>
      <c r="AF172" s="84">
        <v>0</v>
      </c>
      <c r="AG172" s="84">
        <v>0</v>
      </c>
      <c r="AH172" s="84">
        <v>0</v>
      </c>
      <c r="AI172" s="84">
        <v>0</v>
      </c>
      <c r="AJ172" s="84">
        <v>0</v>
      </c>
      <c r="AK172" s="84">
        <v>0</v>
      </c>
      <c r="AL172" s="84">
        <v>0</v>
      </c>
      <c r="AM172" s="84">
        <v>0</v>
      </c>
      <c r="AN172" s="84">
        <v>0</v>
      </c>
      <c r="AO172" s="84">
        <v>0</v>
      </c>
      <c r="AP172" s="84">
        <v>0</v>
      </c>
      <c r="AQ172" s="84">
        <v>0</v>
      </c>
      <c r="AR172" s="84">
        <v>0</v>
      </c>
      <c r="AS172" s="84">
        <v>0</v>
      </c>
      <c r="AT172" s="84">
        <v>0</v>
      </c>
      <c r="AU172" s="84">
        <v>0</v>
      </c>
      <c r="AV172" s="84">
        <v>0</v>
      </c>
      <c r="AW172" s="84">
        <v>0</v>
      </c>
      <c r="AX172" s="84">
        <v>0</v>
      </c>
      <c r="AY172" s="84">
        <v>0</v>
      </c>
      <c r="AZ172" s="84">
        <v>0</v>
      </c>
      <c r="BA172" s="84">
        <v>0</v>
      </c>
      <c r="BB172" s="84">
        <v>0</v>
      </c>
      <c r="BC172" s="84">
        <v>0</v>
      </c>
      <c r="BD172" s="84">
        <v>0</v>
      </c>
      <c r="BE172" s="84">
        <v>0</v>
      </c>
      <c r="BF172" s="84">
        <v>0</v>
      </c>
      <c r="BG172" s="84">
        <v>0</v>
      </c>
      <c r="BH172" s="84">
        <v>0</v>
      </c>
      <c r="BI172" s="84">
        <v>0</v>
      </c>
      <c r="BJ172" s="84">
        <v>0</v>
      </c>
      <c r="BK172" s="84">
        <v>0</v>
      </c>
      <c r="BL172" s="84">
        <v>0</v>
      </c>
      <c r="BM172" s="84">
        <v>0</v>
      </c>
      <c r="BN172" s="84">
        <v>0</v>
      </c>
      <c r="BO172" s="84">
        <v>0</v>
      </c>
      <c r="BP172" s="84">
        <v>0</v>
      </c>
      <c r="BQ172" s="84">
        <v>0</v>
      </c>
      <c r="BR172" s="84">
        <v>0</v>
      </c>
      <c r="BS172" s="84">
        <v>0</v>
      </c>
      <c r="BT172" s="84">
        <v>0.50026199999999998</v>
      </c>
      <c r="BU172" s="84">
        <v>0</v>
      </c>
      <c r="BV172" s="84">
        <v>0</v>
      </c>
      <c r="BW172" s="84">
        <v>0</v>
      </c>
      <c r="BX172" s="84">
        <v>0</v>
      </c>
      <c r="BY172" s="84">
        <v>0</v>
      </c>
      <c r="BZ172" s="84">
        <v>0</v>
      </c>
      <c r="CA172" s="84">
        <v>0</v>
      </c>
      <c r="CB172" s="84">
        <v>0</v>
      </c>
      <c r="CC172" s="84">
        <v>0</v>
      </c>
      <c r="CD172" s="84">
        <v>0</v>
      </c>
      <c r="CE172" s="84">
        <v>0</v>
      </c>
      <c r="CF172" s="84">
        <v>0</v>
      </c>
      <c r="CG172" s="84">
        <v>0</v>
      </c>
      <c r="CH172" s="84">
        <v>0</v>
      </c>
      <c r="CI172" s="84">
        <v>0</v>
      </c>
      <c r="CJ172" s="84">
        <v>0</v>
      </c>
      <c r="CK172" s="84">
        <v>0</v>
      </c>
      <c r="CL172" s="84">
        <v>0</v>
      </c>
      <c r="CM172" s="84">
        <v>0</v>
      </c>
      <c r="CN172" s="84">
        <v>0</v>
      </c>
      <c r="CO172" s="84">
        <v>0</v>
      </c>
      <c r="CP172" s="84">
        <v>0</v>
      </c>
      <c r="CQ172" s="84">
        <v>0</v>
      </c>
      <c r="CR172" s="84">
        <v>0</v>
      </c>
      <c r="CS172" s="84">
        <v>0</v>
      </c>
      <c r="CT172" s="84">
        <v>0</v>
      </c>
      <c r="CU172" s="84">
        <v>0</v>
      </c>
      <c r="CV172" s="84">
        <v>0</v>
      </c>
      <c r="CW172" s="84">
        <v>0</v>
      </c>
      <c r="CX172" s="84">
        <v>0</v>
      </c>
      <c r="CY172" s="84">
        <v>0</v>
      </c>
      <c r="CZ172" s="84">
        <v>0</v>
      </c>
    </row>
    <row r="173" spans="1:104" x14ac:dyDescent="0.25">
      <c r="A173" t="s">
        <v>688</v>
      </c>
      <c r="B173" s="84">
        <v>0</v>
      </c>
      <c r="C173" s="84">
        <v>0</v>
      </c>
      <c r="D173" s="84">
        <v>0</v>
      </c>
      <c r="E173" s="84">
        <v>0</v>
      </c>
      <c r="F173" s="84">
        <v>0</v>
      </c>
      <c r="G173" s="84">
        <v>0</v>
      </c>
      <c r="H173" s="84">
        <v>0</v>
      </c>
      <c r="I173" s="84">
        <v>0</v>
      </c>
      <c r="J173" s="84">
        <v>0</v>
      </c>
      <c r="K173" s="84">
        <v>0</v>
      </c>
      <c r="L173" s="84">
        <v>0</v>
      </c>
      <c r="M173" s="84">
        <v>0</v>
      </c>
      <c r="N173" s="84">
        <v>0</v>
      </c>
      <c r="O173" s="84">
        <v>0</v>
      </c>
      <c r="P173" s="84">
        <v>0</v>
      </c>
      <c r="Q173" s="84">
        <v>0</v>
      </c>
      <c r="R173" s="84">
        <v>0</v>
      </c>
      <c r="S173" s="84">
        <v>0</v>
      </c>
      <c r="T173" s="84">
        <v>0</v>
      </c>
      <c r="U173" s="84">
        <v>4.1156699999999998E-5</v>
      </c>
      <c r="V173" s="84">
        <v>0</v>
      </c>
      <c r="W173" s="84">
        <v>4.1156699999999998E-5</v>
      </c>
      <c r="X173" s="84">
        <v>6.2173800000000001E-2</v>
      </c>
      <c r="Y173" s="84">
        <v>0</v>
      </c>
      <c r="Z173" s="84">
        <v>6.2173800000000001E-2</v>
      </c>
      <c r="AA173" s="84">
        <v>0</v>
      </c>
      <c r="AB173" s="84">
        <v>0</v>
      </c>
      <c r="AC173" s="84">
        <v>0</v>
      </c>
      <c r="AD173" s="84">
        <v>0</v>
      </c>
      <c r="AE173" s="84">
        <v>0</v>
      </c>
      <c r="AF173" s="84">
        <v>0</v>
      </c>
      <c r="AG173" s="84">
        <v>0</v>
      </c>
      <c r="AH173" s="84">
        <v>0</v>
      </c>
      <c r="AI173" s="84">
        <v>0</v>
      </c>
      <c r="AJ173" s="84">
        <v>0</v>
      </c>
      <c r="AK173" s="84">
        <v>0</v>
      </c>
      <c r="AL173" s="84">
        <v>0</v>
      </c>
      <c r="AM173" s="84">
        <v>3.7480600000000002E-5</v>
      </c>
      <c r="AN173" s="84">
        <v>0</v>
      </c>
      <c r="AO173" s="84">
        <v>0</v>
      </c>
      <c r="AP173" s="84">
        <v>0</v>
      </c>
      <c r="AQ173" s="84">
        <v>0</v>
      </c>
      <c r="AR173" s="84">
        <v>0</v>
      </c>
      <c r="AS173" s="84">
        <v>0</v>
      </c>
      <c r="AT173" s="84">
        <v>0</v>
      </c>
      <c r="AU173" s="84">
        <v>0</v>
      </c>
      <c r="AV173" s="84">
        <v>4.1156699999999998E-5</v>
      </c>
      <c r="AW173" s="84">
        <v>0</v>
      </c>
      <c r="AX173" s="84">
        <v>0</v>
      </c>
      <c r="AY173" s="84">
        <v>0</v>
      </c>
      <c r="AZ173" s="84">
        <v>0</v>
      </c>
      <c r="BA173" s="84">
        <v>0</v>
      </c>
      <c r="BB173" s="84">
        <v>0</v>
      </c>
      <c r="BC173" s="84">
        <v>0</v>
      </c>
      <c r="BD173" s="84">
        <v>0</v>
      </c>
      <c r="BE173" s="84">
        <v>0</v>
      </c>
      <c r="BF173" s="84">
        <v>0</v>
      </c>
      <c r="BG173" s="84">
        <v>0</v>
      </c>
      <c r="BH173" s="84">
        <v>0</v>
      </c>
      <c r="BI173" s="84">
        <v>0</v>
      </c>
      <c r="BJ173" s="84">
        <v>0</v>
      </c>
      <c r="BK173" s="84">
        <v>0</v>
      </c>
      <c r="BL173" s="84">
        <v>0</v>
      </c>
      <c r="BM173" s="84">
        <v>0</v>
      </c>
      <c r="BN173" s="84">
        <v>0</v>
      </c>
      <c r="BO173" s="84">
        <v>0</v>
      </c>
      <c r="BP173" s="84">
        <v>0</v>
      </c>
      <c r="BQ173" s="84">
        <v>0</v>
      </c>
      <c r="BR173" s="84">
        <v>0</v>
      </c>
      <c r="BS173" s="84">
        <v>0</v>
      </c>
      <c r="BT173" s="84">
        <v>0</v>
      </c>
      <c r="BU173" s="84">
        <v>0</v>
      </c>
      <c r="BV173" s="84">
        <v>0</v>
      </c>
      <c r="BW173" s="84">
        <v>0</v>
      </c>
      <c r="BX173" s="84">
        <v>0</v>
      </c>
      <c r="BY173" s="84">
        <v>0</v>
      </c>
      <c r="BZ173" s="84">
        <v>0</v>
      </c>
      <c r="CA173" s="84">
        <v>0</v>
      </c>
      <c r="CB173" s="84">
        <v>0</v>
      </c>
      <c r="CC173" s="84">
        <v>0</v>
      </c>
      <c r="CD173" s="84">
        <v>0</v>
      </c>
      <c r="CE173" s="84">
        <v>0</v>
      </c>
      <c r="CF173" s="84">
        <v>0</v>
      </c>
      <c r="CG173" s="84">
        <v>0</v>
      </c>
      <c r="CH173" s="84">
        <v>0</v>
      </c>
      <c r="CI173" s="84">
        <v>0</v>
      </c>
      <c r="CJ173" s="84">
        <v>0</v>
      </c>
      <c r="CK173" s="84">
        <v>0</v>
      </c>
      <c r="CL173" s="84">
        <v>0</v>
      </c>
      <c r="CM173" s="84">
        <v>0</v>
      </c>
      <c r="CN173" s="84">
        <v>0</v>
      </c>
      <c r="CO173" s="84">
        <v>0</v>
      </c>
      <c r="CP173" s="84">
        <v>0</v>
      </c>
      <c r="CQ173" s="84">
        <v>0</v>
      </c>
      <c r="CR173" s="84">
        <v>0</v>
      </c>
      <c r="CS173" s="84">
        <v>0</v>
      </c>
      <c r="CT173" s="84">
        <v>0</v>
      </c>
      <c r="CU173" s="84">
        <v>0</v>
      </c>
      <c r="CV173" s="84">
        <v>0</v>
      </c>
      <c r="CW173" s="84">
        <v>0</v>
      </c>
      <c r="CX173" s="84">
        <v>0</v>
      </c>
      <c r="CY173" s="84">
        <v>0</v>
      </c>
      <c r="CZ173" s="84">
        <v>1.64324E-6</v>
      </c>
    </row>
    <row r="174" spans="1:104" x14ac:dyDescent="0.25">
      <c r="A174" t="s">
        <v>689</v>
      </c>
      <c r="B174" s="84">
        <v>0</v>
      </c>
      <c r="C174" s="84">
        <v>0</v>
      </c>
      <c r="D174" s="84">
        <v>0</v>
      </c>
      <c r="E174" s="84">
        <v>0</v>
      </c>
      <c r="F174" s="84">
        <v>0</v>
      </c>
      <c r="G174" s="84">
        <v>0</v>
      </c>
      <c r="H174" s="84">
        <v>0</v>
      </c>
      <c r="I174" s="84">
        <v>0</v>
      </c>
      <c r="J174" s="84">
        <v>0</v>
      </c>
      <c r="K174" s="84">
        <v>0</v>
      </c>
      <c r="L174" s="84">
        <v>0</v>
      </c>
      <c r="M174" s="84">
        <v>0</v>
      </c>
      <c r="N174" s="84">
        <v>0</v>
      </c>
      <c r="O174" s="84">
        <v>0</v>
      </c>
      <c r="P174" s="84">
        <v>0</v>
      </c>
      <c r="Q174" s="84">
        <v>0</v>
      </c>
      <c r="R174" s="84">
        <v>0</v>
      </c>
      <c r="S174" s="84">
        <v>0</v>
      </c>
      <c r="T174" s="84">
        <v>0</v>
      </c>
      <c r="U174" s="84">
        <v>0</v>
      </c>
      <c r="V174" s="84">
        <v>0</v>
      </c>
      <c r="W174" s="84">
        <v>0</v>
      </c>
      <c r="X174" s="84">
        <v>0</v>
      </c>
      <c r="Y174" s="84">
        <v>0</v>
      </c>
      <c r="Z174" s="84">
        <v>0</v>
      </c>
      <c r="AA174" s="84">
        <v>0</v>
      </c>
      <c r="AB174" s="84">
        <v>0</v>
      </c>
      <c r="AC174" s="84">
        <v>0</v>
      </c>
      <c r="AD174" s="84">
        <v>0</v>
      </c>
      <c r="AE174" s="84">
        <v>0</v>
      </c>
      <c r="AF174" s="84">
        <v>0</v>
      </c>
      <c r="AG174" s="84">
        <v>0</v>
      </c>
      <c r="AH174" s="84">
        <v>0</v>
      </c>
      <c r="AI174" s="84">
        <v>0</v>
      </c>
      <c r="AJ174" s="84">
        <v>0</v>
      </c>
      <c r="AK174" s="84">
        <v>0</v>
      </c>
      <c r="AL174" s="84">
        <v>0</v>
      </c>
      <c r="AM174" s="84">
        <v>0</v>
      </c>
      <c r="AN174" s="84">
        <v>0</v>
      </c>
      <c r="AO174" s="84">
        <v>0</v>
      </c>
      <c r="AP174" s="84">
        <v>0</v>
      </c>
      <c r="AQ174" s="84">
        <v>0</v>
      </c>
      <c r="AR174" s="84">
        <v>0</v>
      </c>
      <c r="AS174" s="84">
        <v>0</v>
      </c>
      <c r="AT174" s="84">
        <v>0</v>
      </c>
      <c r="AU174" s="84">
        <v>0</v>
      </c>
      <c r="AV174" s="84">
        <v>0</v>
      </c>
      <c r="AW174" s="84">
        <v>0</v>
      </c>
      <c r="AX174" s="84">
        <v>0</v>
      </c>
      <c r="AY174" s="84">
        <v>0</v>
      </c>
      <c r="AZ174" s="84">
        <v>0</v>
      </c>
      <c r="BA174" s="84">
        <v>0</v>
      </c>
      <c r="BB174" s="84">
        <v>0</v>
      </c>
      <c r="BC174" s="84">
        <v>0</v>
      </c>
      <c r="BD174" s="84">
        <v>0</v>
      </c>
      <c r="BE174" s="84">
        <v>0</v>
      </c>
      <c r="BF174" s="84">
        <v>0</v>
      </c>
      <c r="BG174" s="84">
        <v>0</v>
      </c>
      <c r="BH174" s="84">
        <v>0</v>
      </c>
      <c r="BI174" s="84">
        <v>0</v>
      </c>
      <c r="BJ174" s="84">
        <v>0</v>
      </c>
      <c r="BK174" s="84">
        <v>0</v>
      </c>
      <c r="BL174" s="84">
        <v>0</v>
      </c>
      <c r="BM174" s="84">
        <v>0</v>
      </c>
      <c r="BN174" s="84">
        <v>0</v>
      </c>
      <c r="BO174" s="84">
        <v>0</v>
      </c>
      <c r="BP174" s="84">
        <v>0</v>
      </c>
      <c r="BQ174" s="84">
        <v>0</v>
      </c>
      <c r="BR174" s="84">
        <v>0</v>
      </c>
      <c r="BS174" s="84">
        <v>0</v>
      </c>
      <c r="BT174" s="84">
        <v>0</v>
      </c>
      <c r="BU174" s="84">
        <v>0</v>
      </c>
      <c r="BV174" s="84">
        <v>0</v>
      </c>
      <c r="BW174" s="84">
        <v>0</v>
      </c>
      <c r="BX174" s="84">
        <v>0</v>
      </c>
      <c r="BY174" s="84">
        <v>0</v>
      </c>
      <c r="BZ174" s="84">
        <v>0</v>
      </c>
      <c r="CA174" s="84">
        <v>0</v>
      </c>
      <c r="CB174" s="84">
        <v>0</v>
      </c>
      <c r="CC174" s="84">
        <v>0</v>
      </c>
      <c r="CD174" s="84">
        <v>0</v>
      </c>
      <c r="CE174" s="84">
        <v>0</v>
      </c>
      <c r="CF174" s="84">
        <v>0</v>
      </c>
      <c r="CG174" s="84">
        <v>0</v>
      </c>
      <c r="CH174" s="84">
        <v>0</v>
      </c>
      <c r="CI174" s="84">
        <v>0</v>
      </c>
      <c r="CJ174" s="84">
        <v>0</v>
      </c>
      <c r="CK174" s="84">
        <v>0</v>
      </c>
      <c r="CL174" s="84">
        <v>0</v>
      </c>
      <c r="CM174" s="84">
        <v>0</v>
      </c>
      <c r="CN174" s="84">
        <v>0</v>
      </c>
      <c r="CO174" s="84">
        <v>0</v>
      </c>
      <c r="CP174" s="84">
        <v>0</v>
      </c>
      <c r="CQ174" s="84">
        <v>0</v>
      </c>
      <c r="CR174" s="84">
        <v>0</v>
      </c>
      <c r="CS174" s="84">
        <v>0</v>
      </c>
      <c r="CT174" s="84">
        <v>0</v>
      </c>
      <c r="CU174" s="84">
        <v>1</v>
      </c>
      <c r="CV174" s="84">
        <v>0.54083199999999998</v>
      </c>
      <c r="CW174" s="84">
        <v>0</v>
      </c>
      <c r="CX174" s="84">
        <v>0</v>
      </c>
      <c r="CY174" s="84">
        <v>0</v>
      </c>
      <c r="CZ174" s="84">
        <v>0</v>
      </c>
    </row>
    <row r="175" spans="1:104" x14ac:dyDescent="0.25">
      <c r="A175" t="s">
        <v>690</v>
      </c>
      <c r="B175" s="84">
        <v>0</v>
      </c>
      <c r="C175" s="84">
        <v>0</v>
      </c>
      <c r="D175" s="84">
        <v>0</v>
      </c>
      <c r="E175" s="84">
        <v>0</v>
      </c>
      <c r="F175" s="84">
        <v>0</v>
      </c>
      <c r="G175" s="84">
        <v>0</v>
      </c>
      <c r="H175" s="84">
        <v>0</v>
      </c>
      <c r="I175" s="84">
        <v>0</v>
      </c>
      <c r="J175" s="84">
        <v>0</v>
      </c>
      <c r="K175" s="84">
        <v>0</v>
      </c>
      <c r="L175" s="84">
        <v>0</v>
      </c>
      <c r="M175" s="84">
        <v>0</v>
      </c>
      <c r="N175" s="84">
        <v>0</v>
      </c>
      <c r="O175" s="84">
        <v>0</v>
      </c>
      <c r="P175" s="84">
        <v>0</v>
      </c>
      <c r="Q175" s="84">
        <v>0</v>
      </c>
      <c r="R175" s="84">
        <v>0</v>
      </c>
      <c r="S175" s="84">
        <v>0</v>
      </c>
      <c r="T175" s="84">
        <v>0</v>
      </c>
      <c r="U175" s="84">
        <v>0</v>
      </c>
      <c r="V175" s="84">
        <v>0</v>
      </c>
      <c r="W175" s="84">
        <v>0</v>
      </c>
      <c r="X175" s="84">
        <v>0</v>
      </c>
      <c r="Y175" s="84">
        <v>0</v>
      </c>
      <c r="Z175" s="84">
        <v>0</v>
      </c>
      <c r="AA175" s="84">
        <v>0</v>
      </c>
      <c r="AB175" s="84">
        <v>0</v>
      </c>
      <c r="AC175" s="84">
        <v>0</v>
      </c>
      <c r="AD175" s="84">
        <v>0</v>
      </c>
      <c r="AE175" s="84">
        <v>0</v>
      </c>
      <c r="AF175" s="84">
        <v>0</v>
      </c>
      <c r="AG175" s="84">
        <v>0</v>
      </c>
      <c r="AH175" s="84">
        <v>0</v>
      </c>
      <c r="AI175" s="84">
        <v>0</v>
      </c>
      <c r="AJ175" s="84">
        <v>0</v>
      </c>
      <c r="AK175" s="84">
        <v>0</v>
      </c>
      <c r="AL175" s="84">
        <v>0</v>
      </c>
      <c r="AM175" s="84">
        <v>0</v>
      </c>
      <c r="AN175" s="84">
        <v>0</v>
      </c>
      <c r="AO175" s="84">
        <v>0</v>
      </c>
      <c r="AP175" s="84">
        <v>0</v>
      </c>
      <c r="AQ175" s="84">
        <v>0</v>
      </c>
      <c r="AR175" s="84">
        <v>0</v>
      </c>
      <c r="AS175" s="84">
        <v>0</v>
      </c>
      <c r="AT175" s="84">
        <v>0</v>
      </c>
      <c r="AU175" s="84">
        <v>0</v>
      </c>
      <c r="AV175" s="84">
        <v>0</v>
      </c>
      <c r="AW175" s="84">
        <v>0</v>
      </c>
      <c r="AX175" s="84">
        <v>0</v>
      </c>
      <c r="AY175" s="84">
        <v>0</v>
      </c>
      <c r="AZ175" s="84">
        <v>0</v>
      </c>
      <c r="BA175" s="84">
        <v>0</v>
      </c>
      <c r="BB175" s="84">
        <v>0</v>
      </c>
      <c r="BC175" s="84">
        <v>0</v>
      </c>
      <c r="BD175" s="84">
        <v>0</v>
      </c>
      <c r="BE175" s="84">
        <v>0</v>
      </c>
      <c r="BF175" s="84">
        <v>0</v>
      </c>
      <c r="BG175" s="84">
        <v>0</v>
      </c>
      <c r="BH175" s="84">
        <v>0</v>
      </c>
      <c r="BI175" s="84">
        <v>0</v>
      </c>
      <c r="BJ175" s="84">
        <v>0</v>
      </c>
      <c r="BK175" s="84">
        <v>0</v>
      </c>
      <c r="BL175" s="84">
        <v>0</v>
      </c>
      <c r="BM175" s="84">
        <v>0</v>
      </c>
      <c r="BN175" s="84">
        <v>0</v>
      </c>
      <c r="BO175" s="84">
        <v>0</v>
      </c>
      <c r="BP175" s="84">
        <v>0</v>
      </c>
      <c r="BQ175" s="84">
        <v>0</v>
      </c>
      <c r="BR175" s="84">
        <v>0</v>
      </c>
      <c r="BS175" s="84">
        <v>0</v>
      </c>
      <c r="BT175" s="84">
        <v>0</v>
      </c>
      <c r="BU175" s="84">
        <v>0</v>
      </c>
      <c r="BV175" s="84">
        <v>0</v>
      </c>
      <c r="BW175" s="84">
        <v>0.88548899999999997</v>
      </c>
      <c r="BX175" s="84">
        <v>0</v>
      </c>
      <c r="BY175" s="84">
        <v>0</v>
      </c>
      <c r="BZ175" s="84">
        <v>0</v>
      </c>
      <c r="CA175" s="84">
        <v>0</v>
      </c>
      <c r="CB175" s="84">
        <v>0</v>
      </c>
      <c r="CC175" s="84">
        <v>0</v>
      </c>
      <c r="CD175" s="84">
        <v>0</v>
      </c>
      <c r="CE175" s="84">
        <v>0</v>
      </c>
      <c r="CF175" s="84">
        <v>0</v>
      </c>
      <c r="CG175" s="84">
        <v>0</v>
      </c>
      <c r="CH175" s="84">
        <v>0</v>
      </c>
      <c r="CI175" s="84">
        <v>0</v>
      </c>
      <c r="CJ175" s="84">
        <v>1</v>
      </c>
      <c r="CK175" s="84">
        <v>1</v>
      </c>
      <c r="CL175" s="84">
        <v>1</v>
      </c>
      <c r="CM175" s="84">
        <v>0</v>
      </c>
      <c r="CN175" s="84">
        <v>0</v>
      </c>
      <c r="CO175" s="84">
        <v>0</v>
      </c>
      <c r="CP175" s="84">
        <v>0</v>
      </c>
      <c r="CQ175" s="84">
        <v>0</v>
      </c>
      <c r="CR175" s="84">
        <v>0</v>
      </c>
      <c r="CS175" s="84">
        <v>0</v>
      </c>
      <c r="CT175" s="84">
        <v>0</v>
      </c>
      <c r="CU175" s="84">
        <v>0</v>
      </c>
      <c r="CV175" s="84">
        <v>0</v>
      </c>
      <c r="CW175" s="84">
        <v>0</v>
      </c>
      <c r="CX175" s="84">
        <v>0</v>
      </c>
      <c r="CY175" s="84">
        <v>0</v>
      </c>
      <c r="CZ175" s="84">
        <v>0.62926499999999996</v>
      </c>
    </row>
    <row r="176" spans="1:104" x14ac:dyDescent="0.25">
      <c r="A176" t="s">
        <v>691</v>
      </c>
      <c r="B176" s="84">
        <v>0</v>
      </c>
      <c r="C176" s="84">
        <v>0</v>
      </c>
      <c r="D176" s="84">
        <v>0</v>
      </c>
      <c r="E176" s="84">
        <v>0</v>
      </c>
      <c r="F176" s="84">
        <v>0</v>
      </c>
      <c r="G176" s="84">
        <v>0</v>
      </c>
      <c r="H176" s="84">
        <v>0</v>
      </c>
      <c r="I176" s="84">
        <v>0</v>
      </c>
      <c r="J176" s="84">
        <v>0</v>
      </c>
      <c r="K176" s="84">
        <v>0</v>
      </c>
      <c r="L176" s="84">
        <v>0</v>
      </c>
      <c r="M176" s="84">
        <v>0</v>
      </c>
      <c r="N176" s="84">
        <v>0</v>
      </c>
      <c r="O176" s="84">
        <v>0</v>
      </c>
      <c r="P176" s="84">
        <v>0</v>
      </c>
      <c r="Q176" s="84">
        <v>0</v>
      </c>
      <c r="R176" s="84">
        <v>0</v>
      </c>
      <c r="S176" s="84">
        <v>0</v>
      </c>
      <c r="T176" s="84">
        <v>0</v>
      </c>
      <c r="U176" s="84">
        <v>0</v>
      </c>
      <c r="V176" s="84">
        <v>0</v>
      </c>
      <c r="W176" s="84">
        <v>0</v>
      </c>
      <c r="X176" s="84">
        <v>0</v>
      </c>
      <c r="Y176" s="84">
        <v>0</v>
      </c>
      <c r="Z176" s="84">
        <v>0</v>
      </c>
      <c r="AA176" s="84">
        <v>0</v>
      </c>
      <c r="AB176" s="84">
        <v>0</v>
      </c>
      <c r="AC176" s="84">
        <v>0</v>
      </c>
      <c r="AD176" s="84">
        <v>0</v>
      </c>
      <c r="AE176" s="84">
        <v>0</v>
      </c>
      <c r="AF176" s="84">
        <v>0</v>
      </c>
      <c r="AG176" s="84">
        <v>0</v>
      </c>
      <c r="AH176" s="84">
        <v>0</v>
      </c>
      <c r="AI176" s="84">
        <v>0</v>
      </c>
      <c r="AJ176" s="84">
        <v>0</v>
      </c>
      <c r="AK176" s="84">
        <v>0</v>
      </c>
      <c r="AL176" s="84">
        <v>0</v>
      </c>
      <c r="AM176" s="84">
        <v>0</v>
      </c>
      <c r="AN176" s="84">
        <v>0</v>
      </c>
      <c r="AO176" s="84">
        <v>0</v>
      </c>
      <c r="AP176" s="84">
        <v>0</v>
      </c>
      <c r="AQ176" s="84">
        <v>0</v>
      </c>
      <c r="AR176" s="84">
        <v>0</v>
      </c>
      <c r="AS176" s="84">
        <v>0</v>
      </c>
      <c r="AT176" s="84">
        <v>0</v>
      </c>
      <c r="AU176" s="84">
        <v>0</v>
      </c>
      <c r="AV176" s="84">
        <v>0</v>
      </c>
      <c r="AW176" s="84">
        <v>0</v>
      </c>
      <c r="AX176" s="84">
        <v>0</v>
      </c>
      <c r="AY176" s="84">
        <v>0</v>
      </c>
      <c r="AZ176" s="84">
        <v>1</v>
      </c>
      <c r="BA176" s="84">
        <v>1</v>
      </c>
      <c r="BB176" s="84">
        <v>0</v>
      </c>
      <c r="BC176" s="84">
        <v>1</v>
      </c>
      <c r="BD176" s="84">
        <v>0</v>
      </c>
      <c r="BE176" s="84">
        <v>0</v>
      </c>
      <c r="BF176" s="84">
        <v>0</v>
      </c>
      <c r="BG176" s="84">
        <v>0</v>
      </c>
      <c r="BH176" s="84">
        <v>0</v>
      </c>
      <c r="BI176" s="84">
        <v>0</v>
      </c>
      <c r="BJ176" s="84">
        <v>0</v>
      </c>
      <c r="BK176" s="84">
        <v>0</v>
      </c>
      <c r="BL176" s="84">
        <v>0</v>
      </c>
      <c r="BM176" s="84">
        <v>0</v>
      </c>
      <c r="BN176" s="84">
        <v>0</v>
      </c>
      <c r="BO176" s="84">
        <v>0</v>
      </c>
      <c r="BP176" s="84">
        <v>0</v>
      </c>
      <c r="BQ176" s="84">
        <v>0</v>
      </c>
      <c r="BR176" s="84">
        <v>0</v>
      </c>
      <c r="BS176" s="84">
        <v>0</v>
      </c>
      <c r="BT176" s="84">
        <v>0</v>
      </c>
      <c r="BU176" s="84">
        <v>0</v>
      </c>
      <c r="BV176" s="84">
        <v>0</v>
      </c>
      <c r="BW176" s="84">
        <v>0</v>
      </c>
      <c r="BX176" s="84">
        <v>0</v>
      </c>
      <c r="BY176" s="84">
        <v>0</v>
      </c>
      <c r="BZ176" s="84">
        <v>0</v>
      </c>
      <c r="CA176" s="84">
        <v>0</v>
      </c>
      <c r="CB176" s="84">
        <v>0</v>
      </c>
      <c r="CC176" s="84">
        <v>0</v>
      </c>
      <c r="CD176" s="84">
        <v>0</v>
      </c>
      <c r="CE176" s="84">
        <v>0</v>
      </c>
      <c r="CF176" s="84">
        <v>0</v>
      </c>
      <c r="CG176" s="84">
        <v>0</v>
      </c>
      <c r="CH176" s="84">
        <v>0</v>
      </c>
      <c r="CI176" s="84">
        <v>0</v>
      </c>
      <c r="CJ176" s="84">
        <v>0</v>
      </c>
      <c r="CK176" s="84">
        <v>0</v>
      </c>
      <c r="CL176" s="84">
        <v>0</v>
      </c>
      <c r="CM176" s="84">
        <v>0</v>
      </c>
      <c r="CN176" s="84">
        <v>0</v>
      </c>
      <c r="CO176" s="84">
        <v>0</v>
      </c>
      <c r="CP176" s="84">
        <v>0</v>
      </c>
      <c r="CQ176" s="84">
        <v>0</v>
      </c>
      <c r="CR176" s="84">
        <v>0</v>
      </c>
      <c r="CS176" s="84">
        <v>0</v>
      </c>
      <c r="CT176" s="84">
        <v>0</v>
      </c>
      <c r="CU176" s="84">
        <v>0</v>
      </c>
      <c r="CV176" s="84">
        <v>0</v>
      </c>
      <c r="CW176" s="84">
        <v>0</v>
      </c>
      <c r="CX176" s="84">
        <v>0</v>
      </c>
      <c r="CY176" s="84">
        <v>0</v>
      </c>
      <c r="CZ176" s="84">
        <v>0</v>
      </c>
    </row>
    <row r="177" spans="1:104" x14ac:dyDescent="0.25">
      <c r="A177" t="s">
        <v>534</v>
      </c>
      <c r="B177" s="84">
        <v>0</v>
      </c>
      <c r="C177" s="84">
        <v>0</v>
      </c>
      <c r="D177" s="84">
        <v>0</v>
      </c>
      <c r="E177" s="84">
        <v>0</v>
      </c>
      <c r="F177" s="84">
        <v>0</v>
      </c>
      <c r="G177" s="84">
        <v>0</v>
      </c>
      <c r="H177" s="84">
        <v>0</v>
      </c>
      <c r="I177" s="84">
        <v>0</v>
      </c>
      <c r="J177" s="84">
        <v>0</v>
      </c>
      <c r="K177" s="84">
        <v>0</v>
      </c>
      <c r="L177" s="84">
        <v>0</v>
      </c>
      <c r="M177" s="84">
        <v>0</v>
      </c>
      <c r="N177" s="84">
        <v>0</v>
      </c>
      <c r="O177" s="84">
        <v>0</v>
      </c>
      <c r="P177" s="84">
        <v>0</v>
      </c>
      <c r="Q177" s="84">
        <v>0</v>
      </c>
      <c r="R177" s="84">
        <v>0</v>
      </c>
      <c r="S177" s="84">
        <v>0</v>
      </c>
      <c r="T177" s="84">
        <v>0</v>
      </c>
      <c r="U177" s="84">
        <v>0</v>
      </c>
      <c r="V177" s="84">
        <v>0</v>
      </c>
      <c r="W177" s="84">
        <v>0</v>
      </c>
      <c r="X177" s="84">
        <v>0</v>
      </c>
      <c r="Y177" s="84">
        <v>0</v>
      </c>
      <c r="Z177" s="84">
        <v>0</v>
      </c>
      <c r="AA177" s="84">
        <v>0</v>
      </c>
      <c r="AB177" s="84">
        <v>0</v>
      </c>
      <c r="AC177" s="84">
        <v>0</v>
      </c>
      <c r="AD177" s="84">
        <v>0</v>
      </c>
      <c r="AE177" s="84">
        <v>3.2308200000000002E-2</v>
      </c>
      <c r="AF177" s="84">
        <v>3.8883800000000003E-2</v>
      </c>
      <c r="AG177" s="84">
        <v>0</v>
      </c>
      <c r="AH177" s="84">
        <v>0</v>
      </c>
      <c r="AI177" s="84">
        <v>0</v>
      </c>
      <c r="AJ177" s="84">
        <v>0</v>
      </c>
      <c r="AK177" s="84">
        <v>0</v>
      </c>
      <c r="AL177" s="84">
        <v>0</v>
      </c>
      <c r="AM177" s="84">
        <v>0</v>
      </c>
      <c r="AN177" s="84">
        <v>0</v>
      </c>
      <c r="AO177" s="84">
        <v>0</v>
      </c>
      <c r="AP177" s="84">
        <v>0</v>
      </c>
      <c r="AQ177" s="84">
        <v>0</v>
      </c>
      <c r="AR177" s="84">
        <v>0</v>
      </c>
      <c r="AS177" s="84">
        <v>0</v>
      </c>
      <c r="AT177" s="84">
        <v>0</v>
      </c>
      <c r="AU177" s="84">
        <v>0</v>
      </c>
      <c r="AV177" s="84">
        <v>0</v>
      </c>
      <c r="AW177" s="84">
        <v>0</v>
      </c>
      <c r="AX177" s="84">
        <v>0</v>
      </c>
      <c r="AY177" s="84">
        <v>0</v>
      </c>
      <c r="AZ177" s="84">
        <v>0</v>
      </c>
      <c r="BA177" s="84">
        <v>0</v>
      </c>
      <c r="BB177" s="84">
        <v>0</v>
      </c>
      <c r="BC177" s="84">
        <v>0</v>
      </c>
      <c r="BD177" s="84">
        <v>0</v>
      </c>
      <c r="BE177" s="84">
        <v>0</v>
      </c>
      <c r="BF177" s="84">
        <v>0</v>
      </c>
      <c r="BG177" s="84">
        <v>0</v>
      </c>
      <c r="BH177" s="84">
        <v>0</v>
      </c>
      <c r="BI177" s="84">
        <v>0</v>
      </c>
      <c r="BJ177" s="84">
        <v>0</v>
      </c>
      <c r="BK177" s="84">
        <v>0</v>
      </c>
      <c r="BL177" s="84">
        <v>0</v>
      </c>
      <c r="BM177" s="84">
        <v>0</v>
      </c>
      <c r="BN177" s="84">
        <v>0</v>
      </c>
      <c r="BO177" s="84">
        <v>0</v>
      </c>
      <c r="BP177" s="84">
        <v>0</v>
      </c>
      <c r="BQ177" s="84">
        <v>0</v>
      </c>
      <c r="BR177" s="84">
        <v>0</v>
      </c>
      <c r="BS177" s="84">
        <v>0</v>
      </c>
      <c r="BT177" s="84">
        <v>0</v>
      </c>
      <c r="BU177" s="84">
        <v>0</v>
      </c>
      <c r="BV177" s="84">
        <v>0</v>
      </c>
      <c r="BW177" s="84">
        <v>0</v>
      </c>
      <c r="BX177" s="84">
        <v>0</v>
      </c>
      <c r="BY177" s="84">
        <v>0</v>
      </c>
      <c r="BZ177" s="84">
        <v>0</v>
      </c>
      <c r="CA177" s="84">
        <v>0</v>
      </c>
      <c r="CB177" s="84">
        <v>0</v>
      </c>
      <c r="CC177" s="84">
        <v>0</v>
      </c>
      <c r="CD177" s="84">
        <v>0</v>
      </c>
      <c r="CE177" s="84">
        <v>0</v>
      </c>
      <c r="CF177" s="84">
        <v>0</v>
      </c>
      <c r="CG177" s="84">
        <v>0</v>
      </c>
      <c r="CH177" s="84">
        <v>0</v>
      </c>
      <c r="CI177" s="84">
        <v>0</v>
      </c>
      <c r="CJ177" s="84">
        <v>0</v>
      </c>
      <c r="CK177" s="84">
        <v>0</v>
      </c>
      <c r="CL177" s="84">
        <v>0</v>
      </c>
      <c r="CM177" s="84">
        <v>0</v>
      </c>
      <c r="CN177" s="84">
        <v>0</v>
      </c>
      <c r="CO177" s="84">
        <v>0</v>
      </c>
      <c r="CP177" s="84">
        <v>0</v>
      </c>
      <c r="CQ177" s="84">
        <v>0</v>
      </c>
      <c r="CR177" s="84">
        <v>0</v>
      </c>
      <c r="CS177" s="84">
        <v>0</v>
      </c>
      <c r="CT177" s="84">
        <v>0</v>
      </c>
      <c r="CU177" s="84">
        <v>0</v>
      </c>
      <c r="CV177" s="84">
        <v>0</v>
      </c>
      <c r="CW177" s="84">
        <v>0</v>
      </c>
      <c r="CX177" s="84">
        <v>0</v>
      </c>
      <c r="CY177" s="84">
        <v>0</v>
      </c>
      <c r="CZ177" s="84">
        <v>0</v>
      </c>
    </row>
    <row r="178" spans="1:104" x14ac:dyDescent="0.25">
      <c r="A178" t="s">
        <v>537</v>
      </c>
      <c r="B178" s="84">
        <v>0</v>
      </c>
      <c r="C178" s="84">
        <v>0</v>
      </c>
      <c r="D178" s="84">
        <v>0</v>
      </c>
      <c r="E178" s="84">
        <v>0</v>
      </c>
      <c r="F178" s="84">
        <v>0</v>
      </c>
      <c r="G178" s="84">
        <v>0</v>
      </c>
      <c r="H178" s="84">
        <v>0</v>
      </c>
      <c r="I178" s="84">
        <v>0</v>
      </c>
      <c r="J178" s="84">
        <v>0</v>
      </c>
      <c r="K178" s="84">
        <v>0</v>
      </c>
      <c r="L178" s="84">
        <v>0</v>
      </c>
      <c r="M178" s="84">
        <v>0</v>
      </c>
      <c r="N178" s="84">
        <v>0</v>
      </c>
      <c r="O178" s="84">
        <v>0</v>
      </c>
      <c r="P178" s="84">
        <v>0</v>
      </c>
      <c r="Q178" s="84">
        <v>0</v>
      </c>
      <c r="R178" s="84">
        <v>0</v>
      </c>
      <c r="S178" s="84">
        <v>0</v>
      </c>
      <c r="T178" s="84">
        <v>0</v>
      </c>
      <c r="U178" s="84">
        <v>0</v>
      </c>
      <c r="V178" s="84">
        <v>0</v>
      </c>
      <c r="W178" s="84">
        <v>0</v>
      </c>
      <c r="X178" s="84">
        <v>0</v>
      </c>
      <c r="Y178" s="84">
        <v>0</v>
      </c>
      <c r="Z178" s="84">
        <v>0</v>
      </c>
      <c r="AA178" s="84">
        <v>0</v>
      </c>
      <c r="AB178" s="84">
        <v>0</v>
      </c>
      <c r="AC178" s="84">
        <v>0</v>
      </c>
      <c r="AD178" s="84">
        <v>0</v>
      </c>
      <c r="AE178" s="84">
        <v>4.5755400000000002E-2</v>
      </c>
      <c r="AF178" s="84">
        <v>5.50678E-2</v>
      </c>
      <c r="AG178" s="84">
        <v>0</v>
      </c>
      <c r="AH178" s="84">
        <v>0</v>
      </c>
      <c r="AI178" s="84">
        <v>0</v>
      </c>
      <c r="AJ178" s="84">
        <v>0</v>
      </c>
      <c r="AK178" s="84">
        <v>0</v>
      </c>
      <c r="AL178" s="84">
        <v>0</v>
      </c>
      <c r="AM178" s="84">
        <v>0</v>
      </c>
      <c r="AN178" s="84">
        <v>0</v>
      </c>
      <c r="AO178" s="84">
        <v>0</v>
      </c>
      <c r="AP178" s="84">
        <v>0</v>
      </c>
      <c r="AQ178" s="84">
        <v>0</v>
      </c>
      <c r="AR178" s="84">
        <v>0</v>
      </c>
      <c r="AS178" s="84">
        <v>0</v>
      </c>
      <c r="AT178" s="84">
        <v>0</v>
      </c>
      <c r="AU178" s="84">
        <v>0</v>
      </c>
      <c r="AV178" s="84">
        <v>0</v>
      </c>
      <c r="AW178" s="84">
        <v>0</v>
      </c>
      <c r="AX178" s="84">
        <v>0</v>
      </c>
      <c r="AY178" s="84">
        <v>0</v>
      </c>
      <c r="AZ178" s="84">
        <v>0</v>
      </c>
      <c r="BA178" s="84">
        <v>0</v>
      </c>
      <c r="BB178" s="84">
        <v>0</v>
      </c>
      <c r="BC178" s="84">
        <v>0</v>
      </c>
      <c r="BD178" s="84">
        <v>0</v>
      </c>
      <c r="BE178" s="84">
        <v>0</v>
      </c>
      <c r="BF178" s="84">
        <v>0</v>
      </c>
      <c r="BG178" s="84">
        <v>0</v>
      </c>
      <c r="BH178" s="84">
        <v>0</v>
      </c>
      <c r="BI178" s="84">
        <v>0</v>
      </c>
      <c r="BJ178" s="84">
        <v>0</v>
      </c>
      <c r="BK178" s="84">
        <v>0</v>
      </c>
      <c r="BL178" s="84">
        <v>0</v>
      </c>
      <c r="BM178" s="84">
        <v>0</v>
      </c>
      <c r="BN178" s="84">
        <v>0</v>
      </c>
      <c r="BO178" s="84">
        <v>0</v>
      </c>
      <c r="BP178" s="84">
        <v>0</v>
      </c>
      <c r="BQ178" s="84">
        <v>0</v>
      </c>
      <c r="BR178" s="84">
        <v>0</v>
      </c>
      <c r="BS178" s="84">
        <v>0</v>
      </c>
      <c r="BT178" s="84">
        <v>0</v>
      </c>
      <c r="BU178" s="84">
        <v>0</v>
      </c>
      <c r="BV178" s="84">
        <v>0</v>
      </c>
      <c r="BW178" s="84">
        <v>0</v>
      </c>
      <c r="BX178" s="84">
        <v>0</v>
      </c>
      <c r="BY178" s="84">
        <v>0</v>
      </c>
      <c r="BZ178" s="84">
        <v>0</v>
      </c>
      <c r="CA178" s="84">
        <v>0</v>
      </c>
      <c r="CB178" s="84">
        <v>0</v>
      </c>
      <c r="CC178" s="84">
        <v>0</v>
      </c>
      <c r="CD178" s="84">
        <v>0</v>
      </c>
      <c r="CE178" s="84">
        <v>0</v>
      </c>
      <c r="CF178" s="84">
        <v>0</v>
      </c>
      <c r="CG178" s="84">
        <v>0</v>
      </c>
      <c r="CH178" s="84">
        <v>0</v>
      </c>
      <c r="CI178" s="84">
        <v>0</v>
      </c>
      <c r="CJ178" s="84">
        <v>0</v>
      </c>
      <c r="CK178" s="84">
        <v>0</v>
      </c>
      <c r="CL178" s="84">
        <v>0</v>
      </c>
      <c r="CM178" s="84">
        <v>0</v>
      </c>
      <c r="CN178" s="84">
        <v>0</v>
      </c>
      <c r="CO178" s="84">
        <v>0</v>
      </c>
      <c r="CP178" s="84">
        <v>0</v>
      </c>
      <c r="CQ178" s="84">
        <v>0</v>
      </c>
      <c r="CR178" s="84">
        <v>0</v>
      </c>
      <c r="CS178" s="84">
        <v>0</v>
      </c>
      <c r="CT178" s="84">
        <v>0</v>
      </c>
      <c r="CU178" s="84">
        <v>0</v>
      </c>
      <c r="CV178" s="84">
        <v>0</v>
      </c>
      <c r="CW178" s="84">
        <v>0</v>
      </c>
      <c r="CX178" s="84">
        <v>0</v>
      </c>
      <c r="CY178" s="84">
        <v>0</v>
      </c>
      <c r="CZ178" s="84">
        <v>0</v>
      </c>
    </row>
    <row r="179" spans="1:104" x14ac:dyDescent="0.25">
      <c r="A179" t="s">
        <v>540</v>
      </c>
      <c r="B179" s="84">
        <v>0</v>
      </c>
      <c r="C179" s="84">
        <v>0</v>
      </c>
      <c r="D179" s="84">
        <v>0</v>
      </c>
      <c r="E179" s="84">
        <v>0</v>
      </c>
      <c r="F179" s="84">
        <v>0</v>
      </c>
      <c r="G179" s="84">
        <v>0</v>
      </c>
      <c r="H179" s="84">
        <v>0</v>
      </c>
      <c r="I179" s="84">
        <v>0</v>
      </c>
      <c r="J179" s="84">
        <v>0</v>
      </c>
      <c r="K179" s="84">
        <v>0</v>
      </c>
      <c r="L179" s="84">
        <v>0</v>
      </c>
      <c r="M179" s="84">
        <v>0</v>
      </c>
      <c r="N179" s="84">
        <v>0</v>
      </c>
      <c r="O179" s="84">
        <v>0</v>
      </c>
      <c r="P179" s="84">
        <v>0</v>
      </c>
      <c r="Q179" s="84">
        <v>0</v>
      </c>
      <c r="R179" s="84">
        <v>0</v>
      </c>
      <c r="S179" s="84">
        <v>0</v>
      </c>
      <c r="T179" s="84">
        <v>0</v>
      </c>
      <c r="U179" s="84">
        <v>0</v>
      </c>
      <c r="V179" s="84">
        <v>0</v>
      </c>
      <c r="W179" s="84">
        <v>0</v>
      </c>
      <c r="X179" s="84">
        <v>0</v>
      </c>
      <c r="Y179" s="84">
        <v>0</v>
      </c>
      <c r="Z179" s="84">
        <v>0</v>
      </c>
      <c r="AA179" s="84">
        <v>0</v>
      </c>
      <c r="AB179" s="84">
        <v>0</v>
      </c>
      <c r="AC179" s="84">
        <v>0</v>
      </c>
      <c r="AD179" s="84">
        <v>0</v>
      </c>
      <c r="AE179" s="84">
        <v>4.5108200000000001E-2</v>
      </c>
      <c r="AF179" s="84">
        <v>5.4288900000000001E-2</v>
      </c>
      <c r="AG179" s="84">
        <v>0</v>
      </c>
      <c r="AH179" s="84">
        <v>0</v>
      </c>
      <c r="AI179" s="84">
        <v>0</v>
      </c>
      <c r="AJ179" s="84">
        <v>0</v>
      </c>
      <c r="AK179" s="84">
        <v>0</v>
      </c>
      <c r="AL179" s="84">
        <v>0</v>
      </c>
      <c r="AM179" s="84">
        <v>0</v>
      </c>
      <c r="AN179" s="84">
        <v>0</v>
      </c>
      <c r="AO179" s="84">
        <v>0</v>
      </c>
      <c r="AP179" s="84">
        <v>0</v>
      </c>
      <c r="AQ179" s="84">
        <v>0</v>
      </c>
      <c r="AR179" s="84">
        <v>0</v>
      </c>
      <c r="AS179" s="84">
        <v>0</v>
      </c>
      <c r="AT179" s="84">
        <v>0</v>
      </c>
      <c r="AU179" s="84">
        <v>0</v>
      </c>
      <c r="AV179" s="84">
        <v>0</v>
      </c>
      <c r="AW179" s="84">
        <v>0</v>
      </c>
      <c r="AX179" s="84">
        <v>0</v>
      </c>
      <c r="AY179" s="84">
        <v>0</v>
      </c>
      <c r="AZ179" s="84">
        <v>0</v>
      </c>
      <c r="BA179" s="84">
        <v>0</v>
      </c>
      <c r="BB179" s="84">
        <v>0</v>
      </c>
      <c r="BC179" s="84">
        <v>0</v>
      </c>
      <c r="BD179" s="84">
        <v>0</v>
      </c>
      <c r="BE179" s="84">
        <v>0</v>
      </c>
      <c r="BF179" s="84">
        <v>0</v>
      </c>
      <c r="BG179" s="84">
        <v>0</v>
      </c>
      <c r="BH179" s="84">
        <v>0</v>
      </c>
      <c r="BI179" s="84">
        <v>0</v>
      </c>
      <c r="BJ179" s="84">
        <v>0</v>
      </c>
      <c r="BK179" s="84">
        <v>0</v>
      </c>
      <c r="BL179" s="84">
        <v>0</v>
      </c>
      <c r="BM179" s="84">
        <v>0</v>
      </c>
      <c r="BN179" s="84">
        <v>0</v>
      </c>
      <c r="BO179" s="84">
        <v>0</v>
      </c>
      <c r="BP179" s="84">
        <v>0</v>
      </c>
      <c r="BQ179" s="84">
        <v>0</v>
      </c>
      <c r="BR179" s="84">
        <v>0</v>
      </c>
      <c r="BS179" s="84">
        <v>0</v>
      </c>
      <c r="BT179" s="84">
        <v>0</v>
      </c>
      <c r="BU179" s="84">
        <v>0</v>
      </c>
      <c r="BV179" s="84">
        <v>0</v>
      </c>
      <c r="BW179" s="84">
        <v>0</v>
      </c>
      <c r="BX179" s="84">
        <v>0</v>
      </c>
      <c r="BY179" s="84">
        <v>0</v>
      </c>
      <c r="BZ179" s="84">
        <v>0</v>
      </c>
      <c r="CA179" s="84">
        <v>0</v>
      </c>
      <c r="CB179" s="84">
        <v>0</v>
      </c>
      <c r="CC179" s="84">
        <v>0</v>
      </c>
      <c r="CD179" s="84">
        <v>0</v>
      </c>
      <c r="CE179" s="84">
        <v>0</v>
      </c>
      <c r="CF179" s="84">
        <v>0</v>
      </c>
      <c r="CG179" s="84">
        <v>0</v>
      </c>
      <c r="CH179" s="84">
        <v>0</v>
      </c>
      <c r="CI179" s="84">
        <v>0</v>
      </c>
      <c r="CJ179" s="84">
        <v>0</v>
      </c>
      <c r="CK179" s="84">
        <v>0</v>
      </c>
      <c r="CL179" s="84">
        <v>0</v>
      </c>
      <c r="CM179" s="84">
        <v>0</v>
      </c>
      <c r="CN179" s="84">
        <v>0</v>
      </c>
      <c r="CO179" s="84">
        <v>0</v>
      </c>
      <c r="CP179" s="84">
        <v>0</v>
      </c>
      <c r="CQ179" s="84">
        <v>0</v>
      </c>
      <c r="CR179" s="84">
        <v>0</v>
      </c>
      <c r="CS179" s="84">
        <v>0</v>
      </c>
      <c r="CT179" s="84">
        <v>0</v>
      </c>
      <c r="CU179" s="84">
        <v>0</v>
      </c>
      <c r="CV179" s="84">
        <v>0</v>
      </c>
      <c r="CW179" s="84">
        <v>0</v>
      </c>
      <c r="CX179" s="84">
        <v>0</v>
      </c>
      <c r="CY179" s="84">
        <v>0</v>
      </c>
      <c r="CZ179" s="84">
        <v>0</v>
      </c>
    </row>
    <row r="180" spans="1:104" x14ac:dyDescent="0.25">
      <c r="A180" t="s">
        <v>543</v>
      </c>
      <c r="B180" s="84">
        <v>0</v>
      </c>
      <c r="C180" s="84">
        <v>0</v>
      </c>
      <c r="D180" s="84">
        <v>0</v>
      </c>
      <c r="E180" s="84">
        <v>0</v>
      </c>
      <c r="F180" s="84">
        <v>0</v>
      </c>
      <c r="G180" s="84">
        <v>0</v>
      </c>
      <c r="H180" s="84">
        <v>0</v>
      </c>
      <c r="I180" s="84">
        <v>0</v>
      </c>
      <c r="J180" s="84">
        <v>0</v>
      </c>
      <c r="K180" s="84">
        <v>0</v>
      </c>
      <c r="L180" s="84">
        <v>0</v>
      </c>
      <c r="M180" s="84">
        <v>0</v>
      </c>
      <c r="N180" s="84">
        <v>0</v>
      </c>
      <c r="O180" s="84">
        <v>0</v>
      </c>
      <c r="P180" s="84">
        <v>0</v>
      </c>
      <c r="Q180" s="84">
        <v>0</v>
      </c>
      <c r="R180" s="84">
        <v>0</v>
      </c>
      <c r="S180" s="84">
        <v>0</v>
      </c>
      <c r="T180" s="84">
        <v>0</v>
      </c>
      <c r="U180" s="84">
        <v>0</v>
      </c>
      <c r="V180" s="84">
        <v>0</v>
      </c>
      <c r="W180" s="84">
        <v>0</v>
      </c>
      <c r="X180" s="84">
        <v>0</v>
      </c>
      <c r="Y180" s="84">
        <v>0</v>
      </c>
      <c r="Z180" s="84">
        <v>0</v>
      </c>
      <c r="AA180" s="84">
        <v>0</v>
      </c>
      <c r="AB180" s="84">
        <v>0</v>
      </c>
      <c r="AC180" s="84">
        <v>0</v>
      </c>
      <c r="AD180" s="84">
        <v>0</v>
      </c>
      <c r="AE180" s="84">
        <v>5.4293399999999999E-2</v>
      </c>
      <c r="AF180" s="84">
        <v>6.5343499999999999E-2</v>
      </c>
      <c r="AG180" s="84">
        <v>0</v>
      </c>
      <c r="AH180" s="84">
        <v>0</v>
      </c>
      <c r="AI180" s="84">
        <v>0</v>
      </c>
      <c r="AJ180" s="84">
        <v>0</v>
      </c>
      <c r="AK180" s="84">
        <v>0</v>
      </c>
      <c r="AL180" s="84">
        <v>0</v>
      </c>
      <c r="AM180" s="84">
        <v>0</v>
      </c>
      <c r="AN180" s="84">
        <v>0</v>
      </c>
      <c r="AO180" s="84">
        <v>0</v>
      </c>
      <c r="AP180" s="84">
        <v>0</v>
      </c>
      <c r="AQ180" s="84">
        <v>0</v>
      </c>
      <c r="AR180" s="84">
        <v>0</v>
      </c>
      <c r="AS180" s="84">
        <v>0</v>
      </c>
      <c r="AT180" s="84">
        <v>0</v>
      </c>
      <c r="AU180" s="84">
        <v>0</v>
      </c>
      <c r="AV180" s="84">
        <v>0</v>
      </c>
      <c r="AW180" s="84">
        <v>0</v>
      </c>
      <c r="AX180" s="84">
        <v>0</v>
      </c>
      <c r="AY180" s="84">
        <v>0</v>
      </c>
      <c r="AZ180" s="84">
        <v>0</v>
      </c>
      <c r="BA180" s="84">
        <v>0</v>
      </c>
      <c r="BB180" s="84">
        <v>0</v>
      </c>
      <c r="BC180" s="84">
        <v>0</v>
      </c>
      <c r="BD180" s="84">
        <v>0</v>
      </c>
      <c r="BE180" s="84">
        <v>0</v>
      </c>
      <c r="BF180" s="84">
        <v>0</v>
      </c>
      <c r="BG180" s="84">
        <v>0</v>
      </c>
      <c r="BH180" s="84">
        <v>0</v>
      </c>
      <c r="BI180" s="84">
        <v>0</v>
      </c>
      <c r="BJ180" s="84">
        <v>0</v>
      </c>
      <c r="BK180" s="84">
        <v>0</v>
      </c>
      <c r="BL180" s="84">
        <v>0</v>
      </c>
      <c r="BM180" s="84">
        <v>0</v>
      </c>
      <c r="BN180" s="84">
        <v>0</v>
      </c>
      <c r="BO180" s="84">
        <v>0</v>
      </c>
      <c r="BP180" s="84">
        <v>0</v>
      </c>
      <c r="BQ180" s="84">
        <v>0</v>
      </c>
      <c r="BR180" s="84">
        <v>0</v>
      </c>
      <c r="BS180" s="84">
        <v>0</v>
      </c>
      <c r="BT180" s="84">
        <v>0</v>
      </c>
      <c r="BU180" s="84">
        <v>0</v>
      </c>
      <c r="BV180" s="84">
        <v>0</v>
      </c>
      <c r="BW180" s="84">
        <v>0</v>
      </c>
      <c r="BX180" s="84">
        <v>0</v>
      </c>
      <c r="BY180" s="84">
        <v>0</v>
      </c>
      <c r="BZ180" s="84">
        <v>0</v>
      </c>
      <c r="CA180" s="84">
        <v>0</v>
      </c>
      <c r="CB180" s="84">
        <v>0</v>
      </c>
      <c r="CC180" s="84">
        <v>0</v>
      </c>
      <c r="CD180" s="84">
        <v>0</v>
      </c>
      <c r="CE180" s="84">
        <v>0</v>
      </c>
      <c r="CF180" s="84">
        <v>0</v>
      </c>
      <c r="CG180" s="84">
        <v>0</v>
      </c>
      <c r="CH180" s="84">
        <v>0</v>
      </c>
      <c r="CI180" s="84">
        <v>0</v>
      </c>
      <c r="CJ180" s="84">
        <v>0</v>
      </c>
      <c r="CK180" s="84">
        <v>0</v>
      </c>
      <c r="CL180" s="84">
        <v>0</v>
      </c>
      <c r="CM180" s="84">
        <v>0</v>
      </c>
      <c r="CN180" s="84">
        <v>0</v>
      </c>
      <c r="CO180" s="84">
        <v>0</v>
      </c>
      <c r="CP180" s="84">
        <v>0</v>
      </c>
      <c r="CQ180" s="84">
        <v>0</v>
      </c>
      <c r="CR180" s="84">
        <v>0</v>
      </c>
      <c r="CS180" s="84">
        <v>0</v>
      </c>
      <c r="CT180" s="84">
        <v>0</v>
      </c>
      <c r="CU180" s="84">
        <v>0</v>
      </c>
      <c r="CV180" s="84">
        <v>0</v>
      </c>
      <c r="CW180" s="84">
        <v>0</v>
      </c>
      <c r="CX180" s="84">
        <v>0</v>
      </c>
      <c r="CY180" s="84">
        <v>0</v>
      </c>
      <c r="CZ180" s="84">
        <v>0</v>
      </c>
    </row>
    <row r="181" spans="1:104" x14ac:dyDescent="0.25">
      <c r="A181" t="s">
        <v>546</v>
      </c>
      <c r="B181" s="84">
        <v>0</v>
      </c>
      <c r="C181" s="84">
        <v>0</v>
      </c>
      <c r="D181" s="84">
        <v>0</v>
      </c>
      <c r="E181" s="84">
        <v>0</v>
      </c>
      <c r="F181" s="84">
        <v>0</v>
      </c>
      <c r="G181" s="84">
        <v>0</v>
      </c>
      <c r="H181" s="84">
        <v>0</v>
      </c>
      <c r="I181" s="84">
        <v>0</v>
      </c>
      <c r="J181" s="84">
        <v>0</v>
      </c>
      <c r="K181" s="84">
        <v>0</v>
      </c>
      <c r="L181" s="84">
        <v>0</v>
      </c>
      <c r="M181" s="84">
        <v>0</v>
      </c>
      <c r="N181" s="84">
        <v>0</v>
      </c>
      <c r="O181" s="84">
        <v>0</v>
      </c>
      <c r="P181" s="84">
        <v>0</v>
      </c>
      <c r="Q181" s="84">
        <v>0</v>
      </c>
      <c r="R181" s="84">
        <v>0</v>
      </c>
      <c r="S181" s="84">
        <v>0</v>
      </c>
      <c r="T181" s="84">
        <v>0</v>
      </c>
      <c r="U181" s="84">
        <v>0</v>
      </c>
      <c r="V181" s="84">
        <v>0</v>
      </c>
      <c r="W181" s="84">
        <v>0</v>
      </c>
      <c r="X181" s="84">
        <v>0</v>
      </c>
      <c r="Y181" s="84">
        <v>0</v>
      </c>
      <c r="Z181" s="84">
        <v>0</v>
      </c>
      <c r="AA181" s="84">
        <v>0</v>
      </c>
      <c r="AB181" s="84">
        <v>0</v>
      </c>
      <c r="AC181" s="84">
        <v>0</v>
      </c>
      <c r="AD181" s="84">
        <v>0</v>
      </c>
      <c r="AE181" s="84">
        <v>7.4286600000000001E-3</v>
      </c>
      <c r="AF181" s="84">
        <v>8.9405800000000001E-3</v>
      </c>
      <c r="AG181" s="84">
        <v>0</v>
      </c>
      <c r="AH181" s="84">
        <v>0</v>
      </c>
      <c r="AI181" s="84">
        <v>0</v>
      </c>
      <c r="AJ181" s="84">
        <v>0</v>
      </c>
      <c r="AK181" s="84">
        <v>0</v>
      </c>
      <c r="AL181" s="84">
        <v>0</v>
      </c>
      <c r="AM181" s="84">
        <v>0</v>
      </c>
      <c r="AN181" s="84">
        <v>0</v>
      </c>
      <c r="AO181" s="84">
        <v>0</v>
      </c>
      <c r="AP181" s="84">
        <v>0</v>
      </c>
      <c r="AQ181" s="84">
        <v>0</v>
      </c>
      <c r="AR181" s="84">
        <v>0</v>
      </c>
      <c r="AS181" s="84">
        <v>0</v>
      </c>
      <c r="AT181" s="84">
        <v>0</v>
      </c>
      <c r="AU181" s="84">
        <v>0</v>
      </c>
      <c r="AV181" s="84">
        <v>0</v>
      </c>
      <c r="AW181" s="84">
        <v>0</v>
      </c>
      <c r="AX181" s="84">
        <v>0</v>
      </c>
      <c r="AY181" s="84">
        <v>0</v>
      </c>
      <c r="AZ181" s="84">
        <v>0</v>
      </c>
      <c r="BA181" s="84">
        <v>0</v>
      </c>
      <c r="BB181" s="84">
        <v>0</v>
      </c>
      <c r="BC181" s="84">
        <v>0</v>
      </c>
      <c r="BD181" s="84">
        <v>0</v>
      </c>
      <c r="BE181" s="84">
        <v>0</v>
      </c>
      <c r="BF181" s="84">
        <v>0</v>
      </c>
      <c r="BG181" s="84">
        <v>0</v>
      </c>
      <c r="BH181" s="84">
        <v>0</v>
      </c>
      <c r="BI181" s="84">
        <v>0</v>
      </c>
      <c r="BJ181" s="84">
        <v>0</v>
      </c>
      <c r="BK181" s="84">
        <v>0</v>
      </c>
      <c r="BL181" s="84">
        <v>0</v>
      </c>
      <c r="BM181" s="84">
        <v>0</v>
      </c>
      <c r="BN181" s="84">
        <v>0</v>
      </c>
      <c r="BO181" s="84">
        <v>0</v>
      </c>
      <c r="BP181" s="84">
        <v>0</v>
      </c>
      <c r="BQ181" s="84">
        <v>0</v>
      </c>
      <c r="BR181" s="84">
        <v>0</v>
      </c>
      <c r="BS181" s="84">
        <v>0</v>
      </c>
      <c r="BT181" s="84">
        <v>0</v>
      </c>
      <c r="BU181" s="84">
        <v>0</v>
      </c>
      <c r="BV181" s="84">
        <v>0</v>
      </c>
      <c r="BW181" s="84">
        <v>0</v>
      </c>
      <c r="BX181" s="84">
        <v>0</v>
      </c>
      <c r="BY181" s="84">
        <v>0</v>
      </c>
      <c r="BZ181" s="84">
        <v>0</v>
      </c>
      <c r="CA181" s="84">
        <v>0</v>
      </c>
      <c r="CB181" s="84">
        <v>0</v>
      </c>
      <c r="CC181" s="84">
        <v>0</v>
      </c>
      <c r="CD181" s="84">
        <v>0</v>
      </c>
      <c r="CE181" s="84">
        <v>0</v>
      </c>
      <c r="CF181" s="84">
        <v>0</v>
      </c>
      <c r="CG181" s="84">
        <v>0</v>
      </c>
      <c r="CH181" s="84">
        <v>0</v>
      </c>
      <c r="CI181" s="84">
        <v>0</v>
      </c>
      <c r="CJ181" s="84">
        <v>0</v>
      </c>
      <c r="CK181" s="84">
        <v>0</v>
      </c>
      <c r="CL181" s="84">
        <v>0</v>
      </c>
      <c r="CM181" s="84">
        <v>0</v>
      </c>
      <c r="CN181" s="84">
        <v>0</v>
      </c>
      <c r="CO181" s="84">
        <v>0</v>
      </c>
      <c r="CP181" s="84">
        <v>0</v>
      </c>
      <c r="CQ181" s="84">
        <v>0</v>
      </c>
      <c r="CR181" s="84">
        <v>0</v>
      </c>
      <c r="CS181" s="84">
        <v>0</v>
      </c>
      <c r="CT181" s="84">
        <v>0</v>
      </c>
      <c r="CU181" s="84">
        <v>0</v>
      </c>
      <c r="CV181" s="84">
        <v>0</v>
      </c>
      <c r="CW181" s="84">
        <v>0</v>
      </c>
      <c r="CX181" s="84">
        <v>0</v>
      </c>
      <c r="CY181" s="84">
        <v>0</v>
      </c>
      <c r="CZ181" s="84">
        <v>0</v>
      </c>
    </row>
    <row r="182" spans="1:104" x14ac:dyDescent="0.25">
      <c r="A182" t="s">
        <v>549</v>
      </c>
      <c r="B182" s="84">
        <v>0</v>
      </c>
      <c r="C182" s="84">
        <v>0</v>
      </c>
      <c r="D182" s="84">
        <v>0</v>
      </c>
      <c r="E182" s="84">
        <v>0</v>
      </c>
      <c r="F182" s="84">
        <v>0</v>
      </c>
      <c r="G182" s="84">
        <v>0</v>
      </c>
      <c r="H182" s="84">
        <v>0</v>
      </c>
      <c r="I182" s="84">
        <v>0</v>
      </c>
      <c r="J182" s="84">
        <v>0</v>
      </c>
      <c r="K182" s="84">
        <v>0</v>
      </c>
      <c r="L182" s="84">
        <v>0</v>
      </c>
      <c r="M182" s="84">
        <v>0</v>
      </c>
      <c r="N182" s="84">
        <v>0</v>
      </c>
      <c r="O182" s="84">
        <v>0</v>
      </c>
      <c r="P182" s="84">
        <v>0</v>
      </c>
      <c r="Q182" s="84">
        <v>0</v>
      </c>
      <c r="R182" s="84">
        <v>0</v>
      </c>
      <c r="S182" s="84">
        <v>0</v>
      </c>
      <c r="T182" s="84">
        <v>0</v>
      </c>
      <c r="U182" s="84">
        <v>0</v>
      </c>
      <c r="V182" s="84">
        <v>0</v>
      </c>
      <c r="W182" s="84">
        <v>0</v>
      </c>
      <c r="X182" s="84">
        <v>0</v>
      </c>
      <c r="Y182" s="84">
        <v>0</v>
      </c>
      <c r="Z182" s="84">
        <v>0</v>
      </c>
      <c r="AA182" s="84">
        <v>0</v>
      </c>
      <c r="AB182" s="84">
        <v>0</v>
      </c>
      <c r="AC182" s="84">
        <v>0</v>
      </c>
      <c r="AD182" s="84">
        <v>0</v>
      </c>
      <c r="AE182" s="84">
        <v>2.7649E-2</v>
      </c>
      <c r="AF182" s="84">
        <v>3.3276199999999999E-2</v>
      </c>
      <c r="AG182" s="84">
        <v>0</v>
      </c>
      <c r="AH182" s="84">
        <v>0</v>
      </c>
      <c r="AI182" s="84">
        <v>0</v>
      </c>
      <c r="AJ182" s="84">
        <v>0</v>
      </c>
      <c r="AK182" s="84">
        <v>0</v>
      </c>
      <c r="AL182" s="84">
        <v>0</v>
      </c>
      <c r="AM182" s="84">
        <v>0</v>
      </c>
      <c r="AN182" s="84">
        <v>0</v>
      </c>
      <c r="AO182" s="84">
        <v>0</v>
      </c>
      <c r="AP182" s="84">
        <v>0</v>
      </c>
      <c r="AQ182" s="84">
        <v>0</v>
      </c>
      <c r="AR182" s="84">
        <v>0</v>
      </c>
      <c r="AS182" s="84">
        <v>0</v>
      </c>
      <c r="AT182" s="84">
        <v>0</v>
      </c>
      <c r="AU182" s="84">
        <v>0</v>
      </c>
      <c r="AV182" s="84">
        <v>0</v>
      </c>
      <c r="AW182" s="84">
        <v>0</v>
      </c>
      <c r="AX182" s="84">
        <v>0</v>
      </c>
      <c r="AY182" s="84">
        <v>0</v>
      </c>
      <c r="AZ182" s="84">
        <v>0</v>
      </c>
      <c r="BA182" s="84">
        <v>0</v>
      </c>
      <c r="BB182" s="84">
        <v>0</v>
      </c>
      <c r="BC182" s="84">
        <v>0</v>
      </c>
      <c r="BD182" s="84">
        <v>0</v>
      </c>
      <c r="BE182" s="84">
        <v>0</v>
      </c>
      <c r="BF182" s="84">
        <v>0</v>
      </c>
      <c r="BG182" s="84">
        <v>0</v>
      </c>
      <c r="BH182" s="84">
        <v>0</v>
      </c>
      <c r="BI182" s="84">
        <v>0</v>
      </c>
      <c r="BJ182" s="84">
        <v>0</v>
      </c>
      <c r="BK182" s="84">
        <v>0</v>
      </c>
      <c r="BL182" s="84">
        <v>0</v>
      </c>
      <c r="BM182" s="84">
        <v>0</v>
      </c>
      <c r="BN182" s="84">
        <v>0</v>
      </c>
      <c r="BO182" s="84">
        <v>0</v>
      </c>
      <c r="BP182" s="84">
        <v>0</v>
      </c>
      <c r="BQ182" s="84">
        <v>0</v>
      </c>
      <c r="BR182" s="84">
        <v>0</v>
      </c>
      <c r="BS182" s="84">
        <v>0</v>
      </c>
      <c r="BT182" s="84">
        <v>0</v>
      </c>
      <c r="BU182" s="84">
        <v>0</v>
      </c>
      <c r="BV182" s="84">
        <v>0</v>
      </c>
      <c r="BW182" s="84">
        <v>0</v>
      </c>
      <c r="BX182" s="84">
        <v>0</v>
      </c>
      <c r="BY182" s="84">
        <v>0</v>
      </c>
      <c r="BZ182" s="84">
        <v>0</v>
      </c>
      <c r="CA182" s="84">
        <v>0</v>
      </c>
      <c r="CB182" s="84">
        <v>0</v>
      </c>
      <c r="CC182" s="84">
        <v>0</v>
      </c>
      <c r="CD182" s="84">
        <v>0</v>
      </c>
      <c r="CE182" s="84">
        <v>0</v>
      </c>
      <c r="CF182" s="84">
        <v>0</v>
      </c>
      <c r="CG182" s="84">
        <v>0</v>
      </c>
      <c r="CH182" s="84">
        <v>0</v>
      </c>
      <c r="CI182" s="84">
        <v>0</v>
      </c>
      <c r="CJ182" s="84">
        <v>0</v>
      </c>
      <c r="CK182" s="84">
        <v>0</v>
      </c>
      <c r="CL182" s="84">
        <v>0</v>
      </c>
      <c r="CM182" s="84">
        <v>0</v>
      </c>
      <c r="CN182" s="84">
        <v>0</v>
      </c>
      <c r="CO182" s="84">
        <v>0</v>
      </c>
      <c r="CP182" s="84">
        <v>0</v>
      </c>
      <c r="CQ182" s="84">
        <v>0</v>
      </c>
      <c r="CR182" s="84">
        <v>0</v>
      </c>
      <c r="CS182" s="84">
        <v>0</v>
      </c>
      <c r="CT182" s="84">
        <v>0</v>
      </c>
      <c r="CU182" s="84">
        <v>0</v>
      </c>
      <c r="CV182" s="84">
        <v>0</v>
      </c>
      <c r="CW182" s="84">
        <v>0</v>
      </c>
      <c r="CX182" s="84">
        <v>0</v>
      </c>
      <c r="CY182" s="84">
        <v>0</v>
      </c>
      <c r="CZ182" s="84">
        <v>0</v>
      </c>
    </row>
    <row r="183" spans="1:104" x14ac:dyDescent="0.25">
      <c r="A183" t="s">
        <v>552</v>
      </c>
      <c r="B183" s="84">
        <v>0</v>
      </c>
      <c r="C183" s="84">
        <v>0</v>
      </c>
      <c r="D183" s="84">
        <v>0</v>
      </c>
      <c r="E183" s="84">
        <v>0</v>
      </c>
      <c r="F183" s="84">
        <v>0</v>
      </c>
      <c r="G183" s="84">
        <v>0</v>
      </c>
      <c r="H183" s="84">
        <v>0</v>
      </c>
      <c r="I183" s="84">
        <v>0</v>
      </c>
      <c r="J183" s="84">
        <v>0</v>
      </c>
      <c r="K183" s="84">
        <v>0</v>
      </c>
      <c r="L183" s="84">
        <v>0</v>
      </c>
      <c r="M183" s="84">
        <v>0</v>
      </c>
      <c r="N183" s="84">
        <v>0</v>
      </c>
      <c r="O183" s="84">
        <v>0</v>
      </c>
      <c r="P183" s="84">
        <v>0</v>
      </c>
      <c r="Q183" s="84">
        <v>0</v>
      </c>
      <c r="R183" s="84">
        <v>0</v>
      </c>
      <c r="S183" s="84">
        <v>0</v>
      </c>
      <c r="T183" s="84">
        <v>0</v>
      </c>
      <c r="U183" s="84">
        <v>0</v>
      </c>
      <c r="V183" s="84">
        <v>0</v>
      </c>
      <c r="W183" s="84">
        <v>0</v>
      </c>
      <c r="X183" s="84">
        <v>0</v>
      </c>
      <c r="Y183" s="84">
        <v>0</v>
      </c>
      <c r="Z183" s="84">
        <v>0</v>
      </c>
      <c r="AA183" s="84">
        <v>0</v>
      </c>
      <c r="AB183" s="84">
        <v>0</v>
      </c>
      <c r="AC183" s="84">
        <v>0</v>
      </c>
      <c r="AD183" s="84">
        <v>0</v>
      </c>
      <c r="AE183" s="84">
        <v>4.3255700000000001E-2</v>
      </c>
      <c r="AF183" s="84">
        <v>5.2059399999999999E-2</v>
      </c>
      <c r="AG183" s="84">
        <v>0</v>
      </c>
      <c r="AH183" s="84">
        <v>0</v>
      </c>
      <c r="AI183" s="84">
        <v>0</v>
      </c>
      <c r="AJ183" s="84">
        <v>0</v>
      </c>
      <c r="AK183" s="84">
        <v>0</v>
      </c>
      <c r="AL183" s="84">
        <v>0</v>
      </c>
      <c r="AM183" s="84">
        <v>0</v>
      </c>
      <c r="AN183" s="84">
        <v>0</v>
      </c>
      <c r="AO183" s="84">
        <v>0</v>
      </c>
      <c r="AP183" s="84">
        <v>0</v>
      </c>
      <c r="AQ183" s="84">
        <v>0</v>
      </c>
      <c r="AR183" s="84">
        <v>0</v>
      </c>
      <c r="AS183" s="84">
        <v>0</v>
      </c>
      <c r="AT183" s="84">
        <v>0</v>
      </c>
      <c r="AU183" s="84">
        <v>0</v>
      </c>
      <c r="AV183" s="84">
        <v>0</v>
      </c>
      <c r="AW183" s="84">
        <v>0</v>
      </c>
      <c r="AX183" s="84">
        <v>0</v>
      </c>
      <c r="AY183" s="84">
        <v>0</v>
      </c>
      <c r="AZ183" s="84">
        <v>0</v>
      </c>
      <c r="BA183" s="84">
        <v>0</v>
      </c>
      <c r="BB183" s="84">
        <v>0</v>
      </c>
      <c r="BC183" s="84">
        <v>0</v>
      </c>
      <c r="BD183" s="84">
        <v>0</v>
      </c>
      <c r="BE183" s="84">
        <v>0</v>
      </c>
      <c r="BF183" s="84">
        <v>0</v>
      </c>
      <c r="BG183" s="84">
        <v>0</v>
      </c>
      <c r="BH183" s="84">
        <v>0</v>
      </c>
      <c r="BI183" s="84">
        <v>0</v>
      </c>
      <c r="BJ183" s="84">
        <v>0</v>
      </c>
      <c r="BK183" s="84">
        <v>0</v>
      </c>
      <c r="BL183" s="84">
        <v>0</v>
      </c>
      <c r="BM183" s="84">
        <v>0</v>
      </c>
      <c r="BN183" s="84">
        <v>0</v>
      </c>
      <c r="BO183" s="84">
        <v>0</v>
      </c>
      <c r="BP183" s="84">
        <v>0</v>
      </c>
      <c r="BQ183" s="84">
        <v>0</v>
      </c>
      <c r="BR183" s="84">
        <v>0</v>
      </c>
      <c r="BS183" s="84">
        <v>0</v>
      </c>
      <c r="BT183" s="84">
        <v>0</v>
      </c>
      <c r="BU183" s="84">
        <v>0</v>
      </c>
      <c r="BV183" s="84">
        <v>0</v>
      </c>
      <c r="BW183" s="84">
        <v>0</v>
      </c>
      <c r="BX183" s="84">
        <v>0</v>
      </c>
      <c r="BY183" s="84">
        <v>0</v>
      </c>
      <c r="BZ183" s="84">
        <v>0</v>
      </c>
      <c r="CA183" s="84">
        <v>0</v>
      </c>
      <c r="CB183" s="84">
        <v>0</v>
      </c>
      <c r="CC183" s="84">
        <v>0</v>
      </c>
      <c r="CD183" s="84">
        <v>0</v>
      </c>
      <c r="CE183" s="84">
        <v>0</v>
      </c>
      <c r="CF183" s="84">
        <v>0</v>
      </c>
      <c r="CG183" s="84">
        <v>0</v>
      </c>
      <c r="CH183" s="84">
        <v>0</v>
      </c>
      <c r="CI183" s="84">
        <v>0</v>
      </c>
      <c r="CJ183" s="84">
        <v>0</v>
      </c>
      <c r="CK183" s="84">
        <v>0</v>
      </c>
      <c r="CL183" s="84">
        <v>0</v>
      </c>
      <c r="CM183" s="84">
        <v>0</v>
      </c>
      <c r="CN183" s="84">
        <v>0</v>
      </c>
      <c r="CO183" s="84">
        <v>0</v>
      </c>
      <c r="CP183" s="84">
        <v>0</v>
      </c>
      <c r="CQ183" s="84">
        <v>0</v>
      </c>
      <c r="CR183" s="84">
        <v>0</v>
      </c>
      <c r="CS183" s="84">
        <v>0</v>
      </c>
      <c r="CT183" s="84">
        <v>0</v>
      </c>
      <c r="CU183" s="84">
        <v>0</v>
      </c>
      <c r="CV183" s="84">
        <v>0</v>
      </c>
      <c r="CW183" s="84">
        <v>0</v>
      </c>
      <c r="CX183" s="84">
        <v>0</v>
      </c>
      <c r="CY183" s="84">
        <v>0</v>
      </c>
      <c r="CZ183" s="84">
        <v>0</v>
      </c>
    </row>
    <row r="184" spans="1:104" x14ac:dyDescent="0.25">
      <c r="A184" t="s">
        <v>555</v>
      </c>
      <c r="B184" s="84">
        <v>0</v>
      </c>
      <c r="C184" s="84">
        <v>0</v>
      </c>
      <c r="D184" s="84">
        <v>0</v>
      </c>
      <c r="E184" s="84">
        <v>0</v>
      </c>
      <c r="F184" s="84">
        <v>0</v>
      </c>
      <c r="G184" s="84">
        <v>0</v>
      </c>
      <c r="H184" s="84">
        <v>0</v>
      </c>
      <c r="I184" s="84">
        <v>0</v>
      </c>
      <c r="J184" s="84">
        <v>0</v>
      </c>
      <c r="K184" s="84">
        <v>0</v>
      </c>
      <c r="L184" s="84">
        <v>0</v>
      </c>
      <c r="M184" s="84">
        <v>0</v>
      </c>
      <c r="N184" s="84">
        <v>0</v>
      </c>
      <c r="O184" s="84">
        <v>0</v>
      </c>
      <c r="P184" s="84">
        <v>0</v>
      </c>
      <c r="Q184" s="84">
        <v>0</v>
      </c>
      <c r="R184" s="84">
        <v>0</v>
      </c>
      <c r="S184" s="84">
        <v>0</v>
      </c>
      <c r="T184" s="84">
        <v>0</v>
      </c>
      <c r="U184" s="84">
        <v>0</v>
      </c>
      <c r="V184" s="84">
        <v>0</v>
      </c>
      <c r="W184" s="84">
        <v>0</v>
      </c>
      <c r="X184" s="84">
        <v>0</v>
      </c>
      <c r="Y184" s="84">
        <v>0</v>
      </c>
      <c r="Z184" s="84">
        <v>0</v>
      </c>
      <c r="AA184" s="84">
        <v>0</v>
      </c>
      <c r="AB184" s="84">
        <v>0</v>
      </c>
      <c r="AC184" s="84">
        <v>0</v>
      </c>
      <c r="AD184" s="84">
        <v>0</v>
      </c>
      <c r="AE184" s="84">
        <v>1.9530200000000001E-2</v>
      </c>
      <c r="AF184" s="84">
        <v>0</v>
      </c>
      <c r="AG184" s="84">
        <v>0</v>
      </c>
      <c r="AH184" s="84">
        <v>0</v>
      </c>
      <c r="AI184" s="84">
        <v>0</v>
      </c>
      <c r="AJ184" s="84">
        <v>0</v>
      </c>
      <c r="AK184" s="84">
        <v>0</v>
      </c>
      <c r="AL184" s="84">
        <v>0</v>
      </c>
      <c r="AM184" s="84">
        <v>0</v>
      </c>
      <c r="AN184" s="84">
        <v>0</v>
      </c>
      <c r="AO184" s="84">
        <v>0</v>
      </c>
      <c r="AP184" s="84">
        <v>0</v>
      </c>
      <c r="AQ184" s="84">
        <v>0</v>
      </c>
      <c r="AR184" s="84">
        <v>0</v>
      </c>
      <c r="AS184" s="84">
        <v>0</v>
      </c>
      <c r="AT184" s="84">
        <v>0</v>
      </c>
      <c r="AU184" s="84">
        <v>0</v>
      </c>
      <c r="AV184" s="84">
        <v>0</v>
      </c>
      <c r="AW184" s="84">
        <v>0</v>
      </c>
      <c r="AX184" s="84">
        <v>0</v>
      </c>
      <c r="AY184" s="84">
        <v>0</v>
      </c>
      <c r="AZ184" s="84">
        <v>0</v>
      </c>
      <c r="BA184" s="84">
        <v>0</v>
      </c>
      <c r="BB184" s="84">
        <v>0</v>
      </c>
      <c r="BC184" s="84">
        <v>0</v>
      </c>
      <c r="BD184" s="84">
        <v>0</v>
      </c>
      <c r="BE184" s="84">
        <v>0</v>
      </c>
      <c r="BF184" s="84">
        <v>0</v>
      </c>
      <c r="BG184" s="84">
        <v>0</v>
      </c>
      <c r="BH184" s="84">
        <v>0</v>
      </c>
      <c r="BI184" s="84">
        <v>0</v>
      </c>
      <c r="BJ184" s="84">
        <v>0</v>
      </c>
      <c r="BK184" s="84">
        <v>0</v>
      </c>
      <c r="BL184" s="84">
        <v>0</v>
      </c>
      <c r="BM184" s="84">
        <v>0</v>
      </c>
      <c r="BN184" s="84">
        <v>0</v>
      </c>
      <c r="BO184" s="84">
        <v>0</v>
      </c>
      <c r="BP184" s="84">
        <v>0</v>
      </c>
      <c r="BQ184" s="84">
        <v>0</v>
      </c>
      <c r="BR184" s="84">
        <v>0</v>
      </c>
      <c r="BS184" s="84">
        <v>0</v>
      </c>
      <c r="BT184" s="84">
        <v>0</v>
      </c>
      <c r="BU184" s="84">
        <v>0</v>
      </c>
      <c r="BV184" s="84">
        <v>0</v>
      </c>
      <c r="BW184" s="84">
        <v>0</v>
      </c>
      <c r="BX184" s="84">
        <v>0</v>
      </c>
      <c r="BY184" s="84">
        <v>0</v>
      </c>
      <c r="BZ184" s="84">
        <v>0</v>
      </c>
      <c r="CA184" s="84">
        <v>0</v>
      </c>
      <c r="CB184" s="84">
        <v>0</v>
      </c>
      <c r="CC184" s="84">
        <v>0</v>
      </c>
      <c r="CD184" s="84">
        <v>0</v>
      </c>
      <c r="CE184" s="84">
        <v>0</v>
      </c>
      <c r="CF184" s="84">
        <v>0</v>
      </c>
      <c r="CG184" s="84">
        <v>0</v>
      </c>
      <c r="CH184" s="84">
        <v>0</v>
      </c>
      <c r="CI184" s="84">
        <v>0</v>
      </c>
      <c r="CJ184" s="84">
        <v>0</v>
      </c>
      <c r="CK184" s="84">
        <v>0</v>
      </c>
      <c r="CL184" s="84">
        <v>0</v>
      </c>
      <c r="CM184" s="84">
        <v>0</v>
      </c>
      <c r="CN184" s="84">
        <v>0</v>
      </c>
      <c r="CO184" s="84">
        <v>0</v>
      </c>
      <c r="CP184" s="84">
        <v>0</v>
      </c>
      <c r="CQ184" s="84">
        <v>0</v>
      </c>
      <c r="CR184" s="84">
        <v>0</v>
      </c>
      <c r="CS184" s="84">
        <v>0</v>
      </c>
      <c r="CT184" s="84">
        <v>0</v>
      </c>
      <c r="CU184" s="84">
        <v>0</v>
      </c>
      <c r="CV184" s="84">
        <v>0</v>
      </c>
      <c r="CW184" s="84">
        <v>0</v>
      </c>
      <c r="CX184" s="84">
        <v>0</v>
      </c>
      <c r="CY184" s="84">
        <v>0</v>
      </c>
      <c r="CZ184" s="84">
        <v>0</v>
      </c>
    </row>
    <row r="185" spans="1:104" x14ac:dyDescent="0.25">
      <c r="A185" t="s">
        <v>558</v>
      </c>
      <c r="B185" s="84">
        <v>0</v>
      </c>
      <c r="C185" s="84">
        <v>0</v>
      </c>
      <c r="D185" s="84">
        <v>0</v>
      </c>
      <c r="E185" s="84">
        <v>0</v>
      </c>
      <c r="F185" s="84">
        <v>0</v>
      </c>
      <c r="G185" s="84">
        <v>0</v>
      </c>
      <c r="H185" s="84">
        <v>0</v>
      </c>
      <c r="I185" s="84">
        <v>0</v>
      </c>
      <c r="J185" s="84">
        <v>0</v>
      </c>
      <c r="K185" s="84">
        <v>0</v>
      </c>
      <c r="L185" s="84">
        <v>0</v>
      </c>
      <c r="M185" s="84">
        <v>0</v>
      </c>
      <c r="N185" s="84">
        <v>0</v>
      </c>
      <c r="O185" s="84">
        <v>0</v>
      </c>
      <c r="P185" s="84">
        <v>0</v>
      </c>
      <c r="Q185" s="84">
        <v>0</v>
      </c>
      <c r="R185" s="84">
        <v>0</v>
      </c>
      <c r="S185" s="84">
        <v>0</v>
      </c>
      <c r="T185" s="84">
        <v>0</v>
      </c>
      <c r="U185" s="84">
        <v>0</v>
      </c>
      <c r="V185" s="84">
        <v>0</v>
      </c>
      <c r="W185" s="84">
        <v>0</v>
      </c>
      <c r="X185" s="84">
        <v>0</v>
      </c>
      <c r="Y185" s="84">
        <v>0</v>
      </c>
      <c r="Z185" s="84">
        <v>0</v>
      </c>
      <c r="AA185" s="84">
        <v>0</v>
      </c>
      <c r="AB185" s="84">
        <v>0</v>
      </c>
      <c r="AC185" s="84">
        <v>0</v>
      </c>
      <c r="AD185" s="84">
        <v>0</v>
      </c>
      <c r="AE185" s="84">
        <v>2.4028299999999999E-3</v>
      </c>
      <c r="AF185" s="84">
        <v>0</v>
      </c>
      <c r="AG185" s="84">
        <v>0</v>
      </c>
      <c r="AH185" s="84">
        <v>0</v>
      </c>
      <c r="AI185" s="84">
        <v>0</v>
      </c>
      <c r="AJ185" s="84">
        <v>0</v>
      </c>
      <c r="AK185" s="84">
        <v>0</v>
      </c>
      <c r="AL185" s="84">
        <v>0</v>
      </c>
      <c r="AM185" s="84">
        <v>0</v>
      </c>
      <c r="AN185" s="84">
        <v>0</v>
      </c>
      <c r="AO185" s="84">
        <v>0</v>
      </c>
      <c r="AP185" s="84">
        <v>0</v>
      </c>
      <c r="AQ185" s="84">
        <v>0</v>
      </c>
      <c r="AR185" s="84">
        <v>0</v>
      </c>
      <c r="AS185" s="84">
        <v>0</v>
      </c>
      <c r="AT185" s="84">
        <v>0</v>
      </c>
      <c r="AU185" s="84">
        <v>0</v>
      </c>
      <c r="AV185" s="84">
        <v>0</v>
      </c>
      <c r="AW185" s="84">
        <v>0</v>
      </c>
      <c r="AX185" s="84">
        <v>0</v>
      </c>
      <c r="AY185" s="84">
        <v>0</v>
      </c>
      <c r="AZ185" s="84">
        <v>0</v>
      </c>
      <c r="BA185" s="84">
        <v>0</v>
      </c>
      <c r="BB185" s="84">
        <v>0</v>
      </c>
      <c r="BC185" s="84">
        <v>0</v>
      </c>
      <c r="BD185" s="84">
        <v>0</v>
      </c>
      <c r="BE185" s="84">
        <v>0</v>
      </c>
      <c r="BF185" s="84">
        <v>0</v>
      </c>
      <c r="BG185" s="84">
        <v>0</v>
      </c>
      <c r="BH185" s="84">
        <v>0</v>
      </c>
      <c r="BI185" s="84">
        <v>0</v>
      </c>
      <c r="BJ185" s="84">
        <v>0</v>
      </c>
      <c r="BK185" s="84">
        <v>0</v>
      </c>
      <c r="BL185" s="84">
        <v>0</v>
      </c>
      <c r="BM185" s="84">
        <v>0</v>
      </c>
      <c r="BN185" s="84">
        <v>0</v>
      </c>
      <c r="BO185" s="84">
        <v>0</v>
      </c>
      <c r="BP185" s="84">
        <v>0</v>
      </c>
      <c r="BQ185" s="84">
        <v>0</v>
      </c>
      <c r="BR185" s="84">
        <v>0</v>
      </c>
      <c r="BS185" s="84">
        <v>0</v>
      </c>
      <c r="BT185" s="84">
        <v>0</v>
      </c>
      <c r="BU185" s="84">
        <v>0</v>
      </c>
      <c r="BV185" s="84">
        <v>0</v>
      </c>
      <c r="BW185" s="84">
        <v>0</v>
      </c>
      <c r="BX185" s="84">
        <v>0</v>
      </c>
      <c r="BY185" s="84">
        <v>0</v>
      </c>
      <c r="BZ185" s="84">
        <v>0</v>
      </c>
      <c r="CA185" s="84">
        <v>0</v>
      </c>
      <c r="CB185" s="84">
        <v>0</v>
      </c>
      <c r="CC185" s="84">
        <v>0</v>
      </c>
      <c r="CD185" s="84">
        <v>0</v>
      </c>
      <c r="CE185" s="84">
        <v>0</v>
      </c>
      <c r="CF185" s="84">
        <v>0</v>
      </c>
      <c r="CG185" s="84">
        <v>0</v>
      </c>
      <c r="CH185" s="84">
        <v>0</v>
      </c>
      <c r="CI185" s="84">
        <v>0</v>
      </c>
      <c r="CJ185" s="84">
        <v>0</v>
      </c>
      <c r="CK185" s="84">
        <v>0</v>
      </c>
      <c r="CL185" s="84">
        <v>0</v>
      </c>
      <c r="CM185" s="84">
        <v>0</v>
      </c>
      <c r="CN185" s="84">
        <v>0</v>
      </c>
      <c r="CO185" s="84">
        <v>0</v>
      </c>
      <c r="CP185" s="84">
        <v>0</v>
      </c>
      <c r="CQ185" s="84">
        <v>0</v>
      </c>
      <c r="CR185" s="84">
        <v>0</v>
      </c>
      <c r="CS185" s="84">
        <v>0</v>
      </c>
      <c r="CT185" s="84">
        <v>0</v>
      </c>
      <c r="CU185" s="84">
        <v>0</v>
      </c>
      <c r="CV185" s="84">
        <v>0</v>
      </c>
      <c r="CW185" s="84">
        <v>0</v>
      </c>
      <c r="CX185" s="84">
        <v>0</v>
      </c>
      <c r="CY185" s="84">
        <v>0</v>
      </c>
      <c r="CZ185" s="84">
        <v>0</v>
      </c>
    </row>
    <row r="186" spans="1:104" x14ac:dyDescent="0.25">
      <c r="A186" t="s">
        <v>561</v>
      </c>
      <c r="B186" s="84">
        <v>0</v>
      </c>
      <c r="C186" s="84">
        <v>0</v>
      </c>
      <c r="D186" s="84">
        <v>0</v>
      </c>
      <c r="E186" s="84">
        <v>0</v>
      </c>
      <c r="F186" s="84">
        <v>0</v>
      </c>
      <c r="G186" s="84">
        <v>0</v>
      </c>
      <c r="H186" s="84">
        <v>0</v>
      </c>
      <c r="I186" s="84">
        <v>0</v>
      </c>
      <c r="J186" s="84">
        <v>0</v>
      </c>
      <c r="K186" s="84">
        <v>0</v>
      </c>
      <c r="L186" s="84">
        <v>0</v>
      </c>
      <c r="M186" s="84">
        <v>0</v>
      </c>
      <c r="N186" s="84">
        <v>0</v>
      </c>
      <c r="O186" s="84">
        <v>0</v>
      </c>
      <c r="P186" s="84">
        <v>0</v>
      </c>
      <c r="Q186" s="84">
        <v>0</v>
      </c>
      <c r="R186" s="84">
        <v>0</v>
      </c>
      <c r="S186" s="84">
        <v>0</v>
      </c>
      <c r="T186" s="84">
        <v>0</v>
      </c>
      <c r="U186" s="84">
        <v>0</v>
      </c>
      <c r="V186" s="84">
        <v>0</v>
      </c>
      <c r="W186" s="84">
        <v>0</v>
      </c>
      <c r="X186" s="84">
        <v>0</v>
      </c>
      <c r="Y186" s="84">
        <v>0</v>
      </c>
      <c r="Z186" s="84">
        <v>0</v>
      </c>
      <c r="AA186" s="84">
        <v>0</v>
      </c>
      <c r="AB186" s="84">
        <v>0</v>
      </c>
      <c r="AC186" s="84">
        <v>0</v>
      </c>
      <c r="AD186" s="84">
        <v>0</v>
      </c>
      <c r="AE186" s="84">
        <v>0.106547</v>
      </c>
      <c r="AF186" s="84">
        <v>0</v>
      </c>
      <c r="AG186" s="84">
        <v>0</v>
      </c>
      <c r="AH186" s="84">
        <v>0</v>
      </c>
      <c r="AI186" s="84">
        <v>0</v>
      </c>
      <c r="AJ186" s="84">
        <v>0</v>
      </c>
      <c r="AK186" s="84">
        <v>0</v>
      </c>
      <c r="AL186" s="84">
        <v>0</v>
      </c>
      <c r="AM186" s="84">
        <v>0</v>
      </c>
      <c r="AN186" s="84">
        <v>0</v>
      </c>
      <c r="AO186" s="84">
        <v>0</v>
      </c>
      <c r="AP186" s="84">
        <v>0</v>
      </c>
      <c r="AQ186" s="84">
        <v>0</v>
      </c>
      <c r="AR186" s="84">
        <v>0</v>
      </c>
      <c r="AS186" s="84">
        <v>0</v>
      </c>
      <c r="AT186" s="84">
        <v>0</v>
      </c>
      <c r="AU186" s="84">
        <v>0</v>
      </c>
      <c r="AV186" s="84">
        <v>0</v>
      </c>
      <c r="AW186" s="84">
        <v>0</v>
      </c>
      <c r="AX186" s="84">
        <v>0</v>
      </c>
      <c r="AY186" s="84">
        <v>0</v>
      </c>
      <c r="AZ186" s="84">
        <v>0</v>
      </c>
      <c r="BA186" s="84">
        <v>0</v>
      </c>
      <c r="BB186" s="84">
        <v>0</v>
      </c>
      <c r="BC186" s="84">
        <v>0</v>
      </c>
      <c r="BD186" s="84">
        <v>0</v>
      </c>
      <c r="BE186" s="84">
        <v>0</v>
      </c>
      <c r="BF186" s="84">
        <v>0</v>
      </c>
      <c r="BG186" s="84">
        <v>0</v>
      </c>
      <c r="BH186" s="84">
        <v>0</v>
      </c>
      <c r="BI186" s="84">
        <v>0</v>
      </c>
      <c r="BJ186" s="84">
        <v>0</v>
      </c>
      <c r="BK186" s="84">
        <v>0</v>
      </c>
      <c r="BL186" s="84">
        <v>0</v>
      </c>
      <c r="BM186" s="84">
        <v>0</v>
      </c>
      <c r="BN186" s="84">
        <v>0</v>
      </c>
      <c r="BO186" s="84">
        <v>0</v>
      </c>
      <c r="BP186" s="84">
        <v>0</v>
      </c>
      <c r="BQ186" s="84">
        <v>0</v>
      </c>
      <c r="BR186" s="84">
        <v>0</v>
      </c>
      <c r="BS186" s="84">
        <v>0</v>
      </c>
      <c r="BT186" s="84">
        <v>0</v>
      </c>
      <c r="BU186" s="84">
        <v>0</v>
      </c>
      <c r="BV186" s="84">
        <v>0</v>
      </c>
      <c r="BW186" s="84">
        <v>0</v>
      </c>
      <c r="BX186" s="84">
        <v>0</v>
      </c>
      <c r="BY186" s="84">
        <v>0</v>
      </c>
      <c r="BZ186" s="84">
        <v>0</v>
      </c>
      <c r="CA186" s="84">
        <v>0</v>
      </c>
      <c r="CB186" s="84">
        <v>0</v>
      </c>
      <c r="CC186" s="84">
        <v>0</v>
      </c>
      <c r="CD186" s="84">
        <v>0</v>
      </c>
      <c r="CE186" s="84">
        <v>0</v>
      </c>
      <c r="CF186" s="84">
        <v>0</v>
      </c>
      <c r="CG186" s="84">
        <v>0</v>
      </c>
      <c r="CH186" s="84">
        <v>0</v>
      </c>
      <c r="CI186" s="84">
        <v>0</v>
      </c>
      <c r="CJ186" s="84">
        <v>0</v>
      </c>
      <c r="CK186" s="84">
        <v>0</v>
      </c>
      <c r="CL186" s="84">
        <v>0</v>
      </c>
      <c r="CM186" s="84">
        <v>0</v>
      </c>
      <c r="CN186" s="84">
        <v>0</v>
      </c>
      <c r="CO186" s="84">
        <v>0</v>
      </c>
      <c r="CP186" s="84">
        <v>0</v>
      </c>
      <c r="CQ186" s="84">
        <v>0</v>
      </c>
      <c r="CR186" s="84">
        <v>0</v>
      </c>
      <c r="CS186" s="84">
        <v>0</v>
      </c>
      <c r="CT186" s="84">
        <v>0</v>
      </c>
      <c r="CU186" s="84">
        <v>0</v>
      </c>
      <c r="CV186" s="84">
        <v>0</v>
      </c>
      <c r="CW186" s="84">
        <v>0</v>
      </c>
      <c r="CX186" s="84">
        <v>0</v>
      </c>
      <c r="CY186" s="84">
        <v>0</v>
      </c>
      <c r="CZ186" s="84">
        <v>0</v>
      </c>
    </row>
    <row r="187" spans="1:104" x14ac:dyDescent="0.25">
      <c r="A187" t="s">
        <v>564</v>
      </c>
      <c r="B187" s="84">
        <v>0</v>
      </c>
      <c r="C187" s="84">
        <v>0</v>
      </c>
      <c r="D187" s="84">
        <v>0</v>
      </c>
      <c r="E187" s="84">
        <v>0</v>
      </c>
      <c r="F187" s="84">
        <v>0</v>
      </c>
      <c r="G187" s="84">
        <v>0</v>
      </c>
      <c r="H187" s="84">
        <v>0</v>
      </c>
      <c r="I187" s="84">
        <v>0</v>
      </c>
      <c r="J187" s="84">
        <v>0</v>
      </c>
      <c r="K187" s="84">
        <v>0</v>
      </c>
      <c r="L187" s="84">
        <v>0</v>
      </c>
      <c r="M187" s="84">
        <v>0</v>
      </c>
      <c r="N187" s="84">
        <v>0</v>
      </c>
      <c r="O187" s="84">
        <v>0</v>
      </c>
      <c r="P187" s="84">
        <v>0</v>
      </c>
      <c r="Q187" s="84">
        <v>0</v>
      </c>
      <c r="R187" s="84">
        <v>0</v>
      </c>
      <c r="S187" s="84">
        <v>0</v>
      </c>
      <c r="T187" s="84">
        <v>0</v>
      </c>
      <c r="U187" s="84">
        <v>0</v>
      </c>
      <c r="V187" s="84">
        <v>0</v>
      </c>
      <c r="W187" s="84">
        <v>0</v>
      </c>
      <c r="X187" s="84">
        <v>0</v>
      </c>
      <c r="Y187" s="84">
        <v>0</v>
      </c>
      <c r="Z187" s="84">
        <v>0</v>
      </c>
      <c r="AA187" s="84">
        <v>0</v>
      </c>
      <c r="AB187" s="84">
        <v>0</v>
      </c>
      <c r="AC187" s="84">
        <v>0</v>
      </c>
      <c r="AD187" s="84">
        <v>0</v>
      </c>
      <c r="AE187" s="84">
        <v>5.7786299999999999E-2</v>
      </c>
      <c r="AF187" s="84">
        <v>0</v>
      </c>
      <c r="AG187" s="84">
        <v>0</v>
      </c>
      <c r="AH187" s="84">
        <v>0</v>
      </c>
      <c r="AI187" s="84">
        <v>0</v>
      </c>
      <c r="AJ187" s="84">
        <v>0</v>
      </c>
      <c r="AK187" s="84">
        <v>0</v>
      </c>
      <c r="AL187" s="84">
        <v>0</v>
      </c>
      <c r="AM187" s="84">
        <v>0</v>
      </c>
      <c r="AN187" s="84">
        <v>0</v>
      </c>
      <c r="AO187" s="84">
        <v>0</v>
      </c>
      <c r="AP187" s="84">
        <v>0</v>
      </c>
      <c r="AQ187" s="84">
        <v>0</v>
      </c>
      <c r="AR187" s="84">
        <v>0</v>
      </c>
      <c r="AS187" s="84">
        <v>0</v>
      </c>
      <c r="AT187" s="84">
        <v>0</v>
      </c>
      <c r="AU187" s="84">
        <v>0</v>
      </c>
      <c r="AV187" s="84">
        <v>0</v>
      </c>
      <c r="AW187" s="84">
        <v>0</v>
      </c>
      <c r="AX187" s="84">
        <v>0</v>
      </c>
      <c r="AY187" s="84">
        <v>0</v>
      </c>
      <c r="AZ187" s="84">
        <v>0</v>
      </c>
      <c r="BA187" s="84">
        <v>0</v>
      </c>
      <c r="BB187" s="84">
        <v>0</v>
      </c>
      <c r="BC187" s="84">
        <v>0</v>
      </c>
      <c r="BD187" s="84">
        <v>0</v>
      </c>
      <c r="BE187" s="84">
        <v>0</v>
      </c>
      <c r="BF187" s="84">
        <v>0</v>
      </c>
      <c r="BG187" s="84">
        <v>0</v>
      </c>
      <c r="BH187" s="84">
        <v>0</v>
      </c>
      <c r="BI187" s="84">
        <v>0</v>
      </c>
      <c r="BJ187" s="84">
        <v>0</v>
      </c>
      <c r="BK187" s="84">
        <v>0</v>
      </c>
      <c r="BL187" s="84">
        <v>0</v>
      </c>
      <c r="BM187" s="84">
        <v>0</v>
      </c>
      <c r="BN187" s="84">
        <v>0</v>
      </c>
      <c r="BO187" s="84">
        <v>0</v>
      </c>
      <c r="BP187" s="84">
        <v>0</v>
      </c>
      <c r="BQ187" s="84">
        <v>0</v>
      </c>
      <c r="BR187" s="84">
        <v>0</v>
      </c>
      <c r="BS187" s="84">
        <v>0</v>
      </c>
      <c r="BT187" s="84">
        <v>0</v>
      </c>
      <c r="BU187" s="84">
        <v>0</v>
      </c>
      <c r="BV187" s="84">
        <v>0</v>
      </c>
      <c r="BW187" s="84">
        <v>0</v>
      </c>
      <c r="BX187" s="84">
        <v>0</v>
      </c>
      <c r="BY187" s="84">
        <v>0</v>
      </c>
      <c r="BZ187" s="84">
        <v>0</v>
      </c>
      <c r="CA187" s="84">
        <v>0</v>
      </c>
      <c r="CB187" s="84">
        <v>0</v>
      </c>
      <c r="CC187" s="84">
        <v>0</v>
      </c>
      <c r="CD187" s="84">
        <v>0</v>
      </c>
      <c r="CE187" s="84">
        <v>0</v>
      </c>
      <c r="CF187" s="84">
        <v>0</v>
      </c>
      <c r="CG187" s="84">
        <v>0</v>
      </c>
      <c r="CH187" s="84">
        <v>0</v>
      </c>
      <c r="CI187" s="84">
        <v>0</v>
      </c>
      <c r="CJ187" s="84">
        <v>0</v>
      </c>
      <c r="CK187" s="84">
        <v>0</v>
      </c>
      <c r="CL187" s="84">
        <v>0</v>
      </c>
      <c r="CM187" s="84">
        <v>0</v>
      </c>
      <c r="CN187" s="84">
        <v>0</v>
      </c>
      <c r="CO187" s="84">
        <v>0</v>
      </c>
      <c r="CP187" s="84">
        <v>0</v>
      </c>
      <c r="CQ187" s="84">
        <v>0</v>
      </c>
      <c r="CR187" s="84">
        <v>0</v>
      </c>
      <c r="CS187" s="84">
        <v>0</v>
      </c>
      <c r="CT187" s="84">
        <v>0</v>
      </c>
      <c r="CU187" s="84">
        <v>0</v>
      </c>
      <c r="CV187" s="84">
        <v>0</v>
      </c>
      <c r="CW187" s="84">
        <v>0</v>
      </c>
      <c r="CX187" s="84">
        <v>0</v>
      </c>
      <c r="CY187" s="84">
        <v>0</v>
      </c>
      <c r="CZ187" s="84">
        <v>0</v>
      </c>
    </row>
    <row r="188" spans="1:104" x14ac:dyDescent="0.25">
      <c r="A188" t="s">
        <v>567</v>
      </c>
      <c r="B188" s="84">
        <v>0</v>
      </c>
      <c r="C188" s="84">
        <v>0</v>
      </c>
      <c r="D188" s="84">
        <v>0</v>
      </c>
      <c r="E188" s="84">
        <v>0</v>
      </c>
      <c r="F188" s="84">
        <v>0</v>
      </c>
      <c r="G188" s="84">
        <v>0</v>
      </c>
      <c r="H188" s="84">
        <v>0</v>
      </c>
      <c r="I188" s="84">
        <v>0</v>
      </c>
      <c r="J188" s="84">
        <v>0</v>
      </c>
      <c r="K188" s="84">
        <v>0</v>
      </c>
      <c r="L188" s="84">
        <v>0</v>
      </c>
      <c r="M188" s="84">
        <v>0</v>
      </c>
      <c r="N188" s="84">
        <v>0</v>
      </c>
      <c r="O188" s="84">
        <v>0</v>
      </c>
      <c r="P188" s="84">
        <v>0</v>
      </c>
      <c r="Q188" s="84">
        <v>0</v>
      </c>
      <c r="R188" s="84">
        <v>0</v>
      </c>
      <c r="S188" s="84">
        <v>0</v>
      </c>
      <c r="T188" s="84">
        <v>0</v>
      </c>
      <c r="U188" s="84">
        <v>0</v>
      </c>
      <c r="V188" s="84">
        <v>0</v>
      </c>
      <c r="W188" s="84">
        <v>0</v>
      </c>
      <c r="X188" s="84">
        <v>0</v>
      </c>
      <c r="Y188" s="84">
        <v>0</v>
      </c>
      <c r="Z188" s="84">
        <v>0</v>
      </c>
      <c r="AA188" s="84">
        <v>0</v>
      </c>
      <c r="AB188" s="84">
        <v>0</v>
      </c>
      <c r="AC188" s="84">
        <v>0</v>
      </c>
      <c r="AD188" s="84">
        <v>0</v>
      </c>
      <c r="AE188" s="84">
        <v>1.22148E-3</v>
      </c>
      <c r="AF188" s="84">
        <v>0</v>
      </c>
      <c r="AG188" s="84">
        <v>0</v>
      </c>
      <c r="AH188" s="84">
        <v>0</v>
      </c>
      <c r="AI188" s="84">
        <v>0</v>
      </c>
      <c r="AJ188" s="84">
        <v>0</v>
      </c>
      <c r="AK188" s="84">
        <v>0</v>
      </c>
      <c r="AL188" s="84">
        <v>0</v>
      </c>
      <c r="AM188" s="84">
        <v>0</v>
      </c>
      <c r="AN188" s="84">
        <v>0</v>
      </c>
      <c r="AO188" s="84">
        <v>0</v>
      </c>
      <c r="AP188" s="84">
        <v>0</v>
      </c>
      <c r="AQ188" s="84">
        <v>0</v>
      </c>
      <c r="AR188" s="84">
        <v>0</v>
      </c>
      <c r="AS188" s="84">
        <v>0</v>
      </c>
      <c r="AT188" s="84">
        <v>0</v>
      </c>
      <c r="AU188" s="84">
        <v>0</v>
      </c>
      <c r="AV188" s="84">
        <v>0</v>
      </c>
      <c r="AW188" s="84">
        <v>0</v>
      </c>
      <c r="AX188" s="84">
        <v>0</v>
      </c>
      <c r="AY188" s="84">
        <v>0</v>
      </c>
      <c r="AZ188" s="84">
        <v>0</v>
      </c>
      <c r="BA188" s="84">
        <v>0</v>
      </c>
      <c r="BB188" s="84">
        <v>0</v>
      </c>
      <c r="BC188" s="84">
        <v>0</v>
      </c>
      <c r="BD188" s="84">
        <v>0</v>
      </c>
      <c r="BE188" s="84">
        <v>0</v>
      </c>
      <c r="BF188" s="84">
        <v>0</v>
      </c>
      <c r="BG188" s="84">
        <v>0</v>
      </c>
      <c r="BH188" s="84">
        <v>0</v>
      </c>
      <c r="BI188" s="84">
        <v>0</v>
      </c>
      <c r="BJ188" s="84">
        <v>0</v>
      </c>
      <c r="BK188" s="84">
        <v>0</v>
      </c>
      <c r="BL188" s="84">
        <v>0</v>
      </c>
      <c r="BM188" s="84">
        <v>0</v>
      </c>
      <c r="BN188" s="84">
        <v>0</v>
      </c>
      <c r="BO188" s="84">
        <v>0</v>
      </c>
      <c r="BP188" s="84">
        <v>0</v>
      </c>
      <c r="BQ188" s="84">
        <v>0</v>
      </c>
      <c r="BR188" s="84">
        <v>0</v>
      </c>
      <c r="BS188" s="84">
        <v>0</v>
      </c>
      <c r="BT188" s="84">
        <v>0</v>
      </c>
      <c r="BU188" s="84">
        <v>0</v>
      </c>
      <c r="BV188" s="84">
        <v>0</v>
      </c>
      <c r="BW188" s="84">
        <v>0</v>
      </c>
      <c r="BX188" s="84">
        <v>0</v>
      </c>
      <c r="BY188" s="84">
        <v>0</v>
      </c>
      <c r="BZ188" s="84">
        <v>0</v>
      </c>
      <c r="CA188" s="84">
        <v>0</v>
      </c>
      <c r="CB188" s="84">
        <v>0</v>
      </c>
      <c r="CC188" s="84">
        <v>0</v>
      </c>
      <c r="CD188" s="84">
        <v>0</v>
      </c>
      <c r="CE188" s="84">
        <v>0</v>
      </c>
      <c r="CF188" s="84">
        <v>0</v>
      </c>
      <c r="CG188" s="84">
        <v>0</v>
      </c>
      <c r="CH188" s="84">
        <v>0</v>
      </c>
      <c r="CI188" s="84">
        <v>0</v>
      </c>
      <c r="CJ188" s="84">
        <v>0</v>
      </c>
      <c r="CK188" s="84">
        <v>0</v>
      </c>
      <c r="CL188" s="84">
        <v>0</v>
      </c>
      <c r="CM188" s="84">
        <v>0</v>
      </c>
      <c r="CN188" s="84">
        <v>0</v>
      </c>
      <c r="CO188" s="84">
        <v>0</v>
      </c>
      <c r="CP188" s="84">
        <v>0</v>
      </c>
      <c r="CQ188" s="84">
        <v>0</v>
      </c>
      <c r="CR188" s="84">
        <v>0</v>
      </c>
      <c r="CS188" s="84">
        <v>0</v>
      </c>
      <c r="CT188" s="84">
        <v>0</v>
      </c>
      <c r="CU188" s="84">
        <v>0</v>
      </c>
      <c r="CV188" s="84">
        <v>0</v>
      </c>
      <c r="CW188" s="84">
        <v>0</v>
      </c>
      <c r="CX188" s="84">
        <v>0</v>
      </c>
      <c r="CY188" s="84">
        <v>0</v>
      </c>
      <c r="CZ188" s="84">
        <v>0</v>
      </c>
    </row>
    <row r="189" spans="1:104" x14ac:dyDescent="0.25">
      <c r="A189" t="s">
        <v>570</v>
      </c>
      <c r="B189" s="84">
        <v>0</v>
      </c>
      <c r="C189" s="84">
        <v>0</v>
      </c>
      <c r="D189" s="84">
        <v>0</v>
      </c>
      <c r="E189" s="84">
        <v>0</v>
      </c>
      <c r="F189" s="84">
        <v>0</v>
      </c>
      <c r="G189" s="84">
        <v>0</v>
      </c>
      <c r="H189" s="84">
        <v>0</v>
      </c>
      <c r="I189" s="84">
        <v>0</v>
      </c>
      <c r="J189" s="84">
        <v>0</v>
      </c>
      <c r="K189" s="84">
        <v>0</v>
      </c>
      <c r="L189" s="84">
        <v>0</v>
      </c>
      <c r="M189" s="84">
        <v>0</v>
      </c>
      <c r="N189" s="84">
        <v>0</v>
      </c>
      <c r="O189" s="84">
        <v>0</v>
      </c>
      <c r="P189" s="84">
        <v>0</v>
      </c>
      <c r="Q189" s="84">
        <v>0</v>
      </c>
      <c r="R189" s="84">
        <v>0</v>
      </c>
      <c r="S189" s="84">
        <v>0</v>
      </c>
      <c r="T189" s="84">
        <v>0</v>
      </c>
      <c r="U189" s="84">
        <v>0</v>
      </c>
      <c r="V189" s="84">
        <v>0</v>
      </c>
      <c r="W189" s="84">
        <v>0</v>
      </c>
      <c r="X189" s="84">
        <v>0</v>
      </c>
      <c r="Y189" s="84">
        <v>0</v>
      </c>
      <c r="Z189" s="84">
        <v>0</v>
      </c>
      <c r="AA189" s="84">
        <v>0</v>
      </c>
      <c r="AB189" s="84">
        <v>0</v>
      </c>
      <c r="AC189" s="84">
        <v>0</v>
      </c>
      <c r="AD189" s="84">
        <v>0</v>
      </c>
      <c r="AE189" s="84">
        <v>2.9256999999999998E-2</v>
      </c>
      <c r="AF189" s="84">
        <v>0</v>
      </c>
      <c r="AG189" s="84">
        <v>0</v>
      </c>
      <c r="AH189" s="84">
        <v>0</v>
      </c>
      <c r="AI189" s="84">
        <v>0</v>
      </c>
      <c r="AJ189" s="84">
        <v>0</v>
      </c>
      <c r="AK189" s="84">
        <v>0</v>
      </c>
      <c r="AL189" s="84">
        <v>0</v>
      </c>
      <c r="AM189" s="84">
        <v>0</v>
      </c>
      <c r="AN189" s="84">
        <v>0</v>
      </c>
      <c r="AO189" s="84">
        <v>0</v>
      </c>
      <c r="AP189" s="84">
        <v>0</v>
      </c>
      <c r="AQ189" s="84">
        <v>0</v>
      </c>
      <c r="AR189" s="84">
        <v>0</v>
      </c>
      <c r="AS189" s="84">
        <v>0</v>
      </c>
      <c r="AT189" s="84">
        <v>0</v>
      </c>
      <c r="AU189" s="84">
        <v>0</v>
      </c>
      <c r="AV189" s="84">
        <v>0</v>
      </c>
      <c r="AW189" s="84">
        <v>0</v>
      </c>
      <c r="AX189" s="84">
        <v>0</v>
      </c>
      <c r="AY189" s="84">
        <v>0</v>
      </c>
      <c r="AZ189" s="84">
        <v>0</v>
      </c>
      <c r="BA189" s="84">
        <v>0</v>
      </c>
      <c r="BB189" s="84">
        <v>0</v>
      </c>
      <c r="BC189" s="84">
        <v>0</v>
      </c>
      <c r="BD189" s="84">
        <v>0</v>
      </c>
      <c r="BE189" s="84">
        <v>0</v>
      </c>
      <c r="BF189" s="84">
        <v>0</v>
      </c>
      <c r="BG189" s="84">
        <v>0</v>
      </c>
      <c r="BH189" s="84">
        <v>0</v>
      </c>
      <c r="BI189" s="84">
        <v>0</v>
      </c>
      <c r="BJ189" s="84">
        <v>0</v>
      </c>
      <c r="BK189" s="84">
        <v>0</v>
      </c>
      <c r="BL189" s="84">
        <v>0</v>
      </c>
      <c r="BM189" s="84">
        <v>0</v>
      </c>
      <c r="BN189" s="84">
        <v>0</v>
      </c>
      <c r="BO189" s="84">
        <v>0</v>
      </c>
      <c r="BP189" s="84">
        <v>0</v>
      </c>
      <c r="BQ189" s="84">
        <v>0</v>
      </c>
      <c r="BR189" s="84">
        <v>0</v>
      </c>
      <c r="BS189" s="84">
        <v>0</v>
      </c>
      <c r="BT189" s="84">
        <v>0</v>
      </c>
      <c r="BU189" s="84">
        <v>0</v>
      </c>
      <c r="BV189" s="84">
        <v>0</v>
      </c>
      <c r="BW189" s="84">
        <v>0</v>
      </c>
      <c r="BX189" s="84">
        <v>0</v>
      </c>
      <c r="BY189" s="84">
        <v>0</v>
      </c>
      <c r="BZ189" s="84">
        <v>0</v>
      </c>
      <c r="CA189" s="84">
        <v>0</v>
      </c>
      <c r="CB189" s="84">
        <v>0</v>
      </c>
      <c r="CC189" s="84">
        <v>0</v>
      </c>
      <c r="CD189" s="84">
        <v>0</v>
      </c>
      <c r="CE189" s="84">
        <v>0</v>
      </c>
      <c r="CF189" s="84">
        <v>0</v>
      </c>
      <c r="CG189" s="84">
        <v>0</v>
      </c>
      <c r="CH189" s="84">
        <v>0</v>
      </c>
      <c r="CI189" s="84">
        <v>0</v>
      </c>
      <c r="CJ189" s="84">
        <v>0</v>
      </c>
      <c r="CK189" s="84">
        <v>0</v>
      </c>
      <c r="CL189" s="84">
        <v>0</v>
      </c>
      <c r="CM189" s="84">
        <v>0</v>
      </c>
      <c r="CN189" s="84">
        <v>0</v>
      </c>
      <c r="CO189" s="84">
        <v>0</v>
      </c>
      <c r="CP189" s="84">
        <v>0</v>
      </c>
      <c r="CQ189" s="84">
        <v>0</v>
      </c>
      <c r="CR189" s="84">
        <v>0</v>
      </c>
      <c r="CS189" s="84">
        <v>0</v>
      </c>
      <c r="CT189" s="84">
        <v>0</v>
      </c>
      <c r="CU189" s="84">
        <v>0</v>
      </c>
      <c r="CV189" s="84">
        <v>0</v>
      </c>
      <c r="CW189" s="84">
        <v>0</v>
      </c>
      <c r="CX189" s="84">
        <v>0</v>
      </c>
      <c r="CY189" s="84">
        <v>0</v>
      </c>
      <c r="CZ189" s="84">
        <v>0</v>
      </c>
    </row>
    <row r="190" spans="1:104" x14ac:dyDescent="0.25">
      <c r="A190" t="s">
        <v>573</v>
      </c>
      <c r="B190" s="84">
        <v>0</v>
      </c>
      <c r="C190" s="84">
        <v>0</v>
      </c>
      <c r="D190" s="84">
        <v>0</v>
      </c>
      <c r="E190" s="84">
        <v>0</v>
      </c>
      <c r="F190" s="84">
        <v>0</v>
      </c>
      <c r="G190" s="84">
        <v>0</v>
      </c>
      <c r="H190" s="84">
        <v>0</v>
      </c>
      <c r="I190" s="84">
        <v>0</v>
      </c>
      <c r="J190" s="84">
        <v>0</v>
      </c>
      <c r="K190" s="84">
        <v>0</v>
      </c>
      <c r="L190" s="84">
        <v>0</v>
      </c>
      <c r="M190" s="84">
        <v>0</v>
      </c>
      <c r="N190" s="84">
        <v>0</v>
      </c>
      <c r="O190" s="84">
        <v>0</v>
      </c>
      <c r="P190" s="84">
        <v>0</v>
      </c>
      <c r="Q190" s="84">
        <v>0</v>
      </c>
      <c r="R190" s="84">
        <v>0</v>
      </c>
      <c r="S190" s="84">
        <v>0</v>
      </c>
      <c r="T190" s="84">
        <v>0</v>
      </c>
      <c r="U190" s="84">
        <v>0</v>
      </c>
      <c r="V190" s="84">
        <v>0</v>
      </c>
      <c r="W190" s="84">
        <v>0</v>
      </c>
      <c r="X190" s="84">
        <v>0</v>
      </c>
      <c r="Y190" s="84">
        <v>0</v>
      </c>
      <c r="Z190" s="84">
        <v>0</v>
      </c>
      <c r="AA190" s="84">
        <v>0</v>
      </c>
      <c r="AB190" s="84">
        <v>0</v>
      </c>
      <c r="AC190" s="84">
        <v>0</v>
      </c>
      <c r="AD190" s="84">
        <v>0</v>
      </c>
      <c r="AE190" s="84">
        <v>5.4302299999999998E-2</v>
      </c>
      <c r="AF190" s="84">
        <v>0</v>
      </c>
      <c r="AG190" s="84">
        <v>0</v>
      </c>
      <c r="AH190" s="84">
        <v>0</v>
      </c>
      <c r="AI190" s="84">
        <v>0</v>
      </c>
      <c r="AJ190" s="84">
        <v>0</v>
      </c>
      <c r="AK190" s="84">
        <v>0</v>
      </c>
      <c r="AL190" s="84">
        <v>0</v>
      </c>
      <c r="AM190" s="84">
        <v>0</v>
      </c>
      <c r="AN190" s="84">
        <v>0</v>
      </c>
      <c r="AO190" s="84">
        <v>0</v>
      </c>
      <c r="AP190" s="84">
        <v>0</v>
      </c>
      <c r="AQ190" s="84">
        <v>0</v>
      </c>
      <c r="AR190" s="84">
        <v>0</v>
      </c>
      <c r="AS190" s="84">
        <v>0</v>
      </c>
      <c r="AT190" s="84">
        <v>0</v>
      </c>
      <c r="AU190" s="84">
        <v>0</v>
      </c>
      <c r="AV190" s="84">
        <v>0</v>
      </c>
      <c r="AW190" s="84">
        <v>0</v>
      </c>
      <c r="AX190" s="84">
        <v>0</v>
      </c>
      <c r="AY190" s="84">
        <v>0</v>
      </c>
      <c r="AZ190" s="84">
        <v>0</v>
      </c>
      <c r="BA190" s="84">
        <v>0</v>
      </c>
      <c r="BB190" s="84">
        <v>0</v>
      </c>
      <c r="BC190" s="84">
        <v>0</v>
      </c>
      <c r="BD190" s="84">
        <v>0</v>
      </c>
      <c r="BE190" s="84">
        <v>0</v>
      </c>
      <c r="BF190" s="84">
        <v>0</v>
      </c>
      <c r="BG190" s="84">
        <v>0</v>
      </c>
      <c r="BH190" s="84">
        <v>0</v>
      </c>
      <c r="BI190" s="84">
        <v>0</v>
      </c>
      <c r="BJ190" s="84">
        <v>0</v>
      </c>
      <c r="BK190" s="84">
        <v>0</v>
      </c>
      <c r="BL190" s="84">
        <v>0</v>
      </c>
      <c r="BM190" s="84">
        <v>0</v>
      </c>
      <c r="BN190" s="84">
        <v>0</v>
      </c>
      <c r="BO190" s="84">
        <v>0</v>
      </c>
      <c r="BP190" s="84">
        <v>0</v>
      </c>
      <c r="BQ190" s="84">
        <v>0</v>
      </c>
      <c r="BR190" s="84">
        <v>0</v>
      </c>
      <c r="BS190" s="84">
        <v>0</v>
      </c>
      <c r="BT190" s="84">
        <v>0</v>
      </c>
      <c r="BU190" s="84">
        <v>0</v>
      </c>
      <c r="BV190" s="84">
        <v>0</v>
      </c>
      <c r="BW190" s="84">
        <v>0</v>
      </c>
      <c r="BX190" s="84">
        <v>0</v>
      </c>
      <c r="BY190" s="84">
        <v>0</v>
      </c>
      <c r="BZ190" s="84">
        <v>0</v>
      </c>
      <c r="CA190" s="84">
        <v>0</v>
      </c>
      <c r="CB190" s="84">
        <v>0</v>
      </c>
      <c r="CC190" s="84">
        <v>0</v>
      </c>
      <c r="CD190" s="84">
        <v>0</v>
      </c>
      <c r="CE190" s="84">
        <v>0</v>
      </c>
      <c r="CF190" s="84">
        <v>0</v>
      </c>
      <c r="CG190" s="84">
        <v>0</v>
      </c>
      <c r="CH190" s="84">
        <v>0</v>
      </c>
      <c r="CI190" s="84">
        <v>0</v>
      </c>
      <c r="CJ190" s="84">
        <v>0</v>
      </c>
      <c r="CK190" s="84">
        <v>0</v>
      </c>
      <c r="CL190" s="84">
        <v>0</v>
      </c>
      <c r="CM190" s="84">
        <v>0</v>
      </c>
      <c r="CN190" s="84">
        <v>0</v>
      </c>
      <c r="CO190" s="84">
        <v>0</v>
      </c>
      <c r="CP190" s="84">
        <v>0</v>
      </c>
      <c r="CQ190" s="84">
        <v>0</v>
      </c>
      <c r="CR190" s="84">
        <v>0</v>
      </c>
      <c r="CS190" s="84">
        <v>0</v>
      </c>
      <c r="CT190" s="84">
        <v>0</v>
      </c>
      <c r="CU190" s="84">
        <v>0</v>
      </c>
      <c r="CV190" s="84">
        <v>0</v>
      </c>
      <c r="CW190" s="84">
        <v>0</v>
      </c>
      <c r="CX190" s="84">
        <v>0</v>
      </c>
      <c r="CY190" s="84">
        <v>0</v>
      </c>
      <c r="CZ190" s="84">
        <v>0</v>
      </c>
    </row>
    <row r="191" spans="1:104" x14ac:dyDescent="0.25">
      <c r="A191" t="s">
        <v>576</v>
      </c>
      <c r="B191" s="84">
        <v>0</v>
      </c>
      <c r="C191" s="84">
        <v>0</v>
      </c>
      <c r="D191" s="84">
        <v>0</v>
      </c>
      <c r="E191" s="84">
        <v>0</v>
      </c>
      <c r="F191" s="84">
        <v>0</v>
      </c>
      <c r="G191" s="84">
        <v>0</v>
      </c>
      <c r="H191" s="84">
        <v>0</v>
      </c>
      <c r="I191" s="84">
        <v>0</v>
      </c>
      <c r="J191" s="84">
        <v>0</v>
      </c>
      <c r="K191" s="84">
        <v>0</v>
      </c>
      <c r="L191" s="84">
        <v>0</v>
      </c>
      <c r="M191" s="84">
        <v>0</v>
      </c>
      <c r="N191" s="84">
        <v>0</v>
      </c>
      <c r="O191" s="84">
        <v>0</v>
      </c>
      <c r="P191" s="84">
        <v>0</v>
      </c>
      <c r="Q191" s="84">
        <v>0</v>
      </c>
      <c r="R191" s="84">
        <v>0</v>
      </c>
      <c r="S191" s="84">
        <v>0</v>
      </c>
      <c r="T191" s="84">
        <v>0</v>
      </c>
      <c r="U191" s="84">
        <v>0</v>
      </c>
      <c r="V191" s="84">
        <v>0</v>
      </c>
      <c r="W191" s="84">
        <v>0</v>
      </c>
      <c r="X191" s="84">
        <v>0</v>
      </c>
      <c r="Y191" s="84">
        <v>0</v>
      </c>
      <c r="Z191" s="84">
        <v>0</v>
      </c>
      <c r="AA191" s="84">
        <v>0</v>
      </c>
      <c r="AB191" s="84">
        <v>0</v>
      </c>
      <c r="AC191" s="84">
        <v>0</v>
      </c>
      <c r="AD191" s="84">
        <v>0</v>
      </c>
      <c r="AE191" s="84">
        <v>1.3375699999999999E-3</v>
      </c>
      <c r="AF191" s="84">
        <v>0</v>
      </c>
      <c r="AG191" s="84">
        <v>0</v>
      </c>
      <c r="AH191" s="84">
        <v>0</v>
      </c>
      <c r="AI191" s="84">
        <v>0</v>
      </c>
      <c r="AJ191" s="84">
        <v>0</v>
      </c>
      <c r="AK191" s="84">
        <v>0</v>
      </c>
      <c r="AL191" s="84">
        <v>0</v>
      </c>
      <c r="AM191" s="84">
        <v>0</v>
      </c>
      <c r="AN191" s="84">
        <v>0</v>
      </c>
      <c r="AO191" s="84">
        <v>0</v>
      </c>
      <c r="AP191" s="84">
        <v>0</v>
      </c>
      <c r="AQ191" s="84">
        <v>0</v>
      </c>
      <c r="AR191" s="84">
        <v>0</v>
      </c>
      <c r="AS191" s="84">
        <v>0</v>
      </c>
      <c r="AT191" s="84">
        <v>0</v>
      </c>
      <c r="AU191" s="84">
        <v>0</v>
      </c>
      <c r="AV191" s="84">
        <v>0</v>
      </c>
      <c r="AW191" s="84">
        <v>0</v>
      </c>
      <c r="AX191" s="84">
        <v>0</v>
      </c>
      <c r="AY191" s="84">
        <v>0</v>
      </c>
      <c r="AZ191" s="84">
        <v>0</v>
      </c>
      <c r="BA191" s="84">
        <v>0</v>
      </c>
      <c r="BB191" s="84">
        <v>0</v>
      </c>
      <c r="BC191" s="84">
        <v>0</v>
      </c>
      <c r="BD191" s="84">
        <v>0</v>
      </c>
      <c r="BE191" s="84">
        <v>0</v>
      </c>
      <c r="BF191" s="84">
        <v>0</v>
      </c>
      <c r="BG191" s="84">
        <v>0</v>
      </c>
      <c r="BH191" s="84">
        <v>0</v>
      </c>
      <c r="BI191" s="84">
        <v>0</v>
      </c>
      <c r="BJ191" s="84">
        <v>0</v>
      </c>
      <c r="BK191" s="84">
        <v>0</v>
      </c>
      <c r="BL191" s="84">
        <v>0</v>
      </c>
      <c r="BM191" s="84">
        <v>0</v>
      </c>
      <c r="BN191" s="84">
        <v>0</v>
      </c>
      <c r="BO191" s="84">
        <v>0</v>
      </c>
      <c r="BP191" s="84">
        <v>0</v>
      </c>
      <c r="BQ191" s="84">
        <v>0</v>
      </c>
      <c r="BR191" s="84">
        <v>0</v>
      </c>
      <c r="BS191" s="84">
        <v>0</v>
      </c>
      <c r="BT191" s="84">
        <v>0</v>
      </c>
      <c r="BU191" s="84">
        <v>0</v>
      </c>
      <c r="BV191" s="84">
        <v>0</v>
      </c>
      <c r="BW191" s="84">
        <v>0</v>
      </c>
      <c r="BX191" s="84">
        <v>0</v>
      </c>
      <c r="BY191" s="84">
        <v>0</v>
      </c>
      <c r="BZ191" s="84">
        <v>0</v>
      </c>
      <c r="CA191" s="84">
        <v>0</v>
      </c>
      <c r="CB191" s="84">
        <v>0</v>
      </c>
      <c r="CC191" s="84">
        <v>0</v>
      </c>
      <c r="CD191" s="84">
        <v>0</v>
      </c>
      <c r="CE191" s="84">
        <v>0</v>
      </c>
      <c r="CF191" s="84">
        <v>0</v>
      </c>
      <c r="CG191" s="84">
        <v>0</v>
      </c>
      <c r="CH191" s="84">
        <v>0</v>
      </c>
      <c r="CI191" s="84">
        <v>0</v>
      </c>
      <c r="CJ191" s="84">
        <v>0</v>
      </c>
      <c r="CK191" s="84">
        <v>0</v>
      </c>
      <c r="CL191" s="84">
        <v>0</v>
      </c>
      <c r="CM191" s="84">
        <v>0</v>
      </c>
      <c r="CN191" s="84">
        <v>0</v>
      </c>
      <c r="CO191" s="84">
        <v>0</v>
      </c>
      <c r="CP191" s="84">
        <v>0</v>
      </c>
      <c r="CQ191" s="84">
        <v>0</v>
      </c>
      <c r="CR191" s="84">
        <v>0</v>
      </c>
      <c r="CS191" s="84">
        <v>0</v>
      </c>
      <c r="CT191" s="84">
        <v>0</v>
      </c>
      <c r="CU191" s="84">
        <v>0</v>
      </c>
      <c r="CV191" s="84">
        <v>0</v>
      </c>
      <c r="CW191" s="84">
        <v>0</v>
      </c>
      <c r="CX191" s="84">
        <v>0</v>
      </c>
      <c r="CY191" s="84">
        <v>0</v>
      </c>
      <c r="CZ191" s="84">
        <v>0</v>
      </c>
    </row>
    <row r="192" spans="1:104" x14ac:dyDescent="0.25">
      <c r="A192" t="s">
        <v>579</v>
      </c>
      <c r="B192" s="84">
        <v>0</v>
      </c>
      <c r="C192" s="84">
        <v>0</v>
      </c>
      <c r="D192" s="84">
        <v>0</v>
      </c>
      <c r="E192" s="84">
        <v>0</v>
      </c>
      <c r="F192" s="84">
        <v>0</v>
      </c>
      <c r="G192" s="84">
        <v>0</v>
      </c>
      <c r="H192" s="84">
        <v>0</v>
      </c>
      <c r="I192" s="84">
        <v>0</v>
      </c>
      <c r="J192" s="84">
        <v>0</v>
      </c>
      <c r="K192" s="84">
        <v>0</v>
      </c>
      <c r="L192" s="84">
        <v>0</v>
      </c>
      <c r="M192" s="84">
        <v>0</v>
      </c>
      <c r="N192" s="84">
        <v>0</v>
      </c>
      <c r="O192" s="84">
        <v>0</v>
      </c>
      <c r="P192" s="84">
        <v>0</v>
      </c>
      <c r="Q192" s="84">
        <v>0</v>
      </c>
      <c r="R192" s="84">
        <v>0</v>
      </c>
      <c r="S192" s="84">
        <v>0</v>
      </c>
      <c r="T192" s="84">
        <v>0</v>
      </c>
      <c r="U192" s="84">
        <v>0</v>
      </c>
      <c r="V192" s="84">
        <v>0</v>
      </c>
      <c r="W192" s="84">
        <v>0</v>
      </c>
      <c r="X192" s="84">
        <v>0</v>
      </c>
      <c r="Y192" s="84">
        <v>0</v>
      </c>
      <c r="Z192" s="84">
        <v>0</v>
      </c>
      <c r="AA192" s="84">
        <v>0</v>
      </c>
      <c r="AB192" s="84">
        <v>0</v>
      </c>
      <c r="AC192" s="84">
        <v>0</v>
      </c>
      <c r="AD192" s="84">
        <v>0</v>
      </c>
      <c r="AE192" s="84">
        <v>2.6219699999999999E-3</v>
      </c>
      <c r="AF192" s="84">
        <v>0</v>
      </c>
      <c r="AG192" s="84">
        <v>0</v>
      </c>
      <c r="AH192" s="84">
        <v>0</v>
      </c>
      <c r="AI192" s="84">
        <v>0</v>
      </c>
      <c r="AJ192" s="84">
        <v>0</v>
      </c>
      <c r="AK192" s="84">
        <v>0</v>
      </c>
      <c r="AL192" s="84">
        <v>0</v>
      </c>
      <c r="AM192" s="84">
        <v>0</v>
      </c>
      <c r="AN192" s="84">
        <v>0</v>
      </c>
      <c r="AO192" s="84">
        <v>0</v>
      </c>
      <c r="AP192" s="84">
        <v>0</v>
      </c>
      <c r="AQ192" s="84">
        <v>0</v>
      </c>
      <c r="AR192" s="84">
        <v>0</v>
      </c>
      <c r="AS192" s="84">
        <v>0</v>
      </c>
      <c r="AT192" s="84">
        <v>0</v>
      </c>
      <c r="AU192" s="84">
        <v>0</v>
      </c>
      <c r="AV192" s="84">
        <v>0</v>
      </c>
      <c r="AW192" s="84">
        <v>0</v>
      </c>
      <c r="AX192" s="84">
        <v>0</v>
      </c>
      <c r="AY192" s="84">
        <v>0</v>
      </c>
      <c r="AZ192" s="84">
        <v>0</v>
      </c>
      <c r="BA192" s="84">
        <v>0</v>
      </c>
      <c r="BB192" s="84">
        <v>0</v>
      </c>
      <c r="BC192" s="84">
        <v>0</v>
      </c>
      <c r="BD192" s="84">
        <v>0</v>
      </c>
      <c r="BE192" s="84">
        <v>0</v>
      </c>
      <c r="BF192" s="84">
        <v>0</v>
      </c>
      <c r="BG192" s="84">
        <v>0</v>
      </c>
      <c r="BH192" s="84">
        <v>0</v>
      </c>
      <c r="BI192" s="84">
        <v>0</v>
      </c>
      <c r="BJ192" s="84">
        <v>0</v>
      </c>
      <c r="BK192" s="84">
        <v>0</v>
      </c>
      <c r="BL192" s="84">
        <v>0</v>
      </c>
      <c r="BM192" s="84">
        <v>0</v>
      </c>
      <c r="BN192" s="84">
        <v>0</v>
      </c>
      <c r="BO192" s="84">
        <v>0</v>
      </c>
      <c r="BP192" s="84">
        <v>0</v>
      </c>
      <c r="BQ192" s="84">
        <v>0</v>
      </c>
      <c r="BR192" s="84">
        <v>0</v>
      </c>
      <c r="BS192" s="84">
        <v>0</v>
      </c>
      <c r="BT192" s="84">
        <v>0</v>
      </c>
      <c r="BU192" s="84">
        <v>0</v>
      </c>
      <c r="BV192" s="84">
        <v>0</v>
      </c>
      <c r="BW192" s="84">
        <v>0</v>
      </c>
      <c r="BX192" s="84">
        <v>0</v>
      </c>
      <c r="BY192" s="84">
        <v>0</v>
      </c>
      <c r="BZ192" s="84">
        <v>0</v>
      </c>
      <c r="CA192" s="84">
        <v>0</v>
      </c>
      <c r="CB192" s="84">
        <v>0</v>
      </c>
      <c r="CC192" s="84">
        <v>0</v>
      </c>
      <c r="CD192" s="84">
        <v>0</v>
      </c>
      <c r="CE192" s="84">
        <v>0</v>
      </c>
      <c r="CF192" s="84">
        <v>0</v>
      </c>
      <c r="CG192" s="84">
        <v>0</v>
      </c>
      <c r="CH192" s="84">
        <v>0</v>
      </c>
      <c r="CI192" s="84">
        <v>0</v>
      </c>
      <c r="CJ192" s="84">
        <v>0</v>
      </c>
      <c r="CK192" s="84">
        <v>0</v>
      </c>
      <c r="CL192" s="84">
        <v>0</v>
      </c>
      <c r="CM192" s="84">
        <v>0</v>
      </c>
      <c r="CN192" s="84">
        <v>0</v>
      </c>
      <c r="CO192" s="84">
        <v>0</v>
      </c>
      <c r="CP192" s="84">
        <v>0</v>
      </c>
      <c r="CQ192" s="84">
        <v>0</v>
      </c>
      <c r="CR192" s="84">
        <v>0</v>
      </c>
      <c r="CS192" s="84">
        <v>0</v>
      </c>
      <c r="CT192" s="84">
        <v>0</v>
      </c>
      <c r="CU192" s="84">
        <v>0</v>
      </c>
      <c r="CV192" s="84">
        <v>0</v>
      </c>
      <c r="CW192" s="84">
        <v>0</v>
      </c>
      <c r="CX192" s="84">
        <v>0</v>
      </c>
      <c r="CY192" s="84">
        <v>0</v>
      </c>
      <c r="CZ192" s="84">
        <v>0</v>
      </c>
    </row>
    <row r="193" spans="1:104" x14ac:dyDescent="0.25">
      <c r="A193" t="s">
        <v>582</v>
      </c>
      <c r="B193" s="84">
        <v>0</v>
      </c>
      <c r="C193" s="84">
        <v>0</v>
      </c>
      <c r="D193" s="84">
        <v>0</v>
      </c>
      <c r="E193" s="84">
        <v>0</v>
      </c>
      <c r="F193" s="84">
        <v>0</v>
      </c>
      <c r="G193" s="84">
        <v>0</v>
      </c>
      <c r="H193" s="84">
        <v>0</v>
      </c>
      <c r="I193" s="84">
        <v>0</v>
      </c>
      <c r="J193" s="84">
        <v>0</v>
      </c>
      <c r="K193" s="84">
        <v>0</v>
      </c>
      <c r="L193" s="84">
        <v>0</v>
      </c>
      <c r="M193" s="84">
        <v>0</v>
      </c>
      <c r="N193" s="84">
        <v>0</v>
      </c>
      <c r="O193" s="84">
        <v>0</v>
      </c>
      <c r="P193" s="84">
        <v>0</v>
      </c>
      <c r="Q193" s="84">
        <v>0</v>
      </c>
      <c r="R193" s="84">
        <v>0</v>
      </c>
      <c r="S193" s="84">
        <v>0</v>
      </c>
      <c r="T193" s="84">
        <v>0</v>
      </c>
      <c r="U193" s="84">
        <v>0</v>
      </c>
      <c r="V193" s="84">
        <v>0</v>
      </c>
      <c r="W193" s="84">
        <v>0</v>
      </c>
      <c r="X193" s="84">
        <v>0</v>
      </c>
      <c r="Y193" s="84">
        <v>0</v>
      </c>
      <c r="Z193" s="84">
        <v>0</v>
      </c>
      <c r="AA193" s="84">
        <v>0</v>
      </c>
      <c r="AB193" s="84">
        <v>0</v>
      </c>
      <c r="AC193" s="84">
        <v>0</v>
      </c>
      <c r="AD193" s="84">
        <v>0</v>
      </c>
      <c r="AE193" s="84">
        <v>2.0540599999999999E-3</v>
      </c>
      <c r="AF193" s="84">
        <v>0</v>
      </c>
      <c r="AG193" s="84">
        <v>0</v>
      </c>
      <c r="AH193" s="84">
        <v>0</v>
      </c>
      <c r="AI193" s="84">
        <v>0</v>
      </c>
      <c r="AJ193" s="84">
        <v>0</v>
      </c>
      <c r="AK193" s="84">
        <v>0</v>
      </c>
      <c r="AL193" s="84">
        <v>0</v>
      </c>
      <c r="AM193" s="84">
        <v>0</v>
      </c>
      <c r="AN193" s="84">
        <v>0</v>
      </c>
      <c r="AO193" s="84">
        <v>0</v>
      </c>
      <c r="AP193" s="84">
        <v>0</v>
      </c>
      <c r="AQ193" s="84">
        <v>0</v>
      </c>
      <c r="AR193" s="84">
        <v>0</v>
      </c>
      <c r="AS193" s="84">
        <v>0</v>
      </c>
      <c r="AT193" s="84">
        <v>0</v>
      </c>
      <c r="AU193" s="84">
        <v>0</v>
      </c>
      <c r="AV193" s="84">
        <v>0</v>
      </c>
      <c r="AW193" s="84">
        <v>0</v>
      </c>
      <c r="AX193" s="84">
        <v>0</v>
      </c>
      <c r="AY193" s="84">
        <v>0</v>
      </c>
      <c r="AZ193" s="84">
        <v>0</v>
      </c>
      <c r="BA193" s="84">
        <v>0</v>
      </c>
      <c r="BB193" s="84">
        <v>0</v>
      </c>
      <c r="BC193" s="84">
        <v>0</v>
      </c>
      <c r="BD193" s="84">
        <v>0</v>
      </c>
      <c r="BE193" s="84">
        <v>0</v>
      </c>
      <c r="BF193" s="84">
        <v>0</v>
      </c>
      <c r="BG193" s="84">
        <v>0</v>
      </c>
      <c r="BH193" s="84">
        <v>0</v>
      </c>
      <c r="BI193" s="84">
        <v>0</v>
      </c>
      <c r="BJ193" s="84">
        <v>0</v>
      </c>
      <c r="BK193" s="84">
        <v>0</v>
      </c>
      <c r="BL193" s="84">
        <v>0</v>
      </c>
      <c r="BM193" s="84">
        <v>0</v>
      </c>
      <c r="BN193" s="84">
        <v>0</v>
      </c>
      <c r="BO193" s="84">
        <v>0</v>
      </c>
      <c r="BP193" s="84">
        <v>0</v>
      </c>
      <c r="BQ193" s="84">
        <v>0</v>
      </c>
      <c r="BR193" s="84">
        <v>0</v>
      </c>
      <c r="BS193" s="84">
        <v>0</v>
      </c>
      <c r="BT193" s="84">
        <v>0</v>
      </c>
      <c r="BU193" s="84">
        <v>0</v>
      </c>
      <c r="BV193" s="84">
        <v>0</v>
      </c>
      <c r="BW193" s="84">
        <v>0</v>
      </c>
      <c r="BX193" s="84">
        <v>0</v>
      </c>
      <c r="BY193" s="84">
        <v>0</v>
      </c>
      <c r="BZ193" s="84">
        <v>0</v>
      </c>
      <c r="CA193" s="84">
        <v>0</v>
      </c>
      <c r="CB193" s="84">
        <v>0</v>
      </c>
      <c r="CC193" s="84">
        <v>0</v>
      </c>
      <c r="CD193" s="84">
        <v>0</v>
      </c>
      <c r="CE193" s="84">
        <v>0</v>
      </c>
      <c r="CF193" s="84">
        <v>0</v>
      </c>
      <c r="CG193" s="84">
        <v>0</v>
      </c>
      <c r="CH193" s="84">
        <v>0</v>
      </c>
      <c r="CI193" s="84">
        <v>0</v>
      </c>
      <c r="CJ193" s="84">
        <v>0</v>
      </c>
      <c r="CK193" s="84">
        <v>0</v>
      </c>
      <c r="CL193" s="84">
        <v>0</v>
      </c>
      <c r="CM193" s="84">
        <v>0</v>
      </c>
      <c r="CN193" s="84">
        <v>0</v>
      </c>
      <c r="CO193" s="84">
        <v>0</v>
      </c>
      <c r="CP193" s="84">
        <v>0</v>
      </c>
      <c r="CQ193" s="84">
        <v>0</v>
      </c>
      <c r="CR193" s="84">
        <v>0</v>
      </c>
      <c r="CS193" s="84">
        <v>0</v>
      </c>
      <c r="CT193" s="84">
        <v>0</v>
      </c>
      <c r="CU193" s="84">
        <v>0</v>
      </c>
      <c r="CV193" s="84">
        <v>0</v>
      </c>
      <c r="CW193" s="84">
        <v>0</v>
      </c>
      <c r="CX193" s="84">
        <v>0</v>
      </c>
      <c r="CY193" s="84">
        <v>0</v>
      </c>
      <c r="CZ193" s="84">
        <v>0</v>
      </c>
    </row>
    <row r="194" spans="1:104" x14ac:dyDescent="0.25">
      <c r="A194" t="s">
        <v>585</v>
      </c>
      <c r="B194" s="84">
        <v>0</v>
      </c>
      <c r="C194" s="84">
        <v>0</v>
      </c>
      <c r="D194" s="84">
        <v>0</v>
      </c>
      <c r="E194" s="84">
        <v>0</v>
      </c>
      <c r="F194" s="84">
        <v>0</v>
      </c>
      <c r="G194" s="84">
        <v>0</v>
      </c>
      <c r="H194" s="84">
        <v>0</v>
      </c>
      <c r="I194" s="84">
        <v>0</v>
      </c>
      <c r="J194" s="84">
        <v>0</v>
      </c>
      <c r="K194" s="84">
        <v>0</v>
      </c>
      <c r="L194" s="84">
        <v>0</v>
      </c>
      <c r="M194" s="84">
        <v>0</v>
      </c>
      <c r="N194" s="84">
        <v>0</v>
      </c>
      <c r="O194" s="84">
        <v>0</v>
      </c>
      <c r="P194" s="84">
        <v>0</v>
      </c>
      <c r="Q194" s="84">
        <v>0</v>
      </c>
      <c r="R194" s="84">
        <v>0</v>
      </c>
      <c r="S194" s="84">
        <v>0</v>
      </c>
      <c r="T194" s="84">
        <v>0</v>
      </c>
      <c r="U194" s="84">
        <v>0</v>
      </c>
      <c r="V194" s="84">
        <v>0</v>
      </c>
      <c r="W194" s="84">
        <v>0</v>
      </c>
      <c r="X194" s="84">
        <v>0</v>
      </c>
      <c r="Y194" s="84">
        <v>0</v>
      </c>
      <c r="Z194" s="84">
        <v>0</v>
      </c>
      <c r="AA194" s="84">
        <v>0</v>
      </c>
      <c r="AB194" s="84">
        <v>0</v>
      </c>
      <c r="AC194" s="84">
        <v>0</v>
      </c>
      <c r="AD194" s="84">
        <v>0</v>
      </c>
      <c r="AE194" s="84">
        <v>2.5723699999999999E-2</v>
      </c>
      <c r="AF194" s="84">
        <v>0</v>
      </c>
      <c r="AG194" s="84">
        <v>0</v>
      </c>
      <c r="AH194" s="84">
        <v>0</v>
      </c>
      <c r="AI194" s="84">
        <v>0</v>
      </c>
      <c r="AJ194" s="84">
        <v>0</v>
      </c>
      <c r="AK194" s="84">
        <v>0</v>
      </c>
      <c r="AL194" s="84">
        <v>0</v>
      </c>
      <c r="AM194" s="84">
        <v>0</v>
      </c>
      <c r="AN194" s="84">
        <v>0</v>
      </c>
      <c r="AO194" s="84">
        <v>0</v>
      </c>
      <c r="AP194" s="84">
        <v>0</v>
      </c>
      <c r="AQ194" s="84">
        <v>0</v>
      </c>
      <c r="AR194" s="84">
        <v>0</v>
      </c>
      <c r="AS194" s="84">
        <v>0</v>
      </c>
      <c r="AT194" s="84">
        <v>0</v>
      </c>
      <c r="AU194" s="84">
        <v>0</v>
      </c>
      <c r="AV194" s="84">
        <v>0</v>
      </c>
      <c r="AW194" s="84">
        <v>0</v>
      </c>
      <c r="AX194" s="84">
        <v>0</v>
      </c>
      <c r="AY194" s="84">
        <v>0</v>
      </c>
      <c r="AZ194" s="84">
        <v>0</v>
      </c>
      <c r="BA194" s="84">
        <v>0</v>
      </c>
      <c r="BB194" s="84">
        <v>0</v>
      </c>
      <c r="BC194" s="84">
        <v>0</v>
      </c>
      <c r="BD194" s="84">
        <v>0</v>
      </c>
      <c r="BE194" s="84">
        <v>0</v>
      </c>
      <c r="BF194" s="84">
        <v>0</v>
      </c>
      <c r="BG194" s="84">
        <v>0</v>
      </c>
      <c r="BH194" s="84">
        <v>0</v>
      </c>
      <c r="BI194" s="84">
        <v>0</v>
      </c>
      <c r="BJ194" s="84">
        <v>0</v>
      </c>
      <c r="BK194" s="84">
        <v>0</v>
      </c>
      <c r="BL194" s="84">
        <v>0</v>
      </c>
      <c r="BM194" s="84">
        <v>0</v>
      </c>
      <c r="BN194" s="84">
        <v>0</v>
      </c>
      <c r="BO194" s="84">
        <v>0</v>
      </c>
      <c r="BP194" s="84">
        <v>0</v>
      </c>
      <c r="BQ194" s="84">
        <v>0</v>
      </c>
      <c r="BR194" s="84">
        <v>0</v>
      </c>
      <c r="BS194" s="84">
        <v>0</v>
      </c>
      <c r="BT194" s="84">
        <v>0</v>
      </c>
      <c r="BU194" s="84">
        <v>0</v>
      </c>
      <c r="BV194" s="84">
        <v>0</v>
      </c>
      <c r="BW194" s="84">
        <v>0</v>
      </c>
      <c r="BX194" s="84">
        <v>0</v>
      </c>
      <c r="BY194" s="84">
        <v>0</v>
      </c>
      <c r="BZ194" s="84">
        <v>0</v>
      </c>
      <c r="CA194" s="84">
        <v>0</v>
      </c>
      <c r="CB194" s="84">
        <v>0</v>
      </c>
      <c r="CC194" s="84">
        <v>0</v>
      </c>
      <c r="CD194" s="84">
        <v>0</v>
      </c>
      <c r="CE194" s="84">
        <v>0</v>
      </c>
      <c r="CF194" s="84">
        <v>0</v>
      </c>
      <c r="CG194" s="84">
        <v>0</v>
      </c>
      <c r="CH194" s="84">
        <v>0</v>
      </c>
      <c r="CI194" s="84">
        <v>0</v>
      </c>
      <c r="CJ194" s="84">
        <v>0</v>
      </c>
      <c r="CK194" s="84">
        <v>0</v>
      </c>
      <c r="CL194" s="84">
        <v>0</v>
      </c>
      <c r="CM194" s="84">
        <v>0</v>
      </c>
      <c r="CN194" s="84">
        <v>0</v>
      </c>
      <c r="CO194" s="84">
        <v>0</v>
      </c>
      <c r="CP194" s="84">
        <v>0</v>
      </c>
      <c r="CQ194" s="84">
        <v>0</v>
      </c>
      <c r="CR194" s="84">
        <v>0</v>
      </c>
      <c r="CS194" s="84">
        <v>0</v>
      </c>
      <c r="CT194" s="84">
        <v>0</v>
      </c>
      <c r="CU194" s="84">
        <v>0</v>
      </c>
      <c r="CV194" s="84">
        <v>0</v>
      </c>
      <c r="CW194" s="84">
        <v>0</v>
      </c>
      <c r="CX194" s="84">
        <v>0</v>
      </c>
      <c r="CY194" s="84">
        <v>0</v>
      </c>
      <c r="CZ194" s="84">
        <v>0</v>
      </c>
    </row>
    <row r="195" spans="1:104" x14ac:dyDescent="0.25">
      <c r="A195" t="s">
        <v>588</v>
      </c>
      <c r="B195" s="84">
        <v>0</v>
      </c>
      <c r="C195" s="84">
        <v>0</v>
      </c>
      <c r="D195" s="84">
        <v>0</v>
      </c>
      <c r="E195" s="84">
        <v>0</v>
      </c>
      <c r="F195" s="84">
        <v>0</v>
      </c>
      <c r="G195" s="84">
        <v>0</v>
      </c>
      <c r="H195" s="84">
        <v>0</v>
      </c>
      <c r="I195" s="84">
        <v>0</v>
      </c>
      <c r="J195" s="84">
        <v>0</v>
      </c>
      <c r="K195" s="84">
        <v>0</v>
      </c>
      <c r="L195" s="84">
        <v>0</v>
      </c>
      <c r="M195" s="84">
        <v>0</v>
      </c>
      <c r="N195" s="84">
        <v>0</v>
      </c>
      <c r="O195" s="84">
        <v>0</v>
      </c>
      <c r="P195" s="84">
        <v>0</v>
      </c>
      <c r="Q195" s="84">
        <v>0</v>
      </c>
      <c r="R195" s="84">
        <v>0</v>
      </c>
      <c r="S195" s="84">
        <v>0</v>
      </c>
      <c r="T195" s="84">
        <v>0</v>
      </c>
      <c r="U195" s="84">
        <v>0</v>
      </c>
      <c r="V195" s="84">
        <v>0</v>
      </c>
      <c r="W195" s="84">
        <v>0</v>
      </c>
      <c r="X195" s="84">
        <v>0</v>
      </c>
      <c r="Y195" s="84">
        <v>0</v>
      </c>
      <c r="Z195" s="84">
        <v>0</v>
      </c>
      <c r="AA195" s="84">
        <v>0</v>
      </c>
      <c r="AB195" s="84">
        <v>0</v>
      </c>
      <c r="AC195" s="84">
        <v>0</v>
      </c>
      <c r="AD195" s="84">
        <v>0</v>
      </c>
      <c r="AE195" s="84">
        <v>2.5755199999999998E-4</v>
      </c>
      <c r="AF195" s="84">
        <v>0</v>
      </c>
      <c r="AG195" s="84">
        <v>0</v>
      </c>
      <c r="AH195" s="84">
        <v>0</v>
      </c>
      <c r="AI195" s="84">
        <v>0</v>
      </c>
      <c r="AJ195" s="84">
        <v>0</v>
      </c>
      <c r="AK195" s="84">
        <v>0</v>
      </c>
      <c r="AL195" s="84">
        <v>0</v>
      </c>
      <c r="AM195" s="84">
        <v>0</v>
      </c>
      <c r="AN195" s="84">
        <v>0</v>
      </c>
      <c r="AO195" s="84">
        <v>0</v>
      </c>
      <c r="AP195" s="84">
        <v>0</v>
      </c>
      <c r="AQ195" s="84">
        <v>0</v>
      </c>
      <c r="AR195" s="84">
        <v>0</v>
      </c>
      <c r="AS195" s="84">
        <v>0</v>
      </c>
      <c r="AT195" s="84">
        <v>0</v>
      </c>
      <c r="AU195" s="84">
        <v>0</v>
      </c>
      <c r="AV195" s="84">
        <v>0</v>
      </c>
      <c r="AW195" s="84">
        <v>0</v>
      </c>
      <c r="AX195" s="84">
        <v>0</v>
      </c>
      <c r="AY195" s="84">
        <v>0</v>
      </c>
      <c r="AZ195" s="84">
        <v>0</v>
      </c>
      <c r="BA195" s="84">
        <v>0</v>
      </c>
      <c r="BB195" s="84">
        <v>0</v>
      </c>
      <c r="BC195" s="84">
        <v>0</v>
      </c>
      <c r="BD195" s="84">
        <v>0</v>
      </c>
      <c r="BE195" s="84">
        <v>0</v>
      </c>
      <c r="BF195" s="84">
        <v>0</v>
      </c>
      <c r="BG195" s="84">
        <v>0</v>
      </c>
      <c r="BH195" s="84">
        <v>0</v>
      </c>
      <c r="BI195" s="84">
        <v>0</v>
      </c>
      <c r="BJ195" s="84">
        <v>0</v>
      </c>
      <c r="BK195" s="84">
        <v>0</v>
      </c>
      <c r="BL195" s="84">
        <v>0</v>
      </c>
      <c r="BM195" s="84">
        <v>0</v>
      </c>
      <c r="BN195" s="84">
        <v>0</v>
      </c>
      <c r="BO195" s="84">
        <v>0</v>
      </c>
      <c r="BP195" s="84">
        <v>0</v>
      </c>
      <c r="BQ195" s="84">
        <v>0</v>
      </c>
      <c r="BR195" s="84">
        <v>0</v>
      </c>
      <c r="BS195" s="84">
        <v>0</v>
      </c>
      <c r="BT195" s="84">
        <v>0</v>
      </c>
      <c r="BU195" s="84">
        <v>0</v>
      </c>
      <c r="BV195" s="84">
        <v>0</v>
      </c>
      <c r="BW195" s="84">
        <v>0</v>
      </c>
      <c r="BX195" s="84">
        <v>0</v>
      </c>
      <c r="BY195" s="84">
        <v>0</v>
      </c>
      <c r="BZ195" s="84">
        <v>0</v>
      </c>
      <c r="CA195" s="84">
        <v>0</v>
      </c>
      <c r="CB195" s="84">
        <v>0</v>
      </c>
      <c r="CC195" s="84">
        <v>0</v>
      </c>
      <c r="CD195" s="84">
        <v>0</v>
      </c>
      <c r="CE195" s="84">
        <v>0</v>
      </c>
      <c r="CF195" s="84">
        <v>0</v>
      </c>
      <c r="CG195" s="84">
        <v>0</v>
      </c>
      <c r="CH195" s="84">
        <v>0</v>
      </c>
      <c r="CI195" s="84">
        <v>0</v>
      </c>
      <c r="CJ195" s="84">
        <v>0</v>
      </c>
      <c r="CK195" s="84">
        <v>0</v>
      </c>
      <c r="CL195" s="84">
        <v>0</v>
      </c>
      <c r="CM195" s="84">
        <v>0</v>
      </c>
      <c r="CN195" s="84">
        <v>0</v>
      </c>
      <c r="CO195" s="84">
        <v>0</v>
      </c>
      <c r="CP195" s="84">
        <v>0</v>
      </c>
      <c r="CQ195" s="84">
        <v>0</v>
      </c>
      <c r="CR195" s="84">
        <v>0</v>
      </c>
      <c r="CS195" s="84">
        <v>0</v>
      </c>
      <c r="CT195" s="84">
        <v>0</v>
      </c>
      <c r="CU195" s="84">
        <v>0</v>
      </c>
      <c r="CV195" s="84">
        <v>0</v>
      </c>
      <c r="CW195" s="84">
        <v>0</v>
      </c>
      <c r="CX195" s="84">
        <v>0</v>
      </c>
      <c r="CY195" s="84">
        <v>0</v>
      </c>
      <c r="CZ195" s="84">
        <v>0</v>
      </c>
    </row>
    <row r="196" spans="1:104" x14ac:dyDescent="0.25">
      <c r="A196" t="s">
        <v>591</v>
      </c>
      <c r="B196" s="84">
        <v>0</v>
      </c>
      <c r="C196" s="84">
        <v>0</v>
      </c>
      <c r="D196" s="84">
        <v>0</v>
      </c>
      <c r="E196" s="84">
        <v>0</v>
      </c>
      <c r="F196" s="84">
        <v>0</v>
      </c>
      <c r="G196" s="84">
        <v>0</v>
      </c>
      <c r="H196" s="84">
        <v>0</v>
      </c>
      <c r="I196" s="84">
        <v>0</v>
      </c>
      <c r="J196" s="84">
        <v>0</v>
      </c>
      <c r="K196" s="84">
        <v>0</v>
      </c>
      <c r="L196" s="84">
        <v>0</v>
      </c>
      <c r="M196" s="84">
        <v>0</v>
      </c>
      <c r="N196" s="84">
        <v>0</v>
      </c>
      <c r="O196" s="84">
        <v>0</v>
      </c>
      <c r="P196" s="84">
        <v>0</v>
      </c>
      <c r="Q196" s="84">
        <v>0</v>
      </c>
      <c r="R196" s="84">
        <v>0</v>
      </c>
      <c r="S196" s="84">
        <v>0</v>
      </c>
      <c r="T196" s="84">
        <v>0</v>
      </c>
      <c r="U196" s="84">
        <v>0</v>
      </c>
      <c r="V196" s="84">
        <v>0</v>
      </c>
      <c r="W196" s="84">
        <v>0</v>
      </c>
      <c r="X196" s="84">
        <v>0</v>
      </c>
      <c r="Y196" s="84">
        <v>0</v>
      </c>
      <c r="Z196" s="84">
        <v>0</v>
      </c>
      <c r="AA196" s="84">
        <v>0</v>
      </c>
      <c r="AB196" s="84">
        <v>0</v>
      </c>
      <c r="AC196" s="84">
        <v>0</v>
      </c>
      <c r="AD196" s="84">
        <v>0</v>
      </c>
      <c r="AE196" s="84">
        <v>1.37145E-3</v>
      </c>
      <c r="AF196" s="84">
        <v>0</v>
      </c>
      <c r="AG196" s="84">
        <v>0</v>
      </c>
      <c r="AH196" s="84">
        <v>0</v>
      </c>
      <c r="AI196" s="84">
        <v>0</v>
      </c>
      <c r="AJ196" s="84">
        <v>0</v>
      </c>
      <c r="AK196" s="84">
        <v>0</v>
      </c>
      <c r="AL196" s="84">
        <v>0</v>
      </c>
      <c r="AM196" s="84">
        <v>0</v>
      </c>
      <c r="AN196" s="84">
        <v>0</v>
      </c>
      <c r="AO196" s="84">
        <v>0</v>
      </c>
      <c r="AP196" s="84">
        <v>0</v>
      </c>
      <c r="AQ196" s="84">
        <v>0</v>
      </c>
      <c r="AR196" s="84">
        <v>0</v>
      </c>
      <c r="AS196" s="84">
        <v>0</v>
      </c>
      <c r="AT196" s="84">
        <v>0</v>
      </c>
      <c r="AU196" s="84">
        <v>0</v>
      </c>
      <c r="AV196" s="84">
        <v>0</v>
      </c>
      <c r="AW196" s="84">
        <v>0</v>
      </c>
      <c r="AX196" s="84">
        <v>0</v>
      </c>
      <c r="AY196" s="84">
        <v>0</v>
      </c>
      <c r="AZ196" s="84">
        <v>0</v>
      </c>
      <c r="BA196" s="84">
        <v>0</v>
      </c>
      <c r="BB196" s="84">
        <v>0</v>
      </c>
      <c r="BC196" s="84">
        <v>0</v>
      </c>
      <c r="BD196" s="84">
        <v>0</v>
      </c>
      <c r="BE196" s="84">
        <v>0</v>
      </c>
      <c r="BF196" s="84">
        <v>0</v>
      </c>
      <c r="BG196" s="84">
        <v>0</v>
      </c>
      <c r="BH196" s="84">
        <v>0</v>
      </c>
      <c r="BI196" s="84">
        <v>0</v>
      </c>
      <c r="BJ196" s="84">
        <v>0</v>
      </c>
      <c r="BK196" s="84">
        <v>0</v>
      </c>
      <c r="BL196" s="84">
        <v>0</v>
      </c>
      <c r="BM196" s="84">
        <v>0</v>
      </c>
      <c r="BN196" s="84">
        <v>0</v>
      </c>
      <c r="BO196" s="84">
        <v>0</v>
      </c>
      <c r="BP196" s="84">
        <v>0</v>
      </c>
      <c r="BQ196" s="84">
        <v>0</v>
      </c>
      <c r="BR196" s="84">
        <v>0</v>
      </c>
      <c r="BS196" s="84">
        <v>0</v>
      </c>
      <c r="BT196" s="84">
        <v>0</v>
      </c>
      <c r="BU196" s="84">
        <v>0</v>
      </c>
      <c r="BV196" s="84">
        <v>0</v>
      </c>
      <c r="BW196" s="84">
        <v>0</v>
      </c>
      <c r="BX196" s="84">
        <v>0</v>
      </c>
      <c r="BY196" s="84">
        <v>0</v>
      </c>
      <c r="BZ196" s="84">
        <v>0</v>
      </c>
      <c r="CA196" s="84">
        <v>0</v>
      </c>
      <c r="CB196" s="84">
        <v>0</v>
      </c>
      <c r="CC196" s="84">
        <v>0</v>
      </c>
      <c r="CD196" s="84">
        <v>0</v>
      </c>
      <c r="CE196" s="84">
        <v>0</v>
      </c>
      <c r="CF196" s="84">
        <v>0</v>
      </c>
      <c r="CG196" s="84">
        <v>0</v>
      </c>
      <c r="CH196" s="84">
        <v>0</v>
      </c>
      <c r="CI196" s="84">
        <v>0</v>
      </c>
      <c r="CJ196" s="84">
        <v>0</v>
      </c>
      <c r="CK196" s="84">
        <v>0</v>
      </c>
      <c r="CL196" s="84">
        <v>0</v>
      </c>
      <c r="CM196" s="84">
        <v>0</v>
      </c>
      <c r="CN196" s="84">
        <v>0</v>
      </c>
      <c r="CO196" s="84">
        <v>0</v>
      </c>
      <c r="CP196" s="84">
        <v>0</v>
      </c>
      <c r="CQ196" s="84">
        <v>0</v>
      </c>
      <c r="CR196" s="84">
        <v>0</v>
      </c>
      <c r="CS196" s="84">
        <v>0</v>
      </c>
      <c r="CT196" s="84">
        <v>0</v>
      </c>
      <c r="CU196" s="84">
        <v>0</v>
      </c>
      <c r="CV196" s="84">
        <v>0</v>
      </c>
      <c r="CW196" s="84">
        <v>0</v>
      </c>
      <c r="CX196" s="84">
        <v>0</v>
      </c>
      <c r="CY196" s="84">
        <v>0</v>
      </c>
      <c r="CZ196" s="84">
        <v>0</v>
      </c>
    </row>
    <row r="197" spans="1:104" x14ac:dyDescent="0.25">
      <c r="A197" t="s">
        <v>692</v>
      </c>
      <c r="B197" s="84">
        <v>0</v>
      </c>
      <c r="C197" s="84">
        <v>0</v>
      </c>
      <c r="D197" s="84">
        <v>0</v>
      </c>
      <c r="E197" s="84">
        <v>0</v>
      </c>
      <c r="F197" s="84">
        <v>0</v>
      </c>
      <c r="G197" s="84">
        <v>0</v>
      </c>
      <c r="H197" s="84">
        <v>0</v>
      </c>
      <c r="I197" s="84">
        <v>0</v>
      </c>
      <c r="J197" s="84">
        <v>0</v>
      </c>
      <c r="K197" s="84">
        <v>0</v>
      </c>
      <c r="L197" s="84">
        <v>0</v>
      </c>
      <c r="M197" s="84">
        <v>0</v>
      </c>
      <c r="N197" s="84">
        <v>0</v>
      </c>
      <c r="O197" s="84">
        <v>0</v>
      </c>
      <c r="P197" s="84">
        <v>0</v>
      </c>
      <c r="Q197" s="84">
        <v>0</v>
      </c>
      <c r="R197" s="84">
        <v>0</v>
      </c>
      <c r="S197" s="84">
        <v>0</v>
      </c>
      <c r="T197" s="84">
        <v>0</v>
      </c>
      <c r="U197" s="84">
        <v>0</v>
      </c>
      <c r="V197" s="84">
        <v>0</v>
      </c>
      <c r="W197" s="84">
        <v>0</v>
      </c>
      <c r="X197" s="84">
        <v>0</v>
      </c>
      <c r="Y197" s="84">
        <v>0</v>
      </c>
      <c r="Z197" s="84">
        <v>0</v>
      </c>
      <c r="AA197" s="84">
        <v>0</v>
      </c>
      <c r="AB197" s="84">
        <v>0</v>
      </c>
      <c r="AC197" s="84">
        <v>0</v>
      </c>
      <c r="AD197" s="84">
        <v>0</v>
      </c>
      <c r="AE197" s="84">
        <v>0</v>
      </c>
      <c r="AF197" s="84">
        <v>0</v>
      </c>
      <c r="AG197" s="84">
        <v>0</v>
      </c>
      <c r="AH197" s="84">
        <v>0</v>
      </c>
      <c r="AI197" s="84">
        <v>0</v>
      </c>
      <c r="AJ197" s="84">
        <v>0</v>
      </c>
      <c r="AK197" s="84">
        <v>0</v>
      </c>
      <c r="AL197" s="84">
        <v>0</v>
      </c>
      <c r="AM197" s="84">
        <v>0</v>
      </c>
      <c r="AN197" s="84">
        <v>0</v>
      </c>
      <c r="AO197" s="84">
        <v>0</v>
      </c>
      <c r="AP197" s="84">
        <v>0</v>
      </c>
      <c r="AQ197" s="84">
        <v>0</v>
      </c>
      <c r="AR197" s="84">
        <v>0</v>
      </c>
      <c r="AS197" s="84">
        <v>0</v>
      </c>
      <c r="AT197" s="84">
        <v>0</v>
      </c>
      <c r="AU197" s="84">
        <v>0</v>
      </c>
      <c r="AV197" s="84">
        <v>0</v>
      </c>
      <c r="AW197" s="84">
        <v>0</v>
      </c>
      <c r="AX197" s="84">
        <v>0</v>
      </c>
      <c r="AY197" s="84">
        <v>0</v>
      </c>
      <c r="AZ197" s="84">
        <v>0</v>
      </c>
      <c r="BA197" s="84">
        <v>0</v>
      </c>
      <c r="BB197" s="84">
        <v>0</v>
      </c>
      <c r="BC197" s="84">
        <v>0</v>
      </c>
      <c r="BD197" s="84">
        <v>0</v>
      </c>
      <c r="BE197" s="84">
        <v>0</v>
      </c>
      <c r="BF197" s="84">
        <v>0</v>
      </c>
      <c r="BG197" s="84">
        <v>0</v>
      </c>
      <c r="BH197" s="84">
        <v>0</v>
      </c>
      <c r="BI197" s="84">
        <v>0</v>
      </c>
      <c r="BJ197" s="84">
        <v>0</v>
      </c>
      <c r="BK197" s="84">
        <v>0</v>
      </c>
      <c r="BL197" s="84">
        <v>0</v>
      </c>
      <c r="BM197" s="84">
        <v>0</v>
      </c>
      <c r="BN197" s="84">
        <v>0</v>
      </c>
      <c r="BO197" s="84">
        <v>0</v>
      </c>
      <c r="BP197" s="84">
        <v>0</v>
      </c>
      <c r="BQ197" s="84">
        <v>0</v>
      </c>
      <c r="BR197" s="84">
        <v>0</v>
      </c>
      <c r="BS197" s="84">
        <v>0</v>
      </c>
      <c r="BT197" s="84">
        <v>0</v>
      </c>
      <c r="BU197" s="84">
        <v>0</v>
      </c>
      <c r="BV197" s="84">
        <v>0</v>
      </c>
      <c r="BW197" s="84">
        <v>0</v>
      </c>
      <c r="BX197" s="84">
        <v>0</v>
      </c>
      <c r="BY197" s="84">
        <v>0</v>
      </c>
      <c r="BZ197" s="84">
        <v>0</v>
      </c>
      <c r="CA197" s="84">
        <v>0</v>
      </c>
      <c r="CB197" s="84">
        <v>0</v>
      </c>
      <c r="CC197" s="84">
        <v>0</v>
      </c>
      <c r="CD197" s="84">
        <v>0</v>
      </c>
      <c r="CE197" s="84">
        <v>0</v>
      </c>
      <c r="CF197" s="84">
        <v>0</v>
      </c>
      <c r="CG197" s="84">
        <v>0</v>
      </c>
      <c r="CH197" s="84">
        <v>0</v>
      </c>
      <c r="CI197" s="84">
        <v>0</v>
      </c>
      <c r="CJ197" s="84">
        <v>0</v>
      </c>
      <c r="CK197" s="84">
        <v>0</v>
      </c>
      <c r="CL197" s="84">
        <v>0</v>
      </c>
      <c r="CM197" s="84">
        <v>0</v>
      </c>
      <c r="CN197" s="84">
        <v>0</v>
      </c>
      <c r="CO197" s="84">
        <v>0</v>
      </c>
      <c r="CP197" s="84">
        <v>2.96364E-2</v>
      </c>
      <c r="CQ197" s="84">
        <v>0</v>
      </c>
      <c r="CR197" s="84">
        <v>0</v>
      </c>
      <c r="CS197" s="84">
        <v>0</v>
      </c>
      <c r="CT197" s="84">
        <v>2.96364E-2</v>
      </c>
      <c r="CU197" s="84">
        <v>0</v>
      </c>
      <c r="CV197" s="84">
        <v>0</v>
      </c>
      <c r="CW197" s="84">
        <v>0</v>
      </c>
      <c r="CX197" s="84">
        <v>0</v>
      </c>
      <c r="CY197" s="84">
        <v>0</v>
      </c>
      <c r="CZ197" s="84">
        <v>6.3360700000000001E-3</v>
      </c>
    </row>
    <row r="198" spans="1:104" x14ac:dyDescent="0.25">
      <c r="A198" t="s">
        <v>693</v>
      </c>
      <c r="B198" s="84">
        <v>0</v>
      </c>
      <c r="C198" s="84">
        <v>0</v>
      </c>
      <c r="D198" s="84">
        <v>0</v>
      </c>
      <c r="E198" s="84">
        <v>0</v>
      </c>
      <c r="F198" s="84">
        <v>0</v>
      </c>
      <c r="G198" s="84">
        <v>0</v>
      </c>
      <c r="H198" s="84">
        <v>0</v>
      </c>
      <c r="I198" s="84">
        <v>0</v>
      </c>
      <c r="J198" s="84">
        <v>0</v>
      </c>
      <c r="K198" s="84">
        <v>0</v>
      </c>
      <c r="L198" s="84">
        <v>0</v>
      </c>
      <c r="M198" s="84">
        <v>0</v>
      </c>
      <c r="N198" s="84">
        <v>0</v>
      </c>
      <c r="O198" s="84">
        <v>0</v>
      </c>
      <c r="P198" s="84">
        <v>0</v>
      </c>
      <c r="Q198" s="84">
        <v>0</v>
      </c>
      <c r="R198" s="84">
        <v>0</v>
      </c>
      <c r="S198" s="84">
        <v>0</v>
      </c>
      <c r="T198" s="84">
        <v>0</v>
      </c>
      <c r="U198" s="84">
        <v>0</v>
      </c>
      <c r="V198" s="84">
        <v>0</v>
      </c>
      <c r="W198" s="84">
        <v>0</v>
      </c>
      <c r="X198" s="84">
        <v>0</v>
      </c>
      <c r="Y198" s="84">
        <v>0</v>
      </c>
      <c r="Z198" s="84">
        <v>0</v>
      </c>
      <c r="AA198" s="84">
        <v>0</v>
      </c>
      <c r="AB198" s="84">
        <v>0</v>
      </c>
      <c r="AC198" s="84">
        <v>0</v>
      </c>
      <c r="AD198" s="84">
        <v>0</v>
      </c>
      <c r="AE198" s="84">
        <v>0</v>
      </c>
      <c r="AF198" s="84">
        <v>0</v>
      </c>
      <c r="AG198" s="84">
        <v>0</v>
      </c>
      <c r="AH198" s="84">
        <v>0</v>
      </c>
      <c r="AI198" s="84">
        <v>0</v>
      </c>
      <c r="AJ198" s="84">
        <v>0</v>
      </c>
      <c r="AK198" s="84">
        <v>0</v>
      </c>
      <c r="AL198" s="84">
        <v>0</v>
      </c>
      <c r="AM198" s="84">
        <v>0</v>
      </c>
      <c r="AN198" s="84">
        <v>0</v>
      </c>
      <c r="AO198" s="84">
        <v>0</v>
      </c>
      <c r="AP198" s="84">
        <v>0</v>
      </c>
      <c r="AQ198" s="84">
        <v>0</v>
      </c>
      <c r="AR198" s="84">
        <v>0</v>
      </c>
      <c r="AS198" s="84">
        <v>0</v>
      </c>
      <c r="AT198" s="84">
        <v>0</v>
      </c>
      <c r="AU198" s="84">
        <v>0</v>
      </c>
      <c r="AV198" s="84">
        <v>0</v>
      </c>
      <c r="AW198" s="84">
        <v>0</v>
      </c>
      <c r="AX198" s="84">
        <v>0</v>
      </c>
      <c r="AY198" s="84">
        <v>0</v>
      </c>
      <c r="AZ198" s="84">
        <v>0</v>
      </c>
      <c r="BA198" s="84">
        <v>0</v>
      </c>
      <c r="BB198" s="84">
        <v>0</v>
      </c>
      <c r="BC198" s="84">
        <v>0</v>
      </c>
      <c r="BD198" s="84">
        <v>0</v>
      </c>
      <c r="BE198" s="84">
        <v>0</v>
      </c>
      <c r="BF198" s="84">
        <v>0</v>
      </c>
      <c r="BG198" s="84">
        <v>0</v>
      </c>
      <c r="BH198" s="84">
        <v>0</v>
      </c>
      <c r="BI198" s="84">
        <v>0</v>
      </c>
      <c r="BJ198" s="84">
        <v>0</v>
      </c>
      <c r="BK198" s="84">
        <v>0</v>
      </c>
      <c r="BL198" s="84">
        <v>0</v>
      </c>
      <c r="BM198" s="84">
        <v>0</v>
      </c>
      <c r="BN198" s="84">
        <v>0</v>
      </c>
      <c r="BO198" s="84">
        <v>0</v>
      </c>
      <c r="BP198" s="84">
        <v>0</v>
      </c>
      <c r="BQ198" s="84">
        <v>0</v>
      </c>
      <c r="BR198" s="84">
        <v>0</v>
      </c>
      <c r="BS198" s="84">
        <v>0</v>
      </c>
      <c r="BT198" s="84">
        <v>0</v>
      </c>
      <c r="BU198" s="84">
        <v>0</v>
      </c>
      <c r="BV198" s="84">
        <v>0</v>
      </c>
      <c r="BW198" s="84">
        <v>8.7641500000000001E-3</v>
      </c>
      <c r="BX198" s="84">
        <v>0</v>
      </c>
      <c r="BY198" s="84">
        <v>9.5341300000000004E-2</v>
      </c>
      <c r="BZ198" s="84">
        <v>0</v>
      </c>
      <c r="CA198" s="84">
        <v>0.43857699999999999</v>
      </c>
      <c r="CB198" s="84">
        <v>0.43857699999999999</v>
      </c>
      <c r="CC198" s="84">
        <v>1</v>
      </c>
      <c r="CD198" s="84">
        <v>0</v>
      </c>
      <c r="CE198" s="84">
        <v>0</v>
      </c>
      <c r="CF198" s="84">
        <v>0</v>
      </c>
      <c r="CG198" s="84">
        <v>0</v>
      </c>
      <c r="CH198" s="84">
        <v>0</v>
      </c>
      <c r="CI198" s="84">
        <v>0.33954699999999999</v>
      </c>
      <c r="CJ198" s="84">
        <v>0</v>
      </c>
      <c r="CK198" s="84">
        <v>0</v>
      </c>
      <c r="CL198" s="84">
        <v>0</v>
      </c>
      <c r="CM198" s="84">
        <v>0</v>
      </c>
      <c r="CN198" s="84">
        <v>0</v>
      </c>
      <c r="CO198" s="84">
        <v>0</v>
      </c>
      <c r="CP198" s="84">
        <v>0</v>
      </c>
      <c r="CQ198" s="84">
        <v>0</v>
      </c>
      <c r="CR198" s="84">
        <v>0</v>
      </c>
      <c r="CS198" s="84">
        <v>0</v>
      </c>
      <c r="CT198" s="84">
        <v>0</v>
      </c>
      <c r="CU198" s="84">
        <v>0</v>
      </c>
      <c r="CV198" s="84">
        <v>0</v>
      </c>
      <c r="CW198" s="84">
        <v>0</v>
      </c>
      <c r="CX198" s="84">
        <v>0</v>
      </c>
      <c r="CY198" s="84">
        <v>0</v>
      </c>
      <c r="CZ198" s="84">
        <v>6.62556E-3</v>
      </c>
    </row>
    <row r="199" spans="1:104" x14ac:dyDescent="0.25">
      <c r="A199" t="s">
        <v>650</v>
      </c>
      <c r="B199" s="84">
        <v>0</v>
      </c>
      <c r="C199" s="84">
        <v>0</v>
      </c>
      <c r="D199" s="84">
        <v>0</v>
      </c>
      <c r="E199" s="84">
        <v>0</v>
      </c>
      <c r="F199" s="84">
        <v>0</v>
      </c>
      <c r="G199" s="84">
        <v>0</v>
      </c>
      <c r="H199" s="84">
        <v>0</v>
      </c>
      <c r="I199" s="84">
        <v>0</v>
      </c>
      <c r="J199" s="84">
        <v>0</v>
      </c>
      <c r="K199" s="84">
        <v>0</v>
      </c>
      <c r="L199" s="84">
        <v>0</v>
      </c>
      <c r="M199" s="84">
        <v>0</v>
      </c>
      <c r="N199" s="84">
        <v>0</v>
      </c>
      <c r="O199" s="84">
        <v>0</v>
      </c>
      <c r="P199" s="84">
        <v>0</v>
      </c>
      <c r="Q199" s="84">
        <v>0</v>
      </c>
      <c r="R199" s="84">
        <v>0</v>
      </c>
      <c r="S199" s="84">
        <v>0</v>
      </c>
      <c r="T199" s="84">
        <v>0</v>
      </c>
      <c r="U199" s="84">
        <v>0.99995900000000004</v>
      </c>
      <c r="V199" s="84">
        <v>0</v>
      </c>
      <c r="W199" s="84">
        <v>0.99995900000000004</v>
      </c>
      <c r="X199" s="84">
        <v>0</v>
      </c>
      <c r="Y199" s="84">
        <v>0</v>
      </c>
      <c r="Z199" s="84">
        <v>0</v>
      </c>
      <c r="AA199" s="84">
        <v>0</v>
      </c>
      <c r="AB199" s="84">
        <v>0</v>
      </c>
      <c r="AC199" s="84">
        <v>0</v>
      </c>
      <c r="AD199" s="84">
        <v>0</v>
      </c>
      <c r="AE199" s="84">
        <v>0</v>
      </c>
      <c r="AF199" s="84">
        <v>0</v>
      </c>
      <c r="AG199" s="84">
        <v>0</v>
      </c>
      <c r="AH199" s="84">
        <v>0</v>
      </c>
      <c r="AI199" s="84">
        <v>0</v>
      </c>
      <c r="AJ199" s="84">
        <v>0</v>
      </c>
      <c r="AK199" s="84">
        <v>0</v>
      </c>
      <c r="AL199" s="84">
        <v>0</v>
      </c>
      <c r="AM199" s="84">
        <v>0.999251</v>
      </c>
      <c r="AN199" s="84">
        <v>0</v>
      </c>
      <c r="AO199" s="84">
        <v>0</v>
      </c>
      <c r="AP199" s="84">
        <v>0</v>
      </c>
      <c r="AQ199" s="84">
        <v>0.99928600000000001</v>
      </c>
      <c r="AR199" s="84">
        <v>0</v>
      </c>
      <c r="AS199" s="84">
        <v>0</v>
      </c>
      <c r="AT199" s="84">
        <v>0</v>
      </c>
      <c r="AU199" s="84">
        <v>0</v>
      </c>
      <c r="AV199" s="84">
        <v>0.99995900000000004</v>
      </c>
      <c r="AW199" s="84">
        <v>0</v>
      </c>
      <c r="AX199" s="84">
        <v>0</v>
      </c>
      <c r="AY199" s="84">
        <v>0</v>
      </c>
      <c r="AZ199" s="84">
        <v>0</v>
      </c>
      <c r="BA199" s="84">
        <v>0</v>
      </c>
      <c r="BB199" s="84">
        <v>0</v>
      </c>
      <c r="BC199" s="84">
        <v>0</v>
      </c>
      <c r="BD199" s="84">
        <v>0</v>
      </c>
      <c r="BE199" s="84">
        <v>0</v>
      </c>
      <c r="BF199" s="84">
        <v>0</v>
      </c>
      <c r="BG199" s="84">
        <v>0</v>
      </c>
      <c r="BH199" s="84">
        <v>0</v>
      </c>
      <c r="BI199" s="84">
        <v>0</v>
      </c>
      <c r="BJ199" s="84">
        <v>0</v>
      </c>
      <c r="BK199" s="84">
        <v>0</v>
      </c>
      <c r="BL199" s="84">
        <v>0</v>
      </c>
      <c r="BM199" s="84">
        <v>0</v>
      </c>
      <c r="BN199" s="84">
        <v>0</v>
      </c>
      <c r="BO199" s="84">
        <v>0</v>
      </c>
      <c r="BP199" s="84">
        <v>0</v>
      </c>
      <c r="BQ199" s="84">
        <v>0</v>
      </c>
      <c r="BR199" s="84">
        <v>0</v>
      </c>
      <c r="BS199" s="84">
        <v>0</v>
      </c>
      <c r="BT199" s="84">
        <v>4.6682099999999997E-2</v>
      </c>
      <c r="BU199" s="84">
        <v>0</v>
      </c>
      <c r="BV199" s="84">
        <v>0</v>
      </c>
      <c r="BW199" s="84">
        <v>0</v>
      </c>
      <c r="BX199" s="84">
        <v>0</v>
      </c>
      <c r="BY199" s="84">
        <v>0</v>
      </c>
      <c r="BZ199" s="84">
        <v>0</v>
      </c>
      <c r="CA199" s="84">
        <v>0</v>
      </c>
      <c r="CB199" s="84">
        <v>0</v>
      </c>
      <c r="CC199" s="84">
        <v>0</v>
      </c>
      <c r="CD199" s="84">
        <v>0</v>
      </c>
      <c r="CE199" s="84">
        <v>0</v>
      </c>
      <c r="CF199" s="84">
        <v>0</v>
      </c>
      <c r="CG199" s="84">
        <v>0.52293000000000001</v>
      </c>
      <c r="CH199" s="84">
        <v>0</v>
      </c>
      <c r="CI199" s="84">
        <v>0</v>
      </c>
      <c r="CJ199" s="84">
        <v>0</v>
      </c>
      <c r="CK199" s="84">
        <v>0</v>
      </c>
      <c r="CL199" s="84">
        <v>0</v>
      </c>
      <c r="CM199" s="84">
        <v>0</v>
      </c>
      <c r="CN199" s="84">
        <v>0</v>
      </c>
      <c r="CO199" s="84">
        <v>0</v>
      </c>
      <c r="CP199" s="84">
        <v>0.970364</v>
      </c>
      <c r="CQ199" s="84">
        <v>0</v>
      </c>
      <c r="CR199" s="84">
        <v>0</v>
      </c>
      <c r="CS199" s="84">
        <v>0</v>
      </c>
      <c r="CT199" s="84">
        <v>0.970364</v>
      </c>
      <c r="CU199" s="84">
        <v>0</v>
      </c>
      <c r="CV199" s="84">
        <v>0.45912599999999998</v>
      </c>
      <c r="CW199" s="84">
        <v>0</v>
      </c>
      <c r="CX199" s="84">
        <v>0</v>
      </c>
      <c r="CY199" s="84">
        <v>0</v>
      </c>
      <c r="CZ199" s="84">
        <v>0.21052499999999999</v>
      </c>
    </row>
    <row r="200" spans="1:104" x14ac:dyDescent="0.25">
      <c r="A200" t="s">
        <v>694</v>
      </c>
      <c r="B200" s="84">
        <v>0</v>
      </c>
      <c r="C200" s="84">
        <v>0</v>
      </c>
      <c r="D200" s="84">
        <v>0</v>
      </c>
      <c r="E200" s="84">
        <v>0</v>
      </c>
      <c r="F200" s="84">
        <v>0</v>
      </c>
      <c r="G200" s="84">
        <v>0</v>
      </c>
      <c r="H200" s="84">
        <v>0</v>
      </c>
      <c r="I200" s="84">
        <v>0</v>
      </c>
      <c r="J200" s="84">
        <v>0</v>
      </c>
      <c r="K200" s="84">
        <v>0</v>
      </c>
      <c r="L200" s="84">
        <v>0</v>
      </c>
      <c r="M200" s="84">
        <v>0</v>
      </c>
      <c r="N200" s="84">
        <v>0</v>
      </c>
      <c r="O200" s="84">
        <v>0</v>
      </c>
      <c r="P200" s="84">
        <v>0</v>
      </c>
      <c r="Q200" s="84">
        <v>0</v>
      </c>
      <c r="R200" s="84">
        <v>0</v>
      </c>
      <c r="S200" s="84">
        <v>0</v>
      </c>
      <c r="T200" s="84">
        <v>0</v>
      </c>
      <c r="U200" s="84">
        <v>0</v>
      </c>
      <c r="V200" s="84">
        <v>0</v>
      </c>
      <c r="W200" s="84">
        <v>0</v>
      </c>
      <c r="X200" s="84">
        <v>0</v>
      </c>
      <c r="Y200" s="84">
        <v>0</v>
      </c>
      <c r="Z200" s="84">
        <v>0</v>
      </c>
      <c r="AA200" s="84">
        <v>0</v>
      </c>
      <c r="AB200" s="84">
        <v>0</v>
      </c>
      <c r="AC200" s="84">
        <v>0</v>
      </c>
      <c r="AD200" s="84">
        <v>0.68191999999999997</v>
      </c>
      <c r="AE200" s="84">
        <v>0</v>
      </c>
      <c r="AF200" s="84">
        <v>0</v>
      </c>
      <c r="AG200" s="84">
        <v>0</v>
      </c>
      <c r="AH200" s="84">
        <v>0</v>
      </c>
      <c r="AI200" s="84">
        <v>0</v>
      </c>
      <c r="AJ200" s="84">
        <v>0</v>
      </c>
      <c r="AK200" s="84">
        <v>0</v>
      </c>
      <c r="AL200" s="84">
        <v>0</v>
      </c>
      <c r="AM200" s="84">
        <v>0</v>
      </c>
      <c r="AN200" s="84">
        <v>0</v>
      </c>
      <c r="AO200" s="84">
        <v>0</v>
      </c>
      <c r="AP200" s="84">
        <v>0</v>
      </c>
      <c r="AQ200" s="84">
        <v>0</v>
      </c>
      <c r="AR200" s="84">
        <v>0</v>
      </c>
      <c r="AS200" s="84">
        <v>0</v>
      </c>
      <c r="AT200" s="84">
        <v>0</v>
      </c>
      <c r="AU200" s="84">
        <v>0</v>
      </c>
      <c r="AV200" s="84">
        <v>0</v>
      </c>
      <c r="AW200" s="84">
        <v>0</v>
      </c>
      <c r="AX200" s="84">
        <v>0</v>
      </c>
      <c r="AY200" s="84">
        <v>0</v>
      </c>
      <c r="AZ200" s="84">
        <v>0</v>
      </c>
      <c r="BA200" s="84">
        <v>0</v>
      </c>
      <c r="BB200" s="84">
        <v>0</v>
      </c>
      <c r="BC200" s="84">
        <v>0</v>
      </c>
      <c r="BD200" s="84">
        <v>0</v>
      </c>
      <c r="BE200" s="84">
        <v>0</v>
      </c>
      <c r="BF200" s="84">
        <v>0</v>
      </c>
      <c r="BG200" s="84">
        <v>0</v>
      </c>
      <c r="BH200" s="84">
        <v>0</v>
      </c>
      <c r="BI200" s="84">
        <v>0</v>
      </c>
      <c r="BJ200" s="84">
        <v>0</v>
      </c>
      <c r="BK200" s="84">
        <v>0</v>
      </c>
      <c r="BL200" s="84">
        <v>0</v>
      </c>
      <c r="BM200" s="84">
        <v>0</v>
      </c>
      <c r="BN200" s="84">
        <v>0</v>
      </c>
      <c r="BO200" s="84">
        <v>0</v>
      </c>
      <c r="BP200" s="84">
        <v>0</v>
      </c>
      <c r="BQ200" s="84">
        <v>0</v>
      </c>
      <c r="BR200" s="84">
        <v>0</v>
      </c>
      <c r="BS200" s="84">
        <v>0</v>
      </c>
      <c r="BT200" s="84">
        <v>0</v>
      </c>
      <c r="BU200" s="84">
        <v>0</v>
      </c>
      <c r="BV200" s="84">
        <v>0</v>
      </c>
      <c r="BW200" s="84">
        <v>0</v>
      </c>
      <c r="BX200" s="84">
        <v>0</v>
      </c>
      <c r="BY200" s="84">
        <v>3.6455E-4</v>
      </c>
      <c r="BZ200" s="84">
        <v>0</v>
      </c>
      <c r="CA200" s="84">
        <v>0</v>
      </c>
      <c r="CB200" s="84">
        <v>0</v>
      </c>
      <c r="CC200" s="84">
        <v>0</v>
      </c>
      <c r="CD200" s="84">
        <v>0</v>
      </c>
      <c r="CE200" s="84">
        <v>0</v>
      </c>
      <c r="CF200" s="84">
        <v>0</v>
      </c>
      <c r="CG200" s="84">
        <v>0</v>
      </c>
      <c r="CH200" s="84">
        <v>0</v>
      </c>
      <c r="CI200" s="84">
        <v>0</v>
      </c>
      <c r="CJ200" s="84">
        <v>0</v>
      </c>
      <c r="CK200" s="84">
        <v>0</v>
      </c>
      <c r="CL200" s="84">
        <v>0</v>
      </c>
      <c r="CM200" s="84">
        <v>0</v>
      </c>
      <c r="CN200" s="84">
        <v>0</v>
      </c>
      <c r="CO200" s="84">
        <v>0</v>
      </c>
      <c r="CP200" s="84">
        <v>0</v>
      </c>
      <c r="CQ200" s="84">
        <v>0</v>
      </c>
      <c r="CR200" s="84">
        <v>0</v>
      </c>
      <c r="CS200" s="84">
        <v>0</v>
      </c>
      <c r="CT200" s="84">
        <v>0</v>
      </c>
      <c r="CU200" s="84">
        <v>0</v>
      </c>
      <c r="CV200" s="84">
        <v>0</v>
      </c>
      <c r="CW200" s="84">
        <v>0</v>
      </c>
      <c r="CX200" s="84">
        <v>0</v>
      </c>
      <c r="CY200" s="84">
        <v>0</v>
      </c>
      <c r="CZ200" s="84">
        <v>2.5740799999999999E-5</v>
      </c>
    </row>
    <row r="201" spans="1:104" x14ac:dyDescent="0.25">
      <c r="A201" t="s">
        <v>606</v>
      </c>
      <c r="B201" s="84">
        <v>0</v>
      </c>
      <c r="C201" s="84">
        <v>0</v>
      </c>
      <c r="D201" s="84">
        <v>0</v>
      </c>
      <c r="E201" s="84">
        <v>0</v>
      </c>
      <c r="F201" s="84">
        <v>0</v>
      </c>
      <c r="G201" s="84">
        <v>0</v>
      </c>
      <c r="H201" s="84">
        <v>0</v>
      </c>
      <c r="I201" s="84">
        <v>0</v>
      </c>
      <c r="J201" s="84">
        <v>0</v>
      </c>
      <c r="K201" s="84">
        <v>0</v>
      </c>
      <c r="L201" s="84">
        <v>0</v>
      </c>
      <c r="M201" s="84">
        <v>0</v>
      </c>
      <c r="N201" s="84">
        <v>0</v>
      </c>
      <c r="O201" s="84">
        <v>0</v>
      </c>
      <c r="P201" s="84">
        <v>0</v>
      </c>
      <c r="Q201" s="84">
        <v>0</v>
      </c>
      <c r="R201" s="84">
        <v>0</v>
      </c>
      <c r="S201" s="84">
        <v>0</v>
      </c>
      <c r="T201" s="84">
        <v>0</v>
      </c>
      <c r="U201" s="84">
        <v>0</v>
      </c>
      <c r="V201" s="84">
        <v>0</v>
      </c>
      <c r="W201" s="84">
        <v>0</v>
      </c>
      <c r="X201" s="84">
        <v>0</v>
      </c>
      <c r="Y201" s="84">
        <v>0</v>
      </c>
      <c r="Z201" s="84">
        <v>0</v>
      </c>
      <c r="AA201" s="84">
        <v>0</v>
      </c>
      <c r="AB201" s="84">
        <v>0</v>
      </c>
      <c r="AC201" s="84">
        <v>0</v>
      </c>
      <c r="AD201" s="84">
        <v>0</v>
      </c>
      <c r="AE201" s="84">
        <v>0</v>
      </c>
      <c r="AF201" s="84">
        <v>0</v>
      </c>
      <c r="AG201" s="84">
        <v>0</v>
      </c>
      <c r="AH201" s="84">
        <v>0</v>
      </c>
      <c r="AI201" s="84">
        <v>0</v>
      </c>
      <c r="AJ201" s="84">
        <v>0</v>
      </c>
      <c r="AK201" s="84">
        <v>0</v>
      </c>
      <c r="AL201" s="84">
        <v>0</v>
      </c>
      <c r="AM201" s="84">
        <v>0</v>
      </c>
      <c r="AN201" s="84">
        <v>0</v>
      </c>
      <c r="AO201" s="84">
        <v>0</v>
      </c>
      <c r="AP201" s="84">
        <v>0</v>
      </c>
      <c r="AQ201" s="84">
        <v>0</v>
      </c>
      <c r="AR201" s="84">
        <v>0</v>
      </c>
      <c r="AS201" s="84">
        <v>0</v>
      </c>
      <c r="AT201" s="84">
        <v>0</v>
      </c>
      <c r="AU201" s="84">
        <v>0</v>
      </c>
      <c r="AV201" s="84">
        <v>0</v>
      </c>
      <c r="AW201" s="84">
        <v>0</v>
      </c>
      <c r="AX201" s="84">
        <v>0</v>
      </c>
      <c r="AY201" s="84">
        <v>0</v>
      </c>
      <c r="AZ201" s="84">
        <v>0</v>
      </c>
      <c r="BA201" s="84">
        <v>0</v>
      </c>
      <c r="BB201" s="84">
        <v>0</v>
      </c>
      <c r="BC201" s="84">
        <v>0</v>
      </c>
      <c r="BD201" s="84">
        <v>0</v>
      </c>
      <c r="BE201" s="84">
        <v>0</v>
      </c>
      <c r="BF201" s="84">
        <v>0</v>
      </c>
      <c r="BG201" s="84">
        <v>0</v>
      </c>
      <c r="BH201" s="84">
        <v>0</v>
      </c>
      <c r="BI201" s="84">
        <v>0</v>
      </c>
      <c r="BJ201" s="84">
        <v>0</v>
      </c>
      <c r="BK201" s="84">
        <v>0</v>
      </c>
      <c r="BL201" s="84">
        <v>0</v>
      </c>
      <c r="BM201" s="84">
        <v>0</v>
      </c>
      <c r="BN201" s="84">
        <v>0</v>
      </c>
      <c r="BO201" s="84">
        <v>0</v>
      </c>
      <c r="BP201" s="84">
        <v>0</v>
      </c>
      <c r="BQ201" s="84">
        <v>0</v>
      </c>
      <c r="BR201" s="84">
        <v>0</v>
      </c>
      <c r="BS201" s="84">
        <v>0</v>
      </c>
      <c r="BT201" s="84">
        <v>0</v>
      </c>
      <c r="BU201" s="84">
        <v>0</v>
      </c>
      <c r="BV201" s="84">
        <v>0</v>
      </c>
      <c r="BW201" s="84">
        <v>0</v>
      </c>
      <c r="BX201" s="84">
        <v>0</v>
      </c>
      <c r="BY201" s="84">
        <v>0</v>
      </c>
      <c r="BZ201" s="84">
        <v>0</v>
      </c>
      <c r="CA201" s="84">
        <v>0</v>
      </c>
      <c r="CB201" s="84">
        <v>0</v>
      </c>
      <c r="CC201" s="84">
        <v>0</v>
      </c>
      <c r="CD201" s="84">
        <v>0</v>
      </c>
      <c r="CE201" s="84">
        <v>0</v>
      </c>
      <c r="CF201" s="84">
        <v>0</v>
      </c>
      <c r="CG201" s="84">
        <v>0</v>
      </c>
      <c r="CH201" s="84">
        <v>0</v>
      </c>
      <c r="CI201" s="84">
        <v>0</v>
      </c>
      <c r="CJ201" s="84">
        <v>0</v>
      </c>
      <c r="CK201" s="84">
        <v>0</v>
      </c>
      <c r="CL201" s="84">
        <v>0</v>
      </c>
      <c r="CM201" s="84">
        <v>0</v>
      </c>
      <c r="CN201" s="84">
        <v>0</v>
      </c>
      <c r="CO201" s="84">
        <v>0</v>
      </c>
      <c r="CP201" s="84">
        <v>0</v>
      </c>
      <c r="CQ201" s="84">
        <v>0</v>
      </c>
      <c r="CR201" s="84">
        <v>0</v>
      </c>
      <c r="CS201" s="84">
        <v>0</v>
      </c>
      <c r="CT201" s="84">
        <v>0</v>
      </c>
      <c r="CU201" s="84">
        <v>0</v>
      </c>
      <c r="CV201" s="84">
        <v>0</v>
      </c>
      <c r="CW201" s="84">
        <v>0</v>
      </c>
      <c r="CX201" s="84">
        <v>0</v>
      </c>
      <c r="CY201" s="84">
        <v>0</v>
      </c>
      <c r="CZ201" s="84">
        <v>0</v>
      </c>
    </row>
    <row r="202" spans="1:104" x14ac:dyDescent="0.25">
      <c r="A202" t="s">
        <v>697</v>
      </c>
      <c r="B202" s="84">
        <v>1</v>
      </c>
      <c r="C202" s="84">
        <v>1</v>
      </c>
      <c r="D202" s="84">
        <v>1</v>
      </c>
      <c r="E202" s="84">
        <v>1</v>
      </c>
      <c r="F202" s="84">
        <v>1</v>
      </c>
      <c r="G202" s="84">
        <v>1</v>
      </c>
      <c r="H202" s="84">
        <v>1</v>
      </c>
      <c r="I202" s="84">
        <v>1</v>
      </c>
      <c r="J202" s="84">
        <v>1</v>
      </c>
      <c r="K202" s="84">
        <v>1</v>
      </c>
      <c r="L202" s="84">
        <v>1</v>
      </c>
      <c r="M202" s="84">
        <v>1</v>
      </c>
      <c r="N202" s="84">
        <v>1</v>
      </c>
      <c r="O202" s="84">
        <v>1</v>
      </c>
      <c r="P202" s="84">
        <v>1</v>
      </c>
      <c r="Q202" s="84">
        <v>1</v>
      </c>
      <c r="R202" s="84">
        <v>1</v>
      </c>
      <c r="S202" s="84">
        <v>1</v>
      </c>
      <c r="T202" s="84">
        <v>1</v>
      </c>
      <c r="U202" s="84">
        <v>1</v>
      </c>
      <c r="V202" s="84">
        <v>1</v>
      </c>
      <c r="W202" s="84">
        <v>1</v>
      </c>
      <c r="X202" s="84">
        <v>1</v>
      </c>
      <c r="Y202" s="84">
        <v>1</v>
      </c>
      <c r="Z202" s="84">
        <v>1</v>
      </c>
      <c r="AA202" s="84">
        <v>1</v>
      </c>
      <c r="AB202" s="84">
        <v>1</v>
      </c>
      <c r="AC202" s="84">
        <v>1</v>
      </c>
      <c r="AD202" s="84">
        <v>1</v>
      </c>
      <c r="AE202" s="84">
        <v>1</v>
      </c>
      <c r="AF202" s="84">
        <v>1</v>
      </c>
      <c r="AG202" s="84">
        <v>1</v>
      </c>
      <c r="AH202" s="84">
        <v>1</v>
      </c>
      <c r="AI202" s="84">
        <v>1</v>
      </c>
      <c r="AJ202" s="84">
        <v>1</v>
      </c>
      <c r="AK202" s="84">
        <v>1</v>
      </c>
      <c r="AL202" s="84">
        <v>1</v>
      </c>
      <c r="AM202" s="84">
        <v>1</v>
      </c>
      <c r="AN202" s="84">
        <v>1</v>
      </c>
      <c r="AO202" s="84">
        <v>1</v>
      </c>
      <c r="AP202" s="84">
        <v>1</v>
      </c>
      <c r="AQ202" s="84">
        <v>1</v>
      </c>
      <c r="AR202" s="84">
        <v>1</v>
      </c>
      <c r="AS202" s="84">
        <v>1</v>
      </c>
      <c r="AT202" s="84">
        <v>1</v>
      </c>
      <c r="AU202" s="84">
        <v>1</v>
      </c>
      <c r="AV202" s="84">
        <v>1</v>
      </c>
      <c r="AW202" s="84">
        <v>1</v>
      </c>
      <c r="AX202" s="84">
        <v>1</v>
      </c>
      <c r="AY202" s="84">
        <v>1</v>
      </c>
      <c r="AZ202" s="84">
        <v>1</v>
      </c>
      <c r="BA202" s="84">
        <v>1</v>
      </c>
      <c r="BB202" s="84">
        <v>1</v>
      </c>
      <c r="BC202" s="84">
        <v>1</v>
      </c>
      <c r="BD202" s="84">
        <v>1</v>
      </c>
      <c r="BE202" s="84">
        <v>1</v>
      </c>
      <c r="BF202" s="84">
        <v>1</v>
      </c>
      <c r="BG202" s="84">
        <v>1</v>
      </c>
      <c r="BH202" s="84">
        <v>1</v>
      </c>
      <c r="BI202" s="84">
        <v>1</v>
      </c>
      <c r="BJ202" s="84">
        <v>1</v>
      </c>
      <c r="BK202" s="84">
        <v>1</v>
      </c>
      <c r="BL202" s="84">
        <v>1</v>
      </c>
      <c r="BM202" s="84">
        <v>1</v>
      </c>
      <c r="BN202" s="84">
        <v>1</v>
      </c>
      <c r="BO202" s="84">
        <v>1</v>
      </c>
      <c r="BP202" s="84">
        <v>1</v>
      </c>
      <c r="BQ202" s="84">
        <v>1</v>
      </c>
      <c r="BR202" s="84">
        <v>1</v>
      </c>
      <c r="BS202" s="84">
        <v>1</v>
      </c>
      <c r="BT202" s="84">
        <v>1</v>
      </c>
      <c r="BU202" s="84">
        <v>1</v>
      </c>
      <c r="BV202" s="84">
        <v>1</v>
      </c>
      <c r="BW202" s="84">
        <v>1</v>
      </c>
      <c r="BX202" s="84">
        <v>1</v>
      </c>
      <c r="BY202" s="84">
        <v>1</v>
      </c>
      <c r="BZ202" s="84">
        <v>1</v>
      </c>
      <c r="CA202" s="84">
        <v>1</v>
      </c>
      <c r="CB202" s="84">
        <v>1</v>
      </c>
      <c r="CC202" s="84">
        <v>1</v>
      </c>
      <c r="CD202" s="84">
        <v>1</v>
      </c>
      <c r="CE202" s="84">
        <v>1</v>
      </c>
      <c r="CF202" s="84">
        <v>1</v>
      </c>
      <c r="CG202" s="84">
        <v>1</v>
      </c>
      <c r="CH202" s="84">
        <v>1</v>
      </c>
      <c r="CI202" s="84">
        <v>1</v>
      </c>
      <c r="CJ202" s="84">
        <v>1</v>
      </c>
      <c r="CK202" s="84">
        <v>1</v>
      </c>
      <c r="CL202" s="84">
        <v>1</v>
      </c>
      <c r="CM202" s="84">
        <v>1</v>
      </c>
      <c r="CN202" s="84">
        <v>1</v>
      </c>
      <c r="CO202" s="84">
        <v>1</v>
      </c>
      <c r="CP202" s="84">
        <v>1</v>
      </c>
      <c r="CQ202" s="84">
        <v>1</v>
      </c>
      <c r="CR202" s="84">
        <v>1</v>
      </c>
      <c r="CS202" s="84">
        <v>1</v>
      </c>
      <c r="CT202" s="84">
        <v>1</v>
      </c>
      <c r="CU202" s="84">
        <v>1</v>
      </c>
      <c r="CV202" s="84">
        <v>1</v>
      </c>
      <c r="CW202" s="84">
        <v>1</v>
      </c>
      <c r="CX202" s="84">
        <v>1</v>
      </c>
      <c r="CY202" s="84">
        <v>1</v>
      </c>
      <c r="CZ202" s="84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413"/>
  <sheetViews>
    <sheetView workbookViewId="0"/>
  </sheetViews>
  <sheetFormatPr baseColWidth="10" defaultRowHeight="15" x14ac:dyDescent="0.25"/>
  <cols>
    <col min="1" max="106" width="11.42578125" style="2"/>
    <col min="107" max="107" width="11.42578125" style="2" customWidth="1"/>
    <col min="108" max="16384" width="11.42578125" style="2"/>
  </cols>
  <sheetData>
    <row r="1" spans="1:254" x14ac:dyDescent="0.25">
      <c r="B1" s="2" t="s">
        <v>803</v>
      </c>
      <c r="C1" s="2" t="s">
        <v>807</v>
      </c>
      <c r="D1" s="2" t="s">
        <v>811</v>
      </c>
      <c r="E1" s="2" t="s">
        <v>815</v>
      </c>
      <c r="F1" s="2" t="s">
        <v>819</v>
      </c>
      <c r="G1" s="2" t="s">
        <v>823</v>
      </c>
      <c r="H1" s="2" t="s">
        <v>827</v>
      </c>
      <c r="I1" s="2" t="s">
        <v>831</v>
      </c>
      <c r="J1" s="2" t="s">
        <v>835</v>
      </c>
      <c r="K1" s="2" t="s">
        <v>839</v>
      </c>
      <c r="L1" s="2" t="s">
        <v>843</v>
      </c>
      <c r="M1" s="2" t="s">
        <v>847</v>
      </c>
      <c r="N1" s="2" t="s">
        <v>1161</v>
      </c>
      <c r="O1" s="2" t="s">
        <v>610</v>
      </c>
      <c r="P1" s="2" t="s">
        <v>611</v>
      </c>
      <c r="Q1" s="2" t="s">
        <v>612</v>
      </c>
      <c r="R1" s="2" t="s">
        <v>700</v>
      </c>
      <c r="S1" s="2" t="s">
        <v>701</v>
      </c>
      <c r="T1" s="2" t="s">
        <v>702</v>
      </c>
      <c r="U1" s="2" t="s">
        <v>703</v>
      </c>
      <c r="V1" s="2" t="s">
        <v>704</v>
      </c>
      <c r="W1" s="2" t="s">
        <v>705</v>
      </c>
      <c r="X1" s="2" t="s">
        <v>706</v>
      </c>
      <c r="Y1" s="2" t="s">
        <v>707</v>
      </c>
      <c r="Z1" s="2" t="s">
        <v>708</v>
      </c>
      <c r="AA1" s="2" t="s">
        <v>709</v>
      </c>
      <c r="AB1" s="2" t="s">
        <v>710</v>
      </c>
      <c r="AC1" s="2" t="s">
        <v>711</v>
      </c>
      <c r="AD1" s="2" t="s">
        <v>712</v>
      </c>
      <c r="AE1" s="2" t="s">
        <v>713</v>
      </c>
      <c r="AF1" s="2" t="s">
        <v>619</v>
      </c>
      <c r="AG1" s="2" t="s">
        <v>620</v>
      </c>
      <c r="AH1" s="2" t="s">
        <v>621</v>
      </c>
      <c r="AI1" s="2" t="s">
        <v>714</v>
      </c>
      <c r="AJ1" s="2" t="s">
        <v>715</v>
      </c>
      <c r="AK1" s="2" t="s">
        <v>716</v>
      </c>
      <c r="AL1" s="2" t="s">
        <v>717</v>
      </c>
      <c r="AM1" s="2" t="s">
        <v>718</v>
      </c>
      <c r="AN1" s="2" t="s">
        <v>623</v>
      </c>
      <c r="AO1" s="2" t="s">
        <v>719</v>
      </c>
      <c r="AP1" s="2" t="s">
        <v>720</v>
      </c>
      <c r="AQ1" s="2" t="s">
        <v>721</v>
      </c>
      <c r="AR1" s="2" t="s">
        <v>722</v>
      </c>
      <c r="AS1" s="2" t="s">
        <v>723</v>
      </c>
      <c r="AT1" s="2" t="s">
        <v>724</v>
      </c>
      <c r="AU1" s="2" t="s">
        <v>725</v>
      </c>
      <c r="AV1" s="2" t="s">
        <v>726</v>
      </c>
      <c r="AW1" s="2" t="s">
        <v>727</v>
      </c>
      <c r="AX1" s="2" t="s">
        <v>728</v>
      </c>
      <c r="AY1" s="2" t="s">
        <v>729</v>
      </c>
      <c r="AZ1" s="2" t="s">
        <v>730</v>
      </c>
      <c r="BA1" s="2" t="s">
        <v>731</v>
      </c>
      <c r="BB1" s="2" t="s">
        <v>732</v>
      </c>
      <c r="BC1" s="2" t="s">
        <v>630</v>
      </c>
      <c r="BD1" s="2" t="s">
        <v>733</v>
      </c>
      <c r="BE1" s="2" t="s">
        <v>734</v>
      </c>
      <c r="BF1" s="2" t="s">
        <v>735</v>
      </c>
      <c r="BG1" s="2" t="s">
        <v>736</v>
      </c>
      <c r="BH1" s="2" t="s">
        <v>737</v>
      </c>
      <c r="BI1" s="2" t="s">
        <v>738</v>
      </c>
      <c r="BJ1" s="2" t="s">
        <v>739</v>
      </c>
      <c r="BK1" s="2" t="s">
        <v>740</v>
      </c>
      <c r="BL1" s="2" t="s">
        <v>741</v>
      </c>
      <c r="BM1" s="2" t="s">
        <v>742</v>
      </c>
      <c r="BN1" s="2" t="s">
        <v>743</v>
      </c>
      <c r="BO1" s="2" t="s">
        <v>744</v>
      </c>
      <c r="BP1" s="2" t="s">
        <v>745</v>
      </c>
      <c r="BQ1" s="2" t="s">
        <v>746</v>
      </c>
      <c r="BR1" s="2" t="s">
        <v>747</v>
      </c>
      <c r="BS1" s="2" t="s">
        <v>748</v>
      </c>
      <c r="BT1" s="2" t="s">
        <v>749</v>
      </c>
      <c r="BU1" s="2" t="s">
        <v>750</v>
      </c>
      <c r="BV1" s="2" t="s">
        <v>751</v>
      </c>
      <c r="BW1" s="2" t="s">
        <v>752</v>
      </c>
      <c r="BX1" s="2" t="s">
        <v>753</v>
      </c>
      <c r="BY1" s="2" t="s">
        <v>754</v>
      </c>
      <c r="BZ1" s="2" t="s">
        <v>755</v>
      </c>
      <c r="CA1" s="2" t="s">
        <v>756</v>
      </c>
      <c r="CB1" s="2" t="s">
        <v>757</v>
      </c>
      <c r="CC1" s="2" t="s">
        <v>758</v>
      </c>
      <c r="CD1" s="2" t="s">
        <v>759</v>
      </c>
      <c r="CE1" s="2" t="s">
        <v>760</v>
      </c>
      <c r="CF1" s="2" t="s">
        <v>761</v>
      </c>
      <c r="CG1" s="2" t="s">
        <v>762</v>
      </c>
      <c r="CH1" s="2" t="s">
        <v>763</v>
      </c>
      <c r="CI1" s="2" t="s">
        <v>764</v>
      </c>
      <c r="CJ1" s="2" t="s">
        <v>765</v>
      </c>
      <c r="CK1" s="2" t="s">
        <v>766</v>
      </c>
      <c r="CL1" s="2" t="s">
        <v>767</v>
      </c>
      <c r="CM1" s="2" t="s">
        <v>768</v>
      </c>
      <c r="CN1" s="2" t="s">
        <v>769</v>
      </c>
      <c r="CO1" s="2" t="s">
        <v>644</v>
      </c>
      <c r="CP1" s="2" t="s">
        <v>770</v>
      </c>
      <c r="CQ1" s="2" t="s">
        <v>771</v>
      </c>
      <c r="CR1" s="2" t="s">
        <v>772</v>
      </c>
      <c r="CS1" s="2" t="s">
        <v>773</v>
      </c>
      <c r="CT1" s="2" t="s">
        <v>774</v>
      </c>
      <c r="CU1" s="2" t="s">
        <v>780</v>
      </c>
      <c r="CV1" s="2" t="s">
        <v>775</v>
      </c>
      <c r="CW1" s="2" t="s">
        <v>783</v>
      </c>
      <c r="CX1" s="2" t="s">
        <v>784</v>
      </c>
      <c r="CY1" s="2" t="s">
        <v>776</v>
      </c>
      <c r="CZ1" s="2" t="s">
        <v>777</v>
      </c>
      <c r="DA1" s="2" t="s">
        <v>696</v>
      </c>
      <c r="DB1" s="2" t="s">
        <v>699</v>
      </c>
      <c r="DC1" s="2" t="s">
        <v>698</v>
      </c>
      <c r="DD1" s="2" t="s">
        <v>695</v>
      </c>
      <c r="DE1" s="2" t="s">
        <v>1336</v>
      </c>
    </row>
    <row r="2" spans="1:254" x14ac:dyDescent="0.25">
      <c r="A2" s="2" t="s">
        <v>9</v>
      </c>
      <c r="B2" s="1">
        <v>0</v>
      </c>
      <c r="C2" s="1">
        <v>3.2874616359015003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3.2874616359015003</v>
      </c>
      <c r="DB2" s="1">
        <v>0.10972923275917501</v>
      </c>
      <c r="DC2" s="1">
        <v>4.3670804791575701E-2</v>
      </c>
      <c r="DD2" s="1">
        <v>3.1340615983507498</v>
      </c>
      <c r="DE2" s="1">
        <v>3.0868809415479297</v>
      </c>
      <c r="DF2" s="6">
        <v>1.5284248954273303E-2</v>
      </c>
      <c r="DL2" s="80"/>
      <c r="EB2" s="80"/>
      <c r="EF2" s="80"/>
      <c r="FS2" s="80"/>
      <c r="GC2" s="80"/>
      <c r="GD2" s="80"/>
      <c r="GR2" s="80"/>
      <c r="GS2" s="80"/>
      <c r="IT2" s="80"/>
    </row>
    <row r="3" spans="1:254" x14ac:dyDescent="0.25">
      <c r="A3" s="2" t="s">
        <v>12</v>
      </c>
      <c r="B3" s="1">
        <v>1061.3364846025001</v>
      </c>
      <c r="C3" s="1">
        <v>475.28487306750003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1536.6213576700002</v>
      </c>
      <c r="DB3" s="1">
        <v>72.670561121549994</v>
      </c>
      <c r="DC3" s="1">
        <v>14.777500660200076</v>
      </c>
      <c r="DD3" s="1">
        <v>1449.1732958882501</v>
      </c>
      <c r="DE3" s="1">
        <v>1427.3590938174573</v>
      </c>
      <c r="DF3" s="6">
        <v>1.5282911052502532E-2</v>
      </c>
    </row>
    <row r="4" spans="1:254" x14ac:dyDescent="0.25">
      <c r="A4" s="2" t="s">
        <v>15</v>
      </c>
      <c r="B4" s="1">
        <v>191.2687942906</v>
      </c>
      <c r="C4" s="1">
        <v>85.653697070500002</v>
      </c>
      <c r="D4" s="1">
        <v>108.20301468455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385.12550604565001</v>
      </c>
      <c r="DB4" s="1">
        <v>22.036371243447498</v>
      </c>
      <c r="DC4" s="1">
        <v>4.4315163175525072</v>
      </c>
      <c r="DD4" s="1">
        <v>358.65761848465002</v>
      </c>
      <c r="DE4" s="1">
        <v>353.25843723120801</v>
      </c>
      <c r="DF4" s="6">
        <v>1.5283941399277152E-2</v>
      </c>
    </row>
    <row r="5" spans="1:254" x14ac:dyDescent="0.25">
      <c r="A5" s="2" t="s">
        <v>18</v>
      </c>
      <c r="B5" s="1">
        <v>0</v>
      </c>
      <c r="C5" s="1">
        <v>0</v>
      </c>
      <c r="D5" s="1">
        <v>0</v>
      </c>
      <c r="E5" s="1">
        <v>8084.6009328425007</v>
      </c>
      <c r="F5" s="1">
        <v>7071.1679376100001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15155.768870452501</v>
      </c>
      <c r="DB5" s="1">
        <v>322.73685633357502</v>
      </c>
      <c r="DC5" s="1">
        <v>119.4429958814253</v>
      </c>
      <c r="DD5" s="1">
        <v>14713.589018237501</v>
      </c>
      <c r="DE5" s="1">
        <v>14492.11661190085</v>
      </c>
      <c r="DF5" s="6">
        <v>1.5282267750645772E-2</v>
      </c>
    </row>
    <row r="6" spans="1:254" x14ac:dyDescent="0.25">
      <c r="A6" s="2" t="s">
        <v>21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1131.19573993375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1131.19573993375</v>
      </c>
      <c r="DB6" s="1">
        <v>91.799698627550001</v>
      </c>
      <c r="DC6" s="1">
        <v>23.942873668450034</v>
      </c>
      <c r="DD6" s="1">
        <v>1015.45316763775</v>
      </c>
      <c r="DE6" s="1">
        <v>1000.1659223713557</v>
      </c>
      <c r="DF6" s="6">
        <v>1.5284709191199794E-2</v>
      </c>
    </row>
    <row r="7" spans="1:254" x14ac:dyDescent="0.25">
      <c r="A7" s="2" t="s">
        <v>24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6">
        <v>0</v>
      </c>
    </row>
    <row r="8" spans="1:254" x14ac:dyDescent="0.25">
      <c r="A8" s="2" t="s">
        <v>27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6.5500763609025004E-5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6.5500763609025004E-5</v>
      </c>
      <c r="DB8" s="1">
        <v>0</v>
      </c>
      <c r="DC8" s="1">
        <v>0</v>
      </c>
      <c r="DD8" s="1">
        <v>6.5500763609025004E-5</v>
      </c>
      <c r="DE8" s="1">
        <v>6.4509591433665865E-5</v>
      </c>
      <c r="DF8" s="6">
        <v>1.5364725668404591E-2</v>
      </c>
    </row>
    <row r="9" spans="1:254" x14ac:dyDescent="0.25">
      <c r="A9" s="2" t="s">
        <v>30</v>
      </c>
      <c r="B9" s="1">
        <v>1281.59979325875</v>
      </c>
      <c r="C9" s="1">
        <v>573.92251254300004</v>
      </c>
      <c r="D9" s="1">
        <v>725.01608579075003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2580.5383915924999</v>
      </c>
      <c r="DB9" s="1">
        <v>61.036222916225</v>
      </c>
      <c r="DC9" s="1">
        <v>9.7262631910248274</v>
      </c>
      <c r="DD9" s="1">
        <v>2509.77590548525</v>
      </c>
      <c r="DE9" s="1">
        <v>2471.9942199489756</v>
      </c>
      <c r="DF9" s="6">
        <v>1.5283889109196312E-2</v>
      </c>
    </row>
    <row r="10" spans="1:254" x14ac:dyDescent="0.25">
      <c r="A10" s="2" t="s">
        <v>33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6">
        <v>0</v>
      </c>
    </row>
    <row r="11" spans="1:254" x14ac:dyDescent="0.25">
      <c r="A11" s="2" t="s">
        <v>36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6">
        <v>0</v>
      </c>
    </row>
    <row r="12" spans="1:254" x14ac:dyDescent="0.25">
      <c r="A12" s="2" t="s">
        <v>39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1167.2725513304999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1981.5834832575001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1.1037520405522501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3149.9597866285521</v>
      </c>
      <c r="DB12" s="1">
        <v>167.33761423487499</v>
      </c>
      <c r="DC12" s="1">
        <v>52.646374336176905</v>
      </c>
      <c r="DD12" s="1">
        <v>2929.9757980575</v>
      </c>
      <c r="DE12" s="1">
        <v>2885.6480417176131</v>
      </c>
      <c r="DF12" s="6">
        <v>1.5361456317279049E-2</v>
      </c>
    </row>
    <row r="13" spans="1:254" x14ac:dyDescent="0.25">
      <c r="A13" s="2" t="s">
        <v>42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532.91825468075001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532.91825468075001</v>
      </c>
      <c r="DB13" s="1">
        <v>47.93655406805</v>
      </c>
      <c r="DC13" s="1">
        <v>19.660592042950043</v>
      </c>
      <c r="DD13" s="1">
        <v>465.32110856974998</v>
      </c>
      <c r="DE13" s="1">
        <v>458.31492863246501</v>
      </c>
      <c r="DF13" s="6">
        <v>1.5286824625569663E-2</v>
      </c>
    </row>
    <row r="14" spans="1:254" x14ac:dyDescent="0.25">
      <c r="A14" s="2" t="s">
        <v>45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200.48255466185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92.664622741175009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293.14717740302501</v>
      </c>
      <c r="DB14" s="1">
        <v>0.73606453367575009</v>
      </c>
      <c r="DC14" s="1">
        <v>2.9018587078742826</v>
      </c>
      <c r="DD14" s="1">
        <v>289.50925416147498</v>
      </c>
      <c r="DE14" s="1">
        <v>285.15116142730307</v>
      </c>
      <c r="DF14" s="6">
        <v>1.5283447250776773E-2</v>
      </c>
    </row>
    <row r="15" spans="1:254" x14ac:dyDescent="0.25">
      <c r="A15" s="2" t="s">
        <v>48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59.053953945325006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59.053953945325006</v>
      </c>
      <c r="DB15" s="1">
        <v>1.2797086538214999</v>
      </c>
      <c r="DC15" s="1">
        <v>0.30255811627850449</v>
      </c>
      <c r="DD15" s="1">
        <v>57.471687175225</v>
      </c>
      <c r="DE15" s="1">
        <v>56.606392171319484</v>
      </c>
      <c r="DF15" s="6">
        <v>1.5286171238165058E-2</v>
      </c>
    </row>
    <row r="16" spans="1:254" x14ac:dyDescent="0.25">
      <c r="A16" s="2" t="s">
        <v>51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6">
        <v>0</v>
      </c>
    </row>
    <row r="17" spans="1:110" x14ac:dyDescent="0.25">
      <c r="A17" s="2" t="s">
        <v>54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6">
        <v>0</v>
      </c>
    </row>
    <row r="18" spans="1:110" x14ac:dyDescent="0.25">
      <c r="A18" s="2" t="s">
        <v>57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6">
        <v>0</v>
      </c>
    </row>
    <row r="19" spans="1:110" x14ac:dyDescent="0.25">
      <c r="A19" s="2" t="s">
        <v>653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15.427141331277502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260.81191885024998</v>
      </c>
      <c r="AJ19" s="1">
        <v>0</v>
      </c>
      <c r="AK19" s="1">
        <v>66.306816431000001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25.056710441907502</v>
      </c>
      <c r="AS19" s="1">
        <v>0</v>
      </c>
      <c r="AT19" s="1">
        <v>0</v>
      </c>
      <c r="AU19" s="1">
        <v>1022.295947222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11.39619173376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1401.2947260101948</v>
      </c>
      <c r="DB19" s="1">
        <v>27.349464992057499</v>
      </c>
      <c r="DC19" s="1">
        <v>0.65544715463738612</v>
      </c>
      <c r="DD19" s="1">
        <v>1373.2898138635001</v>
      </c>
      <c r="DE19" s="1">
        <v>1352.5143834652615</v>
      </c>
      <c r="DF19" s="6">
        <v>1.536059849138909E-2</v>
      </c>
    </row>
    <row r="20" spans="1:110" x14ac:dyDescent="0.25">
      <c r="A20" s="2" t="s">
        <v>654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236.57347903947502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224.52018691617499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461.09366595565001</v>
      </c>
      <c r="DB20" s="1">
        <v>15.929523127625002</v>
      </c>
      <c r="DC20" s="1">
        <v>2.2141250852750431</v>
      </c>
      <c r="DD20" s="1">
        <v>442.95001774274999</v>
      </c>
      <c r="DE20" s="1">
        <v>436.28075582301261</v>
      </c>
      <c r="DF20" s="6">
        <v>1.5286628692013454E-2</v>
      </c>
    </row>
    <row r="21" spans="1:110" x14ac:dyDescent="0.25">
      <c r="A21" s="2" t="s">
        <v>66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45.070812494375005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45.070812494375005</v>
      </c>
      <c r="DB21" s="1">
        <v>1.0250782205945002</v>
      </c>
      <c r="DC21" s="1">
        <v>6.5653587030503502E-2</v>
      </c>
      <c r="DD21" s="1">
        <v>43.98008068675</v>
      </c>
      <c r="DE21" s="1">
        <v>43.314375127625951</v>
      </c>
      <c r="DF21" s="6">
        <v>1.5369159941994906E-2</v>
      </c>
    </row>
    <row r="22" spans="1:110" x14ac:dyDescent="0.25">
      <c r="A22" s="2" t="s">
        <v>69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6">
        <v>0</v>
      </c>
    </row>
    <row r="23" spans="1:110" x14ac:dyDescent="0.25">
      <c r="A23" s="2" t="s">
        <v>72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270.59544042082501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270.59544042082501</v>
      </c>
      <c r="DB23" s="1">
        <v>3.4377245594177501</v>
      </c>
      <c r="DC23" s="1">
        <v>0.17519854458225836</v>
      </c>
      <c r="DD23" s="1">
        <v>266.98251731682501</v>
      </c>
      <c r="DE23" s="1">
        <v>262.94213332760143</v>
      </c>
      <c r="DF23" s="6">
        <v>1.5366057687642029E-2</v>
      </c>
    </row>
    <row r="24" spans="1:110" x14ac:dyDescent="0.25">
      <c r="A24" s="2" t="s">
        <v>75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1.8362923612895001E-4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1.8362923612895001E-4</v>
      </c>
      <c r="DB24" s="1">
        <v>0</v>
      </c>
      <c r="DC24" s="1">
        <v>0</v>
      </c>
      <c r="DD24" s="1">
        <v>1.8362923612895001E-4</v>
      </c>
      <c r="DE24" s="1">
        <v>1.8085049010471363E-4</v>
      </c>
      <c r="DF24" s="6">
        <v>1.5364879700505495E-2</v>
      </c>
    </row>
    <row r="25" spans="1:110" x14ac:dyDescent="0.25">
      <c r="A25" s="2" t="s">
        <v>78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20.762130361644999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20.762130361644999</v>
      </c>
      <c r="DB25" s="1">
        <v>1.5955853917657501</v>
      </c>
      <c r="DC25" s="1">
        <v>9.2621477342476055E-3</v>
      </c>
      <c r="DD25" s="1">
        <v>19.157282822145003</v>
      </c>
      <c r="DE25" s="1">
        <v>18.867386613761667</v>
      </c>
      <c r="DF25" s="6">
        <v>1.5364937090539552E-2</v>
      </c>
    </row>
    <row r="26" spans="1:110" x14ac:dyDescent="0.25">
      <c r="A26" s="2" t="s">
        <v>81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6">
        <v>0</v>
      </c>
    </row>
    <row r="27" spans="1:110" x14ac:dyDescent="0.25">
      <c r="A27" s="2" t="s">
        <v>84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265.68452630435002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265.68452630435002</v>
      </c>
      <c r="DB27" s="1">
        <v>17.856348245087499</v>
      </c>
      <c r="DC27" s="1">
        <v>0.47157517523751835</v>
      </c>
      <c r="DD27" s="1">
        <v>247.35660288402499</v>
      </c>
      <c r="DE27" s="1">
        <v>243.61354311373401</v>
      </c>
      <c r="DF27" s="6">
        <v>1.5364744186424355E-2</v>
      </c>
    </row>
    <row r="28" spans="1:110" x14ac:dyDescent="0.25">
      <c r="A28" s="2" t="s">
        <v>87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2.9286411132947498E-4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2.9286411132947498E-4</v>
      </c>
      <c r="DB28" s="1">
        <v>0</v>
      </c>
      <c r="DC28" s="1">
        <v>0</v>
      </c>
      <c r="DD28" s="1">
        <v>2.9286411132947498E-4</v>
      </c>
      <c r="DE28" s="1">
        <v>2.8843235527178479E-4</v>
      </c>
      <c r="DF28" s="6">
        <v>1.5364975449838933E-2</v>
      </c>
    </row>
    <row r="29" spans="1:110" x14ac:dyDescent="0.25">
      <c r="A29" s="2" t="s">
        <v>90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1022.5499808777502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567.37005713675001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1589.9200380145003</v>
      </c>
      <c r="DB29" s="1">
        <v>121.19179582584999</v>
      </c>
      <c r="DC29" s="1">
        <v>4.8492202286502106</v>
      </c>
      <c r="DD29" s="1">
        <v>1463.87902196</v>
      </c>
      <c r="DE29" s="1">
        <v>1441.7267988471124</v>
      </c>
      <c r="DF29" s="6">
        <v>1.5365063013742866E-2</v>
      </c>
    </row>
    <row r="30" spans="1:110" x14ac:dyDescent="0.25">
      <c r="A30" s="2" t="s">
        <v>93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6">
        <v>0</v>
      </c>
    </row>
    <row r="31" spans="1:110" x14ac:dyDescent="0.25">
      <c r="A31" s="2" t="s">
        <v>96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6">
        <v>0</v>
      </c>
    </row>
    <row r="32" spans="1:110" x14ac:dyDescent="0.25">
      <c r="A32" s="2" t="s">
        <v>99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6">
        <v>0</v>
      </c>
    </row>
    <row r="33" spans="1:110" x14ac:dyDescent="0.25">
      <c r="A33" s="2" t="s">
        <v>655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6">
        <v>0</v>
      </c>
    </row>
    <row r="34" spans="1:110" x14ac:dyDescent="0.25">
      <c r="A34" s="2" t="s">
        <v>105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6">
        <v>0</v>
      </c>
    </row>
    <row r="35" spans="1:110" x14ac:dyDescent="0.25">
      <c r="A35" s="2" t="s">
        <v>108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6">
        <v>0</v>
      </c>
    </row>
    <row r="36" spans="1:110" x14ac:dyDescent="0.25">
      <c r="A36" s="2" t="s">
        <v>111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6">
        <v>0</v>
      </c>
    </row>
    <row r="37" spans="1:110" x14ac:dyDescent="0.25">
      <c r="A37" s="2" t="s">
        <v>114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6">
        <v>0</v>
      </c>
    </row>
    <row r="38" spans="1:110" x14ac:dyDescent="0.25">
      <c r="A38" s="2" t="s">
        <v>117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6">
        <v>0</v>
      </c>
    </row>
    <row r="39" spans="1:110" x14ac:dyDescent="0.25">
      <c r="A39" s="2" t="s">
        <v>120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6">
        <v>0</v>
      </c>
    </row>
    <row r="40" spans="1:110" x14ac:dyDescent="0.25">
      <c r="A40" s="2" t="s">
        <v>123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6">
        <v>0</v>
      </c>
    </row>
    <row r="41" spans="1:110" x14ac:dyDescent="0.25">
      <c r="A41" s="2" t="s">
        <v>126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6">
        <v>0</v>
      </c>
    </row>
    <row r="42" spans="1:110" x14ac:dyDescent="0.25">
      <c r="A42" s="2" t="s">
        <v>129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6">
        <v>0</v>
      </c>
    </row>
    <row r="43" spans="1:110" x14ac:dyDescent="0.25">
      <c r="A43" s="2" t="s">
        <v>132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176.36790585475001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176.36790585475001</v>
      </c>
      <c r="DB43" s="1">
        <v>4.2176441730925003</v>
      </c>
      <c r="DC43" s="1">
        <v>0.73157660575751038</v>
      </c>
      <c r="DD43" s="1">
        <v>171.41868507589999</v>
      </c>
      <c r="DE43" s="1">
        <v>168.82973323024927</v>
      </c>
      <c r="DF43" s="6">
        <v>1.5334691325490105E-2</v>
      </c>
    </row>
    <row r="44" spans="1:110" x14ac:dyDescent="0.25">
      <c r="A44" s="2" t="s">
        <v>135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2874.2254913209999</v>
      </c>
      <c r="I44" s="1">
        <v>0</v>
      </c>
      <c r="J44" s="1">
        <v>0</v>
      </c>
      <c r="K44" s="1">
        <v>0</v>
      </c>
      <c r="L44" s="1">
        <v>291.03103672782504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3165.2565280488252</v>
      </c>
      <c r="DB44" s="1">
        <v>326.88325011465002</v>
      </c>
      <c r="DC44" s="1">
        <v>14.131932592174962</v>
      </c>
      <c r="DD44" s="1">
        <v>2824.2413453420004</v>
      </c>
      <c r="DE44" s="1">
        <v>2781.7489514310714</v>
      </c>
      <c r="DF44" s="6">
        <v>1.5275423718257805E-2</v>
      </c>
    </row>
    <row r="45" spans="1:110" x14ac:dyDescent="0.25">
      <c r="A45" s="2" t="s">
        <v>138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5981.2829088375001</v>
      </c>
      <c r="I45" s="1">
        <v>0</v>
      </c>
      <c r="J45" s="1">
        <v>0</v>
      </c>
      <c r="K45" s="1">
        <v>0</v>
      </c>
      <c r="L45" s="1">
        <v>605.63639670924999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6586.9193055467504</v>
      </c>
      <c r="DB45" s="1">
        <v>381.88234304057499</v>
      </c>
      <c r="DC45" s="1">
        <v>16.817431238674544</v>
      </c>
      <c r="DD45" s="1">
        <v>6188.2195312675012</v>
      </c>
      <c r="DE45" s="1">
        <v>6095.1316144257971</v>
      </c>
      <c r="DF45" s="6">
        <v>1.52725031599623E-2</v>
      </c>
    </row>
    <row r="46" spans="1:110" x14ac:dyDescent="0.25">
      <c r="A46" s="2" t="s">
        <v>141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8055.6894834500008</v>
      </c>
      <c r="I46" s="1">
        <v>0</v>
      </c>
      <c r="J46" s="1">
        <v>0</v>
      </c>
      <c r="K46" s="1">
        <v>0</v>
      </c>
      <c r="L46" s="1">
        <v>815.68190721200006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8871.3713906620014</v>
      </c>
      <c r="DB46" s="1">
        <v>340.15227473332499</v>
      </c>
      <c r="DC46" s="1">
        <v>232.58474741617465</v>
      </c>
      <c r="DD46" s="1">
        <v>8298.6343685125012</v>
      </c>
      <c r="DE46" s="1">
        <v>8173.7650122228979</v>
      </c>
      <c r="DF46" s="6">
        <v>1.5276846851221675E-2</v>
      </c>
    </row>
    <row r="47" spans="1:110" x14ac:dyDescent="0.25">
      <c r="A47" s="2" t="s">
        <v>144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14592.6206107375</v>
      </c>
      <c r="I47" s="1">
        <v>0</v>
      </c>
      <c r="J47" s="1">
        <v>0</v>
      </c>
      <c r="K47" s="1">
        <v>0</v>
      </c>
      <c r="L47" s="1">
        <v>1477.5847425297502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16070.205353267251</v>
      </c>
      <c r="DB47" s="1">
        <v>2993.5567930395</v>
      </c>
      <c r="DC47" s="1">
        <v>16.012184872750368</v>
      </c>
      <c r="DD47" s="1">
        <v>13060.636375354999</v>
      </c>
      <c r="DE47" s="1">
        <v>12864.132466687208</v>
      </c>
      <c r="DF47" s="6">
        <v>1.5275333115284347E-2</v>
      </c>
    </row>
    <row r="48" spans="1:110" x14ac:dyDescent="0.25">
      <c r="A48" s="2" t="s">
        <v>147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576.76527011924998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576.76527011924998</v>
      </c>
      <c r="DB48" s="1">
        <v>22.340001946272501</v>
      </c>
      <c r="DC48" s="1">
        <v>0.4544783069774212</v>
      </c>
      <c r="DD48" s="1">
        <v>553.97078986600002</v>
      </c>
      <c r="DE48" s="1">
        <v>545.63133036134047</v>
      </c>
      <c r="DF48" s="6">
        <v>1.5284055442961452E-2</v>
      </c>
    </row>
    <row r="49" spans="1:110" x14ac:dyDescent="0.25">
      <c r="A49" s="2" t="s">
        <v>150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5129.7459656424999</v>
      </c>
      <c r="H49" s="1">
        <v>0</v>
      </c>
      <c r="I49" s="1">
        <v>0</v>
      </c>
      <c r="J49" s="1">
        <v>0</v>
      </c>
      <c r="K49" s="1">
        <v>2366.3920520755</v>
      </c>
      <c r="L49" s="1">
        <v>0</v>
      </c>
      <c r="M49" s="1">
        <v>0</v>
      </c>
      <c r="N49" s="1">
        <v>4533.2507482600004</v>
      </c>
      <c r="O49" s="1">
        <v>6729.6338004350009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18759.022566413001</v>
      </c>
      <c r="DB49" s="1">
        <v>1646.6784148135002</v>
      </c>
      <c r="DC49" s="1">
        <v>117.81516434449804</v>
      </c>
      <c r="DD49" s="1">
        <v>16994.528987255002</v>
      </c>
      <c r="DE49" s="1">
        <v>16738.632729591769</v>
      </c>
      <c r="DF49" s="6">
        <v>1.5287763451004036E-2</v>
      </c>
    </row>
    <row r="50" spans="1:110" x14ac:dyDescent="0.25">
      <c r="A50" s="2" t="s">
        <v>153</v>
      </c>
      <c r="B50" s="1">
        <v>0</v>
      </c>
      <c r="C50" s="1">
        <v>224.25889515597501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224.25889515597501</v>
      </c>
      <c r="DB50" s="1">
        <v>16.719446828600002</v>
      </c>
      <c r="DC50" s="1">
        <v>0.88468228684999417</v>
      </c>
      <c r="DD50" s="1">
        <v>206.654766040525</v>
      </c>
      <c r="DE50" s="1">
        <v>203.54381888382119</v>
      </c>
      <c r="DF50" s="6">
        <v>1.5283918586982408E-2</v>
      </c>
    </row>
    <row r="51" spans="1:110" x14ac:dyDescent="0.25">
      <c r="A51" s="2" t="s">
        <v>156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1853.058582569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1853.058582569</v>
      </c>
      <c r="DB51" s="1">
        <v>147.751216148525</v>
      </c>
      <c r="DC51" s="1">
        <v>7.8907692212249003</v>
      </c>
      <c r="DD51" s="1">
        <v>1697.4165971992502</v>
      </c>
      <c r="DE51" s="1">
        <v>1671.8626665406041</v>
      </c>
      <c r="DF51" s="6">
        <v>1.5284706794441404E-2</v>
      </c>
    </row>
    <row r="52" spans="1:110" x14ac:dyDescent="0.25">
      <c r="A52" s="2" t="s">
        <v>159</v>
      </c>
      <c r="B52" s="1">
        <v>10247.95960977</v>
      </c>
      <c r="C52" s="1">
        <v>4589.2187981300003</v>
      </c>
      <c r="D52" s="1">
        <v>5797.4109294375003</v>
      </c>
      <c r="E52" s="1">
        <v>7603.8321586350012</v>
      </c>
      <c r="F52" s="1">
        <v>6650.6817531400002</v>
      </c>
      <c r="G52" s="1">
        <v>5416.4007686149998</v>
      </c>
      <c r="H52" s="1">
        <v>0</v>
      </c>
      <c r="I52" s="1">
        <v>0</v>
      </c>
      <c r="J52" s="1">
        <v>0</v>
      </c>
      <c r="K52" s="1">
        <v>0</v>
      </c>
      <c r="L52" s="1">
        <v>2822.4671420319996</v>
      </c>
      <c r="M52" s="1">
        <v>8782.6289669199996</v>
      </c>
      <c r="N52" s="1">
        <v>4786.5585935650006</v>
      </c>
      <c r="O52" s="1">
        <v>7105.6842565500001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1697.4609522820001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4059.3771732800001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69559.681102356495</v>
      </c>
      <c r="DB52" s="1">
        <v>6197.8163582625011</v>
      </c>
      <c r="DC52" s="1">
        <v>440.55081099399104</v>
      </c>
      <c r="DD52" s="1">
        <v>62921.313933100006</v>
      </c>
      <c r="DE52" s="1">
        <v>61974.077449569806</v>
      </c>
      <c r="DF52" s="6">
        <v>1.5284398292189097E-2</v>
      </c>
    </row>
    <row r="53" spans="1:110" x14ac:dyDescent="0.25">
      <c r="A53" s="2" t="s">
        <v>162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1160.8975162552499</v>
      </c>
      <c r="P53" s="1">
        <v>11246.02961725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12406.927133505251</v>
      </c>
      <c r="DB53" s="1">
        <v>1780.0622132032499</v>
      </c>
      <c r="DC53" s="1">
        <v>36.927622529499786</v>
      </c>
      <c r="DD53" s="1">
        <v>10589.937297772502</v>
      </c>
      <c r="DE53" s="1">
        <v>10430.233341597012</v>
      </c>
      <c r="DF53" s="6">
        <v>1.5311637903494607E-2</v>
      </c>
    </row>
    <row r="54" spans="1:110" x14ac:dyDescent="0.25">
      <c r="A54" s="2" t="s">
        <v>165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5195.7543933350007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2061.9468286400001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4931.0351949225005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12188.736416897502</v>
      </c>
      <c r="DB54" s="1">
        <v>3772.0489795057501</v>
      </c>
      <c r="DC54" s="1">
        <v>257.04576909675234</v>
      </c>
      <c r="DD54" s="1">
        <v>8159.6416682950003</v>
      </c>
      <c r="DE54" s="1">
        <v>8036.8025472443378</v>
      </c>
      <c r="DF54" s="6">
        <v>1.5284576214054381E-2</v>
      </c>
    </row>
    <row r="55" spans="1:110" x14ac:dyDescent="0.25">
      <c r="A55" s="2" t="s">
        <v>656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26574.984924440003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26574.984924440003</v>
      </c>
      <c r="DB55" s="1">
        <v>22312.582440572503</v>
      </c>
      <c r="DC55" s="1">
        <v>72.782658512499438</v>
      </c>
      <c r="DD55" s="1">
        <v>4189.6198253550001</v>
      </c>
      <c r="DE55" s="1">
        <v>4040.5324935657341</v>
      </c>
      <c r="DF55" s="6">
        <v>3.6897941552673369E-2</v>
      </c>
    </row>
    <row r="56" spans="1:110" x14ac:dyDescent="0.25">
      <c r="A56" s="2" t="s">
        <v>657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1386.7818235800003</v>
      </c>
      <c r="S56" s="1">
        <v>11488.8938567075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52.707144831824998</v>
      </c>
      <c r="AM56" s="1">
        <v>0</v>
      </c>
      <c r="AN56" s="1">
        <v>4546.5169502825001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56.254341767750006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17531.154117169579</v>
      </c>
      <c r="DB56" s="1">
        <v>3580.4632479875004</v>
      </c>
      <c r="DC56" s="1">
        <v>258.07521024457856</v>
      </c>
      <c r="DD56" s="1">
        <v>13692.6156589375</v>
      </c>
      <c r="DE56" s="1">
        <v>13485.465966057671</v>
      </c>
      <c r="DF56" s="6">
        <v>1.5360959228343789E-2</v>
      </c>
    </row>
    <row r="57" spans="1:110" x14ac:dyDescent="0.25">
      <c r="A57" s="2" t="s">
        <v>658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27165.673658262502</v>
      </c>
      <c r="T57" s="1">
        <v>67.195934226125004</v>
      </c>
      <c r="U57" s="1">
        <v>0</v>
      </c>
      <c r="V57" s="1">
        <v>6380.5189763899998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33613.388568878625</v>
      </c>
      <c r="DB57" s="1">
        <v>11028.568743367501</v>
      </c>
      <c r="DC57" s="1">
        <v>592.88431041861986</v>
      </c>
      <c r="DD57" s="1">
        <v>21991.935515092504</v>
      </c>
      <c r="DE57" s="1">
        <v>21659.234094722688</v>
      </c>
      <c r="DF57" s="6">
        <v>1.5360719539518697E-2</v>
      </c>
    </row>
    <row r="58" spans="1:110" x14ac:dyDescent="0.25">
      <c r="A58" s="2" t="s">
        <v>659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8993.9607748225008</v>
      </c>
      <c r="T58" s="1">
        <v>22.247138532115002</v>
      </c>
      <c r="U58" s="1">
        <v>0</v>
      </c>
      <c r="V58" s="1">
        <v>2112.4551710514997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239.78236766242503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11368.445452068539</v>
      </c>
      <c r="DB58" s="1">
        <v>3463.4505074127501</v>
      </c>
      <c r="DC58" s="1">
        <v>179.79115049578922</v>
      </c>
      <c r="DD58" s="1">
        <v>7725.2037941600001</v>
      </c>
      <c r="DE58" s="1">
        <v>7608.335243068429</v>
      </c>
      <c r="DF58" s="6">
        <v>1.5360594316351161E-2</v>
      </c>
    </row>
    <row r="59" spans="1:110" x14ac:dyDescent="0.25">
      <c r="A59" s="2" t="s">
        <v>660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588.97501471625003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2531.4574763895002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956.61413422975011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435.08303897499997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4512.1296643105006</v>
      </c>
      <c r="DB59" s="1">
        <v>252.03445120205001</v>
      </c>
      <c r="DC59" s="1">
        <v>35.394549578450096</v>
      </c>
      <c r="DD59" s="1">
        <v>4224.7006635300004</v>
      </c>
      <c r="DE59" s="1">
        <v>4160.8389017092977</v>
      </c>
      <c r="DF59" s="6">
        <v>1.5348289931260705E-2</v>
      </c>
    </row>
    <row r="60" spans="1:110" x14ac:dyDescent="0.25">
      <c r="A60" s="2" t="s">
        <v>183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6">
        <v>0</v>
      </c>
    </row>
    <row r="61" spans="1:110" x14ac:dyDescent="0.25">
      <c r="A61" s="2" t="s">
        <v>186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6">
        <v>0</v>
      </c>
    </row>
    <row r="62" spans="1:110" x14ac:dyDescent="0.25">
      <c r="A62" s="2" t="s">
        <v>189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6">
        <v>0</v>
      </c>
    </row>
    <row r="63" spans="1:110" x14ac:dyDescent="0.25">
      <c r="A63" s="2" t="s">
        <v>192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4754.9051936025007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29.494033243020002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1954.4543017354999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6.1947921480749999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6745.0483207290954</v>
      </c>
      <c r="DB63" s="1">
        <v>126.07045170032499</v>
      </c>
      <c r="DC63" s="1">
        <v>26.159337476269684</v>
      </c>
      <c r="DD63" s="1">
        <v>6592.8185315525006</v>
      </c>
      <c r="DE63" s="1">
        <v>6493.0868281883495</v>
      </c>
      <c r="DF63" s="6">
        <v>1.5359674990204545E-2</v>
      </c>
    </row>
    <row r="64" spans="1:110" x14ac:dyDescent="0.25">
      <c r="A64" s="2" t="s">
        <v>661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11688.693343094999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1907.04678283625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6766.6904559324994</v>
      </c>
      <c r="CE64" s="1">
        <v>3242.2638065792503</v>
      </c>
      <c r="CF64" s="1">
        <v>4929.5835740325001</v>
      </c>
      <c r="CG64" s="1">
        <v>571.19669109400002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29105.474653569498</v>
      </c>
      <c r="DB64" s="1">
        <v>2183.1491083945002</v>
      </c>
      <c r="DC64" s="1">
        <v>261.17079179249777</v>
      </c>
      <c r="DD64" s="1">
        <v>26661.1547533825</v>
      </c>
      <c r="DE64" s="1">
        <v>26258.212434983539</v>
      </c>
      <c r="DF64" s="6">
        <v>1.5345382683480936E-2</v>
      </c>
    </row>
    <row r="65" spans="1:110" x14ac:dyDescent="0.25">
      <c r="A65" s="2" t="s">
        <v>198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27.628902013382504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27.628902013382504</v>
      </c>
      <c r="DB65" s="1">
        <v>19.980835740405002</v>
      </c>
      <c r="DC65" s="1">
        <v>0.14431531014750121</v>
      </c>
      <c r="DD65" s="1">
        <v>7.5037509628300008</v>
      </c>
      <c r="DE65" s="1">
        <v>7.3901960041426982</v>
      </c>
      <c r="DF65" s="6">
        <v>1.5365622051654306E-2</v>
      </c>
    </row>
    <row r="66" spans="1:110" x14ac:dyDescent="0.25">
      <c r="A66" s="2" t="s">
        <v>201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6">
        <v>0</v>
      </c>
    </row>
    <row r="67" spans="1:110" x14ac:dyDescent="0.25">
      <c r="A67" s="2" t="s">
        <v>204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1.6369243288887501E-4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1.6369243288887501E-4</v>
      </c>
      <c r="DB67" s="1">
        <v>0</v>
      </c>
      <c r="DC67" s="1">
        <v>0</v>
      </c>
      <c r="DD67" s="1">
        <v>1.6369243288887501E-4</v>
      </c>
      <c r="DE67" s="1">
        <v>1.6121515683584271E-4</v>
      </c>
      <c r="DF67" s="6">
        <v>1.536627263623095E-2</v>
      </c>
    </row>
    <row r="68" spans="1:110" x14ac:dyDescent="0.25">
      <c r="A68" s="2" t="s">
        <v>207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41423.211780225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41423.211780225</v>
      </c>
      <c r="DB68" s="1">
        <v>15540.004855474999</v>
      </c>
      <c r="DC68" s="1">
        <v>74.798798637501022</v>
      </c>
      <c r="DD68" s="1">
        <v>25808.408126112499</v>
      </c>
      <c r="DE68" s="1">
        <v>25417.823807297777</v>
      </c>
      <c r="DF68" s="6">
        <v>1.5366552297155398E-2</v>
      </c>
    </row>
    <row r="69" spans="1:110" x14ac:dyDescent="0.25">
      <c r="A69" s="2" t="s">
        <v>210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0.96720290216625004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0.96720290216625004</v>
      </c>
      <c r="DB69" s="1">
        <v>0.27202004503315003</v>
      </c>
      <c r="DC69" s="1">
        <v>8.6452088559996199E-4</v>
      </c>
      <c r="DD69" s="1">
        <v>0.69431833624750006</v>
      </c>
      <c r="DE69" s="1">
        <v>0.68381252512858171</v>
      </c>
      <c r="DF69" s="6">
        <v>1.5363583925203586E-2</v>
      </c>
    </row>
    <row r="70" spans="1:110" x14ac:dyDescent="0.25">
      <c r="A70" s="2" t="s">
        <v>213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6">
        <v>0</v>
      </c>
    </row>
    <row r="71" spans="1:110" x14ac:dyDescent="0.25">
      <c r="A71" s="2" t="s">
        <v>216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343.97648932242504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343.97648932242504</v>
      </c>
      <c r="DB71" s="1">
        <v>90.301303286649997</v>
      </c>
      <c r="DC71" s="1">
        <v>0.48226071790003289</v>
      </c>
      <c r="DD71" s="1">
        <v>253.19292531787499</v>
      </c>
      <c r="DE71" s="1">
        <v>249.36141322600534</v>
      </c>
      <c r="DF71" s="6">
        <v>1.5365296668402403E-2</v>
      </c>
    </row>
    <row r="72" spans="1:110" x14ac:dyDescent="0.25">
      <c r="A72" s="2" t="s">
        <v>219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30.300569938624999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30.300569938624999</v>
      </c>
      <c r="DB72" s="1">
        <v>14.164150511372501</v>
      </c>
      <c r="DC72" s="1">
        <v>2.0564629274986146E-3</v>
      </c>
      <c r="DD72" s="1">
        <v>16.134362964325</v>
      </c>
      <c r="DE72" s="1">
        <v>15.89019234208671</v>
      </c>
      <c r="DF72" s="6">
        <v>1.5366121251508096E-2</v>
      </c>
    </row>
    <row r="73" spans="1:110" x14ac:dyDescent="0.25">
      <c r="A73" s="2" t="s">
        <v>222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4165.7084034725003</v>
      </c>
      <c r="AH73" s="1">
        <v>10082.111923087501</v>
      </c>
      <c r="AI73" s="1">
        <v>1537.2947484717499</v>
      </c>
      <c r="AJ73" s="1">
        <v>2544.81642085775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5594.1436820350009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23924.075177924504</v>
      </c>
      <c r="DB73" s="1">
        <v>13346.847627500001</v>
      </c>
      <c r="DC73" s="1">
        <v>53.742231172001993</v>
      </c>
      <c r="DD73" s="1">
        <v>10523.485319252501</v>
      </c>
      <c r="DE73" s="1">
        <v>10364.234415102717</v>
      </c>
      <c r="DF73" s="6">
        <v>1.5365428624204367E-2</v>
      </c>
    </row>
    <row r="74" spans="1:110" x14ac:dyDescent="0.25">
      <c r="A74" s="2" t="s">
        <v>225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6">
        <v>0</v>
      </c>
    </row>
    <row r="75" spans="1:110" x14ac:dyDescent="0.25">
      <c r="A75" s="2" t="s">
        <v>228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6">
        <v>0</v>
      </c>
    </row>
    <row r="76" spans="1:110" x14ac:dyDescent="0.25">
      <c r="A76" s="2" t="s">
        <v>231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1642.7630706907501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1642.7630706907501</v>
      </c>
      <c r="DB76" s="1">
        <v>804.91168666425006</v>
      </c>
      <c r="DC76" s="1">
        <v>3.6572781867499771</v>
      </c>
      <c r="DD76" s="1">
        <v>834.19410583975002</v>
      </c>
      <c r="DE76" s="1">
        <v>821.57056548910884</v>
      </c>
      <c r="DF76" s="6">
        <v>1.5365132200331394E-2</v>
      </c>
    </row>
    <row r="77" spans="1:110" x14ac:dyDescent="0.25">
      <c r="A77" s="2" t="s">
        <v>234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6.209308356975E-5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6.209308356975E-5</v>
      </c>
      <c r="DB77" s="1">
        <v>0</v>
      </c>
      <c r="DC77" s="1">
        <v>0</v>
      </c>
      <c r="DD77" s="1">
        <v>6.209308356975E-5</v>
      </c>
      <c r="DE77" s="1">
        <v>6.1153274195201526E-5</v>
      </c>
      <c r="DF77" s="6">
        <v>1.5368095771104564E-2</v>
      </c>
    </row>
    <row r="78" spans="1:110" x14ac:dyDescent="0.25">
      <c r="A78" s="2" t="s">
        <v>237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1.3216080778992502E-4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1.3216080778992502E-4</v>
      </c>
      <c r="DB78" s="1">
        <v>0</v>
      </c>
      <c r="DC78" s="1">
        <v>0</v>
      </c>
      <c r="DD78" s="1">
        <v>1.3216080778992502E-4</v>
      </c>
      <c r="DE78" s="1">
        <v>1.3016071392353166E-4</v>
      </c>
      <c r="DF78" s="6">
        <v>1.5366340626929847E-2</v>
      </c>
    </row>
    <row r="79" spans="1:110" x14ac:dyDescent="0.25">
      <c r="A79" s="2" t="s">
        <v>240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6">
        <v>0</v>
      </c>
    </row>
    <row r="80" spans="1:110" x14ac:dyDescent="0.25">
      <c r="A80" s="2" t="s">
        <v>243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6">
        <v>0</v>
      </c>
    </row>
    <row r="81" spans="1:110" x14ac:dyDescent="0.25">
      <c r="A81" s="2" t="s">
        <v>246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6">
        <v>0</v>
      </c>
    </row>
    <row r="82" spans="1:110" x14ac:dyDescent="0.25">
      <c r="A82" s="2" t="s">
        <v>249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6">
        <v>0</v>
      </c>
    </row>
    <row r="83" spans="1:110" x14ac:dyDescent="0.25">
      <c r="A83" s="2" t="s">
        <v>252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6">
        <v>0</v>
      </c>
    </row>
    <row r="84" spans="1:110" x14ac:dyDescent="0.25">
      <c r="A84" s="2" t="s">
        <v>255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6">
        <v>0</v>
      </c>
    </row>
    <row r="85" spans="1:110" x14ac:dyDescent="0.25">
      <c r="A85" s="2" t="s">
        <v>258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6">
        <v>0</v>
      </c>
    </row>
    <row r="86" spans="1:110" x14ac:dyDescent="0.25">
      <c r="A86" s="2" t="s">
        <v>261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6">
        <v>0</v>
      </c>
    </row>
    <row r="87" spans="1:110" x14ac:dyDescent="0.25">
      <c r="A87" s="2" t="s">
        <v>264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6">
        <v>0</v>
      </c>
    </row>
    <row r="88" spans="1:110" x14ac:dyDescent="0.25">
      <c r="A88" s="2" t="s">
        <v>267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6">
        <v>0</v>
      </c>
    </row>
    <row r="89" spans="1:110" x14ac:dyDescent="0.25">
      <c r="A89" s="2" t="s">
        <v>270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101.12958867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101.12958867</v>
      </c>
      <c r="DB89" s="1">
        <v>4.7849456814649995</v>
      </c>
      <c r="DC89" s="1">
        <v>0.29209838130999799</v>
      </c>
      <c r="DD89" s="1">
        <v>96.052544607225002</v>
      </c>
      <c r="DE89" s="1">
        <v>94.601762361071195</v>
      </c>
      <c r="DF89" s="6">
        <v>1.5335678849370005E-2</v>
      </c>
    </row>
    <row r="90" spans="1:110" x14ac:dyDescent="0.25">
      <c r="A90" s="2" t="s">
        <v>273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137.81164533227502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137.81164533227502</v>
      </c>
      <c r="DB90" s="1">
        <v>14.1012469394725</v>
      </c>
      <c r="DC90" s="1">
        <v>0.89843236250250413</v>
      </c>
      <c r="DD90" s="1">
        <v>122.81196603030001</v>
      </c>
      <c r="DE90" s="1">
        <v>120.95693259525063</v>
      </c>
      <c r="DF90" s="6">
        <v>1.5336313473298314E-2</v>
      </c>
    </row>
    <row r="91" spans="1:110" x14ac:dyDescent="0.25">
      <c r="A91" s="2" t="s">
        <v>276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42.00265045215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1175.4863061997501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2783.3540236069998</v>
      </c>
      <c r="AV91" s="1">
        <v>0</v>
      </c>
      <c r="AW91" s="1">
        <v>15019.518120805002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2584.0142171680004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31.027832004515002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12250.914178352501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33886.317328588921</v>
      </c>
      <c r="DB91" s="1">
        <v>2121.608447219</v>
      </c>
      <c r="DC91" s="1">
        <v>157.47852773241902</v>
      </c>
      <c r="DD91" s="1">
        <v>31607.2303536375</v>
      </c>
      <c r="DE91" s="1">
        <v>31128.995035109303</v>
      </c>
      <c r="DF91" s="6">
        <v>1.5363018240351555E-2</v>
      </c>
    </row>
    <row r="92" spans="1:110" x14ac:dyDescent="0.25">
      <c r="A92" s="2" t="s">
        <v>279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5.0553907178325002E-5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5.0553907178325002E-5</v>
      </c>
      <c r="DB92" s="1">
        <v>0</v>
      </c>
      <c r="DC92" s="1">
        <v>0</v>
      </c>
      <c r="DD92" s="1">
        <v>5.0553907178325002E-5</v>
      </c>
      <c r="DE92" s="1">
        <v>4.9788992200599525E-5</v>
      </c>
      <c r="DF92" s="6">
        <v>1.536313437804967E-2</v>
      </c>
    </row>
    <row r="93" spans="1:110" x14ac:dyDescent="0.25">
      <c r="A93" s="2" t="s">
        <v>282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8.6174667678800003E-5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8.6174667678800003E-5</v>
      </c>
      <c r="DB93" s="1">
        <v>0</v>
      </c>
      <c r="DC93" s="1">
        <v>0</v>
      </c>
      <c r="DD93" s="1">
        <v>8.6174667678800003E-5</v>
      </c>
      <c r="DE93" s="1">
        <v>8.4870361134410481E-5</v>
      </c>
      <c r="DF93" s="6">
        <v>1.5368221920534449E-2</v>
      </c>
    </row>
    <row r="94" spans="1:110" x14ac:dyDescent="0.25">
      <c r="A94" s="2" t="s">
        <v>285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82.62303523460001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45.843800618300001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128.4668358529</v>
      </c>
      <c r="DB94" s="1">
        <v>15.815006368525001</v>
      </c>
      <c r="DC94" s="1">
        <v>1.2580714379999876</v>
      </c>
      <c r="DD94" s="1">
        <v>111.39375804637501</v>
      </c>
      <c r="DE94" s="1">
        <v>109.70808813848336</v>
      </c>
      <c r="DF94" s="6">
        <v>1.5365046793668005E-2</v>
      </c>
    </row>
    <row r="95" spans="1:110" x14ac:dyDescent="0.25">
      <c r="A95" s="2" t="s">
        <v>288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79.246403753250007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43.970403214150004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123.2168069674</v>
      </c>
      <c r="DB95" s="1">
        <v>35.227008334062504</v>
      </c>
      <c r="DC95" s="1">
        <v>0.92399701928749778</v>
      </c>
      <c r="DD95" s="1">
        <v>87.065801614050002</v>
      </c>
      <c r="DE95" s="1">
        <v>85.748365403679742</v>
      </c>
      <c r="DF95" s="6">
        <v>1.5363980458031275E-2</v>
      </c>
    </row>
    <row r="96" spans="1:110" x14ac:dyDescent="0.25">
      <c r="A96" s="2" t="s">
        <v>291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104.338074064925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57.892657233325004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162.23073129824999</v>
      </c>
      <c r="DB96" s="1">
        <v>15.67315074933</v>
      </c>
      <c r="DC96" s="1">
        <v>1.1366191568699833</v>
      </c>
      <c r="DD96" s="1">
        <v>145.42096139205</v>
      </c>
      <c r="DE96" s="1">
        <v>143.22026736521244</v>
      </c>
      <c r="DF96" s="6">
        <v>1.5365800297144997E-2</v>
      </c>
    </row>
    <row r="97" spans="1:110" x14ac:dyDescent="0.25">
      <c r="A97" s="2" t="s">
        <v>662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2620.2281260932505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16.252952326477502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69.856432735075003</v>
      </c>
      <c r="AL97" s="1">
        <v>12.02071129888</v>
      </c>
      <c r="AM97" s="1">
        <v>0</v>
      </c>
      <c r="AN97" s="1">
        <v>1036.90489856775</v>
      </c>
      <c r="AO97" s="1">
        <v>0</v>
      </c>
      <c r="AP97" s="1">
        <v>0</v>
      </c>
      <c r="AQ97" s="1">
        <v>0</v>
      </c>
      <c r="AR97" s="1">
        <v>26.397967821464999</v>
      </c>
      <c r="AS97" s="1">
        <v>0</v>
      </c>
      <c r="AT97" s="1">
        <v>204.37370510310001</v>
      </c>
      <c r="AU97" s="1">
        <v>1077.0180224947501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12.829667362635002</v>
      </c>
      <c r="BY97" s="1">
        <v>12.0062354127825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3.4137002336882505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4740.4696303075007</v>
      </c>
      <c r="CS97" s="1">
        <v>24.853362548900002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9856.6254123062536</v>
      </c>
      <c r="DB97" s="1">
        <v>639.30190451650003</v>
      </c>
      <c r="DC97" s="1">
        <v>33.966529624753093</v>
      </c>
      <c r="DD97" s="1">
        <v>9183.3569781650003</v>
      </c>
      <c r="DE97" s="1">
        <v>9044.410243833323</v>
      </c>
      <c r="DF97" s="6">
        <v>1.5362719136542295E-2</v>
      </c>
    </row>
    <row r="98" spans="1:110" x14ac:dyDescent="0.25">
      <c r="A98" s="2" t="s">
        <v>297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6">
        <v>0</v>
      </c>
    </row>
    <row r="99" spans="1:110" x14ac:dyDescent="0.25">
      <c r="A99" s="2" t="s">
        <v>300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6">
        <v>0</v>
      </c>
    </row>
    <row r="100" spans="1:110" x14ac:dyDescent="0.25">
      <c r="A100" s="2" t="s">
        <v>303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24.263117365905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104.28444473760001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39.4080797252875</v>
      </c>
      <c r="AS100" s="1">
        <v>0</v>
      </c>
      <c r="AT100" s="1">
        <v>0</v>
      </c>
      <c r="AU100" s="1">
        <v>1607.8233623245001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17.923445388447501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1793.7024495417402</v>
      </c>
      <c r="DB100" s="1">
        <v>53.032146619975002</v>
      </c>
      <c r="DC100" s="1">
        <v>17.850340147514999</v>
      </c>
      <c r="DD100" s="1">
        <v>1722.8199627742501</v>
      </c>
      <c r="DE100" s="1">
        <v>1696.7588701741586</v>
      </c>
      <c r="DF100" s="6">
        <v>1.5359337769318164E-2</v>
      </c>
    </row>
    <row r="101" spans="1:110" x14ac:dyDescent="0.25">
      <c r="A101" s="2" t="s">
        <v>306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9.4969070904050004E-2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6.2932201089774997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7.0154821473575005E-2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6.4583440013551243</v>
      </c>
      <c r="DB101" s="1">
        <v>0.15016292296605002</v>
      </c>
      <c r="DC101" s="1">
        <v>4.8428895486574142E-2</v>
      </c>
      <c r="DD101" s="1">
        <v>6.2597521829025</v>
      </c>
      <c r="DE101" s="1">
        <v>6.1650615965980302</v>
      </c>
      <c r="DF101" s="6">
        <v>1.5359227936460754E-2</v>
      </c>
    </row>
    <row r="102" spans="1:110" x14ac:dyDescent="0.25">
      <c r="A102" s="2" t="s">
        <v>309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0.67326580106225009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44.614761598100003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0.49734951059550003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45.785376909757751</v>
      </c>
      <c r="DB102" s="1">
        <v>1.0145580014222499</v>
      </c>
      <c r="DC102" s="1">
        <v>0.32178402851049981</v>
      </c>
      <c r="DD102" s="1">
        <v>44.449034879825</v>
      </c>
      <c r="DE102" s="1">
        <v>43.77652057725507</v>
      </c>
      <c r="DF102" s="6">
        <v>1.5362443010588358E-2</v>
      </c>
    </row>
    <row r="103" spans="1:110" x14ac:dyDescent="0.25">
      <c r="A103" s="2" t="s">
        <v>312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6">
        <v>0</v>
      </c>
    </row>
    <row r="104" spans="1:110" x14ac:dyDescent="0.25">
      <c r="A104" s="2" t="s">
        <v>315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41.084097011200001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176.58201993602498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66.728592945149998</v>
      </c>
      <c r="AS104" s="1">
        <v>0</v>
      </c>
      <c r="AT104" s="1">
        <v>0</v>
      </c>
      <c r="AU104" s="1">
        <v>2722.4786886727502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62.824135979075002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3069.6975345442002</v>
      </c>
      <c r="DB104" s="1">
        <v>76.279855173325004</v>
      </c>
      <c r="DC104" s="1">
        <v>30.526377632625554</v>
      </c>
      <c r="DD104" s="1">
        <v>2962.8913017382497</v>
      </c>
      <c r="DE104" s="1">
        <v>2918.0702342285413</v>
      </c>
      <c r="DF104" s="6">
        <v>1.5359831639404631E-2</v>
      </c>
    </row>
    <row r="105" spans="1:110" x14ac:dyDescent="0.25">
      <c r="A105" s="2" t="s">
        <v>318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6">
        <v>0</v>
      </c>
    </row>
    <row r="106" spans="1:110" x14ac:dyDescent="0.25">
      <c r="A106" s="2" t="s">
        <v>321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6">
        <v>0</v>
      </c>
    </row>
    <row r="107" spans="1:110" x14ac:dyDescent="0.25">
      <c r="A107" s="2" t="s">
        <v>324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6">
        <v>0</v>
      </c>
    </row>
    <row r="108" spans="1:110" x14ac:dyDescent="0.25">
      <c r="A108" s="2" t="s">
        <v>327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6">
        <v>0</v>
      </c>
    </row>
    <row r="109" spans="1:110" x14ac:dyDescent="0.25">
      <c r="A109" s="2" t="s">
        <v>330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6">
        <v>0</v>
      </c>
    </row>
    <row r="110" spans="1:110" x14ac:dyDescent="0.25">
      <c r="A110" s="2" t="s">
        <v>333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6">
        <v>0</v>
      </c>
    </row>
    <row r="111" spans="1:110" x14ac:dyDescent="0.25">
      <c r="A111" s="2" t="s">
        <v>336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6">
        <v>0</v>
      </c>
    </row>
    <row r="112" spans="1:110" x14ac:dyDescent="0.25">
      <c r="A112" s="2" t="s">
        <v>339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6">
        <v>0</v>
      </c>
    </row>
    <row r="113" spans="1:110" x14ac:dyDescent="0.25">
      <c r="A113" s="2" t="s">
        <v>342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6">
        <v>0</v>
      </c>
    </row>
    <row r="114" spans="1:110" x14ac:dyDescent="0.25">
      <c r="A114" s="2" t="s">
        <v>345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6">
        <v>0</v>
      </c>
    </row>
    <row r="115" spans="1:110" x14ac:dyDescent="0.25">
      <c r="A115" s="2" t="s">
        <v>348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6">
        <v>0</v>
      </c>
    </row>
    <row r="116" spans="1:110" x14ac:dyDescent="0.25">
      <c r="A116" s="2" t="s">
        <v>351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6">
        <v>0</v>
      </c>
    </row>
    <row r="117" spans="1:110" x14ac:dyDescent="0.25">
      <c r="A117" s="2" t="s">
        <v>354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6">
        <v>0</v>
      </c>
    </row>
    <row r="118" spans="1:110" x14ac:dyDescent="0.25">
      <c r="A118" s="2" t="s">
        <v>664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34.195631691717502</v>
      </c>
      <c r="U118" s="1">
        <v>0</v>
      </c>
      <c r="V118" s="1">
        <v>3247.0138327137497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85.751278252550009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368.56493105890002</v>
      </c>
      <c r="AL118" s="1">
        <v>0</v>
      </c>
      <c r="AM118" s="1">
        <v>0</v>
      </c>
      <c r="AN118" s="1">
        <v>0</v>
      </c>
      <c r="AO118" s="1">
        <v>3214.7555907137498</v>
      </c>
      <c r="AP118" s="1">
        <v>0</v>
      </c>
      <c r="AQ118" s="1">
        <v>0</v>
      </c>
      <c r="AR118" s="1">
        <v>139.276975975125</v>
      </c>
      <c r="AS118" s="1">
        <v>0</v>
      </c>
      <c r="AT118" s="1">
        <v>1078.2841584932501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4.9783741650575006</v>
      </c>
      <c r="BX118" s="1">
        <v>67.689888556750006</v>
      </c>
      <c r="BY118" s="1">
        <v>63.3455098154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8303.8561714362513</v>
      </c>
      <c r="DB118" s="1">
        <v>631.51557135375003</v>
      </c>
      <c r="DC118" s="1">
        <v>40.36312530250143</v>
      </c>
      <c r="DD118" s="1">
        <v>7631.9774747800002</v>
      </c>
      <c r="DE118" s="1">
        <v>7516.5193238592465</v>
      </c>
      <c r="DF118" s="6">
        <v>1.5360587254031489E-2</v>
      </c>
    </row>
    <row r="119" spans="1:110" x14ac:dyDescent="0.25">
      <c r="A119" s="2" t="s">
        <v>665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143.60482236745003</v>
      </c>
      <c r="AP119" s="1">
        <v>0</v>
      </c>
      <c r="AQ119" s="1">
        <v>0</v>
      </c>
      <c r="AR119" s="1">
        <v>6.2215664889349993</v>
      </c>
      <c r="AS119" s="1">
        <v>61.3890474381</v>
      </c>
      <c r="AT119" s="1">
        <v>48.167603726374999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6.8368521322825009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266.2198921531425</v>
      </c>
      <c r="DB119" s="1">
        <v>7.8726239601000003</v>
      </c>
      <c r="DC119" s="1">
        <v>1.1083528723175391</v>
      </c>
      <c r="DD119" s="1">
        <v>257.23891532072497</v>
      </c>
      <c r="DE119" s="1">
        <v>253.34681676958593</v>
      </c>
      <c r="DF119" s="6">
        <v>1.5362729245099739E-2</v>
      </c>
    </row>
    <row r="120" spans="1:110" x14ac:dyDescent="0.25">
      <c r="A120" s="2" t="s">
        <v>666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3.8822471664580006E-34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9146.1390314575001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9146.1390314575001</v>
      </c>
      <c r="DB120" s="1">
        <v>1708.79569206475</v>
      </c>
      <c r="DC120" s="1">
        <v>67.302789652749198</v>
      </c>
      <c r="DD120" s="1">
        <v>7370.0405497400006</v>
      </c>
      <c r="DE120" s="1">
        <v>6654.7677844258269</v>
      </c>
      <c r="DF120" s="6">
        <v>0.10748275349113288</v>
      </c>
    </row>
    <row r="121" spans="1:110" x14ac:dyDescent="0.25">
      <c r="A121" s="2" t="s">
        <v>667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200.991831657425</v>
      </c>
      <c r="AL121" s="1">
        <v>0</v>
      </c>
      <c r="AM121" s="1">
        <v>0</v>
      </c>
      <c r="AN121" s="1">
        <v>0</v>
      </c>
      <c r="AO121" s="1">
        <v>1753.1225488530001</v>
      </c>
      <c r="AP121" s="1">
        <v>478.82118284675005</v>
      </c>
      <c r="AQ121" s="1">
        <v>0</v>
      </c>
      <c r="AR121" s="1">
        <v>0</v>
      </c>
      <c r="AS121" s="1">
        <v>749.43557498475002</v>
      </c>
      <c r="AT121" s="1">
        <v>588.02742885750001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352.10556630642503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83.46376566672501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4205.967899172575</v>
      </c>
      <c r="DB121" s="1">
        <v>289.86369159545001</v>
      </c>
      <c r="DC121" s="1">
        <v>16.977915992625185</v>
      </c>
      <c r="DD121" s="1">
        <v>3899.1262915845</v>
      </c>
      <c r="DE121" s="1">
        <v>3840.1312186228856</v>
      </c>
      <c r="DF121" s="6">
        <v>1.5362775281093304E-2</v>
      </c>
    </row>
    <row r="122" spans="1:110" x14ac:dyDescent="0.25">
      <c r="A122" s="2" t="s">
        <v>668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4834.9862793675002</v>
      </c>
      <c r="BO122" s="1">
        <v>0</v>
      </c>
      <c r="BP122" s="1">
        <v>8401.4978376899999</v>
      </c>
      <c r="BQ122" s="1">
        <v>2835.6204402075</v>
      </c>
      <c r="BR122" s="1">
        <v>826.44003091900004</v>
      </c>
      <c r="BS122" s="1">
        <v>6.5617296508250002E-37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16898.544588183999</v>
      </c>
      <c r="DB122" s="1">
        <v>1651.5856998777501</v>
      </c>
      <c r="DC122" s="1">
        <v>88.125484863747261</v>
      </c>
      <c r="DD122" s="1">
        <v>15158.833403442501</v>
      </c>
      <c r="DE122" s="1">
        <v>13687.648046106391</v>
      </c>
      <c r="DF122" s="6">
        <v>0.10748269917377114</v>
      </c>
    </row>
    <row r="123" spans="1:110" x14ac:dyDescent="0.25">
      <c r="A123" s="2" t="s">
        <v>669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3301.4939711715001</v>
      </c>
      <c r="AQ123" s="1">
        <v>0</v>
      </c>
      <c r="AR123" s="1">
        <v>0</v>
      </c>
      <c r="AS123" s="1">
        <v>0</v>
      </c>
      <c r="AT123" s="1">
        <v>4054.4981141775002</v>
      </c>
      <c r="AU123" s="1">
        <v>0</v>
      </c>
      <c r="AV123" s="1">
        <v>0</v>
      </c>
      <c r="AW123" s="1">
        <v>0</v>
      </c>
      <c r="AX123" s="1">
        <v>0</v>
      </c>
      <c r="AY123" s="1">
        <v>5935.9197560250004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575.48703727999998</v>
      </c>
      <c r="CR123" s="1">
        <v>0</v>
      </c>
      <c r="CS123" s="1">
        <v>493.05513212925001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14360.454010783249</v>
      </c>
      <c r="DB123" s="1">
        <v>2237.82279630425</v>
      </c>
      <c r="DC123" s="1">
        <v>121.9200256389995</v>
      </c>
      <c r="DD123" s="1">
        <v>12000.71118884</v>
      </c>
      <c r="DE123" s="1">
        <v>11819.15563221093</v>
      </c>
      <c r="DF123" s="6">
        <v>1.5361127501720456E-2</v>
      </c>
    </row>
    <row r="124" spans="1:110" x14ac:dyDescent="0.25">
      <c r="A124" s="2" t="s">
        <v>670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5336.5616196650008</v>
      </c>
      <c r="AZ124" s="1">
        <v>0</v>
      </c>
      <c r="BA124" s="1">
        <v>0</v>
      </c>
      <c r="BB124" s="1">
        <v>0</v>
      </c>
      <c r="BC124" s="1">
        <v>0</v>
      </c>
      <c r="BD124" s="1">
        <v>37236.333905440006</v>
      </c>
      <c r="BE124" s="1">
        <v>1290.0998400257499</v>
      </c>
      <c r="BF124" s="1">
        <v>0</v>
      </c>
      <c r="BG124" s="1">
        <v>6264.3893051900004</v>
      </c>
      <c r="BH124" s="1">
        <v>0</v>
      </c>
      <c r="BI124" s="1">
        <v>14975.364652067501</v>
      </c>
      <c r="BJ124" s="1">
        <v>1733.0337286475001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2182.6531379237499</v>
      </c>
      <c r="BV124" s="1">
        <v>0</v>
      </c>
      <c r="BW124" s="1">
        <v>0</v>
      </c>
      <c r="BX124" s="1">
        <v>228.82343639897499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6.2247519903324999E-12</v>
      </c>
      <c r="CX124" s="1">
        <v>0</v>
      </c>
      <c r="CY124" s="1">
        <v>0</v>
      </c>
      <c r="CZ124" s="1">
        <v>0</v>
      </c>
      <c r="DA124" s="1">
        <v>69247.259625358492</v>
      </c>
      <c r="DB124" s="1">
        <v>2111.4188750272501</v>
      </c>
      <c r="DC124" s="1">
        <v>324.98928808124037</v>
      </c>
      <c r="DD124" s="1">
        <v>66810.851462250008</v>
      </c>
      <c r="DE124" s="1">
        <v>65799.785957303975</v>
      </c>
      <c r="DF124" s="6">
        <v>1.5365787141041627E-2</v>
      </c>
    </row>
    <row r="125" spans="1:110" x14ac:dyDescent="0.25">
      <c r="A125" s="2" t="s">
        <v>671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2588.1352075835002</v>
      </c>
      <c r="BG125" s="1">
        <v>1336.2089646845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3.5897253957217501</v>
      </c>
      <c r="BX125" s="1">
        <v>48.808736286125004</v>
      </c>
      <c r="BY125" s="1">
        <v>45.676057759900004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4022.4186917097468</v>
      </c>
      <c r="DB125" s="1">
        <v>309.96218927355005</v>
      </c>
      <c r="DC125" s="1">
        <v>9.2062885559462302</v>
      </c>
      <c r="DD125" s="1">
        <v>3703.2502138802506</v>
      </c>
      <c r="DE125" s="1">
        <v>3647.2166323762094</v>
      </c>
      <c r="DF125" s="6">
        <v>1.5363381765325682E-2</v>
      </c>
    </row>
    <row r="126" spans="1:110" x14ac:dyDescent="0.25">
      <c r="A126" s="2" t="s">
        <v>672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1773.7275009305001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4447.9276981700004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19117.484216077501</v>
      </c>
      <c r="AL126" s="1">
        <v>3289.6914868797503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7224.3139415050009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258.2288401221</v>
      </c>
      <c r="BX126" s="1">
        <v>3511.0798017257498</v>
      </c>
      <c r="BY126" s="1">
        <v>3285.7277553940003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6801.569680095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49709.750920899605</v>
      </c>
      <c r="DB126" s="1">
        <v>10854.41455937</v>
      </c>
      <c r="DC126" s="1">
        <v>578.71447439210169</v>
      </c>
      <c r="DD126" s="1">
        <v>38276.621887137502</v>
      </c>
      <c r="DE126" s="1">
        <v>37698.119808249212</v>
      </c>
      <c r="DF126" s="6">
        <v>1.534564805435471E-2</v>
      </c>
    </row>
    <row r="127" spans="1:110" x14ac:dyDescent="0.25">
      <c r="A127" s="2" t="s">
        <v>384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6">
        <v>0</v>
      </c>
    </row>
    <row r="128" spans="1:110" x14ac:dyDescent="0.25">
      <c r="A128" s="2" t="s">
        <v>387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6">
        <v>0</v>
      </c>
    </row>
    <row r="129" spans="1:110" x14ac:dyDescent="0.25">
      <c r="A129" s="2" t="s">
        <v>390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2912.3507010847497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2912.3507010847497</v>
      </c>
      <c r="DB129" s="1">
        <v>451.5428069555</v>
      </c>
      <c r="DC129" s="1">
        <v>4.0322802497030352E-3</v>
      </c>
      <c r="DD129" s="1">
        <v>2460.803861849</v>
      </c>
      <c r="DE129" s="1">
        <v>2514.7317331228733</v>
      </c>
      <c r="DF129" s="6">
        <v>2.1444780993360252E-2</v>
      </c>
    </row>
    <row r="130" spans="1:110" x14ac:dyDescent="0.25">
      <c r="A130" s="2" t="s">
        <v>393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970.84405123199997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970.84405123199997</v>
      </c>
      <c r="DB130" s="1">
        <v>180.34050835705</v>
      </c>
      <c r="DC130" s="1">
        <v>3.2258241999443271E-3</v>
      </c>
      <c r="DD130" s="1">
        <v>790.50031705075003</v>
      </c>
      <c r="DE130" s="1">
        <v>807.82490564159241</v>
      </c>
      <c r="DF130" s="6">
        <v>2.1445969875220437E-2</v>
      </c>
    </row>
    <row r="131" spans="1:110" x14ac:dyDescent="0.25">
      <c r="A131" s="2" t="s">
        <v>396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1216.7728236795001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1216.7728236795001</v>
      </c>
      <c r="DB131" s="1">
        <v>177.60218683927502</v>
      </c>
      <c r="DC131" s="1">
        <v>-4.0322802487935405E-4</v>
      </c>
      <c r="DD131" s="1">
        <v>1039.17104006825</v>
      </c>
      <c r="DE131" s="1">
        <v>1061.9425180784619</v>
      </c>
      <c r="DF131" s="6">
        <v>2.144323032796154E-2</v>
      </c>
    </row>
    <row r="132" spans="1:110" x14ac:dyDescent="0.25">
      <c r="A132" s="2" t="s">
        <v>399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190.20346584855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190.20346584855</v>
      </c>
      <c r="DB132" s="1">
        <v>24.983000358937499</v>
      </c>
      <c r="DC132" s="1">
        <v>-2.0161401249652044E-4</v>
      </c>
      <c r="DD132" s="1">
        <v>165.220667103625</v>
      </c>
      <c r="DE132" s="1">
        <v>168.84116403982711</v>
      </c>
      <c r="DF132" s="6">
        <v>2.144321236347364E-2</v>
      </c>
    </row>
    <row r="133" spans="1:110" x14ac:dyDescent="0.25">
      <c r="A133" s="2" t="s">
        <v>402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551.94658518050005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551.94658518050005</v>
      </c>
      <c r="DB133" s="1">
        <v>81.266576158500001</v>
      </c>
      <c r="DC133" s="1">
        <v>0</v>
      </c>
      <c r="DD133" s="1">
        <v>470.68000902200004</v>
      </c>
      <c r="DE133" s="1">
        <v>480.9930896886496</v>
      </c>
      <c r="DF133" s="6">
        <v>2.1441224183335571E-2</v>
      </c>
    </row>
    <row r="134" spans="1:110" x14ac:dyDescent="0.25">
      <c r="A134" s="2" t="s">
        <v>405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76.184693359424998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76.184693359424998</v>
      </c>
      <c r="DB134" s="1">
        <v>12.449826563084999</v>
      </c>
      <c r="DC134" s="1">
        <v>2.4193681499440345E-4</v>
      </c>
      <c r="DD134" s="1">
        <v>63.734624859525006</v>
      </c>
      <c r="DE134" s="1">
        <v>65.13138261844567</v>
      </c>
      <c r="DF134" s="6">
        <v>2.1445234275206258E-2</v>
      </c>
    </row>
    <row r="135" spans="1:110" x14ac:dyDescent="0.25">
      <c r="A135" s="2" t="s">
        <v>408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481.80507023175005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481.80507023175005</v>
      </c>
      <c r="DB135" s="1">
        <v>69.792722707125009</v>
      </c>
      <c r="DC135" s="1">
        <v>2.0161401250220479E-3</v>
      </c>
      <c r="DD135" s="1">
        <v>412.01033138450003</v>
      </c>
      <c r="DE135" s="1">
        <v>421.04106688470142</v>
      </c>
      <c r="DF135" s="6">
        <v>2.1448585923031539E-2</v>
      </c>
    </row>
    <row r="136" spans="1:110" x14ac:dyDescent="0.25">
      <c r="A136" s="2" t="s">
        <v>411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219.89516146942501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219.89516146942501</v>
      </c>
      <c r="DB136" s="1">
        <v>32.400823429639999</v>
      </c>
      <c r="DC136" s="1">
        <v>1.6129121001995372E-4</v>
      </c>
      <c r="DD136" s="1">
        <v>187.494176748575</v>
      </c>
      <c r="DE136" s="1">
        <v>191.60300293603544</v>
      </c>
      <c r="DF136" s="6">
        <v>2.1444476988871222E-2</v>
      </c>
    </row>
    <row r="137" spans="1:110" x14ac:dyDescent="0.25">
      <c r="A137" s="2" t="s">
        <v>414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6">
        <v>0</v>
      </c>
    </row>
    <row r="138" spans="1:110" x14ac:dyDescent="0.25">
      <c r="A138" s="2" t="s">
        <v>417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6">
        <v>0</v>
      </c>
    </row>
    <row r="139" spans="1:110" x14ac:dyDescent="0.25">
      <c r="A139" s="2" t="s">
        <v>420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3.29871573007925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3.29871573007925</v>
      </c>
      <c r="DB139" s="1">
        <v>5.9664037947150007E-2</v>
      </c>
      <c r="DC139" s="1">
        <v>-2.4193681502637787E-6</v>
      </c>
      <c r="DD139" s="1">
        <v>3.2390541115002502</v>
      </c>
      <c r="DE139" s="1">
        <v>3.3100331825271709</v>
      </c>
      <c r="DF139" s="6">
        <v>2.1443613134031793E-2</v>
      </c>
    </row>
    <row r="140" spans="1:110" x14ac:dyDescent="0.25">
      <c r="A140" s="2" t="s">
        <v>423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138.66165000897502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138.66165000897502</v>
      </c>
      <c r="DB140" s="1">
        <v>20.548459831197501</v>
      </c>
      <c r="DC140" s="1">
        <v>4.0322802504988431E-5</v>
      </c>
      <c r="DD140" s="1">
        <v>118.11314985497501</v>
      </c>
      <c r="DE140" s="1">
        <v>120.70165320752636</v>
      </c>
      <c r="DF140" s="6">
        <v>2.1445467263823275E-2</v>
      </c>
    </row>
    <row r="141" spans="1:110" x14ac:dyDescent="0.25">
      <c r="A141" s="2" t="s">
        <v>426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2768.89023435025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2768.89023435025</v>
      </c>
      <c r="DB141" s="1">
        <v>407.10304632025003</v>
      </c>
      <c r="DC141" s="1">
        <v>4.0322802497030352E-3</v>
      </c>
      <c r="DD141" s="1">
        <v>2361.7831557497502</v>
      </c>
      <c r="DE141" s="1">
        <v>2413.5410937237016</v>
      </c>
      <c r="DF141" s="6">
        <v>2.1444813228391015E-2</v>
      </c>
    </row>
    <row r="142" spans="1:110" x14ac:dyDescent="0.25">
      <c r="A142" s="2" t="s">
        <v>429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14180.158663965001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14180.158663965001</v>
      </c>
      <c r="DB142" s="1">
        <v>2045.0556066727502</v>
      </c>
      <c r="DC142" s="1">
        <v>-4.0322802487935405E-3</v>
      </c>
      <c r="DD142" s="1">
        <v>12135.107089572501</v>
      </c>
      <c r="DE142" s="1">
        <v>12401.048021731787</v>
      </c>
      <c r="DF142" s="6">
        <v>2.1445036878596682E-2</v>
      </c>
    </row>
    <row r="143" spans="1:110" x14ac:dyDescent="0.25">
      <c r="A143" s="2" t="s">
        <v>432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6">
        <v>0</v>
      </c>
    </row>
    <row r="144" spans="1:110" x14ac:dyDescent="0.25">
      <c r="A144" s="2" t="s">
        <v>435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6">
        <v>0</v>
      </c>
    </row>
    <row r="145" spans="1:110" x14ac:dyDescent="0.25">
      <c r="A145" s="2" t="s">
        <v>438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6">
        <v>0</v>
      </c>
    </row>
    <row r="146" spans="1:110" x14ac:dyDescent="0.25">
      <c r="A146" s="2" t="s">
        <v>441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8.9542024915575006E-5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8.9542024915575006E-5</v>
      </c>
      <c r="DB146" s="1">
        <v>0</v>
      </c>
      <c r="DC146" s="1">
        <v>0</v>
      </c>
      <c r="DD146" s="1">
        <v>8.9542024915575006E-5</v>
      </c>
      <c r="DE146" s="1">
        <v>8.8186862013612033E-5</v>
      </c>
      <c r="DF146" s="6">
        <v>1.5366947763191722E-2</v>
      </c>
    </row>
    <row r="147" spans="1:110" x14ac:dyDescent="0.25">
      <c r="A147" s="2" t="s">
        <v>444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6">
        <v>0</v>
      </c>
    </row>
    <row r="148" spans="1:110" x14ac:dyDescent="0.25">
      <c r="A148" s="2" t="s">
        <v>447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11037.157500300002</v>
      </c>
      <c r="AH148" s="1">
        <v>0</v>
      </c>
      <c r="AI148" s="1">
        <v>0</v>
      </c>
      <c r="AJ148" s="1">
        <v>6742.5774200375008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17779.734920337502</v>
      </c>
      <c r="DB148" s="1">
        <v>1637.9444957920002</v>
      </c>
      <c r="DC148" s="1">
        <v>-484.22847066199938</v>
      </c>
      <c r="DD148" s="1">
        <v>16626.0188952075</v>
      </c>
      <c r="DE148" s="1">
        <v>16468.714655028958</v>
      </c>
      <c r="DF148" s="6">
        <v>9.5517011177619314E-3</v>
      </c>
    </row>
    <row r="149" spans="1:110" x14ac:dyDescent="0.25">
      <c r="A149" s="2" t="s">
        <v>450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835.87959898425004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835.87959898425004</v>
      </c>
      <c r="DB149" s="1">
        <v>110.38367184374999</v>
      </c>
      <c r="DC149" s="1">
        <v>0</v>
      </c>
      <c r="DD149" s="1">
        <v>725.49592714050004</v>
      </c>
      <c r="DE149" s="1">
        <v>741.39570045332823</v>
      </c>
      <c r="DF149" s="6">
        <v>2.144573175040836E-2</v>
      </c>
    </row>
    <row r="150" spans="1:110" x14ac:dyDescent="0.25">
      <c r="A150" s="2" t="s">
        <v>673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6604.8750495000004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6604.8750495000004</v>
      </c>
      <c r="DB150" s="1">
        <v>1585.4442069370002</v>
      </c>
      <c r="DC150" s="1">
        <v>8.0645605003155652E-3</v>
      </c>
      <c r="DD150" s="1">
        <v>5019.4227780025003</v>
      </c>
      <c r="DE150" s="1">
        <v>5129.4168478787878</v>
      </c>
      <c r="DF150" s="6">
        <v>2.1443776775867677E-2</v>
      </c>
    </row>
    <row r="151" spans="1:110" x14ac:dyDescent="0.25">
      <c r="A151" s="2" t="s">
        <v>674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5839.1853528275005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5839.1853528275005</v>
      </c>
      <c r="DB151" s="1">
        <v>741.79843619125006</v>
      </c>
      <c r="DC151" s="1">
        <v>2.0161401249424671E-2</v>
      </c>
      <c r="DD151" s="1">
        <v>5097.3667552350007</v>
      </c>
      <c r="DE151" s="1">
        <v>5209.0829749691011</v>
      </c>
      <c r="DF151" s="6">
        <v>2.1446427379046125E-2</v>
      </c>
    </row>
    <row r="152" spans="1:110" x14ac:dyDescent="0.25">
      <c r="A152" s="2" t="s">
        <v>459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6">
        <v>0</v>
      </c>
    </row>
    <row r="153" spans="1:110" x14ac:dyDescent="0.25">
      <c r="A153" s="2" t="s">
        <v>462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14275.118863852502</v>
      </c>
      <c r="BE153" s="1">
        <v>494.57933406374997</v>
      </c>
      <c r="BF153" s="1">
        <v>0</v>
      </c>
      <c r="BG153" s="1">
        <v>2401.545471295</v>
      </c>
      <c r="BH153" s="1">
        <v>6836.7311638750007</v>
      </c>
      <c r="BI153" s="1">
        <v>5741.0396515425009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836.75460379850006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30585.769088427256</v>
      </c>
      <c r="DB153" s="1">
        <v>3688.3106155539999</v>
      </c>
      <c r="DC153" s="1">
        <v>-806.88750398674529</v>
      </c>
      <c r="DD153" s="1">
        <v>27704.345976860001</v>
      </c>
      <c r="DE153" s="1">
        <v>27391.968291746201</v>
      </c>
      <c r="DF153" s="6">
        <v>1.14039882708219E-2</v>
      </c>
    </row>
    <row r="154" spans="1:110" x14ac:dyDescent="0.25">
      <c r="A154" s="2" t="s">
        <v>465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219.20523831865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121.627685320875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340.83292363952501</v>
      </c>
      <c r="DB154" s="1">
        <v>66.920529485050011</v>
      </c>
      <c r="DC154" s="1">
        <v>-46.564369098975021</v>
      </c>
      <c r="DD154" s="1">
        <v>320.47676325345003</v>
      </c>
      <c r="DE154" s="1">
        <v>314.61073189315863</v>
      </c>
      <c r="DF154" s="6">
        <v>1.8645363192135157E-2</v>
      </c>
    </row>
    <row r="155" spans="1:110" x14ac:dyDescent="0.25">
      <c r="A155" s="2" t="s">
        <v>675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-1691.4286610280001</v>
      </c>
      <c r="DD155" s="1">
        <v>1691.4286610280001</v>
      </c>
      <c r="DE155" s="1">
        <v>1937.9599326749601</v>
      </c>
      <c r="DF155" s="6">
        <v>0.12721174854563358</v>
      </c>
    </row>
    <row r="156" spans="1:110" x14ac:dyDescent="0.25">
      <c r="A156" s="2" t="s">
        <v>676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-795.96405678949998</v>
      </c>
      <c r="DD156" s="1">
        <v>795.96405678949998</v>
      </c>
      <c r="DE156" s="1">
        <v>906.65573846035443</v>
      </c>
      <c r="DF156" s="6">
        <v>0.1220878851534393</v>
      </c>
    </row>
    <row r="157" spans="1:110" x14ac:dyDescent="0.25">
      <c r="A157" s="2" t="s">
        <v>677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1016.77978784</v>
      </c>
      <c r="P157" s="1">
        <v>9849.9332262925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8953.3960355075014</v>
      </c>
      <c r="CB157" s="1">
        <v>13769.0676924775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49268.013006599998</v>
      </c>
      <c r="CN157" s="1">
        <v>6374.8737840400008</v>
      </c>
      <c r="CO157" s="1">
        <v>17721.750730342501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984.54977180175001</v>
      </c>
      <c r="DA157" s="1">
        <v>107938.36403490175</v>
      </c>
      <c r="DB157" s="1">
        <v>18512.440564565</v>
      </c>
      <c r="DC157" s="1">
        <v>0</v>
      </c>
      <c r="DD157" s="1">
        <v>89425.895244375002</v>
      </c>
      <c r="DE157" s="1">
        <v>88076.601668994015</v>
      </c>
      <c r="DF157" s="6">
        <v>1.5319546279179214E-2</v>
      </c>
    </row>
    <row r="158" spans="1:110" x14ac:dyDescent="0.25">
      <c r="A158" s="2" t="s">
        <v>477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8232.666263622501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3922.2675479392501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12154.93381156175</v>
      </c>
      <c r="DB158" s="1">
        <v>-868.84349002800002</v>
      </c>
      <c r="DC158" s="1">
        <v>0</v>
      </c>
      <c r="DD158" s="1">
        <v>13023.78133387</v>
      </c>
      <c r="DE158" s="1">
        <v>12961.439572504807</v>
      </c>
      <c r="DF158" s="6">
        <v>4.8097868308886573E-3</v>
      </c>
    </row>
    <row r="159" spans="1:110" x14ac:dyDescent="0.25">
      <c r="A159" s="2" t="s">
        <v>480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4119.2162121900001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6896.2476203650003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3285.5583996235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14301.0222321785</v>
      </c>
      <c r="DB159" s="1">
        <v>-1095.5221565620002</v>
      </c>
      <c r="DC159" s="1">
        <v>0</v>
      </c>
      <c r="DD159" s="1">
        <v>15396.536324180001</v>
      </c>
      <c r="DE159" s="1">
        <v>15322.834616025204</v>
      </c>
      <c r="DF159" s="6">
        <v>4.8099264921724373E-3</v>
      </c>
    </row>
    <row r="160" spans="1:110" x14ac:dyDescent="0.25">
      <c r="A160" s="2" t="s">
        <v>483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6">
        <v>0</v>
      </c>
    </row>
    <row r="161" spans="1:110" x14ac:dyDescent="0.25">
      <c r="A161" s="2" t="s">
        <v>486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465.61143274775003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221.8302527614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687.44168550915003</v>
      </c>
      <c r="DB161" s="1">
        <v>1.2309664501595001</v>
      </c>
      <c r="DC161" s="1">
        <v>0</v>
      </c>
      <c r="DD161" s="1">
        <v>686.21345294500009</v>
      </c>
      <c r="DE161" s="1">
        <v>682.92724838153435</v>
      </c>
      <c r="DF161" s="6">
        <v>4.8119394434087805E-3</v>
      </c>
    </row>
    <row r="162" spans="1:110" x14ac:dyDescent="0.25">
      <c r="A162" s="2" t="s">
        <v>489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362.37618733120001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172.64570795597498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535.02189528717497</v>
      </c>
      <c r="DB162" s="1">
        <v>1.0032797135630001</v>
      </c>
      <c r="DC162" s="1">
        <v>0</v>
      </c>
      <c r="DD162" s="1">
        <v>534.019067189</v>
      </c>
      <c r="DE162" s="1">
        <v>531.46193586746256</v>
      </c>
      <c r="DF162" s="6">
        <v>4.8115041717214247E-3</v>
      </c>
    </row>
    <row r="163" spans="1:110" x14ac:dyDescent="0.25">
      <c r="A163" s="2" t="s">
        <v>678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6171.2033086124993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18108.607697527503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24279.81100614</v>
      </c>
      <c r="DB163" s="1">
        <v>913.63002676475014</v>
      </c>
      <c r="DC163" s="1">
        <v>0</v>
      </c>
      <c r="DD163" s="1">
        <v>23366.217269897501</v>
      </c>
      <c r="DE163" s="1">
        <v>23013.402462216629</v>
      </c>
      <c r="DF163" s="6">
        <v>1.5330840724665677E-2</v>
      </c>
    </row>
    <row r="164" spans="1:110" x14ac:dyDescent="0.25">
      <c r="A164" s="2" t="s">
        <v>679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7262.4593126700001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7.8814143310450002E-3</v>
      </c>
      <c r="CI164" s="1">
        <v>1315.39030175375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73.166934820324997</v>
      </c>
      <c r="DA164" s="1">
        <v>8651.0244306584063</v>
      </c>
      <c r="DB164" s="1">
        <v>87.427497152475013</v>
      </c>
      <c r="DC164" s="1">
        <v>0</v>
      </c>
      <c r="DD164" s="1">
        <v>8563.5955037399999</v>
      </c>
      <c r="DE164" s="1">
        <v>8434.1417965009277</v>
      </c>
      <c r="DF164" s="6">
        <v>1.5348770552183345E-2</v>
      </c>
    </row>
    <row r="165" spans="1:110" x14ac:dyDescent="0.25">
      <c r="A165" s="2" t="s">
        <v>680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2859.9996065989999</v>
      </c>
      <c r="BN165" s="1">
        <v>0</v>
      </c>
      <c r="BO165" s="1">
        <v>33086.996559782499</v>
      </c>
      <c r="BP165" s="1">
        <v>0</v>
      </c>
      <c r="BQ165" s="1">
        <v>0</v>
      </c>
      <c r="BR165" s="1">
        <v>0</v>
      </c>
      <c r="BS165" s="1">
        <v>4032.4415412100002</v>
      </c>
      <c r="BT165" s="1">
        <v>52.94787196275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6855.7232038524999</v>
      </c>
      <c r="CF165" s="1">
        <v>0</v>
      </c>
      <c r="CG165" s="1">
        <v>1207.7848710022499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346.35230884572502</v>
      </c>
      <c r="DA165" s="1">
        <v>48442.245963254718</v>
      </c>
      <c r="DB165" s="1">
        <v>8348.7152892175</v>
      </c>
      <c r="DC165" s="1">
        <v>0</v>
      </c>
      <c r="DD165" s="1">
        <v>40093.527044985</v>
      </c>
      <c r="DE165" s="1">
        <v>39487.643285541759</v>
      </c>
      <c r="DF165" s="6">
        <v>1.5343629273137266E-2</v>
      </c>
    </row>
    <row r="166" spans="1:110" x14ac:dyDescent="0.25">
      <c r="A166" s="2" t="s">
        <v>681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16655.696477847501</v>
      </c>
      <c r="Y166" s="1">
        <v>819.52467029025013</v>
      </c>
      <c r="Z166" s="1">
        <v>20307.773023075002</v>
      </c>
      <c r="AA166" s="1">
        <v>1799.2195766709999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2082.2090368962499</v>
      </c>
      <c r="AP166" s="1">
        <v>0</v>
      </c>
      <c r="AQ166" s="1">
        <v>0</v>
      </c>
      <c r="AR166" s="1">
        <v>0</v>
      </c>
      <c r="AS166" s="1">
        <v>890.11376834675002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7134.5553831400002</v>
      </c>
      <c r="BE166" s="1">
        <v>247.18523097340002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56.574908047625001</v>
      </c>
      <c r="CW166" s="1">
        <v>0</v>
      </c>
      <c r="CX166" s="1">
        <v>0</v>
      </c>
      <c r="CY166" s="1">
        <v>339.54057781940003</v>
      </c>
      <c r="CZ166" s="1">
        <v>3.345324857489</v>
      </c>
      <c r="DA166" s="1">
        <v>50335.73797796468</v>
      </c>
      <c r="DB166" s="1">
        <v>740.50810651125005</v>
      </c>
      <c r="DC166" s="1">
        <v>0</v>
      </c>
      <c r="DD166" s="1">
        <v>49595.030934875002</v>
      </c>
      <c r="DE166" s="1">
        <v>48844.476871909304</v>
      </c>
      <c r="DF166" s="6">
        <v>1.5366201278682224E-2</v>
      </c>
    </row>
    <row r="167" spans="1:110" x14ac:dyDescent="0.25">
      <c r="A167" s="2" t="s">
        <v>682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18508.045379092502</v>
      </c>
      <c r="CX167" s="1">
        <v>28353.946325134999</v>
      </c>
      <c r="CY167" s="1">
        <v>0</v>
      </c>
      <c r="CZ167" s="1">
        <v>0</v>
      </c>
      <c r="DA167" s="1">
        <v>46861.991704227505</v>
      </c>
      <c r="DB167" s="1">
        <v>7091.5712756750008</v>
      </c>
      <c r="DC167" s="1">
        <v>0</v>
      </c>
      <c r="DD167" s="1">
        <v>39770.460751355</v>
      </c>
      <c r="DE167" s="1">
        <v>40440.542268607271</v>
      </c>
      <c r="DF167" s="6">
        <v>1.6569548271671768E-2</v>
      </c>
    </row>
    <row r="168" spans="1:110" x14ac:dyDescent="0.25">
      <c r="A168" s="2" t="s">
        <v>683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325.64413039382498</v>
      </c>
      <c r="Y168" s="1">
        <v>0</v>
      </c>
      <c r="Z168" s="1">
        <v>397.04774906082503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6.6385445895875002</v>
      </c>
      <c r="CZ168" s="1">
        <v>0</v>
      </c>
      <c r="DA168" s="1">
        <v>729.33042404423747</v>
      </c>
      <c r="DB168" s="1">
        <v>10.8604226569425</v>
      </c>
      <c r="DC168" s="1">
        <v>0</v>
      </c>
      <c r="DD168" s="1">
        <v>718.47169494500008</v>
      </c>
      <c r="DE168" s="1">
        <v>707.59383241700436</v>
      </c>
      <c r="DF168" s="6">
        <v>1.537303185761107E-2</v>
      </c>
    </row>
    <row r="169" spans="1:110" x14ac:dyDescent="0.25">
      <c r="A169" s="2" t="s">
        <v>684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104734.44721350001</v>
      </c>
      <c r="Y169" s="1">
        <v>5153.3348051050007</v>
      </c>
      <c r="Z169" s="1">
        <v>127699.492921325</v>
      </c>
      <c r="AA169" s="1">
        <v>11313.852571055</v>
      </c>
      <c r="AB169" s="1">
        <v>10453.847839335001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2135.1004569355</v>
      </c>
      <c r="CZ169" s="1">
        <v>21.036083481830001</v>
      </c>
      <c r="DA169" s="1">
        <v>261511.11189073735</v>
      </c>
      <c r="DB169" s="1">
        <v>2606.4740181604998</v>
      </c>
      <c r="DC169" s="1">
        <v>0</v>
      </c>
      <c r="DD169" s="1">
        <v>258904.247063975</v>
      </c>
      <c r="DE169" s="1">
        <v>254985.07949088316</v>
      </c>
      <c r="DF169" s="6">
        <v>1.5370183937495698E-2</v>
      </c>
    </row>
    <row r="170" spans="1:110" x14ac:dyDescent="0.25">
      <c r="A170" s="2" t="s">
        <v>685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1299.7732803455001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199.99303583950004</v>
      </c>
      <c r="AL170" s="1">
        <v>0</v>
      </c>
      <c r="AM170" s="1">
        <v>4.7609132911750001</v>
      </c>
      <c r="AN170" s="1">
        <v>0</v>
      </c>
      <c r="AO170" s="1">
        <v>1744.40879123275</v>
      </c>
      <c r="AP170" s="1">
        <v>0</v>
      </c>
      <c r="AQ170" s="1">
        <v>3.6768750687650003</v>
      </c>
      <c r="AR170" s="1">
        <v>0</v>
      </c>
      <c r="AS170" s="1">
        <v>745.70974803375009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856.61358402975009</v>
      </c>
      <c r="AZ170" s="1">
        <v>0</v>
      </c>
      <c r="BA170" s="1">
        <v>0</v>
      </c>
      <c r="BB170" s="1">
        <v>3.7849240503440003E-4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388.48721809007503</v>
      </c>
      <c r="BW170" s="1">
        <v>0</v>
      </c>
      <c r="BX170" s="1">
        <v>36.730363379670003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5280.1541878033395</v>
      </c>
      <c r="DB170" s="1">
        <v>192.42565549432499</v>
      </c>
      <c r="DC170" s="1">
        <v>0</v>
      </c>
      <c r="DD170" s="1">
        <v>5087.7296054375001</v>
      </c>
      <c r="DE170" s="1">
        <v>5010.7533762097792</v>
      </c>
      <c r="DF170" s="6">
        <v>1.5362206727872753E-2</v>
      </c>
    </row>
    <row r="171" spans="1:110" x14ac:dyDescent="0.25">
      <c r="A171" s="2" t="s">
        <v>686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234.02790051765001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234.02790051765001</v>
      </c>
      <c r="DB171" s="1">
        <v>6.329147726005</v>
      </c>
      <c r="DC171" s="1">
        <v>0</v>
      </c>
      <c r="DD171" s="1">
        <v>227.69883343724999</v>
      </c>
      <c r="DE171" s="1">
        <v>224.2582066997916</v>
      </c>
      <c r="DF171" s="6">
        <v>1.534225564402315E-2</v>
      </c>
    </row>
    <row r="172" spans="1:110" x14ac:dyDescent="0.25">
      <c r="A172" s="2" t="s">
        <v>687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279.72371645077499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279.72371645077499</v>
      </c>
      <c r="DB172" s="1">
        <v>13.308863547545002</v>
      </c>
      <c r="DC172" s="1">
        <v>0</v>
      </c>
      <c r="DD172" s="1">
        <v>266.41477225762503</v>
      </c>
      <c r="DE172" s="1">
        <v>262.38952310620721</v>
      </c>
      <c r="DF172" s="6">
        <v>1.5340738851789168E-2</v>
      </c>
    </row>
    <row r="173" spans="1:110" x14ac:dyDescent="0.25">
      <c r="A173" s="2" t="s">
        <v>688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4.8726074541000006</v>
      </c>
      <c r="V173" s="1">
        <v>0</v>
      </c>
      <c r="W173" s="1">
        <v>1.1440022620077501</v>
      </c>
      <c r="X173" s="1">
        <v>8253.0696016875008</v>
      </c>
      <c r="Y173" s="1">
        <v>0</v>
      </c>
      <c r="Z173" s="1">
        <v>10062.716655085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2.81590662206525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32.972157218262502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1.6576462170935</v>
      </c>
      <c r="DA173" s="1">
        <v>18359.248576546026</v>
      </c>
      <c r="DB173" s="1">
        <v>1277.4425123210001</v>
      </c>
      <c r="DC173" s="1">
        <v>0</v>
      </c>
      <c r="DD173" s="1">
        <v>17081.827854667503</v>
      </c>
      <c r="DE173" s="1">
        <v>16823.234824894032</v>
      </c>
      <c r="DF173" s="6">
        <v>1.5371183512865171E-2</v>
      </c>
    </row>
    <row r="174" spans="1:110" x14ac:dyDescent="0.25">
      <c r="A174" s="2" t="s">
        <v>689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3412.8736162370001</v>
      </c>
      <c r="CV174" s="1">
        <v>11186.351869550001</v>
      </c>
      <c r="CW174" s="1">
        <v>0</v>
      </c>
      <c r="CX174" s="1">
        <v>0</v>
      </c>
      <c r="CY174" s="1">
        <v>0</v>
      </c>
      <c r="CZ174" s="1">
        <v>0</v>
      </c>
      <c r="DA174" s="1">
        <v>14599.225485787001</v>
      </c>
      <c r="DB174" s="1">
        <v>235.554925048325</v>
      </c>
      <c r="DC174" s="1">
        <v>0</v>
      </c>
      <c r="DD174" s="1">
        <v>14363.6677381425</v>
      </c>
      <c r="DE174" s="1">
        <v>14146.663956683566</v>
      </c>
      <c r="DF174" s="6">
        <v>1.5339572787152483E-2</v>
      </c>
    </row>
    <row r="175" spans="1:110" x14ac:dyDescent="0.25">
      <c r="A175" s="2" t="s">
        <v>690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5110.2297292325002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3623.8909062800003</v>
      </c>
      <c r="CK175" s="1">
        <v>6161.1629307900002</v>
      </c>
      <c r="CL175" s="1">
        <v>2244.9397709455002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5301.6823955025002</v>
      </c>
      <c r="DA175" s="1">
        <v>22441.9057327505</v>
      </c>
      <c r="DB175" s="1">
        <v>651.04793688475002</v>
      </c>
      <c r="DC175" s="1">
        <v>0</v>
      </c>
      <c r="DD175" s="1">
        <v>21790.8860218275</v>
      </c>
      <c r="DE175" s="1">
        <v>21461.842601029108</v>
      </c>
      <c r="DF175" s="6">
        <v>1.5331555026063549E-2</v>
      </c>
    </row>
    <row r="176" spans="1:110" x14ac:dyDescent="0.25">
      <c r="A176" s="2" t="s">
        <v>691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16448.96146943</v>
      </c>
      <c r="BA176" s="1">
        <v>10461.831754230001</v>
      </c>
      <c r="BB176" s="1">
        <v>0</v>
      </c>
      <c r="BC176" s="1">
        <v>14454.998885805002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41365.792109465008</v>
      </c>
      <c r="DB176" s="1">
        <v>208.24146831890002</v>
      </c>
      <c r="DC176" s="1">
        <v>0</v>
      </c>
      <c r="DD176" s="1">
        <v>41157.484511750001</v>
      </c>
      <c r="DE176" s="1">
        <v>39004.098619716606</v>
      </c>
      <c r="DF176" s="6">
        <v>5.5209220780322213E-2</v>
      </c>
    </row>
    <row r="177" spans="1:110" x14ac:dyDescent="0.25">
      <c r="A177" s="2" t="s">
        <v>534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1042.2476698990001</v>
      </c>
      <c r="AF177" s="1">
        <v>1266.01099781225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2308.2586677112504</v>
      </c>
      <c r="DB177" s="1">
        <v>18.300221655007501</v>
      </c>
      <c r="DC177" s="1">
        <v>0</v>
      </c>
      <c r="DD177" s="1">
        <v>2289.9561476565</v>
      </c>
      <c r="DE177" s="1">
        <v>2340.1383956963487</v>
      </c>
      <c r="DF177" s="6">
        <v>2.1444136864784049E-2</v>
      </c>
    </row>
    <row r="178" spans="1:110" x14ac:dyDescent="0.25">
      <c r="A178" s="2" t="s">
        <v>537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1476.04441147425</v>
      </c>
      <c r="AF178" s="1">
        <v>1792.94131632175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3268.985727796</v>
      </c>
      <c r="DB178" s="1">
        <v>26.0734095841425</v>
      </c>
      <c r="DC178" s="1">
        <v>0</v>
      </c>
      <c r="DD178" s="1">
        <v>3242.9089714192501</v>
      </c>
      <c r="DE178" s="1">
        <v>3313.9756658015817</v>
      </c>
      <c r="DF178" s="6">
        <v>2.1444543216083668E-2</v>
      </c>
    </row>
    <row r="179" spans="1:110" x14ac:dyDescent="0.25">
      <c r="A179" s="2" t="s">
        <v>540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1455.1692966200001</v>
      </c>
      <c r="AF179" s="1">
        <v>1767.5823058295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3222.7516024494998</v>
      </c>
      <c r="DB179" s="1">
        <v>25.584455281027502</v>
      </c>
      <c r="DC179" s="1">
        <v>0</v>
      </c>
      <c r="DD179" s="1">
        <v>3197.1667842632501</v>
      </c>
      <c r="DE179" s="1">
        <v>3267.2292101388948</v>
      </c>
      <c r="DF179" s="6">
        <v>2.1443988581586627E-2</v>
      </c>
    </row>
    <row r="180" spans="1:110" x14ac:dyDescent="0.25">
      <c r="A180" s="2" t="s">
        <v>543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1751.4773785110001</v>
      </c>
      <c r="AF180" s="1">
        <v>2127.5076732247499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3878.9850517357499</v>
      </c>
      <c r="DB180" s="1">
        <v>30.632466926002504</v>
      </c>
      <c r="DC180" s="1">
        <v>0</v>
      </c>
      <c r="DD180" s="1">
        <v>3848.3518186765</v>
      </c>
      <c r="DE180" s="1">
        <v>3932.6839885806894</v>
      </c>
      <c r="DF180" s="6">
        <v>2.1443922305749513E-2</v>
      </c>
    </row>
    <row r="181" spans="1:110" x14ac:dyDescent="0.25">
      <c r="A181" s="2" t="s">
        <v>546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239.64486690589999</v>
      </c>
      <c r="AF181" s="1">
        <v>291.09434352775003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530.73921043364999</v>
      </c>
      <c r="DB181" s="1">
        <v>4.1742971604050005</v>
      </c>
      <c r="DC181" s="1">
        <v>0</v>
      </c>
      <c r="DD181" s="1">
        <v>526.56338100674998</v>
      </c>
      <c r="DE181" s="1">
        <v>538.10406050772121</v>
      </c>
      <c r="DF181" s="6">
        <v>2.1446928852538627E-2</v>
      </c>
    </row>
    <row r="182" spans="1:110" x14ac:dyDescent="0.25">
      <c r="A182" s="2" t="s">
        <v>549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891.9403913000001</v>
      </c>
      <c r="AF182" s="1">
        <v>1083.4333803725001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1975.3737716725002</v>
      </c>
      <c r="DB182" s="1">
        <v>15.661094231382501</v>
      </c>
      <c r="DC182" s="1">
        <v>0</v>
      </c>
      <c r="DD182" s="1">
        <v>1959.7123951815001</v>
      </c>
      <c r="DE182" s="1">
        <v>2002.658986473052</v>
      </c>
      <c r="DF182" s="6">
        <v>2.1444784949227167E-2</v>
      </c>
    </row>
    <row r="183" spans="1:110" x14ac:dyDescent="0.25">
      <c r="A183" s="2" t="s">
        <v>552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1395.4068710347499</v>
      </c>
      <c r="AF183" s="1">
        <v>1694.98916448875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3090.3960355234999</v>
      </c>
      <c r="DB183" s="1">
        <v>24.740055473875003</v>
      </c>
      <c r="DC183" s="1">
        <v>0</v>
      </c>
      <c r="DD183" s="1">
        <v>3065.6579961897501</v>
      </c>
      <c r="DE183" s="1">
        <v>3132.8383648113004</v>
      </c>
      <c r="DF183" s="6">
        <v>2.1443930646449668E-2</v>
      </c>
    </row>
    <row r="184" spans="1:110" x14ac:dyDescent="0.25">
      <c r="A184" s="2" t="s">
        <v>555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589.74114796375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589.74114796375</v>
      </c>
      <c r="DB184" s="1">
        <v>4.5160329115925002</v>
      </c>
      <c r="DC184" s="1">
        <v>0</v>
      </c>
      <c r="DD184" s="1">
        <v>585.22499408375006</v>
      </c>
      <c r="DE184" s="1">
        <v>598.04820945679842</v>
      </c>
      <c r="DF184" s="6">
        <v>2.1441775379104574E-2</v>
      </c>
    </row>
    <row r="185" spans="1:110" x14ac:dyDescent="0.25">
      <c r="A185" s="2" t="s">
        <v>558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72.556447590475003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72.556447590475003</v>
      </c>
      <c r="DB185" s="1">
        <v>0.53848280142575</v>
      </c>
      <c r="DC185" s="1">
        <v>0</v>
      </c>
      <c r="DD185" s="1">
        <v>72.017734949075006</v>
      </c>
      <c r="DE185" s="1">
        <v>73.59611847921353</v>
      </c>
      <c r="DF185" s="6">
        <v>2.1446559448435071E-2</v>
      </c>
    </row>
    <row r="186" spans="1:110" x14ac:dyDescent="0.25">
      <c r="A186" s="2" t="s">
        <v>561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3217.3241532329998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3217.3241532329998</v>
      </c>
      <c r="DB186" s="1">
        <v>25.093363869379999</v>
      </c>
      <c r="DC186" s="1">
        <v>0</v>
      </c>
      <c r="DD186" s="1">
        <v>3192.2312732372502</v>
      </c>
      <c r="DE186" s="1">
        <v>3262.186849617176</v>
      </c>
      <c r="DF186" s="6">
        <v>2.1444380596450267E-2</v>
      </c>
    </row>
    <row r="187" spans="1:110" x14ac:dyDescent="0.25">
      <c r="A187" s="2" t="s">
        <v>564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1744.9289553850001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1744.9289553850001</v>
      </c>
      <c r="DB187" s="1">
        <v>14.3314094961425</v>
      </c>
      <c r="DC187" s="1">
        <v>0</v>
      </c>
      <c r="DD187" s="1">
        <v>1730.5982313765001</v>
      </c>
      <c r="DE187" s="1">
        <v>1768.520656191539</v>
      </c>
      <c r="DF187" s="6">
        <v>2.144302057331007E-2</v>
      </c>
    </row>
    <row r="188" spans="1:110" x14ac:dyDescent="0.25">
      <c r="A188" s="2" t="s">
        <v>567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36.884114225602502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36.884114225602502</v>
      </c>
      <c r="DB188" s="1">
        <v>0.204259188344</v>
      </c>
      <c r="DC188" s="1">
        <v>0</v>
      </c>
      <c r="DD188" s="1">
        <v>36.679838908137498</v>
      </c>
      <c r="DE188" s="1">
        <v>37.483641719237632</v>
      </c>
      <c r="DF188" s="6">
        <v>2.1444095990481103E-2</v>
      </c>
    </row>
    <row r="189" spans="1:110" x14ac:dyDescent="0.25">
      <c r="A189" s="2" t="s">
        <v>570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883.45244137375005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883.45244137375005</v>
      </c>
      <c r="DB189" s="1">
        <v>9.4171889098625012</v>
      </c>
      <c r="DC189" s="1">
        <v>0</v>
      </c>
      <c r="DD189" s="1">
        <v>874.03303470974993</v>
      </c>
      <c r="DE189" s="1">
        <v>893.18738518816622</v>
      </c>
      <c r="DF189" s="6">
        <v>2.1444940665368978E-2</v>
      </c>
    </row>
    <row r="190" spans="1:110" x14ac:dyDescent="0.25">
      <c r="A190" s="2" t="s">
        <v>573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1639.7227313822502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1639.7227313822502</v>
      </c>
      <c r="DB190" s="1">
        <v>14.29217540931</v>
      </c>
      <c r="DC190" s="1">
        <v>0</v>
      </c>
      <c r="DD190" s="1">
        <v>1625.4323301762499</v>
      </c>
      <c r="DE190" s="1">
        <v>1661.0504577574475</v>
      </c>
      <c r="DF190" s="6">
        <v>2.1443134020916434E-2</v>
      </c>
    </row>
    <row r="191" spans="1:110" x14ac:dyDescent="0.25">
      <c r="A191" s="2" t="s">
        <v>576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40.389738352150005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40.389738352150005</v>
      </c>
      <c r="DB191" s="1">
        <v>1.56003680908175</v>
      </c>
      <c r="DC191" s="1">
        <v>0</v>
      </c>
      <c r="DD191" s="1">
        <v>38.829649123425</v>
      </c>
      <c r="DE191" s="1">
        <v>39.680544223036321</v>
      </c>
      <c r="DF191" s="6">
        <v>2.1443634815808271E-2</v>
      </c>
    </row>
    <row r="192" spans="1:110" x14ac:dyDescent="0.25">
      <c r="A192" s="2" t="s">
        <v>579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79.173822708750009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79.173822708750009</v>
      </c>
      <c r="DB192" s="1">
        <v>1.4088787193500001</v>
      </c>
      <c r="DC192" s="1">
        <v>0</v>
      </c>
      <c r="DD192" s="1">
        <v>77.76494398940001</v>
      </c>
      <c r="DE192" s="1">
        <v>79.468893418123457</v>
      </c>
      <c r="DF192" s="6">
        <v>2.144171581398728E-2</v>
      </c>
    </row>
    <row r="193" spans="1:114" x14ac:dyDescent="0.25">
      <c r="A193" s="2" t="s">
        <v>582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62.024534805500004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62.024534805500004</v>
      </c>
      <c r="DB193" s="1">
        <v>0.58498305726875</v>
      </c>
      <c r="DC193" s="1">
        <v>0</v>
      </c>
      <c r="DD193" s="1">
        <v>61.439854169250005</v>
      </c>
      <c r="DE193" s="1">
        <v>62.786112953105757</v>
      </c>
      <c r="DF193" s="6">
        <v>2.1441983275207022E-2</v>
      </c>
    </row>
    <row r="194" spans="1:114" x14ac:dyDescent="0.25">
      <c r="A194" s="2" t="s">
        <v>585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776.75830595875004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776.75830595875004</v>
      </c>
      <c r="DB194" s="1">
        <v>7.0225386377950008</v>
      </c>
      <c r="DC194" s="1">
        <v>0</v>
      </c>
      <c r="DD194" s="1">
        <v>769.73407376325008</v>
      </c>
      <c r="DE194" s="1">
        <v>786.60374850272444</v>
      </c>
      <c r="DF194" s="6">
        <v>2.1446217071283042E-2</v>
      </c>
    </row>
    <row r="195" spans="1:114" x14ac:dyDescent="0.25">
      <c r="A195" s="2" t="s">
        <v>588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7.7770992409774999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7.7770992409774999</v>
      </c>
      <c r="DB195" s="1">
        <v>0.22457300978744998</v>
      </c>
      <c r="DC195" s="1">
        <v>0</v>
      </c>
      <c r="DD195" s="1">
        <v>7.5525415538549998</v>
      </c>
      <c r="DE195" s="1">
        <v>7.7180319509464539</v>
      </c>
      <c r="DF195" s="6">
        <v>2.1442046125652561E-2</v>
      </c>
    </row>
    <row r="196" spans="1:114" x14ac:dyDescent="0.25">
      <c r="A196" s="2" t="s">
        <v>591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41.412727851575006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41.412727851575006</v>
      </c>
      <c r="DB196" s="1">
        <v>0.52188996819700006</v>
      </c>
      <c r="DC196" s="1">
        <v>0</v>
      </c>
      <c r="DD196" s="1">
        <v>40.890950787225002</v>
      </c>
      <c r="DE196" s="1">
        <v>41.786905609898305</v>
      </c>
      <c r="DF196" s="6">
        <v>2.1441042584906631E-2</v>
      </c>
    </row>
    <row r="197" spans="1:114" x14ac:dyDescent="0.25">
      <c r="A197" s="2" t="s">
        <v>692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452.44603773149998</v>
      </c>
      <c r="CQ197" s="1">
        <v>0</v>
      </c>
      <c r="CR197" s="1">
        <v>0</v>
      </c>
      <c r="CS197" s="1">
        <v>0</v>
      </c>
      <c r="CT197" s="1">
        <v>161.8960520375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15.77202226106</v>
      </c>
      <c r="DA197" s="1">
        <v>630.11411203006003</v>
      </c>
      <c r="DB197" s="1">
        <v>36.473991001374998</v>
      </c>
      <c r="DC197" s="1">
        <v>0</v>
      </c>
      <c r="DD197" s="1">
        <v>593.6403629655</v>
      </c>
      <c r="DE197" s="1">
        <v>584.67304156528871</v>
      </c>
      <c r="DF197" s="6">
        <v>1.5337326612843215E-2</v>
      </c>
    </row>
    <row r="198" spans="1:114" x14ac:dyDescent="0.25">
      <c r="A198" s="2" t="s">
        <v>693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457.6557438145</v>
      </c>
      <c r="BX198" s="1">
        <v>0</v>
      </c>
      <c r="BY198" s="1">
        <v>5823.2578458400003</v>
      </c>
      <c r="BZ198" s="1">
        <v>0</v>
      </c>
      <c r="CA198" s="1">
        <v>4317.8060145025001</v>
      </c>
      <c r="CB198" s="1">
        <v>6640.1978244900001</v>
      </c>
      <c r="CC198" s="1">
        <v>5478.5382072675002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8535.9743840275005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474.80099943750002</v>
      </c>
      <c r="DA198" s="1">
        <v>31728.231019379498</v>
      </c>
      <c r="DB198" s="1">
        <v>2168.9635464749999</v>
      </c>
      <c r="DC198" s="1">
        <v>0</v>
      </c>
      <c r="DD198" s="1">
        <v>29559.275537465004</v>
      </c>
      <c r="DE198" s="1">
        <v>29113.038852354231</v>
      </c>
      <c r="DF198" s="6">
        <v>1.5327726087745307E-2</v>
      </c>
    </row>
    <row r="199" spans="1:114" x14ac:dyDescent="0.25">
      <c r="A199" s="2" t="s">
        <v>650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1444.9434339060001</v>
      </c>
      <c r="V199" s="1">
        <v>0</v>
      </c>
      <c r="W199" s="1">
        <v>339.24743104522503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835.04088469225007</v>
      </c>
      <c r="AN199" s="1">
        <v>0</v>
      </c>
      <c r="AO199" s="1">
        <v>0</v>
      </c>
      <c r="AP199" s="1">
        <v>0</v>
      </c>
      <c r="AQ199" s="1">
        <v>644.90677406400005</v>
      </c>
      <c r="AR199" s="1">
        <v>0</v>
      </c>
      <c r="AS199" s="1">
        <v>0</v>
      </c>
      <c r="AT199" s="1">
        <v>0</v>
      </c>
      <c r="AU199" s="1">
        <v>0</v>
      </c>
      <c r="AV199" s="1">
        <v>9777.7150870149999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75.147187651099998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1714.1666893577501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14101.36790788</v>
      </c>
      <c r="CQ199" s="1">
        <v>0</v>
      </c>
      <c r="CR199" s="1">
        <v>0</v>
      </c>
      <c r="CS199" s="1">
        <v>0</v>
      </c>
      <c r="CT199" s="1">
        <v>5045.7938908375008</v>
      </c>
      <c r="CU199" s="1">
        <v>0</v>
      </c>
      <c r="CV199" s="1">
        <v>8313.1909002150005</v>
      </c>
      <c r="CW199" s="1">
        <v>0</v>
      </c>
      <c r="CX199" s="1">
        <v>0</v>
      </c>
      <c r="CY199" s="1">
        <v>0</v>
      </c>
      <c r="CZ199" s="1">
        <v>491.56318843675001</v>
      </c>
      <c r="DA199" s="1">
        <v>42783.08337510057</v>
      </c>
      <c r="DB199" s="1">
        <v>997.90468398975008</v>
      </c>
      <c r="DC199" s="1">
        <v>0</v>
      </c>
      <c r="DD199" s="1">
        <v>41785.310546674998</v>
      </c>
      <c r="DE199" s="1">
        <v>41153.84735028803</v>
      </c>
      <c r="DF199" s="6">
        <v>1.5343965073597166E-2</v>
      </c>
    </row>
    <row r="200" spans="1:114" x14ac:dyDescent="0.25">
      <c r="A200" s="2" t="s">
        <v>694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3408.2889135927499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90.133157200225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7.3490726924400001</v>
      </c>
      <c r="DA200" s="1">
        <v>3505.771143485415</v>
      </c>
      <c r="DB200" s="1">
        <v>122.26518882840001</v>
      </c>
      <c r="DC200" s="1">
        <v>0</v>
      </c>
      <c r="DD200" s="1">
        <v>3383.5065191762501</v>
      </c>
      <c r="DE200" s="1">
        <v>3332.3222553302198</v>
      </c>
      <c r="DF200" s="6">
        <v>1.535993818249673E-2</v>
      </c>
    </row>
    <row r="201" spans="1:114" x14ac:dyDescent="0.25">
      <c r="A201" s="2" t="s">
        <v>606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6">
        <v>0</v>
      </c>
    </row>
    <row r="202" spans="1:114" x14ac:dyDescent="0.25">
      <c r="A202" s="2" t="s">
        <v>697</v>
      </c>
      <c r="B202" s="1">
        <v>12782.164681921849</v>
      </c>
      <c r="C202" s="1">
        <v>5951.6262376028772</v>
      </c>
      <c r="D202" s="1">
        <v>6630.6300299128006</v>
      </c>
      <c r="E202" s="1">
        <v>15688.433091477502</v>
      </c>
      <c r="F202" s="1">
        <v>13721.849690750001</v>
      </c>
      <c r="G202" s="1">
        <v>10546.1467342575</v>
      </c>
      <c r="H202" s="1">
        <v>31503.818494346</v>
      </c>
      <c r="I202" s="1">
        <v>5432.3278723744761</v>
      </c>
      <c r="J202" s="1">
        <v>1167.2725513304999</v>
      </c>
      <c r="K202" s="1">
        <v>4074.3530621284999</v>
      </c>
      <c r="L202" s="1">
        <v>6012.401225210825</v>
      </c>
      <c r="M202" s="1">
        <v>10836.17010415085</v>
      </c>
      <c r="N202" s="1">
        <v>9378.8632957703267</v>
      </c>
      <c r="O202" s="1">
        <v>16012.995361080251</v>
      </c>
      <c r="P202" s="1">
        <v>21095.9628435425</v>
      </c>
      <c r="Q202" s="1">
        <v>26574.984924440003</v>
      </c>
      <c r="R202" s="1">
        <v>1386.7818890807639</v>
      </c>
      <c r="S202" s="1">
        <v>55023.661609488256</v>
      </c>
      <c r="T202" s="1">
        <v>1897.3662053804576</v>
      </c>
      <c r="U202" s="1">
        <v>1449.8160413601001</v>
      </c>
      <c r="V202" s="1">
        <v>11739.987980155249</v>
      </c>
      <c r="W202" s="1">
        <v>340.39143330723277</v>
      </c>
      <c r="X202" s="1">
        <v>129968.85742342884</v>
      </c>
      <c r="Y202" s="1">
        <v>5972.8594753952511</v>
      </c>
      <c r="Z202" s="1">
        <v>158467.03034854584</v>
      </c>
      <c r="AA202" s="1">
        <v>13113.072147725999</v>
      </c>
      <c r="AB202" s="1">
        <v>10453.847839335001</v>
      </c>
      <c r="AC202" s="1">
        <v>5291.9462177407968</v>
      </c>
      <c r="AD202" s="1">
        <v>4708.0621939382499</v>
      </c>
      <c r="AE202" s="1">
        <v>30724.017107128177</v>
      </c>
      <c r="AF202" s="1">
        <v>33734.570997717456</v>
      </c>
      <c r="AG202" s="1">
        <v>16845.629064005276</v>
      </c>
      <c r="AH202" s="1">
        <v>11590.074935765233</v>
      </c>
      <c r="AI202" s="1">
        <v>2427.8491696562651</v>
      </c>
      <c r="AJ202" s="1">
        <v>10462.880147095002</v>
      </c>
      <c r="AK202" s="1">
        <v>34763.996915619944</v>
      </c>
      <c r="AL202" s="1">
        <v>3354.4193430104551</v>
      </c>
      <c r="AM202" s="1">
        <v>842.6177046054903</v>
      </c>
      <c r="AN202" s="1">
        <v>7565.0053321077503</v>
      </c>
      <c r="AO202" s="1">
        <v>8938.1007900631994</v>
      </c>
      <c r="AP202" s="1">
        <v>3780.3151540182503</v>
      </c>
      <c r="AQ202" s="1">
        <v>648.583649132765</v>
      </c>
      <c r="AR202" s="1">
        <v>8484.0179691326211</v>
      </c>
      <c r="AS202" s="1">
        <v>2446.6481388033503</v>
      </c>
      <c r="AT202" s="1">
        <v>5973.3510103577255</v>
      </c>
      <c r="AU202" s="1">
        <v>11218.332327763579</v>
      </c>
      <c r="AV202" s="1">
        <v>9810.6872442332624</v>
      </c>
      <c r="AW202" s="1">
        <v>15019.518120805002</v>
      </c>
      <c r="AX202" s="1">
        <v>3759.4077809220003</v>
      </c>
      <c r="AY202" s="1">
        <v>12129.09495971975</v>
      </c>
      <c r="AZ202" s="1">
        <v>16448.96146943</v>
      </c>
      <c r="BA202" s="1">
        <v>10461.831754230001</v>
      </c>
      <c r="BB202" s="1">
        <v>4119.2165906824048</v>
      </c>
      <c r="BC202" s="1">
        <v>14454.998885805002</v>
      </c>
      <c r="BD202" s="1">
        <v>58646.008152432507</v>
      </c>
      <c r="BE202" s="1">
        <v>2031.8644050628998</v>
      </c>
      <c r="BF202" s="1">
        <v>2588.1352075835002</v>
      </c>
      <c r="BG202" s="1">
        <v>10002.143741169501</v>
      </c>
      <c r="BH202" s="1">
        <v>57650.049708989623</v>
      </c>
      <c r="BI202" s="1">
        <v>20716.404303610001</v>
      </c>
      <c r="BJ202" s="1">
        <v>8995.4930413175007</v>
      </c>
      <c r="BK202" s="1">
        <v>15956.901504066451</v>
      </c>
      <c r="BL202" s="1">
        <v>6171.2033086124993</v>
      </c>
      <c r="BM202" s="1">
        <v>2859.9996065989999</v>
      </c>
      <c r="BN202" s="1">
        <v>4834.9862793675002</v>
      </c>
      <c r="BO202" s="1">
        <v>33086.996559782499</v>
      </c>
      <c r="BP202" s="1">
        <v>8401.4978376899999</v>
      </c>
      <c r="BQ202" s="1">
        <v>2835.6204402075</v>
      </c>
      <c r="BR202" s="1">
        <v>9972.5790623765006</v>
      </c>
      <c r="BS202" s="1">
        <v>5939.4883240462505</v>
      </c>
      <c r="BT202" s="1">
        <v>641.84667658227499</v>
      </c>
      <c r="BU202" s="1">
        <v>3371.5133080286751</v>
      </c>
      <c r="BV202" s="1">
        <v>388.48721809007503</v>
      </c>
      <c r="BW202" s="1">
        <v>5834.6824127298796</v>
      </c>
      <c r="BX202" s="1">
        <v>3962.2162354776547</v>
      </c>
      <c r="BY202" s="1">
        <v>10231.453713713125</v>
      </c>
      <c r="BZ202" s="1">
        <v>9841.6191845811518</v>
      </c>
      <c r="CA202" s="1">
        <v>13271.202050010001</v>
      </c>
      <c r="CB202" s="1">
        <v>20409.265516967498</v>
      </c>
      <c r="CC202" s="1">
        <v>5478.5382072675002</v>
      </c>
      <c r="CD202" s="1">
        <v>6766.6904559324994</v>
      </c>
      <c r="CE202" s="1">
        <v>10097.987010431751</v>
      </c>
      <c r="CF202" s="1">
        <v>4929.5835740325001</v>
      </c>
      <c r="CG202" s="1">
        <v>3502.7567438357632</v>
      </c>
      <c r="CH202" s="1">
        <v>7602.3097896944555</v>
      </c>
      <c r="CI202" s="1">
        <v>27959.972383308752</v>
      </c>
      <c r="CJ202" s="1">
        <v>3623.8909062800003</v>
      </c>
      <c r="CK202" s="1">
        <v>6161.1629307900002</v>
      </c>
      <c r="CL202" s="1">
        <v>2244.9397709455002</v>
      </c>
      <c r="CM202" s="1">
        <v>49268.013006599998</v>
      </c>
      <c r="CN202" s="1">
        <v>6374.8737840400008</v>
      </c>
      <c r="CO202" s="1">
        <v>17721.750730342501</v>
      </c>
      <c r="CP202" s="1">
        <v>14553.8139456115</v>
      </c>
      <c r="CQ202" s="1">
        <v>665.78765507900744</v>
      </c>
      <c r="CR202" s="1">
        <v>16991.383808660001</v>
      </c>
      <c r="CS202" s="1">
        <v>7382.3023107522249</v>
      </c>
      <c r="CT202" s="1">
        <v>5207.6899428750012</v>
      </c>
      <c r="CU202" s="1">
        <v>3412.8736162370001</v>
      </c>
      <c r="CV202" s="1">
        <v>19556.117677812625</v>
      </c>
      <c r="CW202" s="1">
        <v>18508.045379092509</v>
      </c>
      <c r="CX202" s="1">
        <v>28353.946325134999</v>
      </c>
      <c r="CY202" s="1">
        <v>2481.2795793444875</v>
      </c>
      <c r="CZ202" s="1">
        <v>7721.2757483544628</v>
      </c>
    </row>
    <row r="204" spans="1:114" x14ac:dyDescent="0.25"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  <c r="BT204" s="84"/>
      <c r="BU204" s="84"/>
      <c r="BV204" s="84"/>
      <c r="BW204" s="84"/>
      <c r="BX204" s="84"/>
      <c r="BY204" s="84"/>
      <c r="BZ204" s="84"/>
      <c r="CA204" s="84"/>
      <c r="CB204" s="84"/>
      <c r="CC204" s="84"/>
      <c r="CD204" s="84"/>
      <c r="CE204" s="84"/>
      <c r="CF204" s="84"/>
      <c r="CG204" s="84"/>
      <c r="CH204" s="84"/>
      <c r="CI204" s="84"/>
      <c r="CJ204" s="84"/>
      <c r="CK204" s="84"/>
      <c r="CL204" s="84"/>
      <c r="CM204" s="84"/>
      <c r="CN204" s="84"/>
      <c r="CO204" s="84"/>
      <c r="CP204" s="84"/>
      <c r="CQ204" s="84"/>
      <c r="CR204" s="84"/>
      <c r="CS204" s="84"/>
      <c r="CT204" s="84"/>
      <c r="CU204" s="84"/>
      <c r="CV204" s="84"/>
      <c r="CW204" s="84"/>
      <c r="CX204" s="84"/>
      <c r="CY204" s="84"/>
      <c r="CZ204" s="84"/>
      <c r="DA204" s="84"/>
      <c r="DB204" s="84"/>
      <c r="DC204" s="84"/>
      <c r="DD204" s="84"/>
      <c r="DE204" s="84"/>
      <c r="DF204" s="84"/>
      <c r="DG204" s="84"/>
      <c r="DH204" s="84"/>
      <c r="DI204" s="84"/>
      <c r="DJ204" s="84"/>
    </row>
    <row r="205" spans="1:114" x14ac:dyDescent="0.25"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  <c r="CF205" s="84"/>
      <c r="CG205" s="84"/>
      <c r="CH205" s="84"/>
      <c r="CI205" s="84"/>
      <c r="CJ205" s="84"/>
      <c r="CK205" s="84"/>
      <c r="CL205" s="84"/>
      <c r="CM205" s="84"/>
      <c r="CN205" s="84"/>
      <c r="CO205" s="84"/>
      <c r="CP205" s="84"/>
      <c r="CQ205" s="84"/>
      <c r="CR205" s="84"/>
      <c r="CS205" s="84"/>
      <c r="CT205" s="84"/>
      <c r="CU205" s="84"/>
      <c r="CV205" s="84"/>
      <c r="CW205" s="84"/>
      <c r="CX205" s="84"/>
      <c r="CY205" s="84"/>
      <c r="CZ205" s="84"/>
      <c r="DA205" s="84"/>
      <c r="DB205" s="84"/>
      <c r="DC205" s="84"/>
      <c r="DD205" s="84"/>
      <c r="DE205" s="84"/>
      <c r="DF205" s="84"/>
      <c r="DG205" s="84"/>
      <c r="DH205" s="84"/>
      <c r="DI205" s="84"/>
      <c r="DJ205" s="84"/>
    </row>
    <row r="206" spans="1:114" x14ac:dyDescent="0.25"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  <c r="CT206" s="84"/>
      <c r="CU206" s="84"/>
      <c r="CV206" s="84"/>
      <c r="CW206" s="84"/>
      <c r="CX206" s="84"/>
      <c r="CY206" s="84"/>
      <c r="CZ206" s="84"/>
      <c r="DA206" s="84"/>
      <c r="DB206" s="84"/>
      <c r="DC206" s="84"/>
      <c r="DD206" s="84"/>
      <c r="DE206" s="84"/>
      <c r="DF206" s="84"/>
      <c r="DG206" s="84"/>
      <c r="DH206" s="84"/>
      <c r="DI206" s="84"/>
      <c r="DJ206" s="84"/>
    </row>
    <row r="207" spans="1:114" x14ac:dyDescent="0.25"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  <c r="CT207" s="84"/>
      <c r="CU207" s="84"/>
      <c r="CV207" s="84"/>
      <c r="CW207" s="84"/>
      <c r="CX207" s="84"/>
      <c r="CY207" s="84"/>
      <c r="CZ207" s="84"/>
      <c r="DA207" s="84"/>
      <c r="DB207" s="84"/>
      <c r="DC207" s="84"/>
      <c r="DD207" s="84"/>
      <c r="DE207" s="84"/>
      <c r="DF207" s="84"/>
      <c r="DG207" s="84"/>
      <c r="DH207" s="84"/>
      <c r="DI207" s="84"/>
      <c r="DJ207" s="84"/>
    </row>
    <row r="208" spans="1:114" x14ac:dyDescent="0.25"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84"/>
      <c r="CT208" s="84"/>
      <c r="CU208" s="84"/>
      <c r="CV208" s="84"/>
      <c r="CW208" s="84"/>
      <c r="CX208" s="84"/>
      <c r="CY208" s="84"/>
      <c r="CZ208" s="84"/>
      <c r="DA208" s="84"/>
      <c r="DB208" s="84"/>
      <c r="DC208" s="84"/>
      <c r="DD208" s="84"/>
      <c r="DE208" s="84"/>
      <c r="DF208" s="84"/>
      <c r="DG208" s="84"/>
      <c r="DH208" s="84"/>
      <c r="DI208" s="84"/>
      <c r="DJ208" s="84"/>
    </row>
    <row r="209" spans="2:114" x14ac:dyDescent="0.25"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  <c r="CT209" s="84"/>
      <c r="CU209" s="84"/>
      <c r="CV209" s="84"/>
      <c r="CW209" s="84"/>
      <c r="CX209" s="84"/>
      <c r="CY209" s="84"/>
      <c r="CZ209" s="84"/>
      <c r="DA209" s="84"/>
      <c r="DB209" s="84"/>
      <c r="DC209" s="84"/>
      <c r="DD209" s="84"/>
      <c r="DE209" s="84"/>
      <c r="DF209" s="84"/>
      <c r="DG209" s="84"/>
      <c r="DH209" s="84"/>
      <c r="DI209" s="84"/>
      <c r="DJ209" s="84"/>
    </row>
    <row r="210" spans="2:114" x14ac:dyDescent="0.25"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84"/>
      <c r="CT210" s="84"/>
      <c r="CU210" s="84"/>
      <c r="CV210" s="84"/>
      <c r="CW210" s="84"/>
      <c r="CX210" s="84"/>
      <c r="CY210" s="84"/>
      <c r="CZ210" s="84"/>
      <c r="DA210" s="84"/>
      <c r="DB210" s="84"/>
      <c r="DC210" s="84"/>
      <c r="DD210" s="84"/>
      <c r="DE210" s="84"/>
      <c r="DF210" s="84"/>
      <c r="DG210" s="84"/>
      <c r="DH210" s="84"/>
      <c r="DI210" s="84"/>
      <c r="DJ210" s="84"/>
    </row>
    <row r="211" spans="2:114" x14ac:dyDescent="0.25"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  <c r="CT211" s="84"/>
      <c r="CU211" s="84"/>
      <c r="CV211" s="84"/>
      <c r="CW211" s="84"/>
      <c r="CX211" s="84"/>
      <c r="CY211" s="84"/>
      <c r="CZ211" s="84"/>
      <c r="DA211" s="84"/>
      <c r="DB211" s="84"/>
      <c r="DC211" s="84"/>
      <c r="DD211" s="84"/>
      <c r="DE211" s="84"/>
      <c r="DF211" s="84"/>
      <c r="DG211" s="84"/>
      <c r="DH211" s="84"/>
      <c r="DI211" s="84"/>
      <c r="DJ211" s="84"/>
    </row>
    <row r="212" spans="2:114" x14ac:dyDescent="0.25"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84"/>
      <c r="CT212" s="84"/>
      <c r="CU212" s="84"/>
      <c r="CV212" s="84"/>
      <c r="CW212" s="84"/>
      <c r="CX212" s="84"/>
      <c r="CY212" s="84"/>
      <c r="CZ212" s="84"/>
      <c r="DA212" s="84"/>
      <c r="DB212" s="84"/>
      <c r="DC212" s="84"/>
      <c r="DD212" s="84"/>
      <c r="DE212" s="84"/>
      <c r="DF212" s="84"/>
      <c r="DG212" s="84"/>
      <c r="DH212" s="84"/>
      <c r="DI212" s="84"/>
      <c r="DJ212" s="84"/>
    </row>
    <row r="213" spans="2:114" x14ac:dyDescent="0.25"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84"/>
      <c r="CT213" s="84"/>
      <c r="CU213" s="84"/>
      <c r="CV213" s="84"/>
      <c r="CW213" s="84"/>
      <c r="CX213" s="84"/>
      <c r="CY213" s="84"/>
      <c r="CZ213" s="84"/>
      <c r="DA213" s="84"/>
      <c r="DB213" s="84"/>
      <c r="DC213" s="84"/>
      <c r="DD213" s="84"/>
      <c r="DE213" s="84"/>
      <c r="DF213" s="84"/>
      <c r="DG213" s="84"/>
      <c r="DH213" s="84"/>
      <c r="DI213" s="84"/>
      <c r="DJ213" s="84"/>
    </row>
    <row r="214" spans="2:114" x14ac:dyDescent="0.25"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84"/>
      <c r="CT214" s="84"/>
      <c r="CU214" s="84"/>
      <c r="CV214" s="84"/>
      <c r="CW214" s="84"/>
      <c r="CX214" s="84"/>
      <c r="CY214" s="84"/>
      <c r="CZ214" s="84"/>
      <c r="DA214" s="84"/>
      <c r="DB214" s="84"/>
      <c r="DC214" s="84"/>
      <c r="DD214" s="84"/>
      <c r="DE214" s="84"/>
      <c r="DF214" s="84"/>
      <c r="DG214" s="84"/>
      <c r="DH214" s="84"/>
      <c r="DI214" s="84"/>
      <c r="DJ214" s="84"/>
    </row>
    <row r="215" spans="2:114" x14ac:dyDescent="0.25"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  <c r="CT215" s="84"/>
      <c r="CU215" s="84"/>
      <c r="CV215" s="84"/>
      <c r="CW215" s="84"/>
      <c r="CX215" s="84"/>
      <c r="CY215" s="84"/>
      <c r="CZ215" s="84"/>
      <c r="DA215" s="84"/>
      <c r="DB215" s="84"/>
      <c r="DC215" s="84"/>
      <c r="DD215" s="84"/>
      <c r="DE215" s="84"/>
      <c r="DF215" s="84"/>
      <c r="DG215" s="84"/>
      <c r="DH215" s="84"/>
      <c r="DI215" s="84"/>
      <c r="DJ215" s="84"/>
    </row>
    <row r="216" spans="2:114" x14ac:dyDescent="0.25"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84"/>
      <c r="CT216" s="84"/>
      <c r="CU216" s="84"/>
      <c r="CV216" s="84"/>
      <c r="CW216" s="84"/>
      <c r="CX216" s="84"/>
      <c r="CY216" s="84"/>
      <c r="CZ216" s="84"/>
      <c r="DA216" s="84"/>
      <c r="DB216" s="84"/>
      <c r="DC216" s="84"/>
      <c r="DD216" s="84"/>
      <c r="DE216" s="84"/>
      <c r="DF216" s="84"/>
      <c r="DG216" s="84"/>
      <c r="DH216" s="84"/>
      <c r="DI216" s="84"/>
      <c r="DJ216" s="84"/>
    </row>
    <row r="217" spans="2:114" x14ac:dyDescent="0.25"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84"/>
      <c r="CT217" s="84"/>
      <c r="CU217" s="84"/>
      <c r="CV217" s="84"/>
      <c r="CW217" s="84"/>
      <c r="CX217" s="84"/>
      <c r="CY217" s="84"/>
      <c r="CZ217" s="84"/>
      <c r="DA217" s="84"/>
      <c r="DB217" s="84"/>
      <c r="DC217" s="84"/>
      <c r="DD217" s="84"/>
      <c r="DE217" s="84"/>
      <c r="DF217" s="84"/>
      <c r="DG217" s="84"/>
      <c r="DH217" s="84"/>
      <c r="DI217" s="84"/>
      <c r="DJ217" s="84"/>
    </row>
    <row r="218" spans="2:114" x14ac:dyDescent="0.25"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84"/>
      <c r="CT218" s="84"/>
      <c r="CU218" s="84"/>
      <c r="CV218" s="84"/>
      <c r="CW218" s="84"/>
      <c r="CX218" s="84"/>
      <c r="CY218" s="84"/>
      <c r="CZ218" s="84"/>
      <c r="DA218" s="84"/>
      <c r="DB218" s="84"/>
      <c r="DC218" s="84"/>
      <c r="DD218" s="84"/>
      <c r="DE218" s="84"/>
      <c r="DF218" s="84"/>
      <c r="DG218" s="84"/>
      <c r="DH218" s="84"/>
      <c r="DI218" s="84"/>
      <c r="DJ218" s="84"/>
    </row>
    <row r="219" spans="2:114" x14ac:dyDescent="0.25"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  <c r="CT219" s="84"/>
      <c r="CU219" s="84"/>
      <c r="CV219" s="84"/>
      <c r="CW219" s="84"/>
      <c r="CX219" s="84"/>
      <c r="CY219" s="84"/>
      <c r="CZ219" s="84"/>
      <c r="DA219" s="84"/>
      <c r="DB219" s="84"/>
      <c r="DC219" s="84"/>
      <c r="DD219" s="84"/>
      <c r="DE219" s="84"/>
      <c r="DF219" s="84"/>
      <c r="DG219" s="84"/>
      <c r="DH219" s="84"/>
      <c r="DI219" s="84"/>
      <c r="DJ219" s="84"/>
    </row>
    <row r="220" spans="2:114" x14ac:dyDescent="0.25"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84"/>
      <c r="CT220" s="84"/>
      <c r="CU220" s="84"/>
      <c r="CV220" s="84"/>
      <c r="CW220" s="84"/>
      <c r="CX220" s="84"/>
      <c r="CY220" s="84"/>
      <c r="CZ220" s="84"/>
      <c r="DA220" s="84"/>
      <c r="DB220" s="84"/>
      <c r="DC220" s="84"/>
      <c r="DD220" s="84"/>
      <c r="DE220" s="84"/>
      <c r="DF220" s="84"/>
      <c r="DG220" s="84"/>
      <c r="DH220" s="84"/>
      <c r="DI220" s="84"/>
      <c r="DJ220" s="84"/>
    </row>
    <row r="221" spans="2:114" x14ac:dyDescent="0.25"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  <c r="CT221" s="84"/>
      <c r="CU221" s="84"/>
      <c r="CV221" s="84"/>
      <c r="CW221" s="84"/>
      <c r="CX221" s="84"/>
      <c r="CY221" s="84"/>
      <c r="CZ221" s="84"/>
      <c r="DA221" s="84"/>
      <c r="DB221" s="84"/>
      <c r="DC221" s="84"/>
      <c r="DD221" s="84"/>
      <c r="DE221" s="84"/>
      <c r="DF221" s="84"/>
      <c r="DG221" s="84"/>
      <c r="DH221" s="84"/>
      <c r="DI221" s="84"/>
      <c r="DJ221" s="84"/>
    </row>
    <row r="222" spans="2:114" x14ac:dyDescent="0.25"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84"/>
      <c r="CT222" s="84"/>
      <c r="CU222" s="84"/>
      <c r="CV222" s="84"/>
      <c r="CW222" s="84"/>
      <c r="CX222" s="84"/>
      <c r="CY222" s="84"/>
      <c r="CZ222" s="84"/>
      <c r="DA222" s="84"/>
      <c r="DB222" s="84"/>
      <c r="DC222" s="84"/>
      <c r="DD222" s="84"/>
      <c r="DE222" s="84"/>
      <c r="DF222" s="84"/>
      <c r="DG222" s="84"/>
      <c r="DH222" s="84"/>
      <c r="DI222" s="84"/>
      <c r="DJ222" s="84"/>
    </row>
    <row r="223" spans="2:114" x14ac:dyDescent="0.25"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84"/>
      <c r="CT223" s="84"/>
      <c r="CU223" s="84"/>
      <c r="CV223" s="84"/>
      <c r="CW223" s="84"/>
      <c r="CX223" s="84"/>
      <c r="CY223" s="84"/>
      <c r="CZ223" s="84"/>
      <c r="DA223" s="84"/>
      <c r="DB223" s="84"/>
      <c r="DC223" s="84"/>
      <c r="DD223" s="84"/>
      <c r="DE223" s="84"/>
      <c r="DF223" s="84"/>
      <c r="DG223" s="84"/>
      <c r="DH223" s="84"/>
      <c r="DI223" s="84"/>
      <c r="DJ223" s="84"/>
    </row>
    <row r="224" spans="2:114" x14ac:dyDescent="0.25"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84"/>
      <c r="CT224" s="84"/>
      <c r="CU224" s="84"/>
      <c r="CV224" s="84"/>
      <c r="CW224" s="84"/>
      <c r="CX224" s="84"/>
      <c r="CY224" s="84"/>
      <c r="CZ224" s="84"/>
      <c r="DA224" s="84"/>
      <c r="DB224" s="84"/>
      <c r="DC224" s="84"/>
      <c r="DD224" s="84"/>
      <c r="DE224" s="84"/>
      <c r="DF224" s="84"/>
      <c r="DG224" s="84"/>
      <c r="DH224" s="84"/>
      <c r="DI224" s="84"/>
      <c r="DJ224" s="84"/>
    </row>
    <row r="225" spans="2:114" x14ac:dyDescent="0.25"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  <c r="CT225" s="84"/>
      <c r="CU225" s="84"/>
      <c r="CV225" s="84"/>
      <c r="CW225" s="84"/>
      <c r="CX225" s="84"/>
      <c r="CY225" s="84"/>
      <c r="CZ225" s="84"/>
      <c r="DA225" s="84"/>
      <c r="DB225" s="84"/>
      <c r="DC225" s="84"/>
      <c r="DD225" s="84"/>
      <c r="DE225" s="84"/>
      <c r="DF225" s="84"/>
      <c r="DG225" s="84"/>
      <c r="DH225" s="84"/>
      <c r="DI225" s="84"/>
      <c r="DJ225" s="84"/>
    </row>
    <row r="226" spans="2:114" x14ac:dyDescent="0.25"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84"/>
      <c r="CT226" s="84"/>
      <c r="CU226" s="84"/>
      <c r="CV226" s="84"/>
      <c r="CW226" s="84"/>
      <c r="CX226" s="84"/>
      <c r="CY226" s="84"/>
      <c r="CZ226" s="84"/>
      <c r="DA226" s="84"/>
      <c r="DB226" s="84"/>
      <c r="DC226" s="84"/>
      <c r="DD226" s="84"/>
      <c r="DE226" s="84"/>
      <c r="DF226" s="84"/>
      <c r="DG226" s="84"/>
      <c r="DH226" s="84"/>
      <c r="DI226" s="84"/>
      <c r="DJ226" s="84"/>
    </row>
    <row r="227" spans="2:114" x14ac:dyDescent="0.25"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84"/>
      <c r="CT227" s="84"/>
      <c r="CU227" s="84"/>
      <c r="CV227" s="84"/>
      <c r="CW227" s="84"/>
      <c r="CX227" s="84"/>
      <c r="CY227" s="84"/>
      <c r="CZ227" s="84"/>
      <c r="DA227" s="84"/>
      <c r="DB227" s="84"/>
      <c r="DC227" s="84"/>
      <c r="DD227" s="84"/>
      <c r="DE227" s="84"/>
      <c r="DF227" s="84"/>
      <c r="DG227" s="84"/>
      <c r="DH227" s="84"/>
      <c r="DI227" s="84"/>
      <c r="DJ227" s="84"/>
    </row>
    <row r="228" spans="2:114" x14ac:dyDescent="0.25"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84"/>
      <c r="CT228" s="84"/>
      <c r="CU228" s="84"/>
      <c r="CV228" s="84"/>
      <c r="CW228" s="84"/>
      <c r="CX228" s="84"/>
      <c r="CY228" s="84"/>
      <c r="CZ228" s="84"/>
      <c r="DA228" s="84"/>
      <c r="DB228" s="84"/>
      <c r="DC228" s="84"/>
      <c r="DD228" s="84"/>
      <c r="DE228" s="84"/>
      <c r="DF228" s="84"/>
      <c r="DG228" s="84"/>
      <c r="DH228" s="84"/>
      <c r="DI228" s="84"/>
      <c r="DJ228" s="84"/>
    </row>
    <row r="229" spans="2:114" x14ac:dyDescent="0.25"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84"/>
      <c r="CT229" s="84"/>
      <c r="CU229" s="84"/>
      <c r="CV229" s="84"/>
      <c r="CW229" s="84"/>
      <c r="CX229" s="84"/>
      <c r="CY229" s="84"/>
      <c r="CZ229" s="84"/>
      <c r="DA229" s="84"/>
      <c r="DB229" s="84"/>
      <c r="DC229" s="84"/>
      <c r="DD229" s="84"/>
      <c r="DE229" s="84"/>
      <c r="DF229" s="84"/>
      <c r="DG229" s="84"/>
      <c r="DH229" s="84"/>
      <c r="DI229" s="84"/>
      <c r="DJ229" s="84"/>
    </row>
    <row r="230" spans="2:114" x14ac:dyDescent="0.25"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84"/>
      <c r="CT230" s="84"/>
      <c r="CU230" s="84"/>
      <c r="CV230" s="84"/>
      <c r="CW230" s="84"/>
      <c r="CX230" s="84"/>
      <c r="CY230" s="84"/>
      <c r="CZ230" s="84"/>
      <c r="DA230" s="84"/>
      <c r="DB230" s="84"/>
      <c r="DC230" s="84"/>
      <c r="DD230" s="84"/>
      <c r="DE230" s="84"/>
      <c r="DF230" s="84"/>
      <c r="DG230" s="84"/>
      <c r="DH230" s="84"/>
      <c r="DI230" s="84"/>
      <c r="DJ230" s="84"/>
    </row>
    <row r="231" spans="2:114" x14ac:dyDescent="0.25"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84"/>
      <c r="CT231" s="84"/>
      <c r="CU231" s="84"/>
      <c r="CV231" s="84"/>
      <c r="CW231" s="84"/>
      <c r="CX231" s="84"/>
      <c r="CY231" s="84"/>
      <c r="CZ231" s="84"/>
      <c r="DA231" s="84"/>
      <c r="DB231" s="84"/>
      <c r="DC231" s="84"/>
      <c r="DD231" s="84"/>
      <c r="DE231" s="84"/>
      <c r="DF231" s="84"/>
      <c r="DG231" s="84"/>
      <c r="DH231" s="84"/>
      <c r="DI231" s="84"/>
      <c r="DJ231" s="84"/>
    </row>
    <row r="232" spans="2:114" x14ac:dyDescent="0.25"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84"/>
      <c r="CT232" s="84"/>
      <c r="CU232" s="84"/>
      <c r="CV232" s="84"/>
      <c r="CW232" s="84"/>
      <c r="CX232" s="84"/>
      <c r="CY232" s="84"/>
      <c r="CZ232" s="84"/>
      <c r="DA232" s="84"/>
      <c r="DB232" s="84"/>
      <c r="DC232" s="84"/>
      <c r="DD232" s="84"/>
      <c r="DE232" s="84"/>
      <c r="DF232" s="84"/>
      <c r="DG232" s="84"/>
      <c r="DH232" s="84"/>
      <c r="DI232" s="84"/>
      <c r="DJ232" s="84"/>
    </row>
    <row r="233" spans="2:114" x14ac:dyDescent="0.25"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84"/>
      <c r="CT233" s="84"/>
      <c r="CU233" s="84"/>
      <c r="CV233" s="84"/>
      <c r="CW233" s="84"/>
      <c r="CX233" s="84"/>
      <c r="CY233" s="84"/>
      <c r="CZ233" s="84"/>
      <c r="DA233" s="84"/>
      <c r="DB233" s="84"/>
      <c r="DC233" s="84"/>
      <c r="DD233" s="84"/>
      <c r="DE233" s="84"/>
      <c r="DF233" s="84"/>
      <c r="DG233" s="84"/>
      <c r="DH233" s="84"/>
      <c r="DI233" s="84"/>
      <c r="DJ233" s="84"/>
    </row>
    <row r="234" spans="2:114" x14ac:dyDescent="0.25"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84"/>
      <c r="CT234" s="84"/>
      <c r="CU234" s="84"/>
      <c r="CV234" s="84"/>
      <c r="CW234" s="84"/>
      <c r="CX234" s="84"/>
      <c r="CY234" s="84"/>
      <c r="CZ234" s="84"/>
      <c r="DA234" s="84"/>
      <c r="DB234" s="84"/>
      <c r="DC234" s="84"/>
      <c r="DD234" s="84"/>
      <c r="DE234" s="84"/>
      <c r="DF234" s="84"/>
      <c r="DG234" s="84"/>
      <c r="DH234" s="84"/>
      <c r="DI234" s="84"/>
      <c r="DJ234" s="84"/>
    </row>
    <row r="235" spans="2:114" x14ac:dyDescent="0.25"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84"/>
      <c r="CX235" s="84"/>
      <c r="CY235" s="84"/>
      <c r="CZ235" s="84"/>
      <c r="DA235" s="84"/>
      <c r="DB235" s="84"/>
      <c r="DC235" s="84"/>
      <c r="DD235" s="84"/>
      <c r="DE235" s="84"/>
      <c r="DF235" s="84"/>
      <c r="DG235" s="84"/>
      <c r="DH235" s="84"/>
      <c r="DI235" s="84"/>
      <c r="DJ235" s="84"/>
    </row>
    <row r="236" spans="2:114" x14ac:dyDescent="0.25"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84"/>
      <c r="CT236" s="84"/>
      <c r="CU236" s="84"/>
      <c r="CV236" s="84"/>
      <c r="CW236" s="84"/>
      <c r="CX236" s="84"/>
      <c r="CY236" s="84"/>
      <c r="CZ236" s="84"/>
      <c r="DA236" s="84"/>
      <c r="DB236" s="84"/>
      <c r="DC236" s="84"/>
      <c r="DD236" s="84"/>
      <c r="DE236" s="84"/>
      <c r="DF236" s="84"/>
      <c r="DG236" s="84"/>
      <c r="DH236" s="84"/>
      <c r="DI236" s="84"/>
      <c r="DJ236" s="84"/>
    </row>
    <row r="237" spans="2:114" x14ac:dyDescent="0.25"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84"/>
      <c r="CT237" s="84"/>
      <c r="CU237" s="84"/>
      <c r="CV237" s="84"/>
      <c r="CW237" s="84"/>
      <c r="CX237" s="84"/>
      <c r="CY237" s="84"/>
      <c r="CZ237" s="84"/>
      <c r="DA237" s="84"/>
      <c r="DB237" s="84"/>
      <c r="DC237" s="84"/>
      <c r="DD237" s="84"/>
      <c r="DE237" s="84"/>
      <c r="DF237" s="84"/>
      <c r="DG237" s="84"/>
      <c r="DH237" s="84"/>
      <c r="DI237" s="84"/>
      <c r="DJ237" s="84"/>
    </row>
    <row r="238" spans="2:114" x14ac:dyDescent="0.25"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84"/>
      <c r="CT238" s="84"/>
      <c r="CU238" s="84"/>
      <c r="CV238" s="84"/>
      <c r="CW238" s="84"/>
      <c r="CX238" s="84"/>
      <c r="CY238" s="84"/>
      <c r="CZ238" s="84"/>
      <c r="DA238" s="84"/>
      <c r="DB238" s="84"/>
      <c r="DC238" s="84"/>
      <c r="DD238" s="84"/>
      <c r="DE238" s="84"/>
      <c r="DF238" s="84"/>
      <c r="DG238" s="84"/>
      <c r="DH238" s="84"/>
      <c r="DI238" s="84"/>
      <c r="DJ238" s="84"/>
    </row>
    <row r="239" spans="2:114" x14ac:dyDescent="0.25"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84"/>
      <c r="CT239" s="84"/>
      <c r="CU239" s="84"/>
      <c r="CV239" s="84"/>
      <c r="CW239" s="84"/>
      <c r="CX239" s="84"/>
      <c r="CY239" s="84"/>
      <c r="CZ239" s="84"/>
      <c r="DA239" s="84"/>
      <c r="DB239" s="84"/>
      <c r="DC239" s="84"/>
      <c r="DD239" s="84"/>
      <c r="DE239" s="84"/>
      <c r="DF239" s="84"/>
      <c r="DG239" s="84"/>
      <c r="DH239" s="84"/>
      <c r="DI239" s="84"/>
      <c r="DJ239" s="84"/>
    </row>
    <row r="240" spans="2:114" x14ac:dyDescent="0.25"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  <c r="BU240" s="84"/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  <c r="CF240" s="84"/>
      <c r="CG240" s="84"/>
      <c r="CH240" s="84"/>
      <c r="CI240" s="84"/>
      <c r="CJ240" s="84"/>
      <c r="CK240" s="84"/>
      <c r="CL240" s="84"/>
      <c r="CM240" s="84"/>
      <c r="CN240" s="84"/>
      <c r="CO240" s="84"/>
      <c r="CP240" s="84"/>
      <c r="CQ240" s="84"/>
      <c r="CR240" s="84"/>
      <c r="CS240" s="84"/>
      <c r="CT240" s="84"/>
      <c r="CU240" s="84"/>
      <c r="CV240" s="84"/>
      <c r="CW240" s="84"/>
      <c r="CX240" s="84"/>
      <c r="CY240" s="84"/>
      <c r="CZ240" s="84"/>
      <c r="DA240" s="84"/>
      <c r="DB240" s="84"/>
      <c r="DC240" s="84"/>
      <c r="DD240" s="84"/>
      <c r="DE240" s="84"/>
      <c r="DF240" s="84"/>
      <c r="DG240" s="84"/>
      <c r="DH240" s="84"/>
      <c r="DI240" s="84"/>
      <c r="DJ240" s="84"/>
    </row>
    <row r="241" spans="2:114" x14ac:dyDescent="0.25"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  <c r="BU241" s="84"/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  <c r="CF241" s="84"/>
      <c r="CG241" s="84"/>
      <c r="CH241" s="84"/>
      <c r="CI241" s="84"/>
      <c r="CJ241" s="84"/>
      <c r="CK241" s="84"/>
      <c r="CL241" s="84"/>
      <c r="CM241" s="84"/>
      <c r="CN241" s="84"/>
      <c r="CO241" s="84"/>
      <c r="CP241" s="84"/>
      <c r="CQ241" s="84"/>
      <c r="CR241" s="84"/>
      <c r="CS241" s="84"/>
      <c r="CT241" s="84"/>
      <c r="CU241" s="84"/>
      <c r="CV241" s="84"/>
      <c r="CW241" s="84"/>
      <c r="CX241" s="84"/>
      <c r="CY241" s="84"/>
      <c r="CZ241" s="84"/>
      <c r="DA241" s="84"/>
      <c r="DB241" s="84"/>
      <c r="DC241" s="84"/>
      <c r="DD241" s="84"/>
      <c r="DE241" s="84"/>
      <c r="DF241" s="84"/>
      <c r="DG241" s="84"/>
      <c r="DH241" s="84"/>
      <c r="DI241" s="84"/>
      <c r="DJ241" s="84"/>
    </row>
    <row r="242" spans="2:114" x14ac:dyDescent="0.25"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  <c r="BQ242" s="84"/>
      <c r="BR242" s="84"/>
      <c r="BS242" s="84"/>
      <c r="BT242" s="84"/>
      <c r="BU242" s="84"/>
      <c r="BV242" s="84"/>
      <c r="BW242" s="84"/>
      <c r="BX242" s="84"/>
      <c r="BY242" s="84"/>
      <c r="BZ242" s="84"/>
      <c r="CA242" s="84"/>
      <c r="CB242" s="84"/>
      <c r="CC242" s="84"/>
      <c r="CD242" s="84"/>
      <c r="CE242" s="84"/>
      <c r="CF242" s="84"/>
      <c r="CG242" s="84"/>
      <c r="CH242" s="84"/>
      <c r="CI242" s="84"/>
      <c r="CJ242" s="84"/>
      <c r="CK242" s="84"/>
      <c r="CL242" s="84"/>
      <c r="CM242" s="84"/>
      <c r="CN242" s="84"/>
      <c r="CO242" s="84"/>
      <c r="CP242" s="84"/>
      <c r="CQ242" s="84"/>
      <c r="CR242" s="84"/>
      <c r="CS242" s="84"/>
      <c r="CT242" s="84"/>
      <c r="CU242" s="84"/>
      <c r="CV242" s="84"/>
      <c r="CW242" s="84"/>
      <c r="CX242" s="84"/>
      <c r="CY242" s="84"/>
      <c r="CZ242" s="84"/>
      <c r="DA242" s="84"/>
      <c r="DB242" s="84"/>
      <c r="DC242" s="84"/>
      <c r="DD242" s="84"/>
      <c r="DE242" s="84"/>
      <c r="DF242" s="84"/>
      <c r="DG242" s="84"/>
      <c r="DH242" s="84"/>
      <c r="DI242" s="84"/>
      <c r="DJ242" s="84"/>
    </row>
    <row r="243" spans="2:114" x14ac:dyDescent="0.25"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  <c r="BQ243" s="84"/>
      <c r="BR243" s="84"/>
      <c r="BS243" s="84"/>
      <c r="BT243" s="84"/>
      <c r="BU243" s="84"/>
      <c r="BV243" s="84"/>
      <c r="BW243" s="84"/>
      <c r="BX243" s="84"/>
      <c r="BY243" s="84"/>
      <c r="BZ243" s="84"/>
      <c r="CA243" s="84"/>
      <c r="CB243" s="84"/>
      <c r="CC243" s="84"/>
      <c r="CD243" s="84"/>
      <c r="CE243" s="84"/>
      <c r="CF243" s="84"/>
      <c r="CG243" s="84"/>
      <c r="CH243" s="84"/>
      <c r="CI243" s="84"/>
      <c r="CJ243" s="84"/>
      <c r="CK243" s="84"/>
      <c r="CL243" s="84"/>
      <c r="CM243" s="84"/>
      <c r="CN243" s="84"/>
      <c r="CO243" s="84"/>
      <c r="CP243" s="84"/>
      <c r="CQ243" s="84"/>
      <c r="CR243" s="84"/>
      <c r="CS243" s="84"/>
      <c r="CT243" s="84"/>
      <c r="CU243" s="84"/>
      <c r="CV243" s="84"/>
      <c r="CW243" s="84"/>
      <c r="CX243" s="84"/>
      <c r="CY243" s="84"/>
      <c r="CZ243" s="84"/>
      <c r="DA243" s="84"/>
      <c r="DB243" s="84"/>
      <c r="DC243" s="84"/>
      <c r="DD243" s="84"/>
      <c r="DE243" s="84"/>
      <c r="DF243" s="84"/>
      <c r="DG243" s="84"/>
      <c r="DH243" s="84"/>
      <c r="DI243" s="84"/>
      <c r="DJ243" s="84"/>
    </row>
    <row r="244" spans="2:114" x14ac:dyDescent="0.25"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  <c r="BM244" s="84"/>
      <c r="BN244" s="84"/>
      <c r="BO244" s="84"/>
      <c r="BP244" s="84"/>
      <c r="BQ244" s="84"/>
      <c r="BR244" s="84"/>
      <c r="BS244" s="84"/>
      <c r="BT244" s="84"/>
      <c r="BU244" s="84"/>
      <c r="BV244" s="84"/>
      <c r="BW244" s="84"/>
      <c r="BX244" s="84"/>
      <c r="BY244" s="84"/>
      <c r="BZ244" s="84"/>
      <c r="CA244" s="84"/>
      <c r="CB244" s="84"/>
      <c r="CC244" s="84"/>
      <c r="CD244" s="84"/>
      <c r="CE244" s="84"/>
      <c r="CF244" s="84"/>
      <c r="CG244" s="84"/>
      <c r="CH244" s="84"/>
      <c r="CI244" s="84"/>
      <c r="CJ244" s="84"/>
      <c r="CK244" s="84"/>
      <c r="CL244" s="84"/>
      <c r="CM244" s="84"/>
      <c r="CN244" s="84"/>
      <c r="CO244" s="84"/>
      <c r="CP244" s="84"/>
      <c r="CQ244" s="84"/>
      <c r="CR244" s="84"/>
      <c r="CS244" s="84"/>
      <c r="CT244" s="84"/>
      <c r="CU244" s="84"/>
      <c r="CV244" s="84"/>
      <c r="CW244" s="84"/>
      <c r="CX244" s="84"/>
      <c r="CY244" s="84"/>
      <c r="CZ244" s="84"/>
      <c r="DA244" s="84"/>
      <c r="DB244" s="84"/>
      <c r="DC244" s="84"/>
      <c r="DD244" s="84"/>
      <c r="DE244" s="84"/>
      <c r="DF244" s="84"/>
      <c r="DG244" s="84"/>
      <c r="DH244" s="84"/>
      <c r="DI244" s="84"/>
      <c r="DJ244" s="84"/>
    </row>
    <row r="245" spans="2:114" x14ac:dyDescent="0.25"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  <c r="BT245" s="84"/>
      <c r="BU245" s="84"/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  <c r="CF245" s="84"/>
      <c r="CG245" s="84"/>
      <c r="CH245" s="84"/>
      <c r="CI245" s="84"/>
      <c r="CJ245" s="84"/>
      <c r="CK245" s="84"/>
      <c r="CL245" s="84"/>
      <c r="CM245" s="84"/>
      <c r="CN245" s="84"/>
      <c r="CO245" s="84"/>
      <c r="CP245" s="84"/>
      <c r="CQ245" s="84"/>
      <c r="CR245" s="84"/>
      <c r="CS245" s="84"/>
      <c r="CT245" s="84"/>
      <c r="CU245" s="84"/>
      <c r="CV245" s="84"/>
      <c r="CW245" s="84"/>
      <c r="CX245" s="84"/>
      <c r="CY245" s="84"/>
      <c r="CZ245" s="84"/>
      <c r="DA245" s="84"/>
      <c r="DB245" s="84"/>
      <c r="DC245" s="84"/>
      <c r="DD245" s="84"/>
      <c r="DE245" s="84"/>
      <c r="DF245" s="84"/>
      <c r="DG245" s="84"/>
      <c r="DH245" s="84"/>
      <c r="DI245" s="84"/>
      <c r="DJ245" s="84"/>
    </row>
    <row r="246" spans="2:114" x14ac:dyDescent="0.25"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/>
      <c r="BN246" s="84"/>
      <c r="BO246" s="84"/>
      <c r="BP246" s="84"/>
      <c r="BQ246" s="84"/>
      <c r="BR246" s="84"/>
      <c r="BS246" s="84"/>
      <c r="BT246" s="84"/>
      <c r="BU246" s="84"/>
      <c r="BV246" s="84"/>
      <c r="BW246" s="84"/>
      <c r="BX246" s="84"/>
      <c r="BY246" s="84"/>
      <c r="BZ246" s="84"/>
      <c r="CA246" s="84"/>
      <c r="CB246" s="84"/>
      <c r="CC246" s="84"/>
      <c r="CD246" s="84"/>
      <c r="CE246" s="84"/>
      <c r="CF246" s="84"/>
      <c r="CG246" s="84"/>
      <c r="CH246" s="84"/>
      <c r="CI246" s="84"/>
      <c r="CJ246" s="84"/>
      <c r="CK246" s="84"/>
      <c r="CL246" s="84"/>
      <c r="CM246" s="84"/>
      <c r="CN246" s="84"/>
      <c r="CO246" s="84"/>
      <c r="CP246" s="84"/>
      <c r="CQ246" s="84"/>
      <c r="CR246" s="84"/>
      <c r="CS246" s="84"/>
      <c r="CT246" s="84"/>
      <c r="CU246" s="84"/>
      <c r="CV246" s="84"/>
      <c r="CW246" s="84"/>
      <c r="CX246" s="84"/>
      <c r="CY246" s="84"/>
      <c r="CZ246" s="84"/>
      <c r="DA246" s="84"/>
      <c r="DB246" s="84"/>
      <c r="DC246" s="84"/>
      <c r="DD246" s="84"/>
      <c r="DE246" s="84"/>
      <c r="DF246" s="84"/>
      <c r="DG246" s="84"/>
      <c r="DH246" s="84"/>
      <c r="DI246" s="84"/>
      <c r="DJ246" s="84"/>
    </row>
    <row r="247" spans="2:114" x14ac:dyDescent="0.25"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/>
      <c r="BP247" s="84"/>
      <c r="BQ247" s="84"/>
      <c r="BR247" s="84"/>
      <c r="BS247" s="84"/>
      <c r="BT247" s="84"/>
      <c r="BU247" s="84"/>
      <c r="BV247" s="84"/>
      <c r="BW247" s="84"/>
      <c r="BX247" s="84"/>
      <c r="BY247" s="84"/>
      <c r="BZ247" s="84"/>
      <c r="CA247" s="84"/>
      <c r="CB247" s="84"/>
      <c r="CC247" s="84"/>
      <c r="CD247" s="84"/>
      <c r="CE247" s="84"/>
      <c r="CF247" s="84"/>
      <c r="CG247" s="84"/>
      <c r="CH247" s="84"/>
      <c r="CI247" s="84"/>
      <c r="CJ247" s="84"/>
      <c r="CK247" s="84"/>
      <c r="CL247" s="84"/>
      <c r="CM247" s="84"/>
      <c r="CN247" s="84"/>
      <c r="CO247" s="84"/>
      <c r="CP247" s="84"/>
      <c r="CQ247" s="84"/>
      <c r="CR247" s="84"/>
      <c r="CS247" s="84"/>
      <c r="CT247" s="84"/>
      <c r="CU247" s="84"/>
      <c r="CV247" s="84"/>
      <c r="CW247" s="84"/>
      <c r="CX247" s="84"/>
      <c r="CY247" s="84"/>
      <c r="CZ247" s="84"/>
      <c r="DA247" s="84"/>
      <c r="DB247" s="84"/>
      <c r="DC247" s="84"/>
      <c r="DD247" s="84"/>
      <c r="DE247" s="84"/>
      <c r="DF247" s="84"/>
      <c r="DG247" s="84"/>
      <c r="DH247" s="84"/>
      <c r="DI247" s="84"/>
      <c r="DJ247" s="84"/>
    </row>
    <row r="248" spans="2:114" x14ac:dyDescent="0.25"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  <c r="BL248" s="84"/>
      <c r="BM248" s="84"/>
      <c r="BN248" s="84"/>
      <c r="BO248" s="84"/>
      <c r="BP248" s="84"/>
      <c r="BQ248" s="84"/>
      <c r="BR248" s="84"/>
      <c r="BS248" s="84"/>
      <c r="BT248" s="84"/>
      <c r="BU248" s="84"/>
      <c r="BV248" s="84"/>
      <c r="BW248" s="84"/>
      <c r="BX248" s="84"/>
      <c r="BY248" s="84"/>
      <c r="BZ248" s="84"/>
      <c r="CA248" s="84"/>
      <c r="CB248" s="84"/>
      <c r="CC248" s="84"/>
      <c r="CD248" s="84"/>
      <c r="CE248" s="84"/>
      <c r="CF248" s="84"/>
      <c r="CG248" s="84"/>
      <c r="CH248" s="84"/>
      <c r="CI248" s="84"/>
      <c r="CJ248" s="84"/>
      <c r="CK248" s="84"/>
      <c r="CL248" s="84"/>
      <c r="CM248" s="84"/>
      <c r="CN248" s="84"/>
      <c r="CO248" s="84"/>
      <c r="CP248" s="84"/>
      <c r="CQ248" s="84"/>
      <c r="CR248" s="84"/>
      <c r="CS248" s="84"/>
      <c r="CT248" s="84"/>
      <c r="CU248" s="84"/>
      <c r="CV248" s="84"/>
      <c r="CW248" s="84"/>
      <c r="CX248" s="84"/>
      <c r="CY248" s="84"/>
      <c r="CZ248" s="84"/>
      <c r="DA248" s="84"/>
      <c r="DB248" s="84"/>
      <c r="DC248" s="84"/>
      <c r="DD248" s="84"/>
      <c r="DE248" s="84"/>
      <c r="DF248" s="84"/>
      <c r="DG248" s="84"/>
      <c r="DH248" s="84"/>
      <c r="DI248" s="84"/>
      <c r="DJ248" s="84"/>
    </row>
    <row r="249" spans="2:114" x14ac:dyDescent="0.25"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  <c r="BK249" s="84"/>
      <c r="BL249" s="84"/>
      <c r="BM249" s="84"/>
      <c r="BN249" s="84"/>
      <c r="BO249" s="84"/>
      <c r="BP249" s="84"/>
      <c r="BQ249" s="84"/>
      <c r="BR249" s="84"/>
      <c r="BS249" s="84"/>
      <c r="BT249" s="84"/>
      <c r="BU249" s="84"/>
      <c r="BV249" s="84"/>
      <c r="BW249" s="84"/>
      <c r="BX249" s="84"/>
      <c r="BY249" s="84"/>
      <c r="BZ249" s="84"/>
      <c r="CA249" s="84"/>
      <c r="CB249" s="84"/>
      <c r="CC249" s="84"/>
      <c r="CD249" s="84"/>
      <c r="CE249" s="84"/>
      <c r="CF249" s="84"/>
      <c r="CG249" s="84"/>
      <c r="CH249" s="84"/>
      <c r="CI249" s="84"/>
      <c r="CJ249" s="84"/>
      <c r="CK249" s="84"/>
      <c r="CL249" s="84"/>
      <c r="CM249" s="84"/>
      <c r="CN249" s="84"/>
      <c r="CO249" s="84"/>
      <c r="CP249" s="84"/>
      <c r="CQ249" s="84"/>
      <c r="CR249" s="84"/>
      <c r="CS249" s="84"/>
      <c r="CT249" s="84"/>
      <c r="CU249" s="84"/>
      <c r="CV249" s="84"/>
      <c r="CW249" s="84"/>
      <c r="CX249" s="84"/>
      <c r="CY249" s="84"/>
      <c r="CZ249" s="84"/>
      <c r="DA249" s="84"/>
      <c r="DB249" s="84"/>
      <c r="DC249" s="84"/>
      <c r="DD249" s="84"/>
      <c r="DE249" s="84"/>
      <c r="DF249" s="84"/>
      <c r="DG249" s="84"/>
      <c r="DH249" s="84"/>
      <c r="DI249" s="84"/>
      <c r="DJ249" s="84"/>
    </row>
    <row r="250" spans="2:114" x14ac:dyDescent="0.25"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  <c r="BP250" s="84"/>
      <c r="BQ250" s="84"/>
      <c r="BR250" s="84"/>
      <c r="BS250" s="84"/>
      <c r="BT250" s="84"/>
      <c r="BU250" s="84"/>
      <c r="BV250" s="84"/>
      <c r="BW250" s="84"/>
      <c r="BX250" s="84"/>
      <c r="BY250" s="84"/>
      <c r="BZ250" s="84"/>
      <c r="CA250" s="84"/>
      <c r="CB250" s="84"/>
      <c r="CC250" s="84"/>
      <c r="CD250" s="84"/>
      <c r="CE250" s="84"/>
      <c r="CF250" s="84"/>
      <c r="CG250" s="84"/>
      <c r="CH250" s="84"/>
      <c r="CI250" s="84"/>
      <c r="CJ250" s="84"/>
      <c r="CK250" s="84"/>
      <c r="CL250" s="84"/>
      <c r="CM250" s="84"/>
      <c r="CN250" s="84"/>
      <c r="CO250" s="84"/>
      <c r="CP250" s="84"/>
      <c r="CQ250" s="84"/>
      <c r="CR250" s="84"/>
      <c r="CS250" s="84"/>
      <c r="CT250" s="84"/>
      <c r="CU250" s="84"/>
      <c r="CV250" s="84"/>
      <c r="CW250" s="84"/>
      <c r="CX250" s="84"/>
      <c r="CY250" s="84"/>
      <c r="CZ250" s="84"/>
      <c r="DA250" s="84"/>
      <c r="DB250" s="84"/>
      <c r="DC250" s="84"/>
      <c r="DD250" s="84"/>
      <c r="DE250" s="84"/>
      <c r="DF250" s="84"/>
      <c r="DG250" s="84"/>
      <c r="DH250" s="84"/>
      <c r="DI250" s="84"/>
      <c r="DJ250" s="84"/>
    </row>
    <row r="251" spans="2:114" x14ac:dyDescent="0.25"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  <c r="BP251" s="84"/>
      <c r="BQ251" s="84"/>
      <c r="BR251" s="84"/>
      <c r="BS251" s="84"/>
      <c r="BT251" s="84"/>
      <c r="BU251" s="84"/>
      <c r="BV251" s="84"/>
      <c r="BW251" s="84"/>
      <c r="BX251" s="84"/>
      <c r="BY251" s="84"/>
      <c r="BZ251" s="84"/>
      <c r="CA251" s="84"/>
      <c r="CB251" s="84"/>
      <c r="CC251" s="84"/>
      <c r="CD251" s="84"/>
      <c r="CE251" s="84"/>
      <c r="CF251" s="84"/>
      <c r="CG251" s="84"/>
      <c r="CH251" s="84"/>
      <c r="CI251" s="84"/>
      <c r="CJ251" s="84"/>
      <c r="CK251" s="84"/>
      <c r="CL251" s="84"/>
      <c r="CM251" s="84"/>
      <c r="CN251" s="84"/>
      <c r="CO251" s="84"/>
      <c r="CP251" s="84"/>
      <c r="CQ251" s="84"/>
      <c r="CR251" s="84"/>
      <c r="CS251" s="84"/>
      <c r="CT251" s="84"/>
      <c r="CU251" s="84"/>
      <c r="CV251" s="84"/>
      <c r="CW251" s="84"/>
      <c r="CX251" s="84"/>
      <c r="CY251" s="84"/>
      <c r="CZ251" s="84"/>
      <c r="DA251" s="84"/>
      <c r="DB251" s="84"/>
      <c r="DC251" s="84"/>
      <c r="DD251" s="84"/>
      <c r="DE251" s="84"/>
      <c r="DF251" s="84"/>
      <c r="DG251" s="84"/>
      <c r="DH251" s="84"/>
      <c r="DI251" s="84"/>
      <c r="DJ251" s="84"/>
    </row>
    <row r="252" spans="2:114" x14ac:dyDescent="0.25"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  <c r="BM252" s="84"/>
      <c r="BN252" s="84"/>
      <c r="BO252" s="84"/>
      <c r="BP252" s="84"/>
      <c r="BQ252" s="84"/>
      <c r="BR252" s="84"/>
      <c r="BS252" s="84"/>
      <c r="BT252" s="84"/>
      <c r="BU252" s="84"/>
      <c r="BV252" s="84"/>
      <c r="BW252" s="84"/>
      <c r="BX252" s="84"/>
      <c r="BY252" s="84"/>
      <c r="BZ252" s="84"/>
      <c r="CA252" s="84"/>
      <c r="CB252" s="84"/>
      <c r="CC252" s="84"/>
      <c r="CD252" s="84"/>
      <c r="CE252" s="84"/>
      <c r="CF252" s="84"/>
      <c r="CG252" s="84"/>
      <c r="CH252" s="84"/>
      <c r="CI252" s="84"/>
      <c r="CJ252" s="84"/>
      <c r="CK252" s="84"/>
      <c r="CL252" s="84"/>
      <c r="CM252" s="84"/>
      <c r="CN252" s="84"/>
      <c r="CO252" s="84"/>
      <c r="CP252" s="84"/>
      <c r="CQ252" s="84"/>
      <c r="CR252" s="84"/>
      <c r="CS252" s="84"/>
      <c r="CT252" s="84"/>
      <c r="CU252" s="84"/>
      <c r="CV252" s="84"/>
      <c r="CW252" s="84"/>
      <c r="CX252" s="84"/>
      <c r="CY252" s="84"/>
      <c r="CZ252" s="84"/>
      <c r="DA252" s="84"/>
      <c r="DB252" s="84"/>
      <c r="DC252" s="84"/>
      <c r="DD252" s="84"/>
      <c r="DE252" s="84"/>
      <c r="DF252" s="84"/>
      <c r="DG252" s="84"/>
      <c r="DH252" s="84"/>
      <c r="DI252" s="84"/>
      <c r="DJ252" s="84"/>
    </row>
    <row r="253" spans="2:114" x14ac:dyDescent="0.25"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  <c r="BL253" s="84"/>
      <c r="BM253" s="84"/>
      <c r="BN253" s="84"/>
      <c r="BO253" s="84"/>
      <c r="BP253" s="84"/>
      <c r="BQ253" s="84"/>
      <c r="BR253" s="84"/>
      <c r="BS253" s="84"/>
      <c r="BT253" s="84"/>
      <c r="BU253" s="84"/>
      <c r="BV253" s="84"/>
      <c r="BW253" s="84"/>
      <c r="BX253" s="84"/>
      <c r="BY253" s="84"/>
      <c r="BZ253" s="84"/>
      <c r="CA253" s="84"/>
      <c r="CB253" s="84"/>
      <c r="CC253" s="84"/>
      <c r="CD253" s="84"/>
      <c r="CE253" s="84"/>
      <c r="CF253" s="84"/>
      <c r="CG253" s="84"/>
      <c r="CH253" s="84"/>
      <c r="CI253" s="84"/>
      <c r="CJ253" s="84"/>
      <c r="CK253" s="84"/>
      <c r="CL253" s="84"/>
      <c r="CM253" s="84"/>
      <c r="CN253" s="84"/>
      <c r="CO253" s="84"/>
      <c r="CP253" s="84"/>
      <c r="CQ253" s="84"/>
      <c r="CR253" s="84"/>
      <c r="CS253" s="84"/>
      <c r="CT253" s="84"/>
      <c r="CU253" s="84"/>
      <c r="CV253" s="84"/>
      <c r="CW253" s="84"/>
      <c r="CX253" s="84"/>
      <c r="CY253" s="84"/>
      <c r="CZ253" s="84"/>
      <c r="DA253" s="84"/>
      <c r="DB253" s="84"/>
      <c r="DC253" s="84"/>
      <c r="DD253" s="84"/>
      <c r="DE253" s="84"/>
      <c r="DF253" s="84"/>
      <c r="DG253" s="84"/>
      <c r="DH253" s="84"/>
      <c r="DI253" s="84"/>
      <c r="DJ253" s="84"/>
    </row>
    <row r="254" spans="2:114" x14ac:dyDescent="0.25"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  <c r="BM254" s="84"/>
      <c r="BN254" s="84"/>
      <c r="BO254" s="84"/>
      <c r="BP254" s="84"/>
      <c r="BQ254" s="84"/>
      <c r="BR254" s="84"/>
      <c r="BS254" s="84"/>
      <c r="BT254" s="84"/>
      <c r="BU254" s="84"/>
      <c r="BV254" s="84"/>
      <c r="BW254" s="84"/>
      <c r="BX254" s="84"/>
      <c r="BY254" s="84"/>
      <c r="BZ254" s="84"/>
      <c r="CA254" s="84"/>
      <c r="CB254" s="84"/>
      <c r="CC254" s="84"/>
      <c r="CD254" s="84"/>
      <c r="CE254" s="84"/>
      <c r="CF254" s="84"/>
      <c r="CG254" s="84"/>
      <c r="CH254" s="84"/>
      <c r="CI254" s="84"/>
      <c r="CJ254" s="84"/>
      <c r="CK254" s="84"/>
      <c r="CL254" s="84"/>
      <c r="CM254" s="84"/>
      <c r="CN254" s="84"/>
      <c r="CO254" s="84"/>
      <c r="CP254" s="84"/>
      <c r="CQ254" s="84"/>
      <c r="CR254" s="84"/>
      <c r="CS254" s="84"/>
      <c r="CT254" s="84"/>
      <c r="CU254" s="84"/>
      <c r="CV254" s="84"/>
      <c r="CW254" s="84"/>
      <c r="CX254" s="84"/>
      <c r="CY254" s="84"/>
      <c r="CZ254" s="84"/>
      <c r="DA254" s="84"/>
      <c r="DB254" s="84"/>
      <c r="DC254" s="84"/>
      <c r="DD254" s="84"/>
      <c r="DE254" s="84"/>
      <c r="DF254" s="84"/>
      <c r="DG254" s="84"/>
      <c r="DH254" s="84"/>
      <c r="DI254" s="84"/>
      <c r="DJ254" s="84"/>
    </row>
    <row r="255" spans="2:114" x14ac:dyDescent="0.25"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  <c r="BT255" s="84"/>
      <c r="BU255" s="84"/>
      <c r="BV255" s="84"/>
      <c r="BW255" s="84"/>
      <c r="BX255" s="84"/>
      <c r="BY255" s="84"/>
      <c r="BZ255" s="84"/>
      <c r="CA255" s="84"/>
      <c r="CB255" s="84"/>
      <c r="CC255" s="84"/>
      <c r="CD255" s="84"/>
      <c r="CE255" s="84"/>
      <c r="CF255" s="84"/>
      <c r="CG255" s="84"/>
      <c r="CH255" s="84"/>
      <c r="CI255" s="84"/>
      <c r="CJ255" s="84"/>
      <c r="CK255" s="84"/>
      <c r="CL255" s="84"/>
      <c r="CM255" s="84"/>
      <c r="CN255" s="84"/>
      <c r="CO255" s="84"/>
      <c r="CP255" s="84"/>
      <c r="CQ255" s="84"/>
      <c r="CR255" s="84"/>
      <c r="CS255" s="84"/>
      <c r="CT255" s="84"/>
      <c r="CU255" s="84"/>
      <c r="CV255" s="84"/>
      <c r="CW255" s="84"/>
      <c r="CX255" s="84"/>
      <c r="CY255" s="84"/>
      <c r="CZ255" s="84"/>
      <c r="DA255" s="84"/>
      <c r="DB255" s="84"/>
      <c r="DC255" s="84"/>
      <c r="DD255" s="84"/>
      <c r="DE255" s="84"/>
      <c r="DF255" s="84"/>
      <c r="DG255" s="84"/>
      <c r="DH255" s="84"/>
      <c r="DI255" s="84"/>
      <c r="DJ255" s="84"/>
    </row>
    <row r="256" spans="2:114" x14ac:dyDescent="0.25"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4"/>
      <c r="BM256" s="84"/>
      <c r="BN256" s="84"/>
      <c r="BO256" s="84"/>
      <c r="BP256" s="84"/>
      <c r="BQ256" s="84"/>
      <c r="BR256" s="84"/>
      <c r="BS256" s="84"/>
      <c r="BT256" s="84"/>
      <c r="BU256" s="84"/>
      <c r="BV256" s="84"/>
      <c r="BW256" s="84"/>
      <c r="BX256" s="84"/>
      <c r="BY256" s="84"/>
      <c r="BZ256" s="84"/>
      <c r="CA256" s="84"/>
      <c r="CB256" s="84"/>
      <c r="CC256" s="84"/>
      <c r="CD256" s="84"/>
      <c r="CE256" s="84"/>
      <c r="CF256" s="84"/>
      <c r="CG256" s="84"/>
      <c r="CH256" s="84"/>
      <c r="CI256" s="84"/>
      <c r="CJ256" s="84"/>
      <c r="CK256" s="84"/>
      <c r="CL256" s="84"/>
      <c r="CM256" s="84"/>
      <c r="CN256" s="84"/>
      <c r="CO256" s="84"/>
      <c r="CP256" s="84"/>
      <c r="CQ256" s="84"/>
      <c r="CR256" s="84"/>
      <c r="CS256" s="84"/>
      <c r="CT256" s="84"/>
      <c r="CU256" s="84"/>
      <c r="CV256" s="84"/>
      <c r="CW256" s="84"/>
      <c r="CX256" s="84"/>
      <c r="CY256" s="84"/>
      <c r="CZ256" s="84"/>
      <c r="DA256" s="84"/>
      <c r="DB256" s="84"/>
      <c r="DC256" s="84"/>
      <c r="DD256" s="84"/>
      <c r="DE256" s="84"/>
      <c r="DF256" s="84"/>
      <c r="DG256" s="84"/>
      <c r="DH256" s="84"/>
      <c r="DI256" s="84"/>
      <c r="DJ256" s="84"/>
    </row>
    <row r="257" spans="2:114" x14ac:dyDescent="0.25"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  <c r="BK257" s="84"/>
      <c r="BL257" s="84"/>
      <c r="BM257" s="84"/>
      <c r="BN257" s="84"/>
      <c r="BO257" s="84"/>
      <c r="BP257" s="84"/>
      <c r="BQ257" s="84"/>
      <c r="BR257" s="84"/>
      <c r="BS257" s="84"/>
      <c r="BT257" s="84"/>
      <c r="BU257" s="84"/>
      <c r="BV257" s="84"/>
      <c r="BW257" s="84"/>
      <c r="BX257" s="84"/>
      <c r="BY257" s="84"/>
      <c r="BZ257" s="84"/>
      <c r="CA257" s="84"/>
      <c r="CB257" s="84"/>
      <c r="CC257" s="84"/>
      <c r="CD257" s="84"/>
      <c r="CE257" s="84"/>
      <c r="CF257" s="84"/>
      <c r="CG257" s="84"/>
      <c r="CH257" s="84"/>
      <c r="CI257" s="84"/>
      <c r="CJ257" s="84"/>
      <c r="CK257" s="84"/>
      <c r="CL257" s="84"/>
      <c r="CM257" s="84"/>
      <c r="CN257" s="84"/>
      <c r="CO257" s="84"/>
      <c r="CP257" s="84"/>
      <c r="CQ257" s="84"/>
      <c r="CR257" s="84"/>
      <c r="CS257" s="84"/>
      <c r="CT257" s="84"/>
      <c r="CU257" s="84"/>
      <c r="CV257" s="84"/>
      <c r="CW257" s="84"/>
      <c r="CX257" s="84"/>
      <c r="CY257" s="84"/>
      <c r="CZ257" s="84"/>
      <c r="DA257" s="84"/>
      <c r="DB257" s="84"/>
      <c r="DC257" s="84"/>
      <c r="DD257" s="84"/>
      <c r="DE257" s="84"/>
      <c r="DF257" s="84"/>
      <c r="DG257" s="84"/>
      <c r="DH257" s="84"/>
      <c r="DI257" s="84"/>
      <c r="DJ257" s="84"/>
    </row>
    <row r="258" spans="2:114" x14ac:dyDescent="0.25"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  <c r="BK258" s="84"/>
      <c r="BL258" s="84"/>
      <c r="BM258" s="84"/>
      <c r="BN258" s="84"/>
      <c r="BO258" s="84"/>
      <c r="BP258" s="84"/>
      <c r="BQ258" s="84"/>
      <c r="BR258" s="84"/>
      <c r="BS258" s="84"/>
      <c r="BT258" s="84"/>
      <c r="BU258" s="84"/>
      <c r="BV258" s="84"/>
      <c r="BW258" s="84"/>
      <c r="BX258" s="84"/>
      <c r="BY258" s="84"/>
      <c r="BZ258" s="84"/>
      <c r="CA258" s="84"/>
      <c r="CB258" s="84"/>
      <c r="CC258" s="84"/>
      <c r="CD258" s="84"/>
      <c r="CE258" s="84"/>
      <c r="CF258" s="84"/>
      <c r="CG258" s="84"/>
      <c r="CH258" s="84"/>
      <c r="CI258" s="84"/>
      <c r="CJ258" s="84"/>
      <c r="CK258" s="84"/>
      <c r="CL258" s="84"/>
      <c r="CM258" s="84"/>
      <c r="CN258" s="84"/>
      <c r="CO258" s="84"/>
      <c r="CP258" s="84"/>
      <c r="CQ258" s="84"/>
      <c r="CR258" s="84"/>
      <c r="CS258" s="84"/>
      <c r="CT258" s="84"/>
      <c r="CU258" s="84"/>
      <c r="CV258" s="84"/>
      <c r="CW258" s="84"/>
      <c r="CX258" s="84"/>
      <c r="CY258" s="84"/>
      <c r="CZ258" s="84"/>
      <c r="DA258" s="84"/>
      <c r="DB258" s="84"/>
      <c r="DC258" s="84"/>
      <c r="DD258" s="84"/>
      <c r="DE258" s="84"/>
      <c r="DF258" s="84"/>
      <c r="DG258" s="84"/>
      <c r="DH258" s="84"/>
      <c r="DI258" s="84"/>
      <c r="DJ258" s="84"/>
    </row>
    <row r="259" spans="2:114" x14ac:dyDescent="0.25"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  <c r="BK259" s="84"/>
      <c r="BL259" s="84"/>
      <c r="BM259" s="84"/>
      <c r="BN259" s="84"/>
      <c r="BO259" s="84"/>
      <c r="BP259" s="84"/>
      <c r="BQ259" s="84"/>
      <c r="BR259" s="84"/>
      <c r="BS259" s="84"/>
      <c r="BT259" s="84"/>
      <c r="BU259" s="84"/>
      <c r="BV259" s="84"/>
      <c r="BW259" s="84"/>
      <c r="BX259" s="84"/>
      <c r="BY259" s="84"/>
      <c r="BZ259" s="84"/>
      <c r="CA259" s="84"/>
      <c r="CB259" s="84"/>
      <c r="CC259" s="84"/>
      <c r="CD259" s="84"/>
      <c r="CE259" s="84"/>
      <c r="CF259" s="84"/>
      <c r="CG259" s="84"/>
      <c r="CH259" s="84"/>
      <c r="CI259" s="84"/>
      <c r="CJ259" s="84"/>
      <c r="CK259" s="84"/>
      <c r="CL259" s="84"/>
      <c r="CM259" s="84"/>
      <c r="CN259" s="84"/>
      <c r="CO259" s="84"/>
      <c r="CP259" s="84"/>
      <c r="CQ259" s="84"/>
      <c r="CR259" s="84"/>
      <c r="CS259" s="84"/>
      <c r="CT259" s="84"/>
      <c r="CU259" s="84"/>
      <c r="CV259" s="84"/>
      <c r="CW259" s="84"/>
      <c r="CX259" s="84"/>
      <c r="CY259" s="84"/>
      <c r="CZ259" s="84"/>
      <c r="DA259" s="84"/>
      <c r="DB259" s="84"/>
      <c r="DC259" s="84"/>
      <c r="DD259" s="84"/>
      <c r="DE259" s="84"/>
      <c r="DF259" s="84"/>
      <c r="DG259" s="84"/>
      <c r="DH259" s="84"/>
      <c r="DI259" s="84"/>
      <c r="DJ259" s="84"/>
    </row>
    <row r="260" spans="2:114" x14ac:dyDescent="0.25"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  <c r="BH260" s="84"/>
      <c r="BI260" s="84"/>
      <c r="BJ260" s="84"/>
      <c r="BK260" s="84"/>
      <c r="BL260" s="84"/>
      <c r="BM260" s="84"/>
      <c r="BN260" s="84"/>
      <c r="BO260" s="84"/>
      <c r="BP260" s="84"/>
      <c r="BQ260" s="84"/>
      <c r="BR260" s="84"/>
      <c r="BS260" s="84"/>
      <c r="BT260" s="84"/>
      <c r="BU260" s="84"/>
      <c r="BV260" s="84"/>
      <c r="BW260" s="84"/>
      <c r="BX260" s="84"/>
      <c r="BY260" s="84"/>
      <c r="BZ260" s="84"/>
      <c r="CA260" s="84"/>
      <c r="CB260" s="84"/>
      <c r="CC260" s="84"/>
      <c r="CD260" s="84"/>
      <c r="CE260" s="84"/>
      <c r="CF260" s="84"/>
      <c r="CG260" s="84"/>
      <c r="CH260" s="84"/>
      <c r="CI260" s="84"/>
      <c r="CJ260" s="84"/>
      <c r="CK260" s="84"/>
      <c r="CL260" s="84"/>
      <c r="CM260" s="84"/>
      <c r="CN260" s="84"/>
      <c r="CO260" s="84"/>
      <c r="CP260" s="84"/>
      <c r="CQ260" s="84"/>
      <c r="CR260" s="84"/>
      <c r="CS260" s="84"/>
      <c r="CT260" s="84"/>
      <c r="CU260" s="84"/>
      <c r="CV260" s="84"/>
      <c r="CW260" s="84"/>
      <c r="CX260" s="84"/>
      <c r="CY260" s="84"/>
      <c r="CZ260" s="84"/>
      <c r="DA260" s="84"/>
      <c r="DB260" s="84"/>
      <c r="DC260" s="84"/>
      <c r="DD260" s="84"/>
      <c r="DE260" s="84"/>
      <c r="DF260" s="84"/>
      <c r="DG260" s="84"/>
      <c r="DH260" s="84"/>
      <c r="DI260" s="84"/>
      <c r="DJ260" s="84"/>
    </row>
    <row r="261" spans="2:114" x14ac:dyDescent="0.25"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  <c r="BK261" s="84"/>
      <c r="BL261" s="84"/>
      <c r="BM261" s="84"/>
      <c r="BN261" s="84"/>
      <c r="BO261" s="84"/>
      <c r="BP261" s="84"/>
      <c r="BQ261" s="84"/>
      <c r="BR261" s="84"/>
      <c r="BS261" s="84"/>
      <c r="BT261" s="84"/>
      <c r="BU261" s="84"/>
      <c r="BV261" s="84"/>
      <c r="BW261" s="84"/>
      <c r="BX261" s="84"/>
      <c r="BY261" s="84"/>
      <c r="BZ261" s="84"/>
      <c r="CA261" s="84"/>
      <c r="CB261" s="84"/>
      <c r="CC261" s="84"/>
      <c r="CD261" s="84"/>
      <c r="CE261" s="84"/>
      <c r="CF261" s="84"/>
      <c r="CG261" s="84"/>
      <c r="CH261" s="84"/>
      <c r="CI261" s="84"/>
      <c r="CJ261" s="84"/>
      <c r="CK261" s="84"/>
      <c r="CL261" s="84"/>
      <c r="CM261" s="84"/>
      <c r="CN261" s="84"/>
      <c r="CO261" s="84"/>
      <c r="CP261" s="84"/>
      <c r="CQ261" s="84"/>
      <c r="CR261" s="84"/>
      <c r="CS261" s="84"/>
      <c r="CT261" s="84"/>
      <c r="CU261" s="84"/>
      <c r="CV261" s="84"/>
      <c r="CW261" s="84"/>
      <c r="CX261" s="84"/>
      <c r="CY261" s="84"/>
      <c r="CZ261" s="84"/>
      <c r="DA261" s="84"/>
      <c r="DB261" s="84"/>
      <c r="DC261" s="84"/>
      <c r="DD261" s="84"/>
      <c r="DE261" s="84"/>
      <c r="DF261" s="84"/>
      <c r="DG261" s="84"/>
      <c r="DH261" s="84"/>
      <c r="DI261" s="84"/>
      <c r="DJ261" s="84"/>
    </row>
    <row r="262" spans="2:114" x14ac:dyDescent="0.25"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  <c r="BK262" s="84"/>
      <c r="BL262" s="84"/>
      <c r="BM262" s="84"/>
      <c r="BN262" s="84"/>
      <c r="BO262" s="84"/>
      <c r="BP262" s="84"/>
      <c r="BQ262" s="84"/>
      <c r="BR262" s="84"/>
      <c r="BS262" s="84"/>
      <c r="BT262" s="84"/>
      <c r="BU262" s="84"/>
      <c r="BV262" s="84"/>
      <c r="BW262" s="84"/>
      <c r="BX262" s="84"/>
      <c r="BY262" s="84"/>
      <c r="BZ262" s="84"/>
      <c r="CA262" s="84"/>
      <c r="CB262" s="84"/>
      <c r="CC262" s="84"/>
      <c r="CD262" s="84"/>
      <c r="CE262" s="84"/>
      <c r="CF262" s="84"/>
      <c r="CG262" s="84"/>
      <c r="CH262" s="84"/>
      <c r="CI262" s="84"/>
      <c r="CJ262" s="84"/>
      <c r="CK262" s="84"/>
      <c r="CL262" s="84"/>
      <c r="CM262" s="84"/>
      <c r="CN262" s="84"/>
      <c r="CO262" s="84"/>
      <c r="CP262" s="84"/>
      <c r="CQ262" s="84"/>
      <c r="CR262" s="84"/>
      <c r="CS262" s="84"/>
      <c r="CT262" s="84"/>
      <c r="CU262" s="84"/>
      <c r="CV262" s="84"/>
      <c r="CW262" s="84"/>
      <c r="CX262" s="84"/>
      <c r="CY262" s="84"/>
      <c r="CZ262" s="84"/>
      <c r="DA262" s="84"/>
      <c r="DB262" s="84"/>
      <c r="DC262" s="84"/>
      <c r="DD262" s="84"/>
      <c r="DE262" s="84"/>
      <c r="DF262" s="84"/>
      <c r="DG262" s="84"/>
      <c r="DH262" s="84"/>
      <c r="DI262" s="84"/>
      <c r="DJ262" s="84"/>
    </row>
    <row r="263" spans="2:114" x14ac:dyDescent="0.25"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  <c r="BK263" s="84"/>
      <c r="BL263" s="84"/>
      <c r="BM263" s="84"/>
      <c r="BN263" s="84"/>
      <c r="BO263" s="84"/>
      <c r="BP263" s="84"/>
      <c r="BQ263" s="84"/>
      <c r="BR263" s="84"/>
      <c r="BS263" s="84"/>
      <c r="BT263" s="84"/>
      <c r="BU263" s="84"/>
      <c r="BV263" s="84"/>
      <c r="BW263" s="84"/>
      <c r="BX263" s="84"/>
      <c r="BY263" s="84"/>
      <c r="BZ263" s="84"/>
      <c r="CA263" s="84"/>
      <c r="CB263" s="84"/>
      <c r="CC263" s="84"/>
      <c r="CD263" s="84"/>
      <c r="CE263" s="84"/>
      <c r="CF263" s="84"/>
      <c r="CG263" s="84"/>
      <c r="CH263" s="84"/>
      <c r="CI263" s="84"/>
      <c r="CJ263" s="84"/>
      <c r="CK263" s="84"/>
      <c r="CL263" s="84"/>
      <c r="CM263" s="84"/>
      <c r="CN263" s="84"/>
      <c r="CO263" s="84"/>
      <c r="CP263" s="84"/>
      <c r="CQ263" s="84"/>
      <c r="CR263" s="84"/>
      <c r="CS263" s="84"/>
      <c r="CT263" s="84"/>
      <c r="CU263" s="84"/>
      <c r="CV263" s="84"/>
      <c r="CW263" s="84"/>
      <c r="CX263" s="84"/>
      <c r="CY263" s="84"/>
      <c r="CZ263" s="84"/>
      <c r="DA263" s="84"/>
      <c r="DB263" s="84"/>
      <c r="DC263" s="84"/>
      <c r="DD263" s="84"/>
      <c r="DE263" s="84"/>
      <c r="DF263" s="84"/>
      <c r="DG263" s="84"/>
      <c r="DH263" s="84"/>
      <c r="DI263" s="84"/>
      <c r="DJ263" s="84"/>
    </row>
    <row r="264" spans="2:114" x14ac:dyDescent="0.25"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  <c r="BK264" s="84"/>
      <c r="BL264" s="84"/>
      <c r="BM264" s="84"/>
      <c r="BN264" s="84"/>
      <c r="BO264" s="84"/>
      <c r="BP264" s="84"/>
      <c r="BQ264" s="84"/>
      <c r="BR264" s="84"/>
      <c r="BS264" s="84"/>
      <c r="BT264" s="84"/>
      <c r="BU264" s="84"/>
      <c r="BV264" s="84"/>
      <c r="BW264" s="84"/>
      <c r="BX264" s="84"/>
      <c r="BY264" s="84"/>
      <c r="BZ264" s="84"/>
      <c r="CA264" s="84"/>
      <c r="CB264" s="84"/>
      <c r="CC264" s="84"/>
      <c r="CD264" s="84"/>
      <c r="CE264" s="84"/>
      <c r="CF264" s="84"/>
      <c r="CG264" s="84"/>
      <c r="CH264" s="84"/>
      <c r="CI264" s="84"/>
      <c r="CJ264" s="84"/>
      <c r="CK264" s="84"/>
      <c r="CL264" s="84"/>
      <c r="CM264" s="84"/>
      <c r="CN264" s="84"/>
      <c r="CO264" s="84"/>
      <c r="CP264" s="84"/>
      <c r="CQ264" s="84"/>
      <c r="CR264" s="84"/>
      <c r="CS264" s="84"/>
      <c r="CT264" s="84"/>
      <c r="CU264" s="84"/>
      <c r="CV264" s="84"/>
      <c r="CW264" s="84"/>
      <c r="CX264" s="84"/>
      <c r="CY264" s="84"/>
      <c r="CZ264" s="84"/>
      <c r="DA264" s="84"/>
      <c r="DB264" s="84"/>
      <c r="DC264" s="84"/>
      <c r="DD264" s="84"/>
      <c r="DE264" s="84"/>
      <c r="DF264" s="84"/>
      <c r="DG264" s="84"/>
      <c r="DH264" s="84"/>
      <c r="DI264" s="84"/>
      <c r="DJ264" s="84"/>
    </row>
    <row r="265" spans="2:114" x14ac:dyDescent="0.25"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  <c r="BK265" s="84"/>
      <c r="BL265" s="84"/>
      <c r="BM265" s="84"/>
      <c r="BN265" s="84"/>
      <c r="BO265" s="84"/>
      <c r="BP265" s="84"/>
      <c r="BQ265" s="84"/>
      <c r="BR265" s="84"/>
      <c r="BS265" s="84"/>
      <c r="BT265" s="84"/>
      <c r="BU265" s="84"/>
      <c r="BV265" s="84"/>
      <c r="BW265" s="84"/>
      <c r="BX265" s="84"/>
      <c r="BY265" s="84"/>
      <c r="BZ265" s="84"/>
      <c r="CA265" s="84"/>
      <c r="CB265" s="84"/>
      <c r="CC265" s="84"/>
      <c r="CD265" s="84"/>
      <c r="CE265" s="84"/>
      <c r="CF265" s="84"/>
      <c r="CG265" s="84"/>
      <c r="CH265" s="84"/>
      <c r="CI265" s="84"/>
      <c r="CJ265" s="84"/>
      <c r="CK265" s="84"/>
      <c r="CL265" s="84"/>
      <c r="CM265" s="84"/>
      <c r="CN265" s="84"/>
      <c r="CO265" s="84"/>
      <c r="CP265" s="84"/>
      <c r="CQ265" s="84"/>
      <c r="CR265" s="84"/>
      <c r="CS265" s="84"/>
      <c r="CT265" s="84"/>
      <c r="CU265" s="84"/>
      <c r="CV265" s="84"/>
      <c r="CW265" s="84"/>
      <c r="CX265" s="84"/>
      <c r="CY265" s="84"/>
      <c r="CZ265" s="84"/>
      <c r="DA265" s="84"/>
      <c r="DB265" s="84"/>
      <c r="DC265" s="84"/>
      <c r="DD265" s="84"/>
      <c r="DE265" s="84"/>
      <c r="DF265" s="84"/>
      <c r="DG265" s="84"/>
      <c r="DH265" s="84"/>
      <c r="DI265" s="84"/>
      <c r="DJ265" s="84"/>
    </row>
    <row r="266" spans="2:114" x14ac:dyDescent="0.25"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  <c r="BL266" s="84"/>
      <c r="BM266" s="84"/>
      <c r="BN266" s="84"/>
      <c r="BO266" s="84"/>
      <c r="BP266" s="84"/>
      <c r="BQ266" s="84"/>
      <c r="BR266" s="84"/>
      <c r="BS266" s="84"/>
      <c r="BT266" s="84"/>
      <c r="BU266" s="84"/>
      <c r="BV266" s="84"/>
      <c r="BW266" s="84"/>
      <c r="BX266" s="84"/>
      <c r="BY266" s="84"/>
      <c r="BZ266" s="84"/>
      <c r="CA266" s="84"/>
      <c r="CB266" s="84"/>
      <c r="CC266" s="84"/>
      <c r="CD266" s="84"/>
      <c r="CE266" s="84"/>
      <c r="CF266" s="84"/>
      <c r="CG266" s="84"/>
      <c r="CH266" s="84"/>
      <c r="CI266" s="84"/>
      <c r="CJ266" s="84"/>
      <c r="CK266" s="84"/>
      <c r="CL266" s="84"/>
      <c r="CM266" s="84"/>
      <c r="CN266" s="84"/>
      <c r="CO266" s="84"/>
      <c r="CP266" s="84"/>
      <c r="CQ266" s="84"/>
      <c r="CR266" s="84"/>
      <c r="CS266" s="84"/>
      <c r="CT266" s="84"/>
      <c r="CU266" s="84"/>
      <c r="CV266" s="84"/>
      <c r="CW266" s="84"/>
      <c r="CX266" s="84"/>
      <c r="CY266" s="84"/>
      <c r="CZ266" s="84"/>
      <c r="DA266" s="84"/>
      <c r="DB266" s="84"/>
      <c r="DC266" s="84"/>
      <c r="DD266" s="84"/>
      <c r="DE266" s="84"/>
      <c r="DF266" s="84"/>
      <c r="DG266" s="84"/>
      <c r="DH266" s="84"/>
      <c r="DI266" s="84"/>
      <c r="DJ266" s="84"/>
    </row>
    <row r="267" spans="2:114" x14ac:dyDescent="0.25"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  <c r="BK267" s="84"/>
      <c r="BL267" s="84"/>
      <c r="BM267" s="84"/>
      <c r="BN267" s="84"/>
      <c r="BO267" s="84"/>
      <c r="BP267" s="84"/>
      <c r="BQ267" s="84"/>
      <c r="BR267" s="84"/>
      <c r="BS267" s="84"/>
      <c r="BT267" s="84"/>
      <c r="BU267" s="84"/>
      <c r="BV267" s="84"/>
      <c r="BW267" s="84"/>
      <c r="BX267" s="84"/>
      <c r="BY267" s="84"/>
      <c r="BZ267" s="84"/>
      <c r="CA267" s="84"/>
      <c r="CB267" s="84"/>
      <c r="CC267" s="84"/>
      <c r="CD267" s="84"/>
      <c r="CE267" s="84"/>
      <c r="CF267" s="84"/>
      <c r="CG267" s="84"/>
      <c r="CH267" s="84"/>
      <c r="CI267" s="84"/>
      <c r="CJ267" s="84"/>
      <c r="CK267" s="84"/>
      <c r="CL267" s="84"/>
      <c r="CM267" s="84"/>
      <c r="CN267" s="84"/>
      <c r="CO267" s="84"/>
      <c r="CP267" s="84"/>
      <c r="CQ267" s="84"/>
      <c r="CR267" s="84"/>
      <c r="CS267" s="84"/>
      <c r="CT267" s="84"/>
      <c r="CU267" s="84"/>
      <c r="CV267" s="84"/>
      <c r="CW267" s="84"/>
      <c r="CX267" s="84"/>
      <c r="CY267" s="84"/>
      <c r="CZ267" s="84"/>
      <c r="DA267" s="84"/>
      <c r="DB267" s="84"/>
      <c r="DC267" s="84"/>
      <c r="DD267" s="84"/>
      <c r="DE267" s="84"/>
      <c r="DF267" s="84"/>
      <c r="DG267" s="84"/>
      <c r="DH267" s="84"/>
      <c r="DI267" s="84"/>
      <c r="DJ267" s="84"/>
    </row>
    <row r="268" spans="2:114" x14ac:dyDescent="0.25"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  <c r="BH268" s="84"/>
      <c r="BI268" s="84"/>
      <c r="BJ268" s="84"/>
      <c r="BK268" s="84"/>
      <c r="BL268" s="84"/>
      <c r="BM268" s="84"/>
      <c r="BN268" s="84"/>
      <c r="BO268" s="84"/>
      <c r="BP268" s="84"/>
      <c r="BQ268" s="84"/>
      <c r="BR268" s="84"/>
      <c r="BS268" s="84"/>
      <c r="BT268" s="84"/>
      <c r="BU268" s="84"/>
      <c r="BV268" s="84"/>
      <c r="BW268" s="84"/>
      <c r="BX268" s="84"/>
      <c r="BY268" s="84"/>
      <c r="BZ268" s="84"/>
      <c r="CA268" s="84"/>
      <c r="CB268" s="84"/>
      <c r="CC268" s="84"/>
      <c r="CD268" s="84"/>
      <c r="CE268" s="84"/>
      <c r="CF268" s="84"/>
      <c r="CG268" s="84"/>
      <c r="CH268" s="84"/>
      <c r="CI268" s="84"/>
      <c r="CJ268" s="84"/>
      <c r="CK268" s="84"/>
      <c r="CL268" s="84"/>
      <c r="CM268" s="84"/>
      <c r="CN268" s="84"/>
      <c r="CO268" s="84"/>
      <c r="CP268" s="84"/>
      <c r="CQ268" s="84"/>
      <c r="CR268" s="84"/>
      <c r="CS268" s="84"/>
      <c r="CT268" s="84"/>
      <c r="CU268" s="84"/>
      <c r="CV268" s="84"/>
      <c r="CW268" s="84"/>
      <c r="CX268" s="84"/>
      <c r="CY268" s="84"/>
      <c r="CZ268" s="84"/>
      <c r="DA268" s="84"/>
      <c r="DB268" s="84"/>
      <c r="DC268" s="84"/>
      <c r="DD268" s="84"/>
      <c r="DE268" s="84"/>
      <c r="DF268" s="84"/>
      <c r="DG268" s="84"/>
      <c r="DH268" s="84"/>
      <c r="DI268" s="84"/>
      <c r="DJ268" s="84"/>
    </row>
    <row r="269" spans="2:114" x14ac:dyDescent="0.25"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  <c r="BH269" s="84"/>
      <c r="BI269" s="84"/>
      <c r="BJ269" s="84"/>
      <c r="BK269" s="84"/>
      <c r="BL269" s="84"/>
      <c r="BM269" s="84"/>
      <c r="BN269" s="84"/>
      <c r="BO269" s="84"/>
      <c r="BP269" s="84"/>
      <c r="BQ269" s="84"/>
      <c r="BR269" s="84"/>
      <c r="BS269" s="84"/>
      <c r="BT269" s="84"/>
      <c r="BU269" s="84"/>
      <c r="BV269" s="84"/>
      <c r="BW269" s="84"/>
      <c r="BX269" s="84"/>
      <c r="BY269" s="84"/>
      <c r="BZ269" s="84"/>
      <c r="CA269" s="84"/>
      <c r="CB269" s="84"/>
      <c r="CC269" s="84"/>
      <c r="CD269" s="84"/>
      <c r="CE269" s="84"/>
      <c r="CF269" s="84"/>
      <c r="CG269" s="84"/>
      <c r="CH269" s="84"/>
      <c r="CI269" s="84"/>
      <c r="CJ269" s="84"/>
      <c r="CK269" s="84"/>
      <c r="CL269" s="84"/>
      <c r="CM269" s="84"/>
      <c r="CN269" s="84"/>
      <c r="CO269" s="84"/>
      <c r="CP269" s="84"/>
      <c r="CQ269" s="84"/>
      <c r="CR269" s="84"/>
      <c r="CS269" s="84"/>
      <c r="CT269" s="84"/>
      <c r="CU269" s="84"/>
      <c r="CV269" s="84"/>
      <c r="CW269" s="84"/>
      <c r="CX269" s="84"/>
      <c r="CY269" s="84"/>
      <c r="CZ269" s="84"/>
      <c r="DA269" s="84"/>
      <c r="DB269" s="84"/>
      <c r="DC269" s="84"/>
      <c r="DD269" s="84"/>
      <c r="DE269" s="84"/>
      <c r="DF269" s="84"/>
      <c r="DG269" s="84"/>
      <c r="DH269" s="84"/>
      <c r="DI269" s="84"/>
      <c r="DJ269" s="84"/>
    </row>
    <row r="270" spans="2:114" x14ac:dyDescent="0.25"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  <c r="BK270" s="84"/>
      <c r="BL270" s="84"/>
      <c r="BM270" s="84"/>
      <c r="BN270" s="84"/>
      <c r="BO270" s="84"/>
      <c r="BP270" s="84"/>
      <c r="BQ270" s="84"/>
      <c r="BR270" s="84"/>
      <c r="BS270" s="84"/>
      <c r="BT270" s="84"/>
      <c r="BU270" s="84"/>
      <c r="BV270" s="84"/>
      <c r="BW270" s="84"/>
      <c r="BX270" s="84"/>
      <c r="BY270" s="84"/>
      <c r="BZ270" s="84"/>
      <c r="CA270" s="84"/>
      <c r="CB270" s="84"/>
      <c r="CC270" s="84"/>
      <c r="CD270" s="84"/>
      <c r="CE270" s="84"/>
      <c r="CF270" s="84"/>
      <c r="CG270" s="84"/>
      <c r="CH270" s="84"/>
      <c r="CI270" s="84"/>
      <c r="CJ270" s="84"/>
      <c r="CK270" s="84"/>
      <c r="CL270" s="84"/>
      <c r="CM270" s="84"/>
      <c r="CN270" s="84"/>
      <c r="CO270" s="84"/>
      <c r="CP270" s="84"/>
      <c r="CQ270" s="84"/>
      <c r="CR270" s="84"/>
      <c r="CS270" s="84"/>
      <c r="CT270" s="84"/>
      <c r="CU270" s="84"/>
      <c r="CV270" s="84"/>
      <c r="CW270" s="84"/>
      <c r="CX270" s="84"/>
      <c r="CY270" s="84"/>
      <c r="CZ270" s="84"/>
      <c r="DA270" s="84"/>
      <c r="DB270" s="84"/>
      <c r="DC270" s="84"/>
      <c r="DD270" s="84"/>
      <c r="DE270" s="84"/>
      <c r="DF270" s="84"/>
      <c r="DG270" s="84"/>
      <c r="DH270" s="84"/>
      <c r="DI270" s="84"/>
      <c r="DJ270" s="84"/>
    </row>
    <row r="271" spans="2:114" x14ac:dyDescent="0.25"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  <c r="BK271" s="84"/>
      <c r="BL271" s="84"/>
      <c r="BM271" s="84"/>
      <c r="BN271" s="84"/>
      <c r="BO271" s="84"/>
      <c r="BP271" s="84"/>
      <c r="BQ271" s="84"/>
      <c r="BR271" s="84"/>
      <c r="BS271" s="84"/>
      <c r="BT271" s="84"/>
      <c r="BU271" s="84"/>
      <c r="BV271" s="84"/>
      <c r="BW271" s="84"/>
      <c r="BX271" s="84"/>
      <c r="BY271" s="84"/>
      <c r="BZ271" s="84"/>
      <c r="CA271" s="84"/>
      <c r="CB271" s="84"/>
      <c r="CC271" s="84"/>
      <c r="CD271" s="84"/>
      <c r="CE271" s="84"/>
      <c r="CF271" s="84"/>
      <c r="CG271" s="84"/>
      <c r="CH271" s="84"/>
      <c r="CI271" s="84"/>
      <c r="CJ271" s="84"/>
      <c r="CK271" s="84"/>
      <c r="CL271" s="84"/>
      <c r="CM271" s="84"/>
      <c r="CN271" s="84"/>
      <c r="CO271" s="84"/>
      <c r="CP271" s="84"/>
      <c r="CQ271" s="84"/>
      <c r="CR271" s="84"/>
      <c r="CS271" s="84"/>
      <c r="CT271" s="84"/>
      <c r="CU271" s="84"/>
      <c r="CV271" s="84"/>
      <c r="CW271" s="84"/>
      <c r="CX271" s="84"/>
      <c r="CY271" s="84"/>
      <c r="CZ271" s="84"/>
      <c r="DA271" s="84"/>
      <c r="DB271" s="84"/>
      <c r="DC271" s="84"/>
      <c r="DD271" s="84"/>
      <c r="DE271" s="84"/>
      <c r="DF271" s="84"/>
      <c r="DG271" s="84"/>
      <c r="DH271" s="84"/>
      <c r="DI271" s="84"/>
      <c r="DJ271" s="84"/>
    </row>
    <row r="272" spans="2:114" x14ac:dyDescent="0.25"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  <c r="BH272" s="84"/>
      <c r="BI272" s="84"/>
      <c r="BJ272" s="84"/>
      <c r="BK272" s="84"/>
      <c r="BL272" s="84"/>
      <c r="BM272" s="84"/>
      <c r="BN272" s="84"/>
      <c r="BO272" s="84"/>
      <c r="BP272" s="84"/>
      <c r="BQ272" s="84"/>
      <c r="BR272" s="84"/>
      <c r="BS272" s="84"/>
      <c r="BT272" s="84"/>
      <c r="BU272" s="84"/>
      <c r="BV272" s="84"/>
      <c r="BW272" s="84"/>
      <c r="BX272" s="84"/>
      <c r="BY272" s="84"/>
      <c r="BZ272" s="84"/>
      <c r="CA272" s="84"/>
      <c r="CB272" s="84"/>
      <c r="CC272" s="84"/>
      <c r="CD272" s="84"/>
      <c r="CE272" s="84"/>
      <c r="CF272" s="84"/>
      <c r="CG272" s="84"/>
      <c r="CH272" s="84"/>
      <c r="CI272" s="84"/>
      <c r="CJ272" s="84"/>
      <c r="CK272" s="84"/>
      <c r="CL272" s="84"/>
      <c r="CM272" s="84"/>
      <c r="CN272" s="84"/>
      <c r="CO272" s="84"/>
      <c r="CP272" s="84"/>
      <c r="CQ272" s="84"/>
      <c r="CR272" s="84"/>
      <c r="CS272" s="84"/>
      <c r="CT272" s="84"/>
      <c r="CU272" s="84"/>
      <c r="CV272" s="84"/>
      <c r="CW272" s="84"/>
      <c r="CX272" s="84"/>
      <c r="CY272" s="84"/>
      <c r="CZ272" s="84"/>
      <c r="DA272" s="84"/>
      <c r="DB272" s="84"/>
      <c r="DC272" s="84"/>
      <c r="DD272" s="84"/>
      <c r="DE272" s="84"/>
      <c r="DF272" s="84"/>
      <c r="DG272" s="84"/>
      <c r="DH272" s="84"/>
      <c r="DI272" s="84"/>
      <c r="DJ272" s="84"/>
    </row>
    <row r="273" spans="2:114" x14ac:dyDescent="0.25"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  <c r="BH273" s="84"/>
      <c r="BI273" s="84"/>
      <c r="BJ273" s="84"/>
      <c r="BK273" s="84"/>
      <c r="BL273" s="84"/>
      <c r="BM273" s="84"/>
      <c r="BN273" s="84"/>
      <c r="BO273" s="84"/>
      <c r="BP273" s="84"/>
      <c r="BQ273" s="84"/>
      <c r="BR273" s="84"/>
      <c r="BS273" s="84"/>
      <c r="BT273" s="84"/>
      <c r="BU273" s="84"/>
      <c r="BV273" s="84"/>
      <c r="BW273" s="84"/>
      <c r="BX273" s="84"/>
      <c r="BY273" s="84"/>
      <c r="BZ273" s="84"/>
      <c r="CA273" s="84"/>
      <c r="CB273" s="84"/>
      <c r="CC273" s="84"/>
      <c r="CD273" s="84"/>
      <c r="CE273" s="84"/>
      <c r="CF273" s="84"/>
      <c r="CG273" s="84"/>
      <c r="CH273" s="84"/>
      <c r="CI273" s="84"/>
      <c r="CJ273" s="84"/>
      <c r="CK273" s="84"/>
      <c r="CL273" s="84"/>
      <c r="CM273" s="84"/>
      <c r="CN273" s="84"/>
      <c r="CO273" s="84"/>
      <c r="CP273" s="84"/>
      <c r="CQ273" s="84"/>
      <c r="CR273" s="84"/>
      <c r="CS273" s="84"/>
      <c r="CT273" s="84"/>
      <c r="CU273" s="84"/>
      <c r="CV273" s="84"/>
      <c r="CW273" s="84"/>
      <c r="CX273" s="84"/>
      <c r="CY273" s="84"/>
      <c r="CZ273" s="84"/>
      <c r="DA273" s="84"/>
      <c r="DB273" s="84"/>
      <c r="DC273" s="84"/>
      <c r="DD273" s="84"/>
      <c r="DE273" s="84"/>
      <c r="DF273" s="84"/>
      <c r="DG273" s="84"/>
      <c r="DH273" s="84"/>
      <c r="DI273" s="84"/>
      <c r="DJ273" s="84"/>
    </row>
    <row r="274" spans="2:114" x14ac:dyDescent="0.25"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  <c r="BH274" s="84"/>
      <c r="BI274" s="84"/>
      <c r="BJ274" s="84"/>
      <c r="BK274" s="84"/>
      <c r="BL274" s="84"/>
      <c r="BM274" s="84"/>
      <c r="BN274" s="84"/>
      <c r="BO274" s="84"/>
      <c r="BP274" s="84"/>
      <c r="BQ274" s="84"/>
      <c r="BR274" s="84"/>
      <c r="BS274" s="84"/>
      <c r="BT274" s="84"/>
      <c r="BU274" s="84"/>
      <c r="BV274" s="84"/>
      <c r="BW274" s="84"/>
      <c r="BX274" s="84"/>
      <c r="BY274" s="84"/>
      <c r="BZ274" s="84"/>
      <c r="CA274" s="84"/>
      <c r="CB274" s="84"/>
      <c r="CC274" s="84"/>
      <c r="CD274" s="84"/>
      <c r="CE274" s="84"/>
      <c r="CF274" s="84"/>
      <c r="CG274" s="84"/>
      <c r="CH274" s="84"/>
      <c r="CI274" s="84"/>
      <c r="CJ274" s="84"/>
      <c r="CK274" s="84"/>
      <c r="CL274" s="84"/>
      <c r="CM274" s="84"/>
      <c r="CN274" s="84"/>
      <c r="CO274" s="84"/>
      <c r="CP274" s="84"/>
      <c r="CQ274" s="84"/>
      <c r="CR274" s="84"/>
      <c r="CS274" s="84"/>
      <c r="CT274" s="84"/>
      <c r="CU274" s="84"/>
      <c r="CV274" s="84"/>
      <c r="CW274" s="84"/>
      <c r="CX274" s="84"/>
      <c r="CY274" s="84"/>
      <c r="CZ274" s="84"/>
      <c r="DA274" s="84"/>
      <c r="DB274" s="84"/>
      <c r="DC274" s="84"/>
      <c r="DD274" s="84"/>
      <c r="DE274" s="84"/>
      <c r="DF274" s="84"/>
      <c r="DG274" s="84"/>
      <c r="DH274" s="84"/>
      <c r="DI274" s="84"/>
      <c r="DJ274" s="84"/>
    </row>
    <row r="275" spans="2:114" x14ac:dyDescent="0.25"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  <c r="BL275" s="84"/>
      <c r="BM275" s="84"/>
      <c r="BN275" s="84"/>
      <c r="BO275" s="84"/>
      <c r="BP275" s="84"/>
      <c r="BQ275" s="84"/>
      <c r="BR275" s="84"/>
      <c r="BS275" s="84"/>
      <c r="BT275" s="84"/>
      <c r="BU275" s="84"/>
      <c r="BV275" s="84"/>
      <c r="BW275" s="84"/>
      <c r="BX275" s="84"/>
      <c r="BY275" s="84"/>
      <c r="BZ275" s="84"/>
      <c r="CA275" s="84"/>
      <c r="CB275" s="84"/>
      <c r="CC275" s="84"/>
      <c r="CD275" s="84"/>
      <c r="CE275" s="84"/>
      <c r="CF275" s="84"/>
      <c r="CG275" s="84"/>
      <c r="CH275" s="84"/>
      <c r="CI275" s="84"/>
      <c r="CJ275" s="84"/>
      <c r="CK275" s="84"/>
      <c r="CL275" s="84"/>
      <c r="CM275" s="84"/>
      <c r="CN275" s="84"/>
      <c r="CO275" s="84"/>
      <c r="CP275" s="84"/>
      <c r="CQ275" s="84"/>
      <c r="CR275" s="84"/>
      <c r="CS275" s="84"/>
      <c r="CT275" s="84"/>
      <c r="CU275" s="84"/>
      <c r="CV275" s="84"/>
      <c r="CW275" s="84"/>
      <c r="CX275" s="84"/>
      <c r="CY275" s="84"/>
      <c r="CZ275" s="84"/>
      <c r="DA275" s="84"/>
      <c r="DB275" s="84"/>
      <c r="DC275" s="84"/>
      <c r="DD275" s="84"/>
      <c r="DE275" s="84"/>
      <c r="DF275" s="84"/>
      <c r="DG275" s="84"/>
      <c r="DH275" s="84"/>
      <c r="DI275" s="84"/>
      <c r="DJ275" s="84"/>
    </row>
    <row r="276" spans="2:114" x14ac:dyDescent="0.25"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  <c r="BH276" s="84"/>
      <c r="BI276" s="84"/>
      <c r="BJ276" s="84"/>
      <c r="BK276" s="84"/>
      <c r="BL276" s="84"/>
      <c r="BM276" s="84"/>
      <c r="BN276" s="84"/>
      <c r="BO276" s="84"/>
      <c r="BP276" s="84"/>
      <c r="BQ276" s="84"/>
      <c r="BR276" s="84"/>
      <c r="BS276" s="84"/>
      <c r="BT276" s="84"/>
      <c r="BU276" s="84"/>
      <c r="BV276" s="84"/>
      <c r="BW276" s="84"/>
      <c r="BX276" s="84"/>
      <c r="BY276" s="84"/>
      <c r="BZ276" s="84"/>
      <c r="CA276" s="84"/>
      <c r="CB276" s="84"/>
      <c r="CC276" s="84"/>
      <c r="CD276" s="84"/>
      <c r="CE276" s="84"/>
      <c r="CF276" s="84"/>
      <c r="CG276" s="84"/>
      <c r="CH276" s="84"/>
      <c r="CI276" s="84"/>
      <c r="CJ276" s="84"/>
      <c r="CK276" s="84"/>
      <c r="CL276" s="84"/>
      <c r="CM276" s="84"/>
      <c r="CN276" s="84"/>
      <c r="CO276" s="84"/>
      <c r="CP276" s="84"/>
      <c r="CQ276" s="84"/>
      <c r="CR276" s="84"/>
      <c r="CS276" s="84"/>
      <c r="CT276" s="84"/>
      <c r="CU276" s="84"/>
      <c r="CV276" s="84"/>
      <c r="CW276" s="84"/>
      <c r="CX276" s="84"/>
      <c r="CY276" s="84"/>
      <c r="CZ276" s="84"/>
      <c r="DA276" s="84"/>
      <c r="DB276" s="84"/>
      <c r="DC276" s="84"/>
      <c r="DD276" s="84"/>
      <c r="DE276" s="84"/>
      <c r="DF276" s="84"/>
      <c r="DG276" s="84"/>
      <c r="DH276" s="84"/>
      <c r="DI276" s="84"/>
      <c r="DJ276" s="84"/>
    </row>
    <row r="277" spans="2:114" x14ac:dyDescent="0.25"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  <c r="BH277" s="84"/>
      <c r="BI277" s="84"/>
      <c r="BJ277" s="84"/>
      <c r="BK277" s="84"/>
      <c r="BL277" s="84"/>
      <c r="BM277" s="84"/>
      <c r="BN277" s="84"/>
      <c r="BO277" s="84"/>
      <c r="BP277" s="84"/>
      <c r="BQ277" s="84"/>
      <c r="BR277" s="84"/>
      <c r="BS277" s="84"/>
      <c r="BT277" s="84"/>
      <c r="BU277" s="84"/>
      <c r="BV277" s="84"/>
      <c r="BW277" s="84"/>
      <c r="BX277" s="84"/>
      <c r="BY277" s="84"/>
      <c r="BZ277" s="84"/>
      <c r="CA277" s="84"/>
      <c r="CB277" s="84"/>
      <c r="CC277" s="84"/>
      <c r="CD277" s="84"/>
      <c r="CE277" s="84"/>
      <c r="CF277" s="84"/>
      <c r="CG277" s="84"/>
      <c r="CH277" s="84"/>
      <c r="CI277" s="84"/>
      <c r="CJ277" s="84"/>
      <c r="CK277" s="84"/>
      <c r="CL277" s="84"/>
      <c r="CM277" s="84"/>
      <c r="CN277" s="84"/>
      <c r="CO277" s="84"/>
      <c r="CP277" s="84"/>
      <c r="CQ277" s="84"/>
      <c r="CR277" s="84"/>
      <c r="CS277" s="84"/>
      <c r="CT277" s="84"/>
      <c r="CU277" s="84"/>
      <c r="CV277" s="84"/>
      <c r="CW277" s="84"/>
      <c r="CX277" s="84"/>
      <c r="CY277" s="84"/>
      <c r="CZ277" s="84"/>
      <c r="DA277" s="84"/>
      <c r="DB277" s="84"/>
      <c r="DC277" s="84"/>
      <c r="DD277" s="84"/>
      <c r="DE277" s="84"/>
      <c r="DF277" s="84"/>
      <c r="DG277" s="84"/>
      <c r="DH277" s="84"/>
      <c r="DI277" s="84"/>
      <c r="DJ277" s="84"/>
    </row>
    <row r="278" spans="2:114" x14ac:dyDescent="0.25"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  <c r="BL278" s="84"/>
      <c r="BM278" s="84"/>
      <c r="BN278" s="84"/>
      <c r="BO278" s="84"/>
      <c r="BP278" s="84"/>
      <c r="BQ278" s="84"/>
      <c r="BR278" s="84"/>
      <c r="BS278" s="84"/>
      <c r="BT278" s="84"/>
      <c r="BU278" s="84"/>
      <c r="BV278" s="84"/>
      <c r="BW278" s="84"/>
      <c r="BX278" s="84"/>
      <c r="BY278" s="84"/>
      <c r="BZ278" s="84"/>
      <c r="CA278" s="84"/>
      <c r="CB278" s="84"/>
      <c r="CC278" s="84"/>
      <c r="CD278" s="84"/>
      <c r="CE278" s="84"/>
      <c r="CF278" s="84"/>
      <c r="CG278" s="84"/>
      <c r="CH278" s="84"/>
      <c r="CI278" s="84"/>
      <c r="CJ278" s="84"/>
      <c r="CK278" s="84"/>
      <c r="CL278" s="84"/>
      <c r="CM278" s="84"/>
      <c r="CN278" s="84"/>
      <c r="CO278" s="84"/>
      <c r="CP278" s="84"/>
      <c r="CQ278" s="84"/>
      <c r="CR278" s="84"/>
      <c r="CS278" s="84"/>
      <c r="CT278" s="84"/>
      <c r="CU278" s="84"/>
      <c r="CV278" s="84"/>
      <c r="CW278" s="84"/>
      <c r="CX278" s="84"/>
      <c r="CY278" s="84"/>
      <c r="CZ278" s="84"/>
      <c r="DA278" s="84"/>
      <c r="DB278" s="84"/>
      <c r="DC278" s="84"/>
      <c r="DD278" s="84"/>
      <c r="DE278" s="84"/>
      <c r="DF278" s="84"/>
      <c r="DG278" s="84"/>
      <c r="DH278" s="84"/>
      <c r="DI278" s="84"/>
      <c r="DJ278" s="84"/>
    </row>
    <row r="279" spans="2:114" x14ac:dyDescent="0.25"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  <c r="BK279" s="84"/>
      <c r="BL279" s="84"/>
      <c r="BM279" s="84"/>
      <c r="BN279" s="84"/>
      <c r="BO279" s="84"/>
      <c r="BP279" s="84"/>
      <c r="BQ279" s="84"/>
      <c r="BR279" s="84"/>
      <c r="BS279" s="84"/>
      <c r="BT279" s="84"/>
      <c r="BU279" s="84"/>
      <c r="BV279" s="84"/>
      <c r="BW279" s="84"/>
      <c r="BX279" s="84"/>
      <c r="BY279" s="84"/>
      <c r="BZ279" s="84"/>
      <c r="CA279" s="84"/>
      <c r="CB279" s="84"/>
      <c r="CC279" s="84"/>
      <c r="CD279" s="84"/>
      <c r="CE279" s="84"/>
      <c r="CF279" s="84"/>
      <c r="CG279" s="84"/>
      <c r="CH279" s="84"/>
      <c r="CI279" s="84"/>
      <c r="CJ279" s="84"/>
      <c r="CK279" s="84"/>
      <c r="CL279" s="84"/>
      <c r="CM279" s="84"/>
      <c r="CN279" s="84"/>
      <c r="CO279" s="84"/>
      <c r="CP279" s="84"/>
      <c r="CQ279" s="84"/>
      <c r="CR279" s="84"/>
      <c r="CS279" s="84"/>
      <c r="CT279" s="84"/>
      <c r="CU279" s="84"/>
      <c r="CV279" s="84"/>
      <c r="CW279" s="84"/>
      <c r="CX279" s="84"/>
      <c r="CY279" s="84"/>
      <c r="CZ279" s="84"/>
      <c r="DA279" s="84"/>
      <c r="DB279" s="84"/>
      <c r="DC279" s="84"/>
      <c r="DD279" s="84"/>
      <c r="DE279" s="84"/>
      <c r="DF279" s="84"/>
      <c r="DG279" s="84"/>
      <c r="DH279" s="84"/>
      <c r="DI279" s="84"/>
      <c r="DJ279" s="84"/>
    </row>
    <row r="280" spans="2:114" x14ac:dyDescent="0.25"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  <c r="BH280" s="84"/>
      <c r="BI280" s="84"/>
      <c r="BJ280" s="84"/>
      <c r="BK280" s="84"/>
      <c r="BL280" s="84"/>
      <c r="BM280" s="84"/>
      <c r="BN280" s="84"/>
      <c r="BO280" s="84"/>
      <c r="BP280" s="84"/>
      <c r="BQ280" s="84"/>
      <c r="BR280" s="84"/>
      <c r="BS280" s="84"/>
      <c r="BT280" s="84"/>
      <c r="BU280" s="84"/>
      <c r="BV280" s="84"/>
      <c r="BW280" s="84"/>
      <c r="BX280" s="84"/>
      <c r="BY280" s="84"/>
      <c r="BZ280" s="84"/>
      <c r="CA280" s="84"/>
      <c r="CB280" s="84"/>
      <c r="CC280" s="84"/>
      <c r="CD280" s="84"/>
      <c r="CE280" s="84"/>
      <c r="CF280" s="84"/>
      <c r="CG280" s="84"/>
      <c r="CH280" s="84"/>
      <c r="CI280" s="84"/>
      <c r="CJ280" s="84"/>
      <c r="CK280" s="84"/>
      <c r="CL280" s="84"/>
      <c r="CM280" s="84"/>
      <c r="CN280" s="84"/>
      <c r="CO280" s="84"/>
      <c r="CP280" s="84"/>
      <c r="CQ280" s="84"/>
      <c r="CR280" s="84"/>
      <c r="CS280" s="84"/>
      <c r="CT280" s="84"/>
      <c r="CU280" s="84"/>
      <c r="CV280" s="84"/>
      <c r="CW280" s="84"/>
      <c r="CX280" s="84"/>
      <c r="CY280" s="84"/>
      <c r="CZ280" s="84"/>
      <c r="DA280" s="84"/>
      <c r="DB280" s="84"/>
      <c r="DC280" s="84"/>
      <c r="DD280" s="84"/>
      <c r="DE280" s="84"/>
      <c r="DF280" s="84"/>
      <c r="DG280" s="84"/>
      <c r="DH280" s="84"/>
      <c r="DI280" s="84"/>
      <c r="DJ280" s="84"/>
    </row>
    <row r="281" spans="2:114" x14ac:dyDescent="0.25"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  <c r="BH281" s="84"/>
      <c r="BI281" s="84"/>
      <c r="BJ281" s="84"/>
      <c r="BK281" s="84"/>
      <c r="BL281" s="84"/>
      <c r="BM281" s="84"/>
      <c r="BN281" s="84"/>
      <c r="BO281" s="84"/>
      <c r="BP281" s="84"/>
      <c r="BQ281" s="84"/>
      <c r="BR281" s="84"/>
      <c r="BS281" s="84"/>
      <c r="BT281" s="84"/>
      <c r="BU281" s="84"/>
      <c r="BV281" s="84"/>
      <c r="BW281" s="84"/>
      <c r="BX281" s="84"/>
      <c r="BY281" s="84"/>
      <c r="BZ281" s="84"/>
      <c r="CA281" s="84"/>
      <c r="CB281" s="84"/>
      <c r="CC281" s="84"/>
      <c r="CD281" s="84"/>
      <c r="CE281" s="84"/>
      <c r="CF281" s="84"/>
      <c r="CG281" s="84"/>
      <c r="CH281" s="84"/>
      <c r="CI281" s="84"/>
      <c r="CJ281" s="84"/>
      <c r="CK281" s="84"/>
      <c r="CL281" s="84"/>
      <c r="CM281" s="84"/>
      <c r="CN281" s="84"/>
      <c r="CO281" s="84"/>
      <c r="CP281" s="84"/>
      <c r="CQ281" s="84"/>
      <c r="CR281" s="84"/>
      <c r="CS281" s="84"/>
      <c r="CT281" s="84"/>
      <c r="CU281" s="84"/>
      <c r="CV281" s="84"/>
      <c r="CW281" s="84"/>
      <c r="CX281" s="84"/>
      <c r="CY281" s="84"/>
      <c r="CZ281" s="84"/>
      <c r="DA281" s="84"/>
      <c r="DB281" s="84"/>
      <c r="DC281" s="84"/>
      <c r="DD281" s="84"/>
      <c r="DE281" s="84"/>
      <c r="DF281" s="84"/>
      <c r="DG281" s="84"/>
      <c r="DH281" s="84"/>
      <c r="DI281" s="84"/>
      <c r="DJ281" s="84"/>
    </row>
    <row r="282" spans="2:114" x14ac:dyDescent="0.25"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  <c r="BM282" s="84"/>
      <c r="BN282" s="84"/>
      <c r="BO282" s="84"/>
      <c r="BP282" s="84"/>
      <c r="BQ282" s="84"/>
      <c r="BR282" s="84"/>
      <c r="BS282" s="84"/>
      <c r="BT282" s="84"/>
      <c r="BU282" s="84"/>
      <c r="BV282" s="84"/>
      <c r="BW282" s="84"/>
      <c r="BX282" s="84"/>
      <c r="BY282" s="84"/>
      <c r="BZ282" s="84"/>
      <c r="CA282" s="84"/>
      <c r="CB282" s="84"/>
      <c r="CC282" s="84"/>
      <c r="CD282" s="84"/>
      <c r="CE282" s="84"/>
      <c r="CF282" s="84"/>
      <c r="CG282" s="84"/>
      <c r="CH282" s="84"/>
      <c r="CI282" s="84"/>
      <c r="CJ282" s="84"/>
      <c r="CK282" s="84"/>
      <c r="CL282" s="84"/>
      <c r="CM282" s="84"/>
      <c r="CN282" s="84"/>
      <c r="CO282" s="84"/>
      <c r="CP282" s="84"/>
      <c r="CQ282" s="84"/>
      <c r="CR282" s="84"/>
      <c r="CS282" s="84"/>
      <c r="CT282" s="84"/>
      <c r="CU282" s="84"/>
      <c r="CV282" s="84"/>
      <c r="CW282" s="84"/>
      <c r="CX282" s="84"/>
      <c r="CY282" s="84"/>
      <c r="CZ282" s="84"/>
      <c r="DA282" s="84"/>
      <c r="DB282" s="84"/>
      <c r="DC282" s="84"/>
      <c r="DD282" s="84"/>
      <c r="DE282" s="84"/>
      <c r="DF282" s="84"/>
      <c r="DG282" s="84"/>
      <c r="DH282" s="84"/>
      <c r="DI282" s="84"/>
      <c r="DJ282" s="84"/>
    </row>
    <row r="283" spans="2:114" x14ac:dyDescent="0.25"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  <c r="BL283" s="84"/>
      <c r="BM283" s="84"/>
      <c r="BN283" s="84"/>
      <c r="BO283" s="84"/>
      <c r="BP283" s="84"/>
      <c r="BQ283" s="84"/>
      <c r="BR283" s="84"/>
      <c r="BS283" s="84"/>
      <c r="BT283" s="84"/>
      <c r="BU283" s="84"/>
      <c r="BV283" s="84"/>
      <c r="BW283" s="84"/>
      <c r="BX283" s="84"/>
      <c r="BY283" s="84"/>
      <c r="BZ283" s="84"/>
      <c r="CA283" s="84"/>
      <c r="CB283" s="84"/>
      <c r="CC283" s="84"/>
      <c r="CD283" s="84"/>
      <c r="CE283" s="84"/>
      <c r="CF283" s="84"/>
      <c r="CG283" s="84"/>
      <c r="CH283" s="84"/>
      <c r="CI283" s="84"/>
      <c r="CJ283" s="84"/>
      <c r="CK283" s="84"/>
      <c r="CL283" s="84"/>
      <c r="CM283" s="84"/>
      <c r="CN283" s="84"/>
      <c r="CO283" s="84"/>
      <c r="CP283" s="84"/>
      <c r="CQ283" s="84"/>
      <c r="CR283" s="84"/>
      <c r="CS283" s="84"/>
      <c r="CT283" s="84"/>
      <c r="CU283" s="84"/>
      <c r="CV283" s="84"/>
      <c r="CW283" s="84"/>
      <c r="CX283" s="84"/>
      <c r="CY283" s="84"/>
      <c r="CZ283" s="84"/>
      <c r="DA283" s="84"/>
      <c r="DB283" s="84"/>
      <c r="DC283" s="84"/>
      <c r="DD283" s="84"/>
      <c r="DE283" s="84"/>
      <c r="DF283" s="84"/>
      <c r="DG283" s="84"/>
      <c r="DH283" s="84"/>
      <c r="DI283" s="84"/>
      <c r="DJ283" s="84"/>
    </row>
    <row r="284" spans="2:114" x14ac:dyDescent="0.25"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  <c r="BK284" s="84"/>
      <c r="BL284" s="84"/>
      <c r="BM284" s="84"/>
      <c r="BN284" s="84"/>
      <c r="BO284" s="84"/>
      <c r="BP284" s="84"/>
      <c r="BQ284" s="84"/>
      <c r="BR284" s="84"/>
      <c r="BS284" s="84"/>
      <c r="BT284" s="84"/>
      <c r="BU284" s="84"/>
      <c r="BV284" s="84"/>
      <c r="BW284" s="84"/>
      <c r="BX284" s="84"/>
      <c r="BY284" s="84"/>
      <c r="BZ284" s="84"/>
      <c r="CA284" s="84"/>
      <c r="CB284" s="84"/>
      <c r="CC284" s="84"/>
      <c r="CD284" s="84"/>
      <c r="CE284" s="84"/>
      <c r="CF284" s="84"/>
      <c r="CG284" s="84"/>
      <c r="CH284" s="84"/>
      <c r="CI284" s="84"/>
      <c r="CJ284" s="84"/>
      <c r="CK284" s="84"/>
      <c r="CL284" s="84"/>
      <c r="CM284" s="84"/>
      <c r="CN284" s="84"/>
      <c r="CO284" s="84"/>
      <c r="CP284" s="84"/>
      <c r="CQ284" s="84"/>
      <c r="CR284" s="84"/>
      <c r="CS284" s="84"/>
      <c r="CT284" s="84"/>
      <c r="CU284" s="84"/>
      <c r="CV284" s="84"/>
      <c r="CW284" s="84"/>
      <c r="CX284" s="84"/>
      <c r="CY284" s="84"/>
      <c r="CZ284" s="84"/>
      <c r="DA284" s="84"/>
      <c r="DB284" s="84"/>
      <c r="DC284" s="84"/>
      <c r="DD284" s="84"/>
      <c r="DE284" s="84"/>
      <c r="DF284" s="84"/>
      <c r="DG284" s="84"/>
      <c r="DH284" s="84"/>
      <c r="DI284" s="84"/>
      <c r="DJ284" s="84"/>
    </row>
    <row r="285" spans="2:114" x14ac:dyDescent="0.25"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  <c r="BH285" s="84"/>
      <c r="BI285" s="84"/>
      <c r="BJ285" s="84"/>
      <c r="BK285" s="84"/>
      <c r="BL285" s="84"/>
      <c r="BM285" s="84"/>
      <c r="BN285" s="84"/>
      <c r="BO285" s="84"/>
      <c r="BP285" s="84"/>
      <c r="BQ285" s="84"/>
      <c r="BR285" s="84"/>
      <c r="BS285" s="84"/>
      <c r="BT285" s="84"/>
      <c r="BU285" s="84"/>
      <c r="BV285" s="84"/>
      <c r="BW285" s="84"/>
      <c r="BX285" s="84"/>
      <c r="BY285" s="84"/>
      <c r="BZ285" s="84"/>
      <c r="CA285" s="84"/>
      <c r="CB285" s="84"/>
      <c r="CC285" s="84"/>
      <c r="CD285" s="84"/>
      <c r="CE285" s="84"/>
      <c r="CF285" s="84"/>
      <c r="CG285" s="84"/>
      <c r="CH285" s="84"/>
      <c r="CI285" s="84"/>
      <c r="CJ285" s="84"/>
      <c r="CK285" s="84"/>
      <c r="CL285" s="84"/>
      <c r="CM285" s="84"/>
      <c r="CN285" s="84"/>
      <c r="CO285" s="84"/>
      <c r="CP285" s="84"/>
      <c r="CQ285" s="84"/>
      <c r="CR285" s="84"/>
      <c r="CS285" s="84"/>
      <c r="CT285" s="84"/>
      <c r="CU285" s="84"/>
      <c r="CV285" s="84"/>
      <c r="CW285" s="84"/>
      <c r="CX285" s="84"/>
      <c r="CY285" s="84"/>
      <c r="CZ285" s="84"/>
      <c r="DA285" s="84"/>
      <c r="DB285" s="84"/>
      <c r="DC285" s="84"/>
      <c r="DD285" s="84"/>
      <c r="DE285" s="84"/>
      <c r="DF285" s="84"/>
      <c r="DG285" s="84"/>
      <c r="DH285" s="84"/>
      <c r="DI285" s="84"/>
      <c r="DJ285" s="84"/>
    </row>
    <row r="286" spans="2:114" x14ac:dyDescent="0.25"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  <c r="BK286" s="84"/>
      <c r="BL286" s="84"/>
      <c r="BM286" s="84"/>
      <c r="BN286" s="84"/>
      <c r="BO286" s="84"/>
      <c r="BP286" s="84"/>
      <c r="BQ286" s="84"/>
      <c r="BR286" s="84"/>
      <c r="BS286" s="84"/>
      <c r="BT286" s="84"/>
      <c r="BU286" s="84"/>
      <c r="BV286" s="84"/>
      <c r="BW286" s="84"/>
      <c r="BX286" s="84"/>
      <c r="BY286" s="84"/>
      <c r="BZ286" s="84"/>
      <c r="CA286" s="84"/>
      <c r="CB286" s="84"/>
      <c r="CC286" s="84"/>
      <c r="CD286" s="84"/>
      <c r="CE286" s="84"/>
      <c r="CF286" s="84"/>
      <c r="CG286" s="84"/>
      <c r="CH286" s="84"/>
      <c r="CI286" s="84"/>
      <c r="CJ286" s="84"/>
      <c r="CK286" s="84"/>
      <c r="CL286" s="84"/>
      <c r="CM286" s="84"/>
      <c r="CN286" s="84"/>
      <c r="CO286" s="84"/>
      <c r="CP286" s="84"/>
      <c r="CQ286" s="84"/>
      <c r="CR286" s="84"/>
      <c r="CS286" s="84"/>
      <c r="CT286" s="84"/>
      <c r="CU286" s="84"/>
      <c r="CV286" s="84"/>
      <c r="CW286" s="84"/>
      <c r="CX286" s="84"/>
      <c r="CY286" s="84"/>
      <c r="CZ286" s="84"/>
      <c r="DA286" s="84"/>
      <c r="DB286" s="84"/>
      <c r="DC286" s="84"/>
      <c r="DD286" s="84"/>
      <c r="DE286" s="84"/>
      <c r="DF286" s="84"/>
      <c r="DG286" s="84"/>
      <c r="DH286" s="84"/>
      <c r="DI286" s="84"/>
      <c r="DJ286" s="84"/>
    </row>
    <row r="287" spans="2:114" x14ac:dyDescent="0.25"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  <c r="BH287" s="84"/>
      <c r="BI287" s="84"/>
      <c r="BJ287" s="84"/>
      <c r="BK287" s="84"/>
      <c r="BL287" s="84"/>
      <c r="BM287" s="84"/>
      <c r="BN287" s="84"/>
      <c r="BO287" s="84"/>
      <c r="BP287" s="84"/>
      <c r="BQ287" s="84"/>
      <c r="BR287" s="84"/>
      <c r="BS287" s="84"/>
      <c r="BT287" s="84"/>
      <c r="BU287" s="84"/>
      <c r="BV287" s="84"/>
      <c r="BW287" s="84"/>
      <c r="BX287" s="84"/>
      <c r="BY287" s="84"/>
      <c r="BZ287" s="84"/>
      <c r="CA287" s="84"/>
      <c r="CB287" s="84"/>
      <c r="CC287" s="84"/>
      <c r="CD287" s="84"/>
      <c r="CE287" s="84"/>
      <c r="CF287" s="84"/>
      <c r="CG287" s="84"/>
      <c r="CH287" s="84"/>
      <c r="CI287" s="84"/>
      <c r="CJ287" s="84"/>
      <c r="CK287" s="84"/>
      <c r="CL287" s="84"/>
      <c r="CM287" s="84"/>
      <c r="CN287" s="84"/>
      <c r="CO287" s="84"/>
      <c r="CP287" s="84"/>
      <c r="CQ287" s="84"/>
      <c r="CR287" s="84"/>
      <c r="CS287" s="84"/>
      <c r="CT287" s="84"/>
      <c r="CU287" s="84"/>
      <c r="CV287" s="84"/>
      <c r="CW287" s="84"/>
      <c r="CX287" s="84"/>
      <c r="CY287" s="84"/>
      <c r="CZ287" s="84"/>
      <c r="DA287" s="84"/>
      <c r="DB287" s="84"/>
      <c r="DC287" s="84"/>
      <c r="DD287" s="84"/>
      <c r="DE287" s="84"/>
      <c r="DF287" s="84"/>
      <c r="DG287" s="84"/>
      <c r="DH287" s="84"/>
      <c r="DI287" s="84"/>
      <c r="DJ287" s="84"/>
    </row>
    <row r="288" spans="2:114" x14ac:dyDescent="0.25"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  <c r="BK288" s="84"/>
      <c r="BL288" s="84"/>
      <c r="BM288" s="84"/>
      <c r="BN288" s="84"/>
      <c r="BO288" s="84"/>
      <c r="BP288" s="84"/>
      <c r="BQ288" s="84"/>
      <c r="BR288" s="84"/>
      <c r="BS288" s="84"/>
      <c r="BT288" s="84"/>
      <c r="BU288" s="84"/>
      <c r="BV288" s="84"/>
      <c r="BW288" s="84"/>
      <c r="BX288" s="84"/>
      <c r="BY288" s="84"/>
      <c r="BZ288" s="84"/>
      <c r="CA288" s="84"/>
      <c r="CB288" s="84"/>
      <c r="CC288" s="84"/>
      <c r="CD288" s="84"/>
      <c r="CE288" s="84"/>
      <c r="CF288" s="84"/>
      <c r="CG288" s="84"/>
      <c r="CH288" s="84"/>
      <c r="CI288" s="84"/>
      <c r="CJ288" s="84"/>
      <c r="CK288" s="84"/>
      <c r="CL288" s="84"/>
      <c r="CM288" s="84"/>
      <c r="CN288" s="84"/>
      <c r="CO288" s="84"/>
      <c r="CP288" s="84"/>
      <c r="CQ288" s="84"/>
      <c r="CR288" s="84"/>
      <c r="CS288" s="84"/>
      <c r="CT288" s="84"/>
      <c r="CU288" s="84"/>
      <c r="CV288" s="84"/>
      <c r="CW288" s="84"/>
      <c r="CX288" s="84"/>
      <c r="CY288" s="84"/>
      <c r="CZ288" s="84"/>
      <c r="DA288" s="84"/>
      <c r="DB288" s="84"/>
      <c r="DC288" s="84"/>
      <c r="DD288" s="84"/>
      <c r="DE288" s="84"/>
      <c r="DF288" s="84"/>
      <c r="DG288" s="84"/>
      <c r="DH288" s="84"/>
      <c r="DI288" s="84"/>
      <c r="DJ288" s="84"/>
    </row>
    <row r="289" spans="2:114" x14ac:dyDescent="0.25"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  <c r="BK289" s="84"/>
      <c r="BL289" s="84"/>
      <c r="BM289" s="84"/>
      <c r="BN289" s="84"/>
      <c r="BO289" s="84"/>
      <c r="BP289" s="84"/>
      <c r="BQ289" s="84"/>
      <c r="BR289" s="84"/>
      <c r="BS289" s="84"/>
      <c r="BT289" s="84"/>
      <c r="BU289" s="84"/>
      <c r="BV289" s="84"/>
      <c r="BW289" s="84"/>
      <c r="BX289" s="84"/>
      <c r="BY289" s="84"/>
      <c r="BZ289" s="84"/>
      <c r="CA289" s="84"/>
      <c r="CB289" s="84"/>
      <c r="CC289" s="84"/>
      <c r="CD289" s="84"/>
      <c r="CE289" s="84"/>
      <c r="CF289" s="84"/>
      <c r="CG289" s="84"/>
      <c r="CH289" s="84"/>
      <c r="CI289" s="84"/>
      <c r="CJ289" s="84"/>
      <c r="CK289" s="84"/>
      <c r="CL289" s="84"/>
      <c r="CM289" s="84"/>
      <c r="CN289" s="84"/>
      <c r="CO289" s="84"/>
      <c r="CP289" s="84"/>
      <c r="CQ289" s="84"/>
      <c r="CR289" s="84"/>
      <c r="CS289" s="84"/>
      <c r="CT289" s="84"/>
      <c r="CU289" s="84"/>
      <c r="CV289" s="84"/>
      <c r="CW289" s="84"/>
      <c r="CX289" s="84"/>
      <c r="CY289" s="84"/>
      <c r="CZ289" s="84"/>
      <c r="DA289" s="84"/>
      <c r="DB289" s="84"/>
      <c r="DC289" s="84"/>
      <c r="DD289" s="84"/>
      <c r="DE289" s="84"/>
      <c r="DF289" s="84"/>
      <c r="DG289" s="84"/>
      <c r="DH289" s="84"/>
      <c r="DI289" s="84"/>
      <c r="DJ289" s="84"/>
    </row>
    <row r="290" spans="2:114" x14ac:dyDescent="0.25"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  <c r="BL290" s="84"/>
      <c r="BM290" s="84"/>
      <c r="BN290" s="84"/>
      <c r="BO290" s="84"/>
      <c r="BP290" s="84"/>
      <c r="BQ290" s="84"/>
      <c r="BR290" s="84"/>
      <c r="BS290" s="84"/>
      <c r="BT290" s="84"/>
      <c r="BU290" s="84"/>
      <c r="BV290" s="84"/>
      <c r="BW290" s="84"/>
      <c r="BX290" s="84"/>
      <c r="BY290" s="84"/>
      <c r="BZ290" s="84"/>
      <c r="CA290" s="84"/>
      <c r="CB290" s="84"/>
      <c r="CC290" s="84"/>
      <c r="CD290" s="84"/>
      <c r="CE290" s="84"/>
      <c r="CF290" s="84"/>
      <c r="CG290" s="84"/>
      <c r="CH290" s="84"/>
      <c r="CI290" s="84"/>
      <c r="CJ290" s="84"/>
      <c r="CK290" s="84"/>
      <c r="CL290" s="84"/>
      <c r="CM290" s="84"/>
      <c r="CN290" s="84"/>
      <c r="CO290" s="84"/>
      <c r="CP290" s="84"/>
      <c r="CQ290" s="84"/>
      <c r="CR290" s="84"/>
      <c r="CS290" s="84"/>
      <c r="CT290" s="84"/>
      <c r="CU290" s="84"/>
      <c r="CV290" s="84"/>
      <c r="CW290" s="84"/>
      <c r="CX290" s="84"/>
      <c r="CY290" s="84"/>
      <c r="CZ290" s="84"/>
      <c r="DA290" s="84"/>
      <c r="DB290" s="84"/>
      <c r="DC290" s="84"/>
      <c r="DD290" s="84"/>
      <c r="DE290" s="84"/>
      <c r="DF290" s="84"/>
      <c r="DG290" s="84"/>
      <c r="DH290" s="84"/>
      <c r="DI290" s="84"/>
      <c r="DJ290" s="84"/>
    </row>
    <row r="291" spans="2:114" x14ac:dyDescent="0.25"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/>
      <c r="BN291" s="84"/>
      <c r="BO291" s="84"/>
      <c r="BP291" s="84"/>
      <c r="BQ291" s="84"/>
      <c r="BR291" s="84"/>
      <c r="BS291" s="84"/>
      <c r="BT291" s="84"/>
      <c r="BU291" s="84"/>
      <c r="BV291" s="84"/>
      <c r="BW291" s="84"/>
      <c r="BX291" s="84"/>
      <c r="BY291" s="84"/>
      <c r="BZ291" s="84"/>
      <c r="CA291" s="84"/>
      <c r="CB291" s="84"/>
      <c r="CC291" s="84"/>
      <c r="CD291" s="84"/>
      <c r="CE291" s="84"/>
      <c r="CF291" s="84"/>
      <c r="CG291" s="84"/>
      <c r="CH291" s="84"/>
      <c r="CI291" s="84"/>
      <c r="CJ291" s="84"/>
      <c r="CK291" s="84"/>
      <c r="CL291" s="84"/>
      <c r="CM291" s="84"/>
      <c r="CN291" s="84"/>
      <c r="CO291" s="84"/>
      <c r="CP291" s="84"/>
      <c r="CQ291" s="84"/>
      <c r="CR291" s="84"/>
      <c r="CS291" s="84"/>
      <c r="CT291" s="84"/>
      <c r="CU291" s="84"/>
      <c r="CV291" s="84"/>
      <c r="CW291" s="84"/>
      <c r="CX291" s="84"/>
      <c r="CY291" s="84"/>
      <c r="CZ291" s="84"/>
      <c r="DA291" s="84"/>
      <c r="DB291" s="84"/>
      <c r="DC291" s="84"/>
      <c r="DD291" s="84"/>
      <c r="DE291" s="84"/>
      <c r="DF291" s="84"/>
      <c r="DG291" s="84"/>
      <c r="DH291" s="84"/>
      <c r="DI291" s="84"/>
      <c r="DJ291" s="84"/>
    </row>
    <row r="292" spans="2:114" x14ac:dyDescent="0.25"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  <c r="BL292" s="84"/>
      <c r="BM292" s="84"/>
      <c r="BN292" s="84"/>
      <c r="BO292" s="84"/>
      <c r="BP292" s="84"/>
      <c r="BQ292" s="84"/>
      <c r="BR292" s="84"/>
      <c r="BS292" s="84"/>
      <c r="BT292" s="84"/>
      <c r="BU292" s="84"/>
      <c r="BV292" s="84"/>
      <c r="BW292" s="84"/>
      <c r="BX292" s="84"/>
      <c r="BY292" s="84"/>
      <c r="BZ292" s="84"/>
      <c r="CA292" s="84"/>
      <c r="CB292" s="84"/>
      <c r="CC292" s="84"/>
      <c r="CD292" s="84"/>
      <c r="CE292" s="84"/>
      <c r="CF292" s="84"/>
      <c r="CG292" s="84"/>
      <c r="CH292" s="84"/>
      <c r="CI292" s="84"/>
      <c r="CJ292" s="84"/>
      <c r="CK292" s="84"/>
      <c r="CL292" s="84"/>
      <c r="CM292" s="84"/>
      <c r="CN292" s="84"/>
      <c r="CO292" s="84"/>
      <c r="CP292" s="84"/>
      <c r="CQ292" s="84"/>
      <c r="CR292" s="84"/>
      <c r="CS292" s="84"/>
      <c r="CT292" s="84"/>
      <c r="CU292" s="84"/>
      <c r="CV292" s="84"/>
      <c r="CW292" s="84"/>
      <c r="CX292" s="84"/>
      <c r="CY292" s="84"/>
      <c r="CZ292" s="84"/>
      <c r="DA292" s="84"/>
      <c r="DB292" s="84"/>
      <c r="DC292" s="84"/>
      <c r="DD292" s="84"/>
      <c r="DE292" s="84"/>
      <c r="DF292" s="84"/>
      <c r="DG292" s="84"/>
      <c r="DH292" s="84"/>
      <c r="DI292" s="84"/>
      <c r="DJ292" s="84"/>
    </row>
    <row r="293" spans="2:114" x14ac:dyDescent="0.25"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  <c r="BH293" s="84"/>
      <c r="BI293" s="84"/>
      <c r="BJ293" s="84"/>
      <c r="BK293" s="84"/>
      <c r="BL293" s="84"/>
      <c r="BM293" s="84"/>
      <c r="BN293" s="84"/>
      <c r="BO293" s="84"/>
      <c r="BP293" s="84"/>
      <c r="BQ293" s="84"/>
      <c r="BR293" s="84"/>
      <c r="BS293" s="84"/>
      <c r="BT293" s="84"/>
      <c r="BU293" s="84"/>
      <c r="BV293" s="84"/>
      <c r="BW293" s="84"/>
      <c r="BX293" s="84"/>
      <c r="BY293" s="84"/>
      <c r="BZ293" s="84"/>
      <c r="CA293" s="84"/>
      <c r="CB293" s="84"/>
      <c r="CC293" s="84"/>
      <c r="CD293" s="84"/>
      <c r="CE293" s="84"/>
      <c r="CF293" s="84"/>
      <c r="CG293" s="84"/>
      <c r="CH293" s="84"/>
      <c r="CI293" s="84"/>
      <c r="CJ293" s="84"/>
      <c r="CK293" s="84"/>
      <c r="CL293" s="84"/>
      <c r="CM293" s="84"/>
      <c r="CN293" s="84"/>
      <c r="CO293" s="84"/>
      <c r="CP293" s="84"/>
      <c r="CQ293" s="84"/>
      <c r="CR293" s="84"/>
      <c r="CS293" s="84"/>
      <c r="CT293" s="84"/>
      <c r="CU293" s="84"/>
      <c r="CV293" s="84"/>
      <c r="CW293" s="84"/>
      <c r="CX293" s="84"/>
      <c r="CY293" s="84"/>
      <c r="CZ293" s="84"/>
      <c r="DA293" s="84"/>
      <c r="DB293" s="84"/>
      <c r="DC293" s="84"/>
      <c r="DD293" s="84"/>
      <c r="DE293" s="84"/>
      <c r="DF293" s="84"/>
      <c r="DG293" s="84"/>
      <c r="DH293" s="84"/>
      <c r="DI293" s="84"/>
      <c r="DJ293" s="84"/>
    </row>
    <row r="294" spans="2:114" x14ac:dyDescent="0.25"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/>
      <c r="BP294" s="84"/>
      <c r="BQ294" s="84"/>
      <c r="BR294" s="84"/>
      <c r="BS294" s="84"/>
      <c r="BT294" s="84"/>
      <c r="BU294" s="84"/>
      <c r="BV294" s="84"/>
      <c r="BW294" s="84"/>
      <c r="BX294" s="84"/>
      <c r="BY294" s="84"/>
      <c r="BZ294" s="84"/>
      <c r="CA294" s="84"/>
      <c r="CB294" s="84"/>
      <c r="CC294" s="84"/>
      <c r="CD294" s="84"/>
      <c r="CE294" s="84"/>
      <c r="CF294" s="84"/>
      <c r="CG294" s="84"/>
      <c r="CH294" s="84"/>
      <c r="CI294" s="84"/>
      <c r="CJ294" s="84"/>
      <c r="CK294" s="84"/>
      <c r="CL294" s="84"/>
      <c r="CM294" s="84"/>
      <c r="CN294" s="84"/>
      <c r="CO294" s="84"/>
      <c r="CP294" s="84"/>
      <c r="CQ294" s="84"/>
      <c r="CR294" s="84"/>
      <c r="CS294" s="84"/>
      <c r="CT294" s="84"/>
      <c r="CU294" s="84"/>
      <c r="CV294" s="84"/>
      <c r="CW294" s="84"/>
      <c r="CX294" s="84"/>
      <c r="CY294" s="84"/>
      <c r="CZ294" s="84"/>
      <c r="DA294" s="84"/>
      <c r="DB294" s="84"/>
      <c r="DC294" s="84"/>
      <c r="DD294" s="84"/>
      <c r="DE294" s="84"/>
      <c r="DF294" s="84"/>
      <c r="DG294" s="84"/>
      <c r="DH294" s="84"/>
      <c r="DI294" s="84"/>
      <c r="DJ294" s="84"/>
    </row>
    <row r="295" spans="2:114" x14ac:dyDescent="0.25"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  <c r="BM295" s="84"/>
      <c r="BN295" s="84"/>
      <c r="BO295" s="84"/>
      <c r="BP295" s="84"/>
      <c r="BQ295" s="84"/>
      <c r="BR295" s="84"/>
      <c r="BS295" s="84"/>
      <c r="BT295" s="84"/>
      <c r="BU295" s="84"/>
      <c r="BV295" s="84"/>
      <c r="BW295" s="84"/>
      <c r="BX295" s="84"/>
      <c r="BY295" s="84"/>
      <c r="BZ295" s="84"/>
      <c r="CA295" s="84"/>
      <c r="CB295" s="84"/>
      <c r="CC295" s="84"/>
      <c r="CD295" s="84"/>
      <c r="CE295" s="84"/>
      <c r="CF295" s="84"/>
      <c r="CG295" s="84"/>
      <c r="CH295" s="84"/>
      <c r="CI295" s="84"/>
      <c r="CJ295" s="84"/>
      <c r="CK295" s="84"/>
      <c r="CL295" s="84"/>
      <c r="CM295" s="84"/>
      <c r="CN295" s="84"/>
      <c r="CO295" s="84"/>
      <c r="CP295" s="84"/>
      <c r="CQ295" s="84"/>
      <c r="CR295" s="84"/>
      <c r="CS295" s="84"/>
      <c r="CT295" s="84"/>
      <c r="CU295" s="84"/>
      <c r="CV295" s="84"/>
      <c r="CW295" s="84"/>
      <c r="CX295" s="84"/>
      <c r="CY295" s="84"/>
      <c r="CZ295" s="84"/>
      <c r="DA295" s="84"/>
      <c r="DB295" s="84"/>
      <c r="DC295" s="84"/>
      <c r="DD295" s="84"/>
      <c r="DE295" s="84"/>
      <c r="DF295" s="84"/>
      <c r="DG295" s="84"/>
      <c r="DH295" s="84"/>
      <c r="DI295" s="84"/>
      <c r="DJ295" s="84"/>
    </row>
    <row r="296" spans="2:114" x14ac:dyDescent="0.25"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  <c r="BL296" s="84"/>
      <c r="BM296" s="84"/>
      <c r="BN296" s="84"/>
      <c r="BO296" s="84"/>
      <c r="BP296" s="84"/>
      <c r="BQ296" s="84"/>
      <c r="BR296" s="84"/>
      <c r="BS296" s="84"/>
      <c r="BT296" s="84"/>
      <c r="BU296" s="84"/>
      <c r="BV296" s="84"/>
      <c r="BW296" s="84"/>
      <c r="BX296" s="84"/>
      <c r="BY296" s="84"/>
      <c r="BZ296" s="84"/>
      <c r="CA296" s="84"/>
      <c r="CB296" s="84"/>
      <c r="CC296" s="84"/>
      <c r="CD296" s="84"/>
      <c r="CE296" s="84"/>
      <c r="CF296" s="84"/>
      <c r="CG296" s="84"/>
      <c r="CH296" s="84"/>
      <c r="CI296" s="84"/>
      <c r="CJ296" s="84"/>
      <c r="CK296" s="84"/>
      <c r="CL296" s="84"/>
      <c r="CM296" s="84"/>
      <c r="CN296" s="84"/>
      <c r="CO296" s="84"/>
      <c r="CP296" s="84"/>
      <c r="CQ296" s="84"/>
      <c r="CR296" s="84"/>
      <c r="CS296" s="84"/>
      <c r="CT296" s="84"/>
      <c r="CU296" s="84"/>
      <c r="CV296" s="84"/>
      <c r="CW296" s="84"/>
      <c r="CX296" s="84"/>
      <c r="CY296" s="84"/>
      <c r="CZ296" s="84"/>
      <c r="DA296" s="84"/>
      <c r="DB296" s="84"/>
      <c r="DC296" s="84"/>
      <c r="DD296" s="84"/>
      <c r="DE296" s="84"/>
      <c r="DF296" s="84"/>
      <c r="DG296" s="84"/>
      <c r="DH296" s="84"/>
      <c r="DI296" s="84"/>
      <c r="DJ296" s="84"/>
    </row>
    <row r="297" spans="2:114" x14ac:dyDescent="0.25"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  <c r="BL297" s="84"/>
      <c r="BM297" s="84"/>
      <c r="BN297" s="84"/>
      <c r="BO297" s="84"/>
      <c r="BP297" s="84"/>
      <c r="BQ297" s="84"/>
      <c r="BR297" s="84"/>
      <c r="BS297" s="84"/>
      <c r="BT297" s="84"/>
      <c r="BU297" s="84"/>
      <c r="BV297" s="84"/>
      <c r="BW297" s="84"/>
      <c r="BX297" s="84"/>
      <c r="BY297" s="84"/>
      <c r="BZ297" s="84"/>
      <c r="CA297" s="84"/>
      <c r="CB297" s="84"/>
      <c r="CC297" s="84"/>
      <c r="CD297" s="84"/>
      <c r="CE297" s="84"/>
      <c r="CF297" s="84"/>
      <c r="CG297" s="84"/>
      <c r="CH297" s="84"/>
      <c r="CI297" s="84"/>
      <c r="CJ297" s="84"/>
      <c r="CK297" s="84"/>
      <c r="CL297" s="84"/>
      <c r="CM297" s="84"/>
      <c r="CN297" s="84"/>
      <c r="CO297" s="84"/>
      <c r="CP297" s="84"/>
      <c r="CQ297" s="84"/>
      <c r="CR297" s="84"/>
      <c r="CS297" s="84"/>
      <c r="CT297" s="84"/>
      <c r="CU297" s="84"/>
      <c r="CV297" s="84"/>
      <c r="CW297" s="84"/>
      <c r="CX297" s="84"/>
      <c r="CY297" s="84"/>
      <c r="CZ297" s="84"/>
      <c r="DA297" s="84"/>
      <c r="DB297" s="84"/>
      <c r="DC297" s="84"/>
      <c r="DD297" s="84"/>
      <c r="DE297" s="84"/>
      <c r="DF297" s="84"/>
      <c r="DG297" s="84"/>
      <c r="DH297" s="84"/>
      <c r="DI297" s="84"/>
      <c r="DJ297" s="84"/>
    </row>
    <row r="298" spans="2:114" x14ac:dyDescent="0.25"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  <c r="BL298" s="84"/>
      <c r="BM298" s="84"/>
      <c r="BN298" s="84"/>
      <c r="BO298" s="84"/>
      <c r="BP298" s="84"/>
      <c r="BQ298" s="84"/>
      <c r="BR298" s="84"/>
      <c r="BS298" s="84"/>
      <c r="BT298" s="84"/>
      <c r="BU298" s="84"/>
      <c r="BV298" s="84"/>
      <c r="BW298" s="84"/>
      <c r="BX298" s="84"/>
      <c r="BY298" s="84"/>
      <c r="BZ298" s="84"/>
      <c r="CA298" s="84"/>
      <c r="CB298" s="84"/>
      <c r="CC298" s="84"/>
      <c r="CD298" s="84"/>
      <c r="CE298" s="84"/>
      <c r="CF298" s="84"/>
      <c r="CG298" s="84"/>
      <c r="CH298" s="84"/>
      <c r="CI298" s="84"/>
      <c r="CJ298" s="84"/>
      <c r="CK298" s="84"/>
      <c r="CL298" s="84"/>
      <c r="CM298" s="84"/>
      <c r="CN298" s="84"/>
      <c r="CO298" s="84"/>
      <c r="CP298" s="84"/>
      <c r="CQ298" s="84"/>
      <c r="CR298" s="84"/>
      <c r="CS298" s="84"/>
      <c r="CT298" s="84"/>
      <c r="CU298" s="84"/>
      <c r="CV298" s="84"/>
      <c r="CW298" s="84"/>
      <c r="CX298" s="84"/>
      <c r="CY298" s="84"/>
      <c r="CZ298" s="84"/>
      <c r="DA298" s="84"/>
      <c r="DB298" s="84"/>
      <c r="DC298" s="84"/>
      <c r="DD298" s="84"/>
      <c r="DE298" s="84"/>
      <c r="DF298" s="84"/>
      <c r="DG298" s="84"/>
      <c r="DH298" s="84"/>
      <c r="DI298" s="84"/>
      <c r="DJ298" s="84"/>
    </row>
    <row r="299" spans="2:114" x14ac:dyDescent="0.25"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  <c r="BP299" s="84"/>
      <c r="BQ299" s="84"/>
      <c r="BR299" s="84"/>
      <c r="BS299" s="84"/>
      <c r="BT299" s="84"/>
      <c r="BU299" s="84"/>
      <c r="BV299" s="84"/>
      <c r="BW299" s="84"/>
      <c r="BX299" s="84"/>
      <c r="BY299" s="84"/>
      <c r="BZ299" s="84"/>
      <c r="CA299" s="84"/>
      <c r="CB299" s="84"/>
      <c r="CC299" s="84"/>
      <c r="CD299" s="84"/>
      <c r="CE299" s="84"/>
      <c r="CF299" s="84"/>
      <c r="CG299" s="84"/>
      <c r="CH299" s="84"/>
      <c r="CI299" s="84"/>
      <c r="CJ299" s="84"/>
      <c r="CK299" s="84"/>
      <c r="CL299" s="84"/>
      <c r="CM299" s="84"/>
      <c r="CN299" s="84"/>
      <c r="CO299" s="84"/>
      <c r="CP299" s="84"/>
      <c r="CQ299" s="84"/>
      <c r="CR299" s="84"/>
      <c r="CS299" s="84"/>
      <c r="CT299" s="84"/>
      <c r="CU299" s="84"/>
      <c r="CV299" s="84"/>
      <c r="CW299" s="84"/>
      <c r="CX299" s="84"/>
      <c r="CY299" s="84"/>
      <c r="CZ299" s="84"/>
      <c r="DA299" s="84"/>
      <c r="DB299" s="84"/>
      <c r="DC299" s="84"/>
      <c r="DD299" s="84"/>
      <c r="DE299" s="84"/>
      <c r="DF299" s="84"/>
      <c r="DG299" s="84"/>
      <c r="DH299" s="84"/>
      <c r="DI299" s="84"/>
      <c r="DJ299" s="84"/>
    </row>
    <row r="300" spans="2:114" x14ac:dyDescent="0.25"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  <c r="BL300" s="84"/>
      <c r="BM300" s="84"/>
      <c r="BN300" s="84"/>
      <c r="BO300" s="84"/>
      <c r="BP300" s="84"/>
      <c r="BQ300" s="84"/>
      <c r="BR300" s="84"/>
      <c r="BS300" s="84"/>
      <c r="BT300" s="84"/>
      <c r="BU300" s="84"/>
      <c r="BV300" s="84"/>
      <c r="BW300" s="84"/>
      <c r="BX300" s="84"/>
      <c r="BY300" s="84"/>
      <c r="BZ300" s="84"/>
      <c r="CA300" s="84"/>
      <c r="CB300" s="84"/>
      <c r="CC300" s="84"/>
      <c r="CD300" s="84"/>
      <c r="CE300" s="84"/>
      <c r="CF300" s="84"/>
      <c r="CG300" s="84"/>
      <c r="CH300" s="84"/>
      <c r="CI300" s="84"/>
      <c r="CJ300" s="84"/>
      <c r="CK300" s="84"/>
      <c r="CL300" s="84"/>
      <c r="CM300" s="84"/>
      <c r="CN300" s="84"/>
      <c r="CO300" s="84"/>
      <c r="CP300" s="84"/>
      <c r="CQ300" s="84"/>
      <c r="CR300" s="84"/>
      <c r="CS300" s="84"/>
      <c r="CT300" s="84"/>
      <c r="CU300" s="84"/>
      <c r="CV300" s="84"/>
      <c r="CW300" s="84"/>
      <c r="CX300" s="84"/>
      <c r="CY300" s="84"/>
      <c r="CZ300" s="84"/>
      <c r="DA300" s="84"/>
      <c r="DB300" s="84"/>
      <c r="DC300" s="84"/>
      <c r="DD300" s="84"/>
      <c r="DE300" s="84"/>
      <c r="DF300" s="84"/>
      <c r="DG300" s="84"/>
      <c r="DH300" s="84"/>
      <c r="DI300" s="84"/>
      <c r="DJ300" s="84"/>
    </row>
    <row r="301" spans="2:114" x14ac:dyDescent="0.25"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  <c r="BL301" s="84"/>
      <c r="BM301" s="84"/>
      <c r="BN301" s="84"/>
      <c r="BO301" s="84"/>
      <c r="BP301" s="84"/>
      <c r="BQ301" s="84"/>
      <c r="BR301" s="84"/>
      <c r="BS301" s="84"/>
      <c r="BT301" s="84"/>
      <c r="BU301" s="84"/>
      <c r="BV301" s="84"/>
      <c r="BW301" s="84"/>
      <c r="BX301" s="84"/>
      <c r="BY301" s="84"/>
      <c r="BZ301" s="84"/>
      <c r="CA301" s="84"/>
      <c r="CB301" s="84"/>
      <c r="CC301" s="84"/>
      <c r="CD301" s="84"/>
      <c r="CE301" s="84"/>
      <c r="CF301" s="84"/>
      <c r="CG301" s="84"/>
      <c r="CH301" s="84"/>
      <c r="CI301" s="84"/>
      <c r="CJ301" s="84"/>
      <c r="CK301" s="84"/>
      <c r="CL301" s="84"/>
      <c r="CM301" s="84"/>
      <c r="CN301" s="84"/>
      <c r="CO301" s="84"/>
      <c r="CP301" s="84"/>
      <c r="CQ301" s="84"/>
      <c r="CR301" s="84"/>
      <c r="CS301" s="84"/>
      <c r="CT301" s="84"/>
      <c r="CU301" s="84"/>
      <c r="CV301" s="84"/>
      <c r="CW301" s="84"/>
      <c r="CX301" s="84"/>
      <c r="CY301" s="84"/>
      <c r="CZ301" s="84"/>
      <c r="DA301" s="84"/>
      <c r="DB301" s="84"/>
      <c r="DC301" s="84"/>
      <c r="DD301" s="84"/>
      <c r="DE301" s="84"/>
      <c r="DF301" s="84"/>
      <c r="DG301" s="84"/>
      <c r="DH301" s="84"/>
      <c r="DI301" s="84"/>
      <c r="DJ301" s="84"/>
    </row>
    <row r="302" spans="2:114" x14ac:dyDescent="0.25"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  <c r="BM302" s="84"/>
      <c r="BN302" s="84"/>
      <c r="BO302" s="84"/>
      <c r="BP302" s="84"/>
      <c r="BQ302" s="84"/>
      <c r="BR302" s="84"/>
      <c r="BS302" s="84"/>
      <c r="BT302" s="84"/>
      <c r="BU302" s="84"/>
      <c r="BV302" s="84"/>
      <c r="BW302" s="84"/>
      <c r="BX302" s="84"/>
      <c r="BY302" s="84"/>
      <c r="BZ302" s="84"/>
      <c r="CA302" s="84"/>
      <c r="CB302" s="84"/>
      <c r="CC302" s="84"/>
      <c r="CD302" s="84"/>
      <c r="CE302" s="84"/>
      <c r="CF302" s="84"/>
      <c r="CG302" s="84"/>
      <c r="CH302" s="84"/>
      <c r="CI302" s="84"/>
      <c r="CJ302" s="84"/>
      <c r="CK302" s="84"/>
      <c r="CL302" s="84"/>
      <c r="CM302" s="84"/>
      <c r="CN302" s="84"/>
      <c r="CO302" s="84"/>
      <c r="CP302" s="84"/>
      <c r="CQ302" s="84"/>
      <c r="CR302" s="84"/>
      <c r="CS302" s="84"/>
      <c r="CT302" s="84"/>
      <c r="CU302" s="84"/>
      <c r="CV302" s="84"/>
      <c r="CW302" s="84"/>
      <c r="CX302" s="84"/>
      <c r="CY302" s="84"/>
      <c r="CZ302" s="84"/>
      <c r="DA302" s="84"/>
      <c r="DB302" s="84"/>
      <c r="DC302" s="84"/>
      <c r="DD302" s="84"/>
      <c r="DE302" s="84"/>
      <c r="DF302" s="84"/>
      <c r="DG302" s="84"/>
      <c r="DH302" s="84"/>
      <c r="DI302" s="84"/>
      <c r="DJ302" s="84"/>
    </row>
    <row r="303" spans="2:114" x14ac:dyDescent="0.25"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  <c r="BL303" s="84"/>
      <c r="BM303" s="84"/>
      <c r="BN303" s="84"/>
      <c r="BO303" s="84"/>
      <c r="BP303" s="84"/>
      <c r="BQ303" s="84"/>
      <c r="BR303" s="84"/>
      <c r="BS303" s="84"/>
      <c r="BT303" s="84"/>
      <c r="BU303" s="84"/>
      <c r="BV303" s="84"/>
      <c r="BW303" s="84"/>
      <c r="BX303" s="84"/>
      <c r="BY303" s="84"/>
      <c r="BZ303" s="84"/>
      <c r="CA303" s="84"/>
      <c r="CB303" s="84"/>
      <c r="CC303" s="84"/>
      <c r="CD303" s="84"/>
      <c r="CE303" s="84"/>
      <c r="CF303" s="84"/>
      <c r="CG303" s="84"/>
      <c r="CH303" s="84"/>
      <c r="CI303" s="84"/>
      <c r="CJ303" s="84"/>
      <c r="CK303" s="84"/>
      <c r="CL303" s="84"/>
      <c r="CM303" s="84"/>
      <c r="CN303" s="84"/>
      <c r="CO303" s="84"/>
      <c r="CP303" s="84"/>
      <c r="CQ303" s="84"/>
      <c r="CR303" s="84"/>
      <c r="CS303" s="84"/>
      <c r="CT303" s="84"/>
      <c r="CU303" s="84"/>
      <c r="CV303" s="84"/>
      <c r="CW303" s="84"/>
      <c r="CX303" s="84"/>
      <c r="CY303" s="84"/>
      <c r="CZ303" s="84"/>
      <c r="DA303" s="84"/>
      <c r="DB303" s="84"/>
      <c r="DC303" s="84"/>
      <c r="DD303" s="84"/>
      <c r="DE303" s="84"/>
      <c r="DF303" s="84"/>
      <c r="DG303" s="84"/>
      <c r="DH303" s="84"/>
      <c r="DI303" s="84"/>
      <c r="DJ303" s="84"/>
    </row>
    <row r="304" spans="2:114" x14ac:dyDescent="0.25"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  <c r="BL304" s="84"/>
      <c r="BM304" s="84"/>
      <c r="BN304" s="84"/>
      <c r="BO304" s="84"/>
      <c r="BP304" s="84"/>
      <c r="BQ304" s="84"/>
      <c r="BR304" s="84"/>
      <c r="BS304" s="84"/>
      <c r="BT304" s="84"/>
      <c r="BU304" s="84"/>
      <c r="BV304" s="84"/>
      <c r="BW304" s="84"/>
      <c r="BX304" s="84"/>
      <c r="BY304" s="84"/>
      <c r="BZ304" s="84"/>
      <c r="CA304" s="84"/>
      <c r="CB304" s="84"/>
      <c r="CC304" s="84"/>
      <c r="CD304" s="84"/>
      <c r="CE304" s="84"/>
      <c r="CF304" s="84"/>
      <c r="CG304" s="84"/>
      <c r="CH304" s="84"/>
      <c r="CI304" s="84"/>
      <c r="CJ304" s="84"/>
      <c r="CK304" s="84"/>
      <c r="CL304" s="84"/>
      <c r="CM304" s="84"/>
      <c r="CN304" s="84"/>
      <c r="CO304" s="84"/>
      <c r="CP304" s="84"/>
      <c r="CQ304" s="84"/>
      <c r="CR304" s="84"/>
      <c r="CS304" s="84"/>
      <c r="CT304" s="84"/>
      <c r="CU304" s="84"/>
      <c r="CV304" s="84"/>
      <c r="CW304" s="84"/>
      <c r="CX304" s="84"/>
      <c r="CY304" s="84"/>
      <c r="CZ304" s="84"/>
      <c r="DA304" s="84"/>
      <c r="DB304" s="84"/>
      <c r="DC304" s="84"/>
      <c r="DD304" s="84"/>
      <c r="DE304" s="84"/>
      <c r="DF304" s="84"/>
      <c r="DG304" s="84"/>
      <c r="DH304" s="84"/>
      <c r="DI304" s="84"/>
      <c r="DJ304" s="84"/>
    </row>
    <row r="305" spans="2:114" x14ac:dyDescent="0.25"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  <c r="BK305" s="84"/>
      <c r="BL305" s="84"/>
      <c r="BM305" s="84"/>
      <c r="BN305" s="84"/>
      <c r="BO305" s="84"/>
      <c r="BP305" s="84"/>
      <c r="BQ305" s="84"/>
      <c r="BR305" s="84"/>
      <c r="BS305" s="84"/>
      <c r="BT305" s="84"/>
      <c r="BU305" s="84"/>
      <c r="BV305" s="84"/>
      <c r="BW305" s="84"/>
      <c r="BX305" s="84"/>
      <c r="BY305" s="84"/>
      <c r="BZ305" s="84"/>
      <c r="CA305" s="84"/>
      <c r="CB305" s="84"/>
      <c r="CC305" s="84"/>
      <c r="CD305" s="84"/>
      <c r="CE305" s="84"/>
      <c r="CF305" s="84"/>
      <c r="CG305" s="84"/>
      <c r="CH305" s="84"/>
      <c r="CI305" s="84"/>
      <c r="CJ305" s="84"/>
      <c r="CK305" s="84"/>
      <c r="CL305" s="84"/>
      <c r="CM305" s="84"/>
      <c r="CN305" s="84"/>
      <c r="CO305" s="84"/>
      <c r="CP305" s="84"/>
      <c r="CQ305" s="84"/>
      <c r="CR305" s="84"/>
      <c r="CS305" s="84"/>
      <c r="CT305" s="84"/>
      <c r="CU305" s="84"/>
      <c r="CV305" s="84"/>
      <c r="CW305" s="84"/>
      <c r="CX305" s="84"/>
      <c r="CY305" s="84"/>
      <c r="CZ305" s="84"/>
      <c r="DA305" s="84"/>
      <c r="DB305" s="84"/>
      <c r="DC305" s="84"/>
      <c r="DD305" s="84"/>
      <c r="DE305" s="84"/>
      <c r="DF305" s="84"/>
      <c r="DG305" s="84"/>
      <c r="DH305" s="84"/>
      <c r="DI305" s="84"/>
      <c r="DJ305" s="84"/>
    </row>
    <row r="306" spans="2:114" x14ac:dyDescent="0.25"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  <c r="BL306" s="84"/>
      <c r="BM306" s="84"/>
      <c r="BN306" s="84"/>
      <c r="BO306" s="84"/>
      <c r="BP306" s="84"/>
      <c r="BQ306" s="84"/>
      <c r="BR306" s="84"/>
      <c r="BS306" s="84"/>
      <c r="BT306" s="84"/>
      <c r="BU306" s="84"/>
      <c r="BV306" s="84"/>
      <c r="BW306" s="84"/>
      <c r="BX306" s="84"/>
      <c r="BY306" s="84"/>
      <c r="BZ306" s="84"/>
      <c r="CA306" s="84"/>
      <c r="CB306" s="84"/>
      <c r="CC306" s="84"/>
      <c r="CD306" s="84"/>
      <c r="CE306" s="84"/>
      <c r="CF306" s="84"/>
      <c r="CG306" s="84"/>
      <c r="CH306" s="84"/>
      <c r="CI306" s="84"/>
      <c r="CJ306" s="84"/>
      <c r="CK306" s="84"/>
      <c r="CL306" s="84"/>
      <c r="CM306" s="84"/>
      <c r="CN306" s="84"/>
      <c r="CO306" s="84"/>
      <c r="CP306" s="84"/>
      <c r="CQ306" s="84"/>
      <c r="CR306" s="84"/>
      <c r="CS306" s="84"/>
      <c r="CT306" s="84"/>
      <c r="CU306" s="84"/>
      <c r="CV306" s="84"/>
      <c r="CW306" s="84"/>
      <c r="CX306" s="84"/>
      <c r="CY306" s="84"/>
      <c r="CZ306" s="84"/>
      <c r="DA306" s="84"/>
      <c r="DB306" s="84"/>
      <c r="DC306" s="84"/>
      <c r="DD306" s="84"/>
      <c r="DE306" s="84"/>
      <c r="DF306" s="84"/>
      <c r="DG306" s="84"/>
      <c r="DH306" s="84"/>
      <c r="DI306" s="84"/>
      <c r="DJ306" s="84"/>
    </row>
    <row r="307" spans="2:114" x14ac:dyDescent="0.25"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  <c r="BM307" s="84"/>
      <c r="BN307" s="84"/>
      <c r="BO307" s="84"/>
      <c r="BP307" s="84"/>
      <c r="BQ307" s="84"/>
      <c r="BR307" s="84"/>
      <c r="BS307" s="84"/>
      <c r="BT307" s="84"/>
      <c r="BU307" s="84"/>
      <c r="BV307" s="84"/>
      <c r="BW307" s="84"/>
      <c r="BX307" s="84"/>
      <c r="BY307" s="84"/>
      <c r="BZ307" s="84"/>
      <c r="CA307" s="84"/>
      <c r="CB307" s="84"/>
      <c r="CC307" s="84"/>
      <c r="CD307" s="84"/>
      <c r="CE307" s="84"/>
      <c r="CF307" s="84"/>
      <c r="CG307" s="84"/>
      <c r="CH307" s="84"/>
      <c r="CI307" s="84"/>
      <c r="CJ307" s="84"/>
      <c r="CK307" s="84"/>
      <c r="CL307" s="84"/>
      <c r="CM307" s="84"/>
      <c r="CN307" s="84"/>
      <c r="CO307" s="84"/>
      <c r="CP307" s="84"/>
      <c r="CQ307" s="84"/>
      <c r="CR307" s="84"/>
      <c r="CS307" s="84"/>
      <c r="CT307" s="84"/>
      <c r="CU307" s="84"/>
      <c r="CV307" s="84"/>
      <c r="CW307" s="84"/>
      <c r="CX307" s="84"/>
      <c r="CY307" s="84"/>
      <c r="CZ307" s="84"/>
      <c r="DA307" s="84"/>
      <c r="DB307" s="84"/>
      <c r="DC307" s="84"/>
      <c r="DD307" s="84"/>
      <c r="DE307" s="84"/>
      <c r="DF307" s="84"/>
      <c r="DG307" s="84"/>
      <c r="DH307" s="84"/>
      <c r="DI307" s="84"/>
      <c r="DJ307" s="84"/>
    </row>
    <row r="308" spans="2:114" x14ac:dyDescent="0.25"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  <c r="BM308" s="84"/>
      <c r="BN308" s="84"/>
      <c r="BO308" s="84"/>
      <c r="BP308" s="84"/>
      <c r="BQ308" s="84"/>
      <c r="BR308" s="84"/>
      <c r="BS308" s="84"/>
      <c r="BT308" s="84"/>
      <c r="BU308" s="84"/>
      <c r="BV308" s="84"/>
      <c r="BW308" s="84"/>
      <c r="BX308" s="84"/>
      <c r="BY308" s="84"/>
      <c r="BZ308" s="84"/>
      <c r="CA308" s="84"/>
      <c r="CB308" s="84"/>
      <c r="CC308" s="84"/>
      <c r="CD308" s="84"/>
      <c r="CE308" s="84"/>
      <c r="CF308" s="84"/>
      <c r="CG308" s="84"/>
      <c r="CH308" s="84"/>
      <c r="CI308" s="84"/>
      <c r="CJ308" s="84"/>
      <c r="CK308" s="84"/>
      <c r="CL308" s="84"/>
      <c r="CM308" s="84"/>
      <c r="CN308" s="84"/>
      <c r="CO308" s="84"/>
      <c r="CP308" s="84"/>
      <c r="CQ308" s="84"/>
      <c r="CR308" s="84"/>
      <c r="CS308" s="84"/>
      <c r="CT308" s="84"/>
      <c r="CU308" s="84"/>
      <c r="CV308" s="84"/>
      <c r="CW308" s="84"/>
      <c r="CX308" s="84"/>
      <c r="CY308" s="84"/>
      <c r="CZ308" s="84"/>
      <c r="DA308" s="84"/>
      <c r="DB308" s="84"/>
      <c r="DC308" s="84"/>
      <c r="DD308" s="84"/>
      <c r="DE308" s="84"/>
      <c r="DF308" s="84"/>
      <c r="DG308" s="84"/>
      <c r="DH308" s="84"/>
      <c r="DI308" s="84"/>
      <c r="DJ308" s="84"/>
    </row>
    <row r="309" spans="2:114" x14ac:dyDescent="0.25"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  <c r="BK309" s="84"/>
      <c r="BL309" s="84"/>
      <c r="BM309" s="84"/>
      <c r="BN309" s="84"/>
      <c r="BO309" s="84"/>
      <c r="BP309" s="84"/>
      <c r="BQ309" s="84"/>
      <c r="BR309" s="84"/>
      <c r="BS309" s="84"/>
      <c r="BT309" s="84"/>
      <c r="BU309" s="84"/>
      <c r="BV309" s="84"/>
      <c r="BW309" s="84"/>
      <c r="BX309" s="84"/>
      <c r="BY309" s="84"/>
      <c r="BZ309" s="84"/>
      <c r="CA309" s="84"/>
      <c r="CB309" s="84"/>
      <c r="CC309" s="84"/>
      <c r="CD309" s="84"/>
      <c r="CE309" s="84"/>
      <c r="CF309" s="84"/>
      <c r="CG309" s="84"/>
      <c r="CH309" s="84"/>
      <c r="CI309" s="84"/>
      <c r="CJ309" s="84"/>
      <c r="CK309" s="84"/>
      <c r="CL309" s="84"/>
      <c r="CM309" s="84"/>
      <c r="CN309" s="84"/>
      <c r="CO309" s="84"/>
      <c r="CP309" s="84"/>
      <c r="CQ309" s="84"/>
      <c r="CR309" s="84"/>
      <c r="CS309" s="84"/>
      <c r="CT309" s="84"/>
      <c r="CU309" s="84"/>
      <c r="CV309" s="84"/>
      <c r="CW309" s="84"/>
      <c r="CX309" s="84"/>
      <c r="CY309" s="84"/>
      <c r="CZ309" s="84"/>
      <c r="DA309" s="84"/>
      <c r="DB309" s="84"/>
      <c r="DC309" s="84"/>
      <c r="DD309" s="84"/>
      <c r="DE309" s="84"/>
      <c r="DF309" s="84"/>
      <c r="DG309" s="84"/>
      <c r="DH309" s="84"/>
      <c r="DI309" s="84"/>
      <c r="DJ309" s="84"/>
    </row>
    <row r="310" spans="2:114" x14ac:dyDescent="0.25"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  <c r="BL310" s="84"/>
      <c r="BM310" s="84"/>
      <c r="BN310" s="84"/>
      <c r="BO310" s="84"/>
      <c r="BP310" s="84"/>
      <c r="BQ310" s="84"/>
      <c r="BR310" s="84"/>
      <c r="BS310" s="84"/>
      <c r="BT310" s="84"/>
      <c r="BU310" s="84"/>
      <c r="BV310" s="84"/>
      <c r="BW310" s="84"/>
      <c r="BX310" s="84"/>
      <c r="BY310" s="84"/>
      <c r="BZ310" s="84"/>
      <c r="CA310" s="84"/>
      <c r="CB310" s="84"/>
      <c r="CC310" s="84"/>
      <c r="CD310" s="84"/>
      <c r="CE310" s="84"/>
      <c r="CF310" s="84"/>
      <c r="CG310" s="84"/>
      <c r="CH310" s="84"/>
      <c r="CI310" s="84"/>
      <c r="CJ310" s="84"/>
      <c r="CK310" s="84"/>
      <c r="CL310" s="84"/>
      <c r="CM310" s="84"/>
      <c r="CN310" s="84"/>
      <c r="CO310" s="84"/>
      <c r="CP310" s="84"/>
      <c r="CQ310" s="84"/>
      <c r="CR310" s="84"/>
      <c r="CS310" s="84"/>
      <c r="CT310" s="84"/>
      <c r="CU310" s="84"/>
      <c r="CV310" s="84"/>
      <c r="CW310" s="84"/>
      <c r="CX310" s="84"/>
      <c r="CY310" s="84"/>
      <c r="CZ310" s="84"/>
      <c r="DA310" s="84"/>
      <c r="DB310" s="84"/>
      <c r="DC310" s="84"/>
      <c r="DD310" s="84"/>
      <c r="DE310" s="84"/>
      <c r="DF310" s="84"/>
      <c r="DG310" s="84"/>
      <c r="DH310" s="84"/>
      <c r="DI310" s="84"/>
      <c r="DJ310" s="84"/>
    </row>
    <row r="311" spans="2:114" x14ac:dyDescent="0.25"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/>
      <c r="BM311" s="84"/>
      <c r="BN311" s="84"/>
      <c r="BO311" s="84"/>
      <c r="BP311" s="84"/>
      <c r="BQ311" s="84"/>
      <c r="BR311" s="84"/>
      <c r="BS311" s="84"/>
      <c r="BT311" s="84"/>
      <c r="BU311" s="84"/>
      <c r="BV311" s="84"/>
      <c r="BW311" s="84"/>
      <c r="BX311" s="84"/>
      <c r="BY311" s="84"/>
      <c r="BZ311" s="84"/>
      <c r="CA311" s="84"/>
      <c r="CB311" s="84"/>
      <c r="CC311" s="84"/>
      <c r="CD311" s="84"/>
      <c r="CE311" s="84"/>
      <c r="CF311" s="84"/>
      <c r="CG311" s="84"/>
      <c r="CH311" s="84"/>
      <c r="CI311" s="84"/>
      <c r="CJ311" s="84"/>
      <c r="CK311" s="84"/>
      <c r="CL311" s="84"/>
      <c r="CM311" s="84"/>
      <c r="CN311" s="84"/>
      <c r="CO311" s="84"/>
      <c r="CP311" s="84"/>
      <c r="CQ311" s="84"/>
      <c r="CR311" s="84"/>
      <c r="CS311" s="84"/>
      <c r="CT311" s="84"/>
      <c r="CU311" s="84"/>
      <c r="CV311" s="84"/>
      <c r="CW311" s="84"/>
      <c r="CX311" s="84"/>
      <c r="CY311" s="84"/>
      <c r="CZ311" s="84"/>
      <c r="DA311" s="84"/>
      <c r="DB311" s="84"/>
      <c r="DC311" s="84"/>
      <c r="DD311" s="84"/>
      <c r="DE311" s="84"/>
      <c r="DF311" s="84"/>
      <c r="DG311" s="84"/>
      <c r="DH311" s="84"/>
      <c r="DI311" s="84"/>
      <c r="DJ311" s="84"/>
    </row>
    <row r="312" spans="2:114" x14ac:dyDescent="0.25"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  <c r="BK312" s="84"/>
      <c r="BL312" s="84"/>
      <c r="BM312" s="84"/>
      <c r="BN312" s="84"/>
      <c r="BO312" s="84"/>
      <c r="BP312" s="84"/>
      <c r="BQ312" s="84"/>
      <c r="BR312" s="84"/>
      <c r="BS312" s="84"/>
      <c r="BT312" s="84"/>
      <c r="BU312" s="84"/>
      <c r="BV312" s="84"/>
      <c r="BW312" s="84"/>
      <c r="BX312" s="84"/>
      <c r="BY312" s="84"/>
      <c r="BZ312" s="84"/>
      <c r="CA312" s="84"/>
      <c r="CB312" s="84"/>
      <c r="CC312" s="84"/>
      <c r="CD312" s="84"/>
      <c r="CE312" s="84"/>
      <c r="CF312" s="84"/>
      <c r="CG312" s="84"/>
      <c r="CH312" s="84"/>
      <c r="CI312" s="84"/>
      <c r="CJ312" s="84"/>
      <c r="CK312" s="84"/>
      <c r="CL312" s="84"/>
      <c r="CM312" s="84"/>
      <c r="CN312" s="84"/>
      <c r="CO312" s="84"/>
      <c r="CP312" s="84"/>
      <c r="CQ312" s="84"/>
      <c r="CR312" s="84"/>
      <c r="CS312" s="84"/>
      <c r="CT312" s="84"/>
      <c r="CU312" s="84"/>
      <c r="CV312" s="84"/>
      <c r="CW312" s="84"/>
      <c r="CX312" s="84"/>
      <c r="CY312" s="84"/>
      <c r="CZ312" s="84"/>
      <c r="DA312" s="84"/>
      <c r="DB312" s="84"/>
      <c r="DC312" s="84"/>
      <c r="DD312" s="84"/>
      <c r="DE312" s="84"/>
      <c r="DF312" s="84"/>
      <c r="DG312" s="84"/>
      <c r="DH312" s="84"/>
      <c r="DI312" s="84"/>
      <c r="DJ312" s="84"/>
    </row>
    <row r="313" spans="2:114" x14ac:dyDescent="0.25"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  <c r="BL313" s="84"/>
      <c r="BM313" s="84"/>
      <c r="BN313" s="84"/>
      <c r="BO313" s="84"/>
      <c r="BP313" s="84"/>
      <c r="BQ313" s="84"/>
      <c r="BR313" s="84"/>
      <c r="BS313" s="84"/>
      <c r="BT313" s="84"/>
      <c r="BU313" s="84"/>
      <c r="BV313" s="84"/>
      <c r="BW313" s="84"/>
      <c r="BX313" s="84"/>
      <c r="BY313" s="84"/>
      <c r="BZ313" s="84"/>
      <c r="CA313" s="84"/>
      <c r="CB313" s="84"/>
      <c r="CC313" s="84"/>
      <c r="CD313" s="84"/>
      <c r="CE313" s="84"/>
      <c r="CF313" s="84"/>
      <c r="CG313" s="84"/>
      <c r="CH313" s="84"/>
      <c r="CI313" s="84"/>
      <c r="CJ313" s="84"/>
      <c r="CK313" s="84"/>
      <c r="CL313" s="84"/>
      <c r="CM313" s="84"/>
      <c r="CN313" s="84"/>
      <c r="CO313" s="84"/>
      <c r="CP313" s="84"/>
      <c r="CQ313" s="84"/>
      <c r="CR313" s="84"/>
      <c r="CS313" s="84"/>
      <c r="CT313" s="84"/>
      <c r="CU313" s="84"/>
      <c r="CV313" s="84"/>
      <c r="CW313" s="84"/>
      <c r="CX313" s="84"/>
      <c r="CY313" s="84"/>
      <c r="CZ313" s="84"/>
      <c r="DA313" s="84"/>
      <c r="DB313" s="84"/>
      <c r="DC313" s="84"/>
      <c r="DD313" s="84"/>
      <c r="DE313" s="84"/>
      <c r="DF313" s="84"/>
      <c r="DG313" s="84"/>
      <c r="DH313" s="84"/>
      <c r="DI313" s="84"/>
      <c r="DJ313" s="84"/>
    </row>
    <row r="314" spans="2:114" x14ac:dyDescent="0.25"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  <c r="BM314" s="84"/>
      <c r="BN314" s="84"/>
      <c r="BO314" s="84"/>
      <c r="BP314" s="84"/>
      <c r="BQ314" s="84"/>
      <c r="BR314" s="84"/>
      <c r="BS314" s="84"/>
      <c r="BT314" s="84"/>
      <c r="BU314" s="84"/>
      <c r="BV314" s="84"/>
      <c r="BW314" s="84"/>
      <c r="BX314" s="84"/>
      <c r="BY314" s="84"/>
      <c r="BZ314" s="84"/>
      <c r="CA314" s="84"/>
      <c r="CB314" s="84"/>
      <c r="CC314" s="84"/>
      <c r="CD314" s="84"/>
      <c r="CE314" s="84"/>
      <c r="CF314" s="84"/>
      <c r="CG314" s="84"/>
      <c r="CH314" s="84"/>
      <c r="CI314" s="84"/>
      <c r="CJ314" s="84"/>
      <c r="CK314" s="84"/>
      <c r="CL314" s="84"/>
      <c r="CM314" s="84"/>
      <c r="CN314" s="84"/>
      <c r="CO314" s="84"/>
      <c r="CP314" s="84"/>
      <c r="CQ314" s="84"/>
      <c r="CR314" s="84"/>
      <c r="CS314" s="84"/>
      <c r="CT314" s="84"/>
      <c r="CU314" s="84"/>
      <c r="CV314" s="84"/>
      <c r="CW314" s="84"/>
      <c r="CX314" s="84"/>
      <c r="CY314" s="84"/>
      <c r="CZ314" s="84"/>
      <c r="DA314" s="84"/>
      <c r="DB314" s="84"/>
      <c r="DC314" s="84"/>
      <c r="DD314" s="84"/>
      <c r="DE314" s="84"/>
      <c r="DF314" s="84"/>
      <c r="DG314" s="84"/>
      <c r="DH314" s="84"/>
      <c r="DI314" s="84"/>
      <c r="DJ314" s="84"/>
    </row>
    <row r="315" spans="2:114" x14ac:dyDescent="0.25"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/>
      <c r="BM315" s="84"/>
      <c r="BN315" s="84"/>
      <c r="BO315" s="84"/>
      <c r="BP315" s="84"/>
      <c r="BQ315" s="84"/>
      <c r="BR315" s="84"/>
      <c r="BS315" s="84"/>
      <c r="BT315" s="84"/>
      <c r="BU315" s="84"/>
      <c r="BV315" s="84"/>
      <c r="BW315" s="84"/>
      <c r="BX315" s="84"/>
      <c r="BY315" s="84"/>
      <c r="BZ315" s="84"/>
      <c r="CA315" s="84"/>
      <c r="CB315" s="84"/>
      <c r="CC315" s="84"/>
      <c r="CD315" s="84"/>
      <c r="CE315" s="84"/>
      <c r="CF315" s="84"/>
      <c r="CG315" s="84"/>
      <c r="CH315" s="84"/>
      <c r="CI315" s="84"/>
      <c r="CJ315" s="84"/>
      <c r="CK315" s="84"/>
      <c r="CL315" s="84"/>
      <c r="CM315" s="84"/>
      <c r="CN315" s="84"/>
      <c r="CO315" s="84"/>
      <c r="CP315" s="84"/>
      <c r="CQ315" s="84"/>
      <c r="CR315" s="84"/>
      <c r="CS315" s="84"/>
      <c r="CT315" s="84"/>
      <c r="CU315" s="84"/>
      <c r="CV315" s="84"/>
      <c r="CW315" s="84"/>
      <c r="CX315" s="84"/>
      <c r="CY315" s="84"/>
      <c r="CZ315" s="84"/>
      <c r="DA315" s="84"/>
      <c r="DB315" s="84"/>
      <c r="DC315" s="84"/>
      <c r="DD315" s="84"/>
      <c r="DE315" s="84"/>
      <c r="DF315" s="84"/>
      <c r="DG315" s="84"/>
      <c r="DH315" s="84"/>
      <c r="DI315" s="84"/>
      <c r="DJ315" s="84"/>
    </row>
    <row r="316" spans="2:114" x14ac:dyDescent="0.25"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  <c r="BL316" s="84"/>
      <c r="BM316" s="84"/>
      <c r="BN316" s="84"/>
      <c r="BO316" s="84"/>
      <c r="BP316" s="84"/>
      <c r="BQ316" s="84"/>
      <c r="BR316" s="84"/>
      <c r="BS316" s="84"/>
      <c r="BT316" s="84"/>
      <c r="BU316" s="84"/>
      <c r="BV316" s="84"/>
      <c r="BW316" s="84"/>
      <c r="BX316" s="84"/>
      <c r="BY316" s="84"/>
      <c r="BZ316" s="84"/>
      <c r="CA316" s="84"/>
      <c r="CB316" s="84"/>
      <c r="CC316" s="84"/>
      <c r="CD316" s="84"/>
      <c r="CE316" s="84"/>
      <c r="CF316" s="84"/>
      <c r="CG316" s="84"/>
      <c r="CH316" s="84"/>
      <c r="CI316" s="84"/>
      <c r="CJ316" s="84"/>
      <c r="CK316" s="84"/>
      <c r="CL316" s="84"/>
      <c r="CM316" s="84"/>
      <c r="CN316" s="84"/>
      <c r="CO316" s="84"/>
      <c r="CP316" s="84"/>
      <c r="CQ316" s="84"/>
      <c r="CR316" s="84"/>
      <c r="CS316" s="84"/>
      <c r="CT316" s="84"/>
      <c r="CU316" s="84"/>
      <c r="CV316" s="84"/>
      <c r="CW316" s="84"/>
      <c r="CX316" s="84"/>
      <c r="CY316" s="84"/>
      <c r="CZ316" s="84"/>
      <c r="DA316" s="84"/>
      <c r="DB316" s="84"/>
      <c r="DC316" s="84"/>
      <c r="DD316" s="84"/>
      <c r="DE316" s="84"/>
      <c r="DF316" s="84"/>
      <c r="DG316" s="84"/>
      <c r="DH316" s="84"/>
      <c r="DI316" s="84"/>
      <c r="DJ316" s="84"/>
    </row>
    <row r="317" spans="2:114" x14ac:dyDescent="0.25"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  <c r="BH317" s="84"/>
      <c r="BI317" s="84"/>
      <c r="BJ317" s="84"/>
      <c r="BK317" s="84"/>
      <c r="BL317" s="84"/>
      <c r="BM317" s="84"/>
      <c r="BN317" s="84"/>
      <c r="BO317" s="84"/>
      <c r="BP317" s="84"/>
      <c r="BQ317" s="84"/>
      <c r="BR317" s="84"/>
      <c r="BS317" s="84"/>
      <c r="BT317" s="84"/>
      <c r="BU317" s="84"/>
      <c r="BV317" s="84"/>
      <c r="BW317" s="84"/>
      <c r="BX317" s="84"/>
      <c r="BY317" s="84"/>
      <c r="BZ317" s="84"/>
      <c r="CA317" s="84"/>
      <c r="CB317" s="84"/>
      <c r="CC317" s="84"/>
      <c r="CD317" s="84"/>
      <c r="CE317" s="84"/>
      <c r="CF317" s="84"/>
      <c r="CG317" s="84"/>
      <c r="CH317" s="84"/>
      <c r="CI317" s="84"/>
      <c r="CJ317" s="84"/>
      <c r="CK317" s="84"/>
      <c r="CL317" s="84"/>
      <c r="CM317" s="84"/>
      <c r="CN317" s="84"/>
      <c r="CO317" s="84"/>
      <c r="CP317" s="84"/>
      <c r="CQ317" s="84"/>
      <c r="CR317" s="84"/>
      <c r="CS317" s="84"/>
      <c r="CT317" s="84"/>
      <c r="CU317" s="84"/>
      <c r="CV317" s="84"/>
      <c r="CW317" s="84"/>
      <c r="CX317" s="84"/>
      <c r="CY317" s="84"/>
      <c r="CZ317" s="84"/>
      <c r="DA317" s="84"/>
      <c r="DB317" s="84"/>
      <c r="DC317" s="84"/>
      <c r="DD317" s="84"/>
      <c r="DE317" s="84"/>
      <c r="DF317" s="84"/>
      <c r="DG317" s="84"/>
      <c r="DH317" s="84"/>
      <c r="DI317" s="84"/>
      <c r="DJ317" s="84"/>
    </row>
    <row r="318" spans="2:114" x14ac:dyDescent="0.25"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  <c r="BM318" s="84"/>
      <c r="BN318" s="84"/>
      <c r="BO318" s="84"/>
      <c r="BP318" s="84"/>
      <c r="BQ318" s="84"/>
      <c r="BR318" s="84"/>
      <c r="BS318" s="84"/>
      <c r="BT318" s="84"/>
      <c r="BU318" s="84"/>
      <c r="BV318" s="84"/>
      <c r="BW318" s="84"/>
      <c r="BX318" s="84"/>
      <c r="BY318" s="84"/>
      <c r="BZ318" s="84"/>
      <c r="CA318" s="84"/>
      <c r="CB318" s="84"/>
      <c r="CC318" s="84"/>
      <c r="CD318" s="84"/>
      <c r="CE318" s="84"/>
      <c r="CF318" s="84"/>
      <c r="CG318" s="84"/>
      <c r="CH318" s="84"/>
      <c r="CI318" s="84"/>
      <c r="CJ318" s="84"/>
      <c r="CK318" s="84"/>
      <c r="CL318" s="84"/>
      <c r="CM318" s="84"/>
      <c r="CN318" s="84"/>
      <c r="CO318" s="84"/>
      <c r="CP318" s="84"/>
      <c r="CQ318" s="84"/>
      <c r="CR318" s="84"/>
      <c r="CS318" s="84"/>
      <c r="CT318" s="84"/>
      <c r="CU318" s="84"/>
      <c r="CV318" s="84"/>
      <c r="CW318" s="84"/>
      <c r="CX318" s="84"/>
      <c r="CY318" s="84"/>
      <c r="CZ318" s="84"/>
      <c r="DA318" s="84"/>
      <c r="DB318" s="84"/>
      <c r="DC318" s="84"/>
      <c r="DD318" s="84"/>
      <c r="DE318" s="84"/>
      <c r="DF318" s="84"/>
      <c r="DG318" s="84"/>
      <c r="DH318" s="84"/>
      <c r="DI318" s="84"/>
      <c r="DJ318" s="84"/>
    </row>
    <row r="319" spans="2:114" x14ac:dyDescent="0.25"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  <c r="BM319" s="84"/>
      <c r="BN319" s="84"/>
      <c r="BO319" s="84"/>
      <c r="BP319" s="84"/>
      <c r="BQ319" s="84"/>
      <c r="BR319" s="84"/>
      <c r="BS319" s="84"/>
      <c r="BT319" s="84"/>
      <c r="BU319" s="84"/>
      <c r="BV319" s="84"/>
      <c r="BW319" s="84"/>
      <c r="BX319" s="84"/>
      <c r="BY319" s="84"/>
      <c r="BZ319" s="84"/>
      <c r="CA319" s="84"/>
      <c r="CB319" s="84"/>
      <c r="CC319" s="84"/>
      <c r="CD319" s="84"/>
      <c r="CE319" s="84"/>
      <c r="CF319" s="84"/>
      <c r="CG319" s="84"/>
      <c r="CH319" s="84"/>
      <c r="CI319" s="84"/>
      <c r="CJ319" s="84"/>
      <c r="CK319" s="84"/>
      <c r="CL319" s="84"/>
      <c r="CM319" s="84"/>
      <c r="CN319" s="84"/>
      <c r="CO319" s="84"/>
      <c r="CP319" s="84"/>
      <c r="CQ319" s="84"/>
      <c r="CR319" s="84"/>
      <c r="CS319" s="84"/>
      <c r="CT319" s="84"/>
      <c r="CU319" s="84"/>
      <c r="CV319" s="84"/>
      <c r="CW319" s="84"/>
      <c r="CX319" s="84"/>
      <c r="CY319" s="84"/>
      <c r="CZ319" s="84"/>
      <c r="DA319" s="84"/>
      <c r="DB319" s="84"/>
      <c r="DC319" s="84"/>
      <c r="DD319" s="84"/>
      <c r="DE319" s="84"/>
      <c r="DF319" s="84"/>
      <c r="DG319" s="84"/>
      <c r="DH319" s="84"/>
      <c r="DI319" s="84"/>
      <c r="DJ319" s="84"/>
    </row>
    <row r="320" spans="2:114" x14ac:dyDescent="0.25"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  <c r="BL320" s="84"/>
      <c r="BM320" s="84"/>
      <c r="BN320" s="84"/>
      <c r="BO320" s="84"/>
      <c r="BP320" s="84"/>
      <c r="BQ320" s="84"/>
      <c r="BR320" s="84"/>
      <c r="BS320" s="84"/>
      <c r="BT320" s="84"/>
      <c r="BU320" s="84"/>
      <c r="BV320" s="84"/>
      <c r="BW320" s="84"/>
      <c r="BX320" s="84"/>
      <c r="BY320" s="84"/>
      <c r="BZ320" s="84"/>
      <c r="CA320" s="84"/>
      <c r="CB320" s="84"/>
      <c r="CC320" s="84"/>
      <c r="CD320" s="84"/>
      <c r="CE320" s="84"/>
      <c r="CF320" s="84"/>
      <c r="CG320" s="84"/>
      <c r="CH320" s="84"/>
      <c r="CI320" s="84"/>
      <c r="CJ320" s="84"/>
      <c r="CK320" s="84"/>
      <c r="CL320" s="84"/>
      <c r="CM320" s="84"/>
      <c r="CN320" s="84"/>
      <c r="CO320" s="84"/>
      <c r="CP320" s="84"/>
      <c r="CQ320" s="84"/>
      <c r="CR320" s="84"/>
      <c r="CS320" s="84"/>
      <c r="CT320" s="84"/>
      <c r="CU320" s="84"/>
      <c r="CV320" s="84"/>
      <c r="CW320" s="84"/>
      <c r="CX320" s="84"/>
      <c r="CY320" s="84"/>
      <c r="CZ320" s="84"/>
      <c r="DA320" s="84"/>
      <c r="DB320" s="84"/>
      <c r="DC320" s="84"/>
      <c r="DD320" s="84"/>
      <c r="DE320" s="84"/>
      <c r="DF320" s="84"/>
      <c r="DG320" s="84"/>
      <c r="DH320" s="84"/>
      <c r="DI320" s="84"/>
      <c r="DJ320" s="84"/>
    </row>
    <row r="321" spans="2:114" x14ac:dyDescent="0.25"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  <c r="BK321" s="84"/>
      <c r="BL321" s="84"/>
      <c r="BM321" s="84"/>
      <c r="BN321" s="84"/>
      <c r="BO321" s="84"/>
      <c r="BP321" s="84"/>
      <c r="BQ321" s="84"/>
      <c r="BR321" s="84"/>
      <c r="BS321" s="84"/>
      <c r="BT321" s="84"/>
      <c r="BU321" s="84"/>
      <c r="BV321" s="84"/>
      <c r="BW321" s="84"/>
      <c r="BX321" s="84"/>
      <c r="BY321" s="84"/>
      <c r="BZ321" s="84"/>
      <c r="CA321" s="84"/>
      <c r="CB321" s="84"/>
      <c r="CC321" s="84"/>
      <c r="CD321" s="84"/>
      <c r="CE321" s="84"/>
      <c r="CF321" s="84"/>
      <c r="CG321" s="84"/>
      <c r="CH321" s="84"/>
      <c r="CI321" s="84"/>
      <c r="CJ321" s="84"/>
      <c r="CK321" s="84"/>
      <c r="CL321" s="84"/>
      <c r="CM321" s="84"/>
      <c r="CN321" s="84"/>
      <c r="CO321" s="84"/>
      <c r="CP321" s="84"/>
      <c r="CQ321" s="84"/>
      <c r="CR321" s="84"/>
      <c r="CS321" s="84"/>
      <c r="CT321" s="84"/>
      <c r="CU321" s="84"/>
      <c r="CV321" s="84"/>
      <c r="CW321" s="84"/>
      <c r="CX321" s="84"/>
      <c r="CY321" s="84"/>
      <c r="CZ321" s="84"/>
      <c r="DA321" s="84"/>
      <c r="DB321" s="84"/>
      <c r="DC321" s="84"/>
      <c r="DD321" s="84"/>
      <c r="DE321" s="84"/>
      <c r="DF321" s="84"/>
      <c r="DG321" s="84"/>
      <c r="DH321" s="84"/>
      <c r="DI321" s="84"/>
      <c r="DJ321" s="84"/>
    </row>
    <row r="322" spans="2:114" x14ac:dyDescent="0.25"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  <c r="BM322" s="84"/>
      <c r="BN322" s="84"/>
      <c r="BO322" s="84"/>
      <c r="BP322" s="84"/>
      <c r="BQ322" s="84"/>
      <c r="BR322" s="84"/>
      <c r="BS322" s="84"/>
      <c r="BT322" s="84"/>
      <c r="BU322" s="84"/>
      <c r="BV322" s="84"/>
      <c r="BW322" s="84"/>
      <c r="BX322" s="84"/>
      <c r="BY322" s="84"/>
      <c r="BZ322" s="84"/>
      <c r="CA322" s="84"/>
      <c r="CB322" s="84"/>
      <c r="CC322" s="84"/>
      <c r="CD322" s="84"/>
      <c r="CE322" s="84"/>
      <c r="CF322" s="84"/>
      <c r="CG322" s="84"/>
      <c r="CH322" s="84"/>
      <c r="CI322" s="84"/>
      <c r="CJ322" s="84"/>
      <c r="CK322" s="84"/>
      <c r="CL322" s="84"/>
      <c r="CM322" s="84"/>
      <c r="CN322" s="84"/>
      <c r="CO322" s="84"/>
      <c r="CP322" s="84"/>
      <c r="CQ322" s="84"/>
      <c r="CR322" s="84"/>
      <c r="CS322" s="84"/>
      <c r="CT322" s="84"/>
      <c r="CU322" s="84"/>
      <c r="CV322" s="84"/>
      <c r="CW322" s="84"/>
      <c r="CX322" s="84"/>
      <c r="CY322" s="84"/>
      <c r="CZ322" s="84"/>
      <c r="DA322" s="84"/>
      <c r="DB322" s="84"/>
      <c r="DC322" s="84"/>
      <c r="DD322" s="84"/>
      <c r="DE322" s="84"/>
      <c r="DF322" s="84"/>
      <c r="DG322" s="84"/>
      <c r="DH322" s="84"/>
      <c r="DI322" s="84"/>
      <c r="DJ322" s="84"/>
    </row>
    <row r="323" spans="2:114" x14ac:dyDescent="0.25"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  <c r="BL323" s="84"/>
      <c r="BM323" s="84"/>
      <c r="BN323" s="84"/>
      <c r="BO323" s="84"/>
      <c r="BP323" s="84"/>
      <c r="BQ323" s="84"/>
      <c r="BR323" s="84"/>
      <c r="BS323" s="84"/>
      <c r="BT323" s="84"/>
      <c r="BU323" s="84"/>
      <c r="BV323" s="84"/>
      <c r="BW323" s="84"/>
      <c r="BX323" s="84"/>
      <c r="BY323" s="84"/>
      <c r="BZ323" s="84"/>
      <c r="CA323" s="84"/>
      <c r="CB323" s="84"/>
      <c r="CC323" s="84"/>
      <c r="CD323" s="84"/>
      <c r="CE323" s="84"/>
      <c r="CF323" s="84"/>
      <c r="CG323" s="84"/>
      <c r="CH323" s="84"/>
      <c r="CI323" s="84"/>
      <c r="CJ323" s="84"/>
      <c r="CK323" s="84"/>
      <c r="CL323" s="84"/>
      <c r="CM323" s="84"/>
      <c r="CN323" s="84"/>
      <c r="CO323" s="84"/>
      <c r="CP323" s="84"/>
      <c r="CQ323" s="84"/>
      <c r="CR323" s="84"/>
      <c r="CS323" s="84"/>
      <c r="CT323" s="84"/>
      <c r="CU323" s="84"/>
      <c r="CV323" s="84"/>
      <c r="CW323" s="84"/>
      <c r="CX323" s="84"/>
      <c r="CY323" s="84"/>
      <c r="CZ323" s="84"/>
      <c r="DA323" s="84"/>
      <c r="DB323" s="84"/>
      <c r="DC323" s="84"/>
      <c r="DD323" s="84"/>
      <c r="DE323" s="84"/>
      <c r="DF323" s="84"/>
      <c r="DG323" s="84"/>
      <c r="DH323" s="84"/>
      <c r="DI323" s="84"/>
      <c r="DJ323" s="84"/>
    </row>
    <row r="324" spans="2:114" x14ac:dyDescent="0.25"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  <c r="BL324" s="84"/>
      <c r="BM324" s="84"/>
      <c r="BN324" s="84"/>
      <c r="BO324" s="84"/>
      <c r="BP324" s="84"/>
      <c r="BQ324" s="84"/>
      <c r="BR324" s="84"/>
      <c r="BS324" s="84"/>
      <c r="BT324" s="84"/>
      <c r="BU324" s="84"/>
      <c r="BV324" s="84"/>
      <c r="BW324" s="84"/>
      <c r="BX324" s="84"/>
      <c r="BY324" s="84"/>
      <c r="BZ324" s="84"/>
      <c r="CA324" s="84"/>
      <c r="CB324" s="84"/>
      <c r="CC324" s="84"/>
      <c r="CD324" s="84"/>
      <c r="CE324" s="84"/>
      <c r="CF324" s="84"/>
      <c r="CG324" s="84"/>
      <c r="CH324" s="84"/>
      <c r="CI324" s="84"/>
      <c r="CJ324" s="84"/>
      <c r="CK324" s="84"/>
      <c r="CL324" s="84"/>
      <c r="CM324" s="84"/>
      <c r="CN324" s="84"/>
      <c r="CO324" s="84"/>
      <c r="CP324" s="84"/>
      <c r="CQ324" s="84"/>
      <c r="CR324" s="84"/>
      <c r="CS324" s="84"/>
      <c r="CT324" s="84"/>
      <c r="CU324" s="84"/>
      <c r="CV324" s="84"/>
      <c r="CW324" s="84"/>
      <c r="CX324" s="84"/>
      <c r="CY324" s="84"/>
      <c r="CZ324" s="84"/>
      <c r="DA324" s="84"/>
      <c r="DB324" s="84"/>
      <c r="DC324" s="84"/>
      <c r="DD324" s="84"/>
      <c r="DE324" s="84"/>
      <c r="DF324" s="84"/>
      <c r="DG324" s="84"/>
      <c r="DH324" s="84"/>
      <c r="DI324" s="84"/>
      <c r="DJ324" s="84"/>
    </row>
    <row r="325" spans="2:114" x14ac:dyDescent="0.25"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  <c r="BH325" s="84"/>
      <c r="BI325" s="84"/>
      <c r="BJ325" s="84"/>
      <c r="BK325" s="84"/>
      <c r="BL325" s="84"/>
      <c r="BM325" s="84"/>
      <c r="BN325" s="84"/>
      <c r="BO325" s="84"/>
      <c r="BP325" s="84"/>
      <c r="BQ325" s="84"/>
      <c r="BR325" s="84"/>
      <c r="BS325" s="84"/>
      <c r="BT325" s="84"/>
      <c r="BU325" s="84"/>
      <c r="BV325" s="84"/>
      <c r="BW325" s="84"/>
      <c r="BX325" s="84"/>
      <c r="BY325" s="84"/>
      <c r="BZ325" s="84"/>
      <c r="CA325" s="84"/>
      <c r="CB325" s="84"/>
      <c r="CC325" s="84"/>
      <c r="CD325" s="84"/>
      <c r="CE325" s="84"/>
      <c r="CF325" s="84"/>
      <c r="CG325" s="84"/>
      <c r="CH325" s="84"/>
      <c r="CI325" s="84"/>
      <c r="CJ325" s="84"/>
      <c r="CK325" s="84"/>
      <c r="CL325" s="84"/>
      <c r="CM325" s="84"/>
      <c r="CN325" s="84"/>
      <c r="CO325" s="84"/>
      <c r="CP325" s="84"/>
      <c r="CQ325" s="84"/>
      <c r="CR325" s="84"/>
      <c r="CS325" s="84"/>
      <c r="CT325" s="84"/>
      <c r="CU325" s="84"/>
      <c r="CV325" s="84"/>
      <c r="CW325" s="84"/>
      <c r="CX325" s="84"/>
      <c r="CY325" s="84"/>
      <c r="CZ325" s="84"/>
      <c r="DA325" s="84"/>
      <c r="DB325" s="84"/>
      <c r="DC325" s="84"/>
      <c r="DD325" s="84"/>
      <c r="DE325" s="84"/>
      <c r="DF325" s="84"/>
      <c r="DG325" s="84"/>
      <c r="DH325" s="84"/>
      <c r="DI325" s="84"/>
      <c r="DJ325" s="84"/>
    </row>
    <row r="326" spans="2:114" x14ac:dyDescent="0.25"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  <c r="BL326" s="84"/>
      <c r="BM326" s="84"/>
      <c r="BN326" s="84"/>
      <c r="BO326" s="84"/>
      <c r="BP326" s="84"/>
      <c r="BQ326" s="84"/>
      <c r="BR326" s="84"/>
      <c r="BS326" s="84"/>
      <c r="BT326" s="84"/>
      <c r="BU326" s="84"/>
      <c r="BV326" s="84"/>
      <c r="BW326" s="84"/>
      <c r="BX326" s="84"/>
      <c r="BY326" s="84"/>
      <c r="BZ326" s="84"/>
      <c r="CA326" s="84"/>
      <c r="CB326" s="84"/>
      <c r="CC326" s="84"/>
      <c r="CD326" s="84"/>
      <c r="CE326" s="84"/>
      <c r="CF326" s="84"/>
      <c r="CG326" s="84"/>
      <c r="CH326" s="84"/>
      <c r="CI326" s="84"/>
      <c r="CJ326" s="84"/>
      <c r="CK326" s="84"/>
      <c r="CL326" s="84"/>
      <c r="CM326" s="84"/>
      <c r="CN326" s="84"/>
      <c r="CO326" s="84"/>
      <c r="CP326" s="84"/>
      <c r="CQ326" s="84"/>
      <c r="CR326" s="84"/>
      <c r="CS326" s="84"/>
      <c r="CT326" s="84"/>
      <c r="CU326" s="84"/>
      <c r="CV326" s="84"/>
      <c r="CW326" s="84"/>
      <c r="CX326" s="84"/>
      <c r="CY326" s="84"/>
      <c r="CZ326" s="84"/>
      <c r="DA326" s="84"/>
      <c r="DB326" s="84"/>
      <c r="DC326" s="84"/>
      <c r="DD326" s="84"/>
      <c r="DE326" s="84"/>
      <c r="DF326" s="84"/>
      <c r="DG326" s="84"/>
      <c r="DH326" s="84"/>
      <c r="DI326" s="84"/>
      <c r="DJ326" s="84"/>
    </row>
    <row r="327" spans="2:114" x14ac:dyDescent="0.25"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  <c r="BL327" s="84"/>
      <c r="BM327" s="84"/>
      <c r="BN327" s="84"/>
      <c r="BO327" s="84"/>
      <c r="BP327" s="84"/>
      <c r="BQ327" s="84"/>
      <c r="BR327" s="84"/>
      <c r="BS327" s="84"/>
      <c r="BT327" s="84"/>
      <c r="BU327" s="84"/>
      <c r="BV327" s="84"/>
      <c r="BW327" s="84"/>
      <c r="BX327" s="84"/>
      <c r="BY327" s="84"/>
      <c r="BZ327" s="84"/>
      <c r="CA327" s="84"/>
      <c r="CB327" s="84"/>
      <c r="CC327" s="84"/>
      <c r="CD327" s="84"/>
      <c r="CE327" s="84"/>
      <c r="CF327" s="84"/>
      <c r="CG327" s="84"/>
      <c r="CH327" s="84"/>
      <c r="CI327" s="84"/>
      <c r="CJ327" s="84"/>
      <c r="CK327" s="84"/>
      <c r="CL327" s="84"/>
      <c r="CM327" s="84"/>
      <c r="CN327" s="84"/>
      <c r="CO327" s="84"/>
      <c r="CP327" s="84"/>
      <c r="CQ327" s="84"/>
      <c r="CR327" s="84"/>
      <c r="CS327" s="84"/>
      <c r="CT327" s="84"/>
      <c r="CU327" s="84"/>
      <c r="CV327" s="84"/>
      <c r="CW327" s="84"/>
      <c r="CX327" s="84"/>
      <c r="CY327" s="84"/>
      <c r="CZ327" s="84"/>
      <c r="DA327" s="84"/>
      <c r="DB327" s="84"/>
      <c r="DC327" s="84"/>
      <c r="DD327" s="84"/>
      <c r="DE327" s="84"/>
      <c r="DF327" s="84"/>
      <c r="DG327" s="84"/>
      <c r="DH327" s="84"/>
      <c r="DI327" s="84"/>
      <c r="DJ327" s="84"/>
    </row>
    <row r="328" spans="2:114" x14ac:dyDescent="0.25"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  <c r="BK328" s="84"/>
      <c r="BL328" s="84"/>
      <c r="BM328" s="84"/>
      <c r="BN328" s="84"/>
      <c r="BO328" s="84"/>
      <c r="BP328" s="84"/>
      <c r="BQ328" s="84"/>
      <c r="BR328" s="84"/>
      <c r="BS328" s="84"/>
      <c r="BT328" s="84"/>
      <c r="BU328" s="84"/>
      <c r="BV328" s="84"/>
      <c r="BW328" s="84"/>
      <c r="BX328" s="84"/>
      <c r="BY328" s="84"/>
      <c r="BZ328" s="84"/>
      <c r="CA328" s="84"/>
      <c r="CB328" s="84"/>
      <c r="CC328" s="84"/>
      <c r="CD328" s="84"/>
      <c r="CE328" s="84"/>
      <c r="CF328" s="84"/>
      <c r="CG328" s="84"/>
      <c r="CH328" s="84"/>
      <c r="CI328" s="84"/>
      <c r="CJ328" s="84"/>
      <c r="CK328" s="84"/>
      <c r="CL328" s="84"/>
      <c r="CM328" s="84"/>
      <c r="CN328" s="84"/>
      <c r="CO328" s="84"/>
      <c r="CP328" s="84"/>
      <c r="CQ328" s="84"/>
      <c r="CR328" s="84"/>
      <c r="CS328" s="84"/>
      <c r="CT328" s="84"/>
      <c r="CU328" s="84"/>
      <c r="CV328" s="84"/>
      <c r="CW328" s="84"/>
      <c r="CX328" s="84"/>
      <c r="CY328" s="84"/>
      <c r="CZ328" s="84"/>
      <c r="DA328" s="84"/>
      <c r="DB328" s="84"/>
      <c r="DC328" s="84"/>
      <c r="DD328" s="84"/>
      <c r="DE328" s="84"/>
      <c r="DF328" s="84"/>
      <c r="DG328" s="84"/>
      <c r="DH328" s="84"/>
      <c r="DI328" s="84"/>
      <c r="DJ328" s="84"/>
    </row>
    <row r="329" spans="2:114" x14ac:dyDescent="0.25"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  <c r="BK329" s="84"/>
      <c r="BL329" s="84"/>
      <c r="BM329" s="84"/>
      <c r="BN329" s="84"/>
      <c r="BO329" s="84"/>
      <c r="BP329" s="84"/>
      <c r="BQ329" s="84"/>
      <c r="BR329" s="84"/>
      <c r="BS329" s="84"/>
      <c r="BT329" s="84"/>
      <c r="BU329" s="84"/>
      <c r="BV329" s="84"/>
      <c r="BW329" s="84"/>
      <c r="BX329" s="84"/>
      <c r="BY329" s="84"/>
      <c r="BZ329" s="84"/>
      <c r="CA329" s="84"/>
      <c r="CB329" s="84"/>
      <c r="CC329" s="84"/>
      <c r="CD329" s="84"/>
      <c r="CE329" s="84"/>
      <c r="CF329" s="84"/>
      <c r="CG329" s="84"/>
      <c r="CH329" s="84"/>
      <c r="CI329" s="84"/>
      <c r="CJ329" s="84"/>
      <c r="CK329" s="84"/>
      <c r="CL329" s="84"/>
      <c r="CM329" s="84"/>
      <c r="CN329" s="84"/>
      <c r="CO329" s="84"/>
      <c r="CP329" s="84"/>
      <c r="CQ329" s="84"/>
      <c r="CR329" s="84"/>
      <c r="CS329" s="84"/>
      <c r="CT329" s="84"/>
      <c r="CU329" s="84"/>
      <c r="CV329" s="84"/>
      <c r="CW329" s="84"/>
      <c r="CX329" s="84"/>
      <c r="CY329" s="84"/>
      <c r="CZ329" s="84"/>
      <c r="DA329" s="84"/>
      <c r="DB329" s="84"/>
      <c r="DC329" s="84"/>
      <c r="DD329" s="84"/>
      <c r="DE329" s="84"/>
      <c r="DF329" s="84"/>
      <c r="DG329" s="84"/>
      <c r="DH329" s="84"/>
      <c r="DI329" s="84"/>
      <c r="DJ329" s="84"/>
    </row>
    <row r="330" spans="2:114" x14ac:dyDescent="0.25"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  <c r="BH330" s="84"/>
      <c r="BI330" s="84"/>
      <c r="BJ330" s="84"/>
      <c r="BK330" s="84"/>
      <c r="BL330" s="84"/>
      <c r="BM330" s="84"/>
      <c r="BN330" s="84"/>
      <c r="BO330" s="84"/>
      <c r="BP330" s="84"/>
      <c r="BQ330" s="84"/>
      <c r="BR330" s="84"/>
      <c r="BS330" s="84"/>
      <c r="BT330" s="84"/>
      <c r="BU330" s="84"/>
      <c r="BV330" s="84"/>
      <c r="BW330" s="84"/>
      <c r="BX330" s="84"/>
      <c r="BY330" s="84"/>
      <c r="BZ330" s="84"/>
      <c r="CA330" s="84"/>
      <c r="CB330" s="84"/>
      <c r="CC330" s="84"/>
      <c r="CD330" s="84"/>
      <c r="CE330" s="84"/>
      <c r="CF330" s="84"/>
      <c r="CG330" s="84"/>
      <c r="CH330" s="84"/>
      <c r="CI330" s="84"/>
      <c r="CJ330" s="84"/>
      <c r="CK330" s="84"/>
      <c r="CL330" s="84"/>
      <c r="CM330" s="84"/>
      <c r="CN330" s="84"/>
      <c r="CO330" s="84"/>
      <c r="CP330" s="84"/>
      <c r="CQ330" s="84"/>
      <c r="CR330" s="84"/>
      <c r="CS330" s="84"/>
      <c r="CT330" s="84"/>
      <c r="CU330" s="84"/>
      <c r="CV330" s="84"/>
      <c r="CW330" s="84"/>
      <c r="CX330" s="84"/>
      <c r="CY330" s="84"/>
      <c r="CZ330" s="84"/>
      <c r="DA330" s="84"/>
      <c r="DB330" s="84"/>
      <c r="DC330" s="84"/>
      <c r="DD330" s="84"/>
      <c r="DE330" s="84"/>
      <c r="DF330" s="84"/>
      <c r="DG330" s="84"/>
      <c r="DH330" s="84"/>
      <c r="DI330" s="84"/>
      <c r="DJ330" s="84"/>
    </row>
    <row r="331" spans="2:114" x14ac:dyDescent="0.25"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  <c r="BH331" s="84"/>
      <c r="BI331" s="84"/>
      <c r="BJ331" s="84"/>
      <c r="BK331" s="84"/>
      <c r="BL331" s="84"/>
      <c r="BM331" s="84"/>
      <c r="BN331" s="84"/>
      <c r="BO331" s="84"/>
      <c r="BP331" s="84"/>
      <c r="BQ331" s="84"/>
      <c r="BR331" s="84"/>
      <c r="BS331" s="84"/>
      <c r="BT331" s="84"/>
      <c r="BU331" s="84"/>
      <c r="BV331" s="84"/>
      <c r="BW331" s="84"/>
      <c r="BX331" s="84"/>
      <c r="BY331" s="84"/>
      <c r="BZ331" s="84"/>
      <c r="CA331" s="84"/>
      <c r="CB331" s="84"/>
      <c r="CC331" s="84"/>
      <c r="CD331" s="84"/>
      <c r="CE331" s="84"/>
      <c r="CF331" s="84"/>
      <c r="CG331" s="84"/>
      <c r="CH331" s="84"/>
      <c r="CI331" s="84"/>
      <c r="CJ331" s="84"/>
      <c r="CK331" s="84"/>
      <c r="CL331" s="84"/>
      <c r="CM331" s="84"/>
      <c r="CN331" s="84"/>
      <c r="CO331" s="84"/>
      <c r="CP331" s="84"/>
      <c r="CQ331" s="84"/>
      <c r="CR331" s="84"/>
      <c r="CS331" s="84"/>
      <c r="CT331" s="84"/>
      <c r="CU331" s="84"/>
      <c r="CV331" s="84"/>
      <c r="CW331" s="84"/>
      <c r="CX331" s="84"/>
      <c r="CY331" s="84"/>
      <c r="CZ331" s="84"/>
      <c r="DA331" s="84"/>
      <c r="DB331" s="84"/>
      <c r="DC331" s="84"/>
      <c r="DD331" s="84"/>
      <c r="DE331" s="84"/>
      <c r="DF331" s="84"/>
      <c r="DG331" s="84"/>
      <c r="DH331" s="84"/>
      <c r="DI331" s="84"/>
      <c r="DJ331" s="84"/>
    </row>
    <row r="332" spans="2:114" x14ac:dyDescent="0.25"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  <c r="BK332" s="84"/>
      <c r="BL332" s="84"/>
      <c r="BM332" s="84"/>
      <c r="BN332" s="84"/>
      <c r="BO332" s="84"/>
      <c r="BP332" s="84"/>
      <c r="BQ332" s="84"/>
      <c r="BR332" s="84"/>
      <c r="BS332" s="84"/>
      <c r="BT332" s="84"/>
      <c r="BU332" s="84"/>
      <c r="BV332" s="84"/>
      <c r="BW332" s="84"/>
      <c r="BX332" s="84"/>
      <c r="BY332" s="84"/>
      <c r="BZ332" s="84"/>
      <c r="CA332" s="84"/>
      <c r="CB332" s="84"/>
      <c r="CC332" s="84"/>
      <c r="CD332" s="84"/>
      <c r="CE332" s="84"/>
      <c r="CF332" s="84"/>
      <c r="CG332" s="84"/>
      <c r="CH332" s="84"/>
      <c r="CI332" s="84"/>
      <c r="CJ332" s="84"/>
      <c r="CK332" s="84"/>
      <c r="CL332" s="84"/>
      <c r="CM332" s="84"/>
      <c r="CN332" s="84"/>
      <c r="CO332" s="84"/>
      <c r="CP332" s="84"/>
      <c r="CQ332" s="84"/>
      <c r="CR332" s="84"/>
      <c r="CS332" s="84"/>
      <c r="CT332" s="84"/>
      <c r="CU332" s="84"/>
      <c r="CV332" s="84"/>
      <c r="CW332" s="84"/>
      <c r="CX332" s="84"/>
      <c r="CY332" s="84"/>
      <c r="CZ332" s="84"/>
      <c r="DA332" s="84"/>
      <c r="DB332" s="84"/>
      <c r="DC332" s="84"/>
      <c r="DD332" s="84"/>
      <c r="DE332" s="84"/>
      <c r="DF332" s="84"/>
      <c r="DG332" s="84"/>
      <c r="DH332" s="84"/>
      <c r="DI332" s="84"/>
      <c r="DJ332" s="84"/>
    </row>
    <row r="333" spans="2:114" x14ac:dyDescent="0.25"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  <c r="BH333" s="84"/>
      <c r="BI333" s="84"/>
      <c r="BJ333" s="84"/>
      <c r="BK333" s="84"/>
      <c r="BL333" s="84"/>
      <c r="BM333" s="84"/>
      <c r="BN333" s="84"/>
      <c r="BO333" s="84"/>
      <c r="BP333" s="84"/>
      <c r="BQ333" s="84"/>
      <c r="BR333" s="84"/>
      <c r="BS333" s="84"/>
      <c r="BT333" s="84"/>
      <c r="BU333" s="84"/>
      <c r="BV333" s="84"/>
      <c r="BW333" s="84"/>
      <c r="BX333" s="84"/>
      <c r="BY333" s="84"/>
      <c r="BZ333" s="84"/>
      <c r="CA333" s="84"/>
      <c r="CB333" s="84"/>
      <c r="CC333" s="84"/>
      <c r="CD333" s="84"/>
      <c r="CE333" s="84"/>
      <c r="CF333" s="84"/>
      <c r="CG333" s="84"/>
      <c r="CH333" s="84"/>
      <c r="CI333" s="84"/>
      <c r="CJ333" s="84"/>
      <c r="CK333" s="84"/>
      <c r="CL333" s="84"/>
      <c r="CM333" s="84"/>
      <c r="CN333" s="84"/>
      <c r="CO333" s="84"/>
      <c r="CP333" s="84"/>
      <c r="CQ333" s="84"/>
      <c r="CR333" s="84"/>
      <c r="CS333" s="84"/>
      <c r="CT333" s="84"/>
      <c r="CU333" s="84"/>
      <c r="CV333" s="84"/>
      <c r="CW333" s="84"/>
      <c r="CX333" s="84"/>
      <c r="CY333" s="84"/>
      <c r="CZ333" s="84"/>
      <c r="DA333" s="84"/>
      <c r="DB333" s="84"/>
      <c r="DC333" s="84"/>
      <c r="DD333" s="84"/>
      <c r="DE333" s="84"/>
      <c r="DF333" s="84"/>
      <c r="DG333" s="84"/>
      <c r="DH333" s="84"/>
      <c r="DI333" s="84"/>
      <c r="DJ333" s="84"/>
    </row>
    <row r="334" spans="2:114" x14ac:dyDescent="0.25"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  <c r="BU334" s="84"/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  <c r="CF334" s="84"/>
      <c r="CG334" s="84"/>
      <c r="CH334" s="84"/>
      <c r="CI334" s="84"/>
      <c r="CJ334" s="84"/>
      <c r="CK334" s="84"/>
      <c r="CL334" s="84"/>
      <c r="CM334" s="84"/>
      <c r="CN334" s="84"/>
      <c r="CO334" s="84"/>
      <c r="CP334" s="84"/>
      <c r="CQ334" s="84"/>
      <c r="CR334" s="84"/>
      <c r="CS334" s="84"/>
      <c r="CT334" s="84"/>
      <c r="CU334" s="84"/>
      <c r="CV334" s="84"/>
      <c r="CW334" s="84"/>
      <c r="CX334" s="84"/>
      <c r="CY334" s="84"/>
      <c r="CZ334" s="84"/>
      <c r="DA334" s="84"/>
      <c r="DB334" s="84"/>
      <c r="DC334" s="84"/>
      <c r="DD334" s="84"/>
      <c r="DE334" s="84"/>
      <c r="DF334" s="84"/>
      <c r="DG334" s="84"/>
      <c r="DH334" s="84"/>
      <c r="DI334" s="84"/>
      <c r="DJ334" s="84"/>
    </row>
    <row r="335" spans="2:114" x14ac:dyDescent="0.25"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  <c r="BK335" s="84"/>
      <c r="BL335" s="84"/>
      <c r="BM335" s="84"/>
      <c r="BN335" s="84"/>
      <c r="BO335" s="84"/>
      <c r="BP335" s="84"/>
      <c r="BQ335" s="84"/>
      <c r="BR335" s="84"/>
      <c r="BS335" s="84"/>
      <c r="BT335" s="84"/>
      <c r="BU335" s="84"/>
      <c r="BV335" s="84"/>
      <c r="BW335" s="84"/>
      <c r="BX335" s="84"/>
      <c r="BY335" s="84"/>
      <c r="BZ335" s="84"/>
      <c r="CA335" s="84"/>
      <c r="CB335" s="84"/>
      <c r="CC335" s="84"/>
      <c r="CD335" s="84"/>
      <c r="CE335" s="84"/>
      <c r="CF335" s="84"/>
      <c r="CG335" s="84"/>
      <c r="CH335" s="84"/>
      <c r="CI335" s="84"/>
      <c r="CJ335" s="84"/>
      <c r="CK335" s="84"/>
      <c r="CL335" s="84"/>
      <c r="CM335" s="84"/>
      <c r="CN335" s="84"/>
      <c r="CO335" s="84"/>
      <c r="CP335" s="84"/>
      <c r="CQ335" s="84"/>
      <c r="CR335" s="84"/>
      <c r="CS335" s="84"/>
      <c r="CT335" s="84"/>
      <c r="CU335" s="84"/>
      <c r="CV335" s="84"/>
      <c r="CW335" s="84"/>
      <c r="CX335" s="84"/>
      <c r="CY335" s="84"/>
      <c r="CZ335" s="84"/>
      <c r="DA335" s="84"/>
      <c r="DB335" s="84"/>
      <c r="DC335" s="84"/>
      <c r="DD335" s="84"/>
      <c r="DE335" s="84"/>
      <c r="DF335" s="84"/>
      <c r="DG335" s="84"/>
      <c r="DH335" s="84"/>
      <c r="DI335" s="84"/>
      <c r="DJ335" s="84"/>
    </row>
    <row r="336" spans="2:114" x14ac:dyDescent="0.25"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  <c r="BH336" s="84"/>
      <c r="BI336" s="84"/>
      <c r="BJ336" s="84"/>
      <c r="BK336" s="84"/>
      <c r="BL336" s="84"/>
      <c r="BM336" s="84"/>
      <c r="BN336" s="84"/>
      <c r="BO336" s="84"/>
      <c r="BP336" s="84"/>
      <c r="BQ336" s="84"/>
      <c r="BR336" s="84"/>
      <c r="BS336" s="84"/>
      <c r="BT336" s="84"/>
      <c r="BU336" s="84"/>
      <c r="BV336" s="84"/>
      <c r="BW336" s="84"/>
      <c r="BX336" s="84"/>
      <c r="BY336" s="84"/>
      <c r="BZ336" s="84"/>
      <c r="CA336" s="84"/>
      <c r="CB336" s="84"/>
      <c r="CC336" s="84"/>
      <c r="CD336" s="84"/>
      <c r="CE336" s="84"/>
      <c r="CF336" s="84"/>
      <c r="CG336" s="84"/>
      <c r="CH336" s="84"/>
      <c r="CI336" s="84"/>
      <c r="CJ336" s="84"/>
      <c r="CK336" s="84"/>
      <c r="CL336" s="84"/>
      <c r="CM336" s="84"/>
      <c r="CN336" s="84"/>
      <c r="CO336" s="84"/>
      <c r="CP336" s="84"/>
      <c r="CQ336" s="84"/>
      <c r="CR336" s="84"/>
      <c r="CS336" s="84"/>
      <c r="CT336" s="84"/>
      <c r="CU336" s="84"/>
      <c r="CV336" s="84"/>
      <c r="CW336" s="84"/>
      <c r="CX336" s="84"/>
      <c r="CY336" s="84"/>
      <c r="CZ336" s="84"/>
      <c r="DA336" s="84"/>
      <c r="DB336" s="84"/>
      <c r="DC336" s="84"/>
      <c r="DD336" s="84"/>
      <c r="DE336" s="84"/>
      <c r="DF336" s="84"/>
      <c r="DG336" s="84"/>
      <c r="DH336" s="84"/>
      <c r="DI336" s="84"/>
      <c r="DJ336" s="84"/>
    </row>
    <row r="337" spans="2:114" x14ac:dyDescent="0.25"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  <c r="BH337" s="84"/>
      <c r="BI337" s="84"/>
      <c r="BJ337" s="84"/>
      <c r="BK337" s="84"/>
      <c r="BL337" s="84"/>
      <c r="BM337" s="84"/>
      <c r="BN337" s="84"/>
      <c r="BO337" s="84"/>
      <c r="BP337" s="84"/>
      <c r="BQ337" s="84"/>
      <c r="BR337" s="84"/>
      <c r="BS337" s="84"/>
      <c r="BT337" s="84"/>
      <c r="BU337" s="84"/>
      <c r="BV337" s="84"/>
      <c r="BW337" s="84"/>
      <c r="BX337" s="84"/>
      <c r="BY337" s="84"/>
      <c r="BZ337" s="84"/>
      <c r="CA337" s="84"/>
      <c r="CB337" s="84"/>
      <c r="CC337" s="84"/>
      <c r="CD337" s="84"/>
      <c r="CE337" s="84"/>
      <c r="CF337" s="84"/>
      <c r="CG337" s="84"/>
      <c r="CH337" s="84"/>
      <c r="CI337" s="84"/>
      <c r="CJ337" s="84"/>
      <c r="CK337" s="84"/>
      <c r="CL337" s="84"/>
      <c r="CM337" s="84"/>
      <c r="CN337" s="84"/>
      <c r="CO337" s="84"/>
      <c r="CP337" s="84"/>
      <c r="CQ337" s="84"/>
      <c r="CR337" s="84"/>
      <c r="CS337" s="84"/>
      <c r="CT337" s="84"/>
      <c r="CU337" s="84"/>
      <c r="CV337" s="84"/>
      <c r="CW337" s="84"/>
      <c r="CX337" s="84"/>
      <c r="CY337" s="84"/>
      <c r="CZ337" s="84"/>
      <c r="DA337" s="84"/>
      <c r="DB337" s="84"/>
      <c r="DC337" s="84"/>
      <c r="DD337" s="84"/>
      <c r="DE337" s="84"/>
      <c r="DF337" s="84"/>
      <c r="DG337" s="84"/>
      <c r="DH337" s="84"/>
      <c r="DI337" s="84"/>
      <c r="DJ337" s="84"/>
    </row>
    <row r="338" spans="2:114" x14ac:dyDescent="0.25"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  <c r="BH338" s="84"/>
      <c r="BI338" s="84"/>
      <c r="BJ338" s="84"/>
      <c r="BK338" s="84"/>
      <c r="BL338" s="84"/>
      <c r="BM338" s="84"/>
      <c r="BN338" s="84"/>
      <c r="BO338" s="84"/>
      <c r="BP338" s="84"/>
      <c r="BQ338" s="84"/>
      <c r="BR338" s="84"/>
      <c r="BS338" s="84"/>
      <c r="BT338" s="84"/>
      <c r="BU338" s="84"/>
      <c r="BV338" s="84"/>
      <c r="BW338" s="84"/>
      <c r="BX338" s="84"/>
      <c r="BY338" s="84"/>
      <c r="BZ338" s="84"/>
      <c r="CA338" s="84"/>
      <c r="CB338" s="84"/>
      <c r="CC338" s="84"/>
      <c r="CD338" s="84"/>
      <c r="CE338" s="84"/>
      <c r="CF338" s="84"/>
      <c r="CG338" s="84"/>
      <c r="CH338" s="84"/>
      <c r="CI338" s="84"/>
      <c r="CJ338" s="84"/>
      <c r="CK338" s="84"/>
      <c r="CL338" s="84"/>
      <c r="CM338" s="84"/>
      <c r="CN338" s="84"/>
      <c r="CO338" s="84"/>
      <c r="CP338" s="84"/>
      <c r="CQ338" s="84"/>
      <c r="CR338" s="84"/>
      <c r="CS338" s="84"/>
      <c r="CT338" s="84"/>
      <c r="CU338" s="84"/>
      <c r="CV338" s="84"/>
      <c r="CW338" s="84"/>
      <c r="CX338" s="84"/>
      <c r="CY338" s="84"/>
      <c r="CZ338" s="84"/>
      <c r="DA338" s="84"/>
      <c r="DB338" s="84"/>
      <c r="DC338" s="84"/>
      <c r="DD338" s="84"/>
      <c r="DE338" s="84"/>
      <c r="DF338" s="84"/>
      <c r="DG338" s="84"/>
      <c r="DH338" s="84"/>
      <c r="DI338" s="84"/>
      <c r="DJ338" s="84"/>
    </row>
    <row r="339" spans="2:114" x14ac:dyDescent="0.25"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  <c r="BK339" s="84"/>
      <c r="BL339" s="84"/>
      <c r="BM339" s="84"/>
      <c r="BN339" s="84"/>
      <c r="BO339" s="84"/>
      <c r="BP339" s="84"/>
      <c r="BQ339" s="84"/>
      <c r="BR339" s="84"/>
      <c r="BS339" s="84"/>
      <c r="BT339" s="84"/>
      <c r="BU339" s="84"/>
      <c r="BV339" s="84"/>
      <c r="BW339" s="84"/>
      <c r="BX339" s="84"/>
      <c r="BY339" s="84"/>
      <c r="BZ339" s="84"/>
      <c r="CA339" s="84"/>
      <c r="CB339" s="84"/>
      <c r="CC339" s="84"/>
      <c r="CD339" s="84"/>
      <c r="CE339" s="84"/>
      <c r="CF339" s="84"/>
      <c r="CG339" s="84"/>
      <c r="CH339" s="84"/>
      <c r="CI339" s="84"/>
      <c r="CJ339" s="84"/>
      <c r="CK339" s="84"/>
      <c r="CL339" s="84"/>
      <c r="CM339" s="84"/>
      <c r="CN339" s="84"/>
      <c r="CO339" s="84"/>
      <c r="CP339" s="84"/>
      <c r="CQ339" s="84"/>
      <c r="CR339" s="84"/>
      <c r="CS339" s="84"/>
      <c r="CT339" s="84"/>
      <c r="CU339" s="84"/>
      <c r="CV339" s="84"/>
      <c r="CW339" s="84"/>
      <c r="CX339" s="84"/>
      <c r="CY339" s="84"/>
      <c r="CZ339" s="84"/>
      <c r="DA339" s="84"/>
      <c r="DB339" s="84"/>
      <c r="DC339" s="84"/>
      <c r="DD339" s="84"/>
      <c r="DE339" s="84"/>
      <c r="DF339" s="84"/>
      <c r="DG339" s="84"/>
      <c r="DH339" s="84"/>
      <c r="DI339" s="84"/>
      <c r="DJ339" s="84"/>
    </row>
    <row r="340" spans="2:114" x14ac:dyDescent="0.25"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  <c r="BH340" s="84"/>
      <c r="BI340" s="84"/>
      <c r="BJ340" s="84"/>
      <c r="BK340" s="84"/>
      <c r="BL340" s="84"/>
      <c r="BM340" s="84"/>
      <c r="BN340" s="84"/>
      <c r="BO340" s="84"/>
      <c r="BP340" s="84"/>
      <c r="BQ340" s="84"/>
      <c r="BR340" s="84"/>
      <c r="BS340" s="84"/>
      <c r="BT340" s="84"/>
      <c r="BU340" s="84"/>
      <c r="BV340" s="84"/>
      <c r="BW340" s="84"/>
      <c r="BX340" s="84"/>
      <c r="BY340" s="84"/>
      <c r="BZ340" s="84"/>
      <c r="CA340" s="84"/>
      <c r="CB340" s="84"/>
      <c r="CC340" s="84"/>
      <c r="CD340" s="84"/>
      <c r="CE340" s="84"/>
      <c r="CF340" s="84"/>
      <c r="CG340" s="84"/>
      <c r="CH340" s="84"/>
      <c r="CI340" s="84"/>
      <c r="CJ340" s="84"/>
      <c r="CK340" s="84"/>
      <c r="CL340" s="84"/>
      <c r="CM340" s="84"/>
      <c r="CN340" s="84"/>
      <c r="CO340" s="84"/>
      <c r="CP340" s="84"/>
      <c r="CQ340" s="84"/>
      <c r="CR340" s="84"/>
      <c r="CS340" s="84"/>
      <c r="CT340" s="84"/>
      <c r="CU340" s="84"/>
      <c r="CV340" s="84"/>
      <c r="CW340" s="84"/>
      <c r="CX340" s="84"/>
      <c r="CY340" s="84"/>
      <c r="CZ340" s="84"/>
      <c r="DA340" s="84"/>
      <c r="DB340" s="84"/>
      <c r="DC340" s="84"/>
      <c r="DD340" s="84"/>
      <c r="DE340" s="84"/>
      <c r="DF340" s="84"/>
      <c r="DG340" s="84"/>
      <c r="DH340" s="84"/>
      <c r="DI340" s="84"/>
      <c r="DJ340" s="84"/>
    </row>
    <row r="341" spans="2:114" x14ac:dyDescent="0.25"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  <c r="BH341" s="84"/>
      <c r="BI341" s="84"/>
      <c r="BJ341" s="84"/>
      <c r="BK341" s="84"/>
      <c r="BL341" s="84"/>
      <c r="BM341" s="84"/>
      <c r="BN341" s="84"/>
      <c r="BO341" s="84"/>
      <c r="BP341" s="84"/>
      <c r="BQ341" s="84"/>
      <c r="BR341" s="84"/>
      <c r="BS341" s="84"/>
      <c r="BT341" s="84"/>
      <c r="BU341" s="84"/>
      <c r="BV341" s="84"/>
      <c r="BW341" s="84"/>
      <c r="BX341" s="84"/>
      <c r="BY341" s="84"/>
      <c r="BZ341" s="84"/>
      <c r="CA341" s="84"/>
      <c r="CB341" s="84"/>
      <c r="CC341" s="84"/>
      <c r="CD341" s="84"/>
      <c r="CE341" s="84"/>
      <c r="CF341" s="84"/>
      <c r="CG341" s="84"/>
      <c r="CH341" s="84"/>
      <c r="CI341" s="84"/>
      <c r="CJ341" s="84"/>
      <c r="CK341" s="84"/>
      <c r="CL341" s="84"/>
      <c r="CM341" s="84"/>
      <c r="CN341" s="84"/>
      <c r="CO341" s="84"/>
      <c r="CP341" s="84"/>
      <c r="CQ341" s="84"/>
      <c r="CR341" s="84"/>
      <c r="CS341" s="84"/>
      <c r="CT341" s="84"/>
      <c r="CU341" s="84"/>
      <c r="CV341" s="84"/>
      <c r="CW341" s="84"/>
      <c r="CX341" s="84"/>
      <c r="CY341" s="84"/>
      <c r="CZ341" s="84"/>
      <c r="DA341" s="84"/>
      <c r="DB341" s="84"/>
      <c r="DC341" s="84"/>
      <c r="DD341" s="84"/>
      <c r="DE341" s="84"/>
      <c r="DF341" s="84"/>
      <c r="DG341" s="84"/>
      <c r="DH341" s="84"/>
      <c r="DI341" s="84"/>
      <c r="DJ341" s="84"/>
    </row>
    <row r="342" spans="2:114" x14ac:dyDescent="0.25"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  <c r="BK342" s="84"/>
      <c r="BL342" s="84"/>
      <c r="BM342" s="84"/>
      <c r="BN342" s="84"/>
      <c r="BO342" s="84"/>
      <c r="BP342" s="84"/>
      <c r="BQ342" s="84"/>
      <c r="BR342" s="84"/>
      <c r="BS342" s="84"/>
      <c r="BT342" s="84"/>
      <c r="BU342" s="84"/>
      <c r="BV342" s="84"/>
      <c r="BW342" s="84"/>
      <c r="BX342" s="84"/>
      <c r="BY342" s="84"/>
      <c r="BZ342" s="84"/>
      <c r="CA342" s="84"/>
      <c r="CB342" s="84"/>
      <c r="CC342" s="84"/>
      <c r="CD342" s="84"/>
      <c r="CE342" s="84"/>
      <c r="CF342" s="84"/>
      <c r="CG342" s="84"/>
      <c r="CH342" s="84"/>
      <c r="CI342" s="84"/>
      <c r="CJ342" s="84"/>
      <c r="CK342" s="84"/>
      <c r="CL342" s="84"/>
      <c r="CM342" s="84"/>
      <c r="CN342" s="84"/>
      <c r="CO342" s="84"/>
      <c r="CP342" s="84"/>
      <c r="CQ342" s="84"/>
      <c r="CR342" s="84"/>
      <c r="CS342" s="84"/>
      <c r="CT342" s="84"/>
      <c r="CU342" s="84"/>
      <c r="CV342" s="84"/>
      <c r="CW342" s="84"/>
      <c r="CX342" s="84"/>
      <c r="CY342" s="84"/>
      <c r="CZ342" s="84"/>
      <c r="DA342" s="84"/>
      <c r="DB342" s="84"/>
      <c r="DC342" s="84"/>
      <c r="DD342" s="84"/>
      <c r="DE342" s="84"/>
      <c r="DF342" s="84"/>
      <c r="DG342" s="84"/>
      <c r="DH342" s="84"/>
      <c r="DI342" s="84"/>
      <c r="DJ342" s="84"/>
    </row>
    <row r="343" spans="2:114" x14ac:dyDescent="0.25"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  <c r="BQ343" s="84"/>
      <c r="BR343" s="84"/>
      <c r="BS343" s="84"/>
      <c r="BT343" s="84"/>
      <c r="BU343" s="84"/>
      <c r="BV343" s="84"/>
      <c r="BW343" s="84"/>
      <c r="BX343" s="84"/>
      <c r="BY343" s="84"/>
      <c r="BZ343" s="84"/>
      <c r="CA343" s="84"/>
      <c r="CB343" s="84"/>
      <c r="CC343" s="84"/>
      <c r="CD343" s="84"/>
      <c r="CE343" s="84"/>
      <c r="CF343" s="84"/>
      <c r="CG343" s="84"/>
      <c r="CH343" s="84"/>
      <c r="CI343" s="84"/>
      <c r="CJ343" s="84"/>
      <c r="CK343" s="84"/>
      <c r="CL343" s="84"/>
      <c r="CM343" s="84"/>
      <c r="CN343" s="84"/>
      <c r="CO343" s="84"/>
      <c r="CP343" s="84"/>
      <c r="CQ343" s="84"/>
      <c r="CR343" s="84"/>
      <c r="CS343" s="84"/>
      <c r="CT343" s="84"/>
      <c r="CU343" s="84"/>
      <c r="CV343" s="84"/>
      <c r="CW343" s="84"/>
      <c r="CX343" s="84"/>
      <c r="CY343" s="84"/>
      <c r="CZ343" s="84"/>
      <c r="DA343" s="84"/>
      <c r="DB343" s="84"/>
      <c r="DC343" s="84"/>
      <c r="DD343" s="84"/>
      <c r="DE343" s="84"/>
      <c r="DF343" s="84"/>
      <c r="DG343" s="84"/>
      <c r="DH343" s="84"/>
      <c r="DI343" s="84"/>
      <c r="DJ343" s="84"/>
    </row>
    <row r="344" spans="2:114" x14ac:dyDescent="0.25"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  <c r="BH344" s="84"/>
      <c r="BI344" s="84"/>
      <c r="BJ344" s="84"/>
      <c r="BK344" s="84"/>
      <c r="BL344" s="84"/>
      <c r="BM344" s="84"/>
      <c r="BN344" s="84"/>
      <c r="BO344" s="84"/>
      <c r="BP344" s="84"/>
      <c r="BQ344" s="84"/>
      <c r="BR344" s="84"/>
      <c r="BS344" s="84"/>
      <c r="BT344" s="84"/>
      <c r="BU344" s="84"/>
      <c r="BV344" s="84"/>
      <c r="BW344" s="84"/>
      <c r="BX344" s="84"/>
      <c r="BY344" s="84"/>
      <c r="BZ344" s="84"/>
      <c r="CA344" s="84"/>
      <c r="CB344" s="84"/>
      <c r="CC344" s="84"/>
      <c r="CD344" s="84"/>
      <c r="CE344" s="84"/>
      <c r="CF344" s="84"/>
      <c r="CG344" s="84"/>
      <c r="CH344" s="84"/>
      <c r="CI344" s="84"/>
      <c r="CJ344" s="84"/>
      <c r="CK344" s="84"/>
      <c r="CL344" s="84"/>
      <c r="CM344" s="84"/>
      <c r="CN344" s="84"/>
      <c r="CO344" s="84"/>
      <c r="CP344" s="84"/>
      <c r="CQ344" s="84"/>
      <c r="CR344" s="84"/>
      <c r="CS344" s="84"/>
      <c r="CT344" s="84"/>
      <c r="CU344" s="84"/>
      <c r="CV344" s="84"/>
      <c r="CW344" s="84"/>
      <c r="CX344" s="84"/>
      <c r="CY344" s="84"/>
      <c r="CZ344" s="84"/>
      <c r="DA344" s="84"/>
      <c r="DB344" s="84"/>
      <c r="DC344" s="84"/>
      <c r="DD344" s="84"/>
      <c r="DE344" s="84"/>
      <c r="DF344" s="84"/>
      <c r="DG344" s="84"/>
      <c r="DH344" s="84"/>
      <c r="DI344" s="84"/>
      <c r="DJ344" s="84"/>
    </row>
    <row r="345" spans="2:114" x14ac:dyDescent="0.25"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  <c r="BH345" s="84"/>
      <c r="BI345" s="84"/>
      <c r="BJ345" s="84"/>
      <c r="BK345" s="84"/>
      <c r="BL345" s="84"/>
      <c r="BM345" s="84"/>
      <c r="BN345" s="84"/>
      <c r="BO345" s="84"/>
      <c r="BP345" s="84"/>
      <c r="BQ345" s="84"/>
      <c r="BR345" s="84"/>
      <c r="BS345" s="84"/>
      <c r="BT345" s="84"/>
      <c r="BU345" s="84"/>
      <c r="BV345" s="84"/>
      <c r="BW345" s="84"/>
      <c r="BX345" s="84"/>
      <c r="BY345" s="84"/>
      <c r="BZ345" s="84"/>
      <c r="CA345" s="84"/>
      <c r="CB345" s="84"/>
      <c r="CC345" s="84"/>
      <c r="CD345" s="84"/>
      <c r="CE345" s="84"/>
      <c r="CF345" s="84"/>
      <c r="CG345" s="84"/>
      <c r="CH345" s="84"/>
      <c r="CI345" s="84"/>
      <c r="CJ345" s="84"/>
      <c r="CK345" s="84"/>
      <c r="CL345" s="84"/>
      <c r="CM345" s="84"/>
      <c r="CN345" s="84"/>
      <c r="CO345" s="84"/>
      <c r="CP345" s="84"/>
      <c r="CQ345" s="84"/>
      <c r="CR345" s="84"/>
      <c r="CS345" s="84"/>
      <c r="CT345" s="84"/>
      <c r="CU345" s="84"/>
      <c r="CV345" s="84"/>
      <c r="CW345" s="84"/>
      <c r="CX345" s="84"/>
      <c r="CY345" s="84"/>
      <c r="CZ345" s="84"/>
      <c r="DA345" s="84"/>
      <c r="DB345" s="84"/>
      <c r="DC345" s="84"/>
      <c r="DD345" s="84"/>
      <c r="DE345" s="84"/>
      <c r="DF345" s="84"/>
      <c r="DG345" s="84"/>
      <c r="DH345" s="84"/>
      <c r="DI345" s="84"/>
      <c r="DJ345" s="84"/>
    </row>
    <row r="346" spans="2:114" x14ac:dyDescent="0.25"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  <c r="BH346" s="84"/>
      <c r="BI346" s="84"/>
      <c r="BJ346" s="84"/>
      <c r="BK346" s="84"/>
      <c r="BL346" s="84"/>
      <c r="BM346" s="84"/>
      <c r="BN346" s="84"/>
      <c r="BO346" s="84"/>
      <c r="BP346" s="84"/>
      <c r="BQ346" s="84"/>
      <c r="BR346" s="84"/>
      <c r="BS346" s="84"/>
      <c r="BT346" s="84"/>
      <c r="BU346" s="84"/>
      <c r="BV346" s="84"/>
      <c r="BW346" s="84"/>
      <c r="BX346" s="84"/>
      <c r="BY346" s="84"/>
      <c r="BZ346" s="84"/>
      <c r="CA346" s="84"/>
      <c r="CB346" s="84"/>
      <c r="CC346" s="84"/>
      <c r="CD346" s="84"/>
      <c r="CE346" s="84"/>
      <c r="CF346" s="84"/>
      <c r="CG346" s="84"/>
      <c r="CH346" s="84"/>
      <c r="CI346" s="84"/>
      <c r="CJ346" s="84"/>
      <c r="CK346" s="84"/>
      <c r="CL346" s="84"/>
      <c r="CM346" s="84"/>
      <c r="CN346" s="84"/>
      <c r="CO346" s="84"/>
      <c r="CP346" s="84"/>
      <c r="CQ346" s="84"/>
      <c r="CR346" s="84"/>
      <c r="CS346" s="84"/>
      <c r="CT346" s="84"/>
      <c r="CU346" s="84"/>
      <c r="CV346" s="84"/>
      <c r="CW346" s="84"/>
      <c r="CX346" s="84"/>
      <c r="CY346" s="84"/>
      <c r="CZ346" s="84"/>
      <c r="DA346" s="84"/>
      <c r="DB346" s="84"/>
      <c r="DC346" s="84"/>
      <c r="DD346" s="84"/>
      <c r="DE346" s="84"/>
      <c r="DF346" s="84"/>
      <c r="DG346" s="84"/>
      <c r="DH346" s="84"/>
      <c r="DI346" s="84"/>
      <c r="DJ346" s="84"/>
    </row>
    <row r="347" spans="2:114" x14ac:dyDescent="0.25"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  <c r="BQ347" s="84"/>
      <c r="BR347" s="84"/>
      <c r="BS347" s="84"/>
      <c r="BT347" s="84"/>
      <c r="BU347" s="84"/>
      <c r="BV347" s="84"/>
      <c r="BW347" s="84"/>
      <c r="BX347" s="84"/>
      <c r="BY347" s="84"/>
      <c r="BZ347" s="84"/>
      <c r="CA347" s="84"/>
      <c r="CB347" s="84"/>
      <c r="CC347" s="84"/>
      <c r="CD347" s="84"/>
      <c r="CE347" s="84"/>
      <c r="CF347" s="84"/>
      <c r="CG347" s="84"/>
      <c r="CH347" s="84"/>
      <c r="CI347" s="84"/>
      <c r="CJ347" s="84"/>
      <c r="CK347" s="84"/>
      <c r="CL347" s="84"/>
      <c r="CM347" s="84"/>
      <c r="CN347" s="84"/>
      <c r="CO347" s="84"/>
      <c r="CP347" s="84"/>
      <c r="CQ347" s="84"/>
      <c r="CR347" s="84"/>
      <c r="CS347" s="84"/>
      <c r="CT347" s="84"/>
      <c r="CU347" s="84"/>
      <c r="CV347" s="84"/>
      <c r="CW347" s="84"/>
      <c r="CX347" s="84"/>
      <c r="CY347" s="84"/>
      <c r="CZ347" s="84"/>
      <c r="DA347" s="84"/>
      <c r="DB347" s="84"/>
      <c r="DC347" s="84"/>
      <c r="DD347" s="84"/>
      <c r="DE347" s="84"/>
      <c r="DF347" s="84"/>
      <c r="DG347" s="84"/>
      <c r="DH347" s="84"/>
      <c r="DI347" s="84"/>
      <c r="DJ347" s="84"/>
    </row>
    <row r="348" spans="2:114" x14ac:dyDescent="0.25"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  <c r="BH348" s="84"/>
      <c r="BI348" s="84"/>
      <c r="BJ348" s="84"/>
      <c r="BK348" s="84"/>
      <c r="BL348" s="84"/>
      <c r="BM348" s="84"/>
      <c r="BN348" s="84"/>
      <c r="BO348" s="84"/>
      <c r="BP348" s="84"/>
      <c r="BQ348" s="84"/>
      <c r="BR348" s="84"/>
      <c r="BS348" s="84"/>
      <c r="BT348" s="84"/>
      <c r="BU348" s="84"/>
      <c r="BV348" s="84"/>
      <c r="BW348" s="84"/>
      <c r="BX348" s="84"/>
      <c r="BY348" s="84"/>
      <c r="BZ348" s="84"/>
      <c r="CA348" s="84"/>
      <c r="CB348" s="84"/>
      <c r="CC348" s="84"/>
      <c r="CD348" s="84"/>
      <c r="CE348" s="84"/>
      <c r="CF348" s="84"/>
      <c r="CG348" s="84"/>
      <c r="CH348" s="84"/>
      <c r="CI348" s="84"/>
      <c r="CJ348" s="84"/>
      <c r="CK348" s="84"/>
      <c r="CL348" s="84"/>
      <c r="CM348" s="84"/>
      <c r="CN348" s="84"/>
      <c r="CO348" s="84"/>
      <c r="CP348" s="84"/>
      <c r="CQ348" s="84"/>
      <c r="CR348" s="84"/>
      <c r="CS348" s="84"/>
      <c r="CT348" s="84"/>
      <c r="CU348" s="84"/>
      <c r="CV348" s="84"/>
      <c r="CW348" s="84"/>
      <c r="CX348" s="84"/>
      <c r="CY348" s="84"/>
      <c r="CZ348" s="84"/>
      <c r="DA348" s="84"/>
      <c r="DB348" s="84"/>
      <c r="DC348" s="84"/>
      <c r="DD348" s="84"/>
      <c r="DE348" s="84"/>
      <c r="DF348" s="84"/>
      <c r="DG348" s="84"/>
      <c r="DH348" s="84"/>
      <c r="DI348" s="84"/>
      <c r="DJ348" s="84"/>
    </row>
    <row r="349" spans="2:114" x14ac:dyDescent="0.25"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  <c r="BH349" s="84"/>
      <c r="BI349" s="84"/>
      <c r="BJ349" s="84"/>
      <c r="BK349" s="84"/>
      <c r="BL349" s="84"/>
      <c r="BM349" s="84"/>
      <c r="BN349" s="84"/>
      <c r="BO349" s="84"/>
      <c r="BP349" s="84"/>
      <c r="BQ349" s="84"/>
      <c r="BR349" s="84"/>
      <c r="BS349" s="84"/>
      <c r="BT349" s="84"/>
      <c r="BU349" s="84"/>
      <c r="BV349" s="84"/>
      <c r="BW349" s="84"/>
      <c r="BX349" s="84"/>
      <c r="BY349" s="84"/>
      <c r="BZ349" s="84"/>
      <c r="CA349" s="84"/>
      <c r="CB349" s="84"/>
      <c r="CC349" s="84"/>
      <c r="CD349" s="84"/>
      <c r="CE349" s="84"/>
      <c r="CF349" s="84"/>
      <c r="CG349" s="84"/>
      <c r="CH349" s="84"/>
      <c r="CI349" s="84"/>
      <c r="CJ349" s="84"/>
      <c r="CK349" s="84"/>
      <c r="CL349" s="84"/>
      <c r="CM349" s="84"/>
      <c r="CN349" s="84"/>
      <c r="CO349" s="84"/>
      <c r="CP349" s="84"/>
      <c r="CQ349" s="84"/>
      <c r="CR349" s="84"/>
      <c r="CS349" s="84"/>
      <c r="CT349" s="84"/>
      <c r="CU349" s="84"/>
      <c r="CV349" s="84"/>
      <c r="CW349" s="84"/>
      <c r="CX349" s="84"/>
      <c r="CY349" s="84"/>
      <c r="CZ349" s="84"/>
      <c r="DA349" s="84"/>
      <c r="DB349" s="84"/>
      <c r="DC349" s="84"/>
      <c r="DD349" s="84"/>
      <c r="DE349" s="84"/>
      <c r="DF349" s="84"/>
      <c r="DG349" s="84"/>
      <c r="DH349" s="84"/>
      <c r="DI349" s="84"/>
      <c r="DJ349" s="84"/>
    </row>
    <row r="350" spans="2:114" x14ac:dyDescent="0.25"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  <c r="BK350" s="84"/>
      <c r="BL350" s="84"/>
      <c r="BM350" s="84"/>
      <c r="BN350" s="84"/>
      <c r="BO350" s="84"/>
      <c r="BP350" s="84"/>
      <c r="BQ350" s="84"/>
      <c r="BR350" s="84"/>
      <c r="BS350" s="84"/>
      <c r="BT350" s="84"/>
      <c r="BU350" s="84"/>
      <c r="BV350" s="84"/>
      <c r="BW350" s="84"/>
      <c r="BX350" s="84"/>
      <c r="BY350" s="84"/>
      <c r="BZ350" s="84"/>
      <c r="CA350" s="84"/>
      <c r="CB350" s="84"/>
      <c r="CC350" s="84"/>
      <c r="CD350" s="84"/>
      <c r="CE350" s="84"/>
      <c r="CF350" s="84"/>
      <c r="CG350" s="84"/>
      <c r="CH350" s="84"/>
      <c r="CI350" s="84"/>
      <c r="CJ350" s="84"/>
      <c r="CK350" s="84"/>
      <c r="CL350" s="84"/>
      <c r="CM350" s="84"/>
      <c r="CN350" s="84"/>
      <c r="CO350" s="84"/>
      <c r="CP350" s="84"/>
      <c r="CQ350" s="84"/>
      <c r="CR350" s="84"/>
      <c r="CS350" s="84"/>
      <c r="CT350" s="84"/>
      <c r="CU350" s="84"/>
      <c r="CV350" s="84"/>
      <c r="CW350" s="84"/>
      <c r="CX350" s="84"/>
      <c r="CY350" s="84"/>
      <c r="CZ350" s="84"/>
      <c r="DA350" s="84"/>
      <c r="DB350" s="84"/>
      <c r="DC350" s="84"/>
      <c r="DD350" s="84"/>
      <c r="DE350" s="84"/>
      <c r="DF350" s="84"/>
      <c r="DG350" s="84"/>
      <c r="DH350" s="84"/>
      <c r="DI350" s="84"/>
      <c r="DJ350" s="84"/>
    </row>
    <row r="351" spans="2:114" x14ac:dyDescent="0.25"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4"/>
      <c r="BL351" s="84"/>
      <c r="BM351" s="84"/>
      <c r="BN351" s="84"/>
      <c r="BO351" s="84"/>
      <c r="BP351" s="84"/>
      <c r="BQ351" s="84"/>
      <c r="BR351" s="84"/>
      <c r="BS351" s="84"/>
      <c r="BT351" s="84"/>
      <c r="BU351" s="84"/>
      <c r="BV351" s="84"/>
      <c r="BW351" s="84"/>
      <c r="BX351" s="84"/>
      <c r="BY351" s="84"/>
      <c r="BZ351" s="84"/>
      <c r="CA351" s="84"/>
      <c r="CB351" s="84"/>
      <c r="CC351" s="84"/>
      <c r="CD351" s="84"/>
      <c r="CE351" s="84"/>
      <c r="CF351" s="84"/>
      <c r="CG351" s="84"/>
      <c r="CH351" s="84"/>
      <c r="CI351" s="84"/>
      <c r="CJ351" s="84"/>
      <c r="CK351" s="84"/>
      <c r="CL351" s="84"/>
      <c r="CM351" s="84"/>
      <c r="CN351" s="84"/>
      <c r="CO351" s="84"/>
      <c r="CP351" s="84"/>
      <c r="CQ351" s="84"/>
      <c r="CR351" s="84"/>
      <c r="CS351" s="84"/>
      <c r="CT351" s="84"/>
      <c r="CU351" s="84"/>
      <c r="CV351" s="84"/>
      <c r="CW351" s="84"/>
      <c r="CX351" s="84"/>
      <c r="CY351" s="84"/>
      <c r="CZ351" s="84"/>
      <c r="DA351" s="84"/>
      <c r="DB351" s="84"/>
      <c r="DC351" s="84"/>
      <c r="DD351" s="84"/>
      <c r="DE351" s="84"/>
      <c r="DF351" s="84"/>
      <c r="DG351" s="84"/>
      <c r="DH351" s="84"/>
      <c r="DI351" s="84"/>
      <c r="DJ351" s="84"/>
    </row>
    <row r="352" spans="2:114" x14ac:dyDescent="0.25"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  <c r="BH352" s="84"/>
      <c r="BI352" s="84"/>
      <c r="BJ352" s="84"/>
      <c r="BK352" s="84"/>
      <c r="BL352" s="84"/>
      <c r="BM352" s="84"/>
      <c r="BN352" s="84"/>
      <c r="BO352" s="84"/>
      <c r="BP352" s="84"/>
      <c r="BQ352" s="84"/>
      <c r="BR352" s="84"/>
      <c r="BS352" s="84"/>
      <c r="BT352" s="84"/>
      <c r="BU352" s="84"/>
      <c r="BV352" s="84"/>
      <c r="BW352" s="84"/>
      <c r="BX352" s="84"/>
      <c r="BY352" s="84"/>
      <c r="BZ352" s="84"/>
      <c r="CA352" s="84"/>
      <c r="CB352" s="84"/>
      <c r="CC352" s="84"/>
      <c r="CD352" s="84"/>
      <c r="CE352" s="84"/>
      <c r="CF352" s="84"/>
      <c r="CG352" s="84"/>
      <c r="CH352" s="84"/>
      <c r="CI352" s="84"/>
      <c r="CJ352" s="84"/>
      <c r="CK352" s="84"/>
      <c r="CL352" s="84"/>
      <c r="CM352" s="84"/>
      <c r="CN352" s="84"/>
      <c r="CO352" s="84"/>
      <c r="CP352" s="84"/>
      <c r="CQ352" s="84"/>
      <c r="CR352" s="84"/>
      <c r="CS352" s="84"/>
      <c r="CT352" s="84"/>
      <c r="CU352" s="84"/>
      <c r="CV352" s="84"/>
      <c r="CW352" s="84"/>
      <c r="CX352" s="84"/>
      <c r="CY352" s="84"/>
      <c r="CZ352" s="84"/>
      <c r="DA352" s="84"/>
      <c r="DB352" s="84"/>
      <c r="DC352" s="84"/>
      <c r="DD352" s="84"/>
      <c r="DE352" s="84"/>
      <c r="DF352" s="84"/>
      <c r="DG352" s="84"/>
      <c r="DH352" s="84"/>
      <c r="DI352" s="84"/>
      <c r="DJ352" s="84"/>
    </row>
    <row r="353" spans="2:114" x14ac:dyDescent="0.25"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  <c r="BQ353" s="84"/>
      <c r="BR353" s="84"/>
      <c r="BS353" s="84"/>
      <c r="BT353" s="84"/>
      <c r="BU353" s="84"/>
      <c r="BV353" s="84"/>
      <c r="BW353" s="84"/>
      <c r="BX353" s="84"/>
      <c r="BY353" s="84"/>
      <c r="BZ353" s="84"/>
      <c r="CA353" s="84"/>
      <c r="CB353" s="84"/>
      <c r="CC353" s="84"/>
      <c r="CD353" s="84"/>
      <c r="CE353" s="84"/>
      <c r="CF353" s="84"/>
      <c r="CG353" s="84"/>
      <c r="CH353" s="84"/>
      <c r="CI353" s="84"/>
      <c r="CJ353" s="84"/>
      <c r="CK353" s="84"/>
      <c r="CL353" s="84"/>
      <c r="CM353" s="84"/>
      <c r="CN353" s="84"/>
      <c r="CO353" s="84"/>
      <c r="CP353" s="84"/>
      <c r="CQ353" s="84"/>
      <c r="CR353" s="84"/>
      <c r="CS353" s="84"/>
      <c r="CT353" s="84"/>
      <c r="CU353" s="84"/>
      <c r="CV353" s="84"/>
      <c r="CW353" s="84"/>
      <c r="CX353" s="84"/>
      <c r="CY353" s="84"/>
      <c r="CZ353" s="84"/>
      <c r="DA353" s="84"/>
      <c r="DB353" s="84"/>
      <c r="DC353" s="84"/>
      <c r="DD353" s="84"/>
      <c r="DE353" s="84"/>
      <c r="DF353" s="84"/>
      <c r="DG353" s="84"/>
      <c r="DH353" s="84"/>
      <c r="DI353" s="84"/>
      <c r="DJ353" s="84"/>
    </row>
    <row r="354" spans="2:114" x14ac:dyDescent="0.25"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  <c r="BK354" s="84"/>
      <c r="BL354" s="84"/>
      <c r="BM354" s="84"/>
      <c r="BN354" s="84"/>
      <c r="BO354" s="84"/>
      <c r="BP354" s="84"/>
      <c r="BQ354" s="84"/>
      <c r="BR354" s="84"/>
      <c r="BS354" s="84"/>
      <c r="BT354" s="84"/>
      <c r="BU354" s="84"/>
      <c r="BV354" s="84"/>
      <c r="BW354" s="84"/>
      <c r="BX354" s="84"/>
      <c r="BY354" s="84"/>
      <c r="BZ354" s="84"/>
      <c r="CA354" s="84"/>
      <c r="CB354" s="84"/>
      <c r="CC354" s="84"/>
      <c r="CD354" s="84"/>
      <c r="CE354" s="84"/>
      <c r="CF354" s="84"/>
      <c r="CG354" s="84"/>
      <c r="CH354" s="84"/>
      <c r="CI354" s="84"/>
      <c r="CJ354" s="84"/>
      <c r="CK354" s="84"/>
      <c r="CL354" s="84"/>
      <c r="CM354" s="84"/>
      <c r="CN354" s="84"/>
      <c r="CO354" s="84"/>
      <c r="CP354" s="84"/>
      <c r="CQ354" s="84"/>
      <c r="CR354" s="84"/>
      <c r="CS354" s="84"/>
      <c r="CT354" s="84"/>
      <c r="CU354" s="84"/>
      <c r="CV354" s="84"/>
      <c r="CW354" s="84"/>
      <c r="CX354" s="84"/>
      <c r="CY354" s="84"/>
      <c r="CZ354" s="84"/>
      <c r="DA354" s="84"/>
      <c r="DB354" s="84"/>
      <c r="DC354" s="84"/>
      <c r="DD354" s="84"/>
      <c r="DE354" s="84"/>
      <c r="DF354" s="84"/>
      <c r="DG354" s="84"/>
      <c r="DH354" s="84"/>
      <c r="DI354" s="84"/>
      <c r="DJ354" s="84"/>
    </row>
    <row r="355" spans="2:114" x14ac:dyDescent="0.25"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  <c r="BM355" s="84"/>
      <c r="BN355" s="84"/>
      <c r="BO355" s="84"/>
      <c r="BP355" s="84"/>
      <c r="BQ355" s="84"/>
      <c r="BR355" s="84"/>
      <c r="BS355" s="84"/>
      <c r="BT355" s="84"/>
      <c r="BU355" s="84"/>
      <c r="BV355" s="84"/>
      <c r="BW355" s="84"/>
      <c r="BX355" s="84"/>
      <c r="BY355" s="84"/>
      <c r="BZ355" s="84"/>
      <c r="CA355" s="84"/>
      <c r="CB355" s="84"/>
      <c r="CC355" s="84"/>
      <c r="CD355" s="84"/>
      <c r="CE355" s="84"/>
      <c r="CF355" s="84"/>
      <c r="CG355" s="84"/>
      <c r="CH355" s="84"/>
      <c r="CI355" s="84"/>
      <c r="CJ355" s="84"/>
      <c r="CK355" s="84"/>
      <c r="CL355" s="84"/>
      <c r="CM355" s="84"/>
      <c r="CN355" s="84"/>
      <c r="CO355" s="84"/>
      <c r="CP355" s="84"/>
      <c r="CQ355" s="84"/>
      <c r="CR355" s="84"/>
      <c r="CS355" s="84"/>
      <c r="CT355" s="84"/>
      <c r="CU355" s="84"/>
      <c r="CV355" s="84"/>
      <c r="CW355" s="84"/>
      <c r="CX355" s="84"/>
      <c r="CY355" s="84"/>
      <c r="CZ355" s="84"/>
      <c r="DA355" s="84"/>
      <c r="DB355" s="84"/>
      <c r="DC355" s="84"/>
      <c r="DD355" s="84"/>
      <c r="DE355" s="84"/>
      <c r="DF355" s="84"/>
      <c r="DG355" s="84"/>
      <c r="DH355" s="84"/>
      <c r="DI355" s="84"/>
      <c r="DJ355" s="84"/>
    </row>
    <row r="356" spans="2:114" x14ac:dyDescent="0.25"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  <c r="BK356" s="84"/>
      <c r="BL356" s="84"/>
      <c r="BM356" s="84"/>
      <c r="BN356" s="84"/>
      <c r="BO356" s="84"/>
      <c r="BP356" s="84"/>
      <c r="BQ356" s="84"/>
      <c r="BR356" s="84"/>
      <c r="BS356" s="84"/>
      <c r="BT356" s="84"/>
      <c r="BU356" s="84"/>
      <c r="BV356" s="84"/>
      <c r="BW356" s="84"/>
      <c r="BX356" s="84"/>
      <c r="BY356" s="84"/>
      <c r="BZ356" s="84"/>
      <c r="CA356" s="84"/>
      <c r="CB356" s="84"/>
      <c r="CC356" s="84"/>
      <c r="CD356" s="84"/>
      <c r="CE356" s="84"/>
      <c r="CF356" s="84"/>
      <c r="CG356" s="84"/>
      <c r="CH356" s="84"/>
      <c r="CI356" s="84"/>
      <c r="CJ356" s="84"/>
      <c r="CK356" s="84"/>
      <c r="CL356" s="84"/>
      <c r="CM356" s="84"/>
      <c r="CN356" s="84"/>
      <c r="CO356" s="84"/>
      <c r="CP356" s="84"/>
      <c r="CQ356" s="84"/>
      <c r="CR356" s="84"/>
      <c r="CS356" s="84"/>
      <c r="CT356" s="84"/>
      <c r="CU356" s="84"/>
      <c r="CV356" s="84"/>
      <c r="CW356" s="84"/>
      <c r="CX356" s="84"/>
      <c r="CY356" s="84"/>
      <c r="CZ356" s="84"/>
      <c r="DA356" s="84"/>
      <c r="DB356" s="84"/>
      <c r="DC356" s="84"/>
      <c r="DD356" s="84"/>
      <c r="DE356" s="84"/>
      <c r="DF356" s="84"/>
      <c r="DG356" s="84"/>
      <c r="DH356" s="84"/>
      <c r="DI356" s="84"/>
      <c r="DJ356" s="84"/>
    </row>
    <row r="357" spans="2:114" x14ac:dyDescent="0.25"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  <c r="BH357" s="84"/>
      <c r="BI357" s="84"/>
      <c r="BJ357" s="84"/>
      <c r="BK357" s="84"/>
      <c r="BL357" s="84"/>
      <c r="BM357" s="84"/>
      <c r="BN357" s="84"/>
      <c r="BO357" s="84"/>
      <c r="BP357" s="84"/>
      <c r="BQ357" s="84"/>
      <c r="BR357" s="84"/>
      <c r="BS357" s="84"/>
      <c r="BT357" s="84"/>
      <c r="BU357" s="84"/>
      <c r="BV357" s="84"/>
      <c r="BW357" s="84"/>
      <c r="BX357" s="84"/>
      <c r="BY357" s="84"/>
      <c r="BZ357" s="84"/>
      <c r="CA357" s="84"/>
      <c r="CB357" s="84"/>
      <c r="CC357" s="84"/>
      <c r="CD357" s="84"/>
      <c r="CE357" s="84"/>
      <c r="CF357" s="84"/>
      <c r="CG357" s="84"/>
      <c r="CH357" s="84"/>
      <c r="CI357" s="84"/>
      <c r="CJ357" s="84"/>
      <c r="CK357" s="84"/>
      <c r="CL357" s="84"/>
      <c r="CM357" s="84"/>
      <c r="CN357" s="84"/>
      <c r="CO357" s="84"/>
      <c r="CP357" s="84"/>
      <c r="CQ357" s="84"/>
      <c r="CR357" s="84"/>
      <c r="CS357" s="84"/>
      <c r="CT357" s="84"/>
      <c r="CU357" s="84"/>
      <c r="CV357" s="84"/>
      <c r="CW357" s="84"/>
      <c r="CX357" s="84"/>
      <c r="CY357" s="84"/>
      <c r="CZ357" s="84"/>
      <c r="DA357" s="84"/>
      <c r="DB357" s="84"/>
      <c r="DC357" s="84"/>
      <c r="DD357" s="84"/>
      <c r="DE357" s="84"/>
      <c r="DF357" s="84"/>
      <c r="DG357" s="84"/>
      <c r="DH357" s="84"/>
      <c r="DI357" s="84"/>
      <c r="DJ357" s="84"/>
    </row>
    <row r="358" spans="2:114" x14ac:dyDescent="0.25"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/>
      <c r="BM358" s="84"/>
      <c r="BN358" s="84"/>
      <c r="BO358" s="84"/>
      <c r="BP358" s="84"/>
      <c r="BQ358" s="84"/>
      <c r="BR358" s="84"/>
      <c r="BS358" s="84"/>
      <c r="BT358" s="84"/>
      <c r="BU358" s="84"/>
      <c r="BV358" s="84"/>
      <c r="BW358" s="84"/>
      <c r="BX358" s="84"/>
      <c r="BY358" s="84"/>
      <c r="BZ358" s="84"/>
      <c r="CA358" s="84"/>
      <c r="CB358" s="84"/>
      <c r="CC358" s="84"/>
      <c r="CD358" s="84"/>
      <c r="CE358" s="84"/>
      <c r="CF358" s="84"/>
      <c r="CG358" s="84"/>
      <c r="CH358" s="84"/>
      <c r="CI358" s="84"/>
      <c r="CJ358" s="84"/>
      <c r="CK358" s="84"/>
      <c r="CL358" s="84"/>
      <c r="CM358" s="84"/>
      <c r="CN358" s="84"/>
      <c r="CO358" s="84"/>
      <c r="CP358" s="84"/>
      <c r="CQ358" s="84"/>
      <c r="CR358" s="84"/>
      <c r="CS358" s="84"/>
      <c r="CT358" s="84"/>
      <c r="CU358" s="84"/>
      <c r="CV358" s="84"/>
      <c r="CW358" s="84"/>
      <c r="CX358" s="84"/>
      <c r="CY358" s="84"/>
      <c r="CZ358" s="84"/>
      <c r="DA358" s="84"/>
      <c r="DB358" s="84"/>
      <c r="DC358" s="84"/>
      <c r="DD358" s="84"/>
      <c r="DE358" s="84"/>
      <c r="DF358" s="84"/>
      <c r="DG358" s="84"/>
      <c r="DH358" s="84"/>
      <c r="DI358" s="84"/>
      <c r="DJ358" s="84"/>
    </row>
    <row r="359" spans="2:114" x14ac:dyDescent="0.25"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  <c r="BQ359" s="84"/>
      <c r="BR359" s="84"/>
      <c r="BS359" s="84"/>
      <c r="BT359" s="84"/>
      <c r="BU359" s="84"/>
      <c r="BV359" s="84"/>
      <c r="BW359" s="84"/>
      <c r="BX359" s="84"/>
      <c r="BY359" s="84"/>
      <c r="BZ359" s="84"/>
      <c r="CA359" s="84"/>
      <c r="CB359" s="84"/>
      <c r="CC359" s="84"/>
      <c r="CD359" s="84"/>
      <c r="CE359" s="84"/>
      <c r="CF359" s="84"/>
      <c r="CG359" s="84"/>
      <c r="CH359" s="84"/>
      <c r="CI359" s="84"/>
      <c r="CJ359" s="84"/>
      <c r="CK359" s="84"/>
      <c r="CL359" s="84"/>
      <c r="CM359" s="84"/>
      <c r="CN359" s="84"/>
      <c r="CO359" s="84"/>
      <c r="CP359" s="84"/>
      <c r="CQ359" s="84"/>
      <c r="CR359" s="84"/>
      <c r="CS359" s="84"/>
      <c r="CT359" s="84"/>
      <c r="CU359" s="84"/>
      <c r="CV359" s="84"/>
      <c r="CW359" s="84"/>
      <c r="CX359" s="84"/>
      <c r="CY359" s="84"/>
      <c r="CZ359" s="84"/>
      <c r="DA359" s="84"/>
      <c r="DB359" s="84"/>
      <c r="DC359" s="84"/>
      <c r="DD359" s="84"/>
      <c r="DE359" s="84"/>
      <c r="DF359" s="84"/>
      <c r="DG359" s="84"/>
      <c r="DH359" s="84"/>
      <c r="DI359" s="84"/>
      <c r="DJ359" s="84"/>
    </row>
    <row r="360" spans="2:114" x14ac:dyDescent="0.25"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  <c r="BK360" s="84"/>
      <c r="BL360" s="84"/>
      <c r="BM360" s="84"/>
      <c r="BN360" s="84"/>
      <c r="BO360" s="84"/>
      <c r="BP360" s="84"/>
      <c r="BQ360" s="84"/>
      <c r="BR360" s="84"/>
      <c r="BS360" s="84"/>
      <c r="BT360" s="84"/>
      <c r="BU360" s="84"/>
      <c r="BV360" s="84"/>
      <c r="BW360" s="84"/>
      <c r="BX360" s="84"/>
      <c r="BY360" s="84"/>
      <c r="BZ360" s="84"/>
      <c r="CA360" s="84"/>
      <c r="CB360" s="84"/>
      <c r="CC360" s="84"/>
      <c r="CD360" s="84"/>
      <c r="CE360" s="84"/>
      <c r="CF360" s="84"/>
      <c r="CG360" s="84"/>
      <c r="CH360" s="84"/>
      <c r="CI360" s="84"/>
      <c r="CJ360" s="84"/>
      <c r="CK360" s="84"/>
      <c r="CL360" s="84"/>
      <c r="CM360" s="84"/>
      <c r="CN360" s="84"/>
      <c r="CO360" s="84"/>
      <c r="CP360" s="84"/>
      <c r="CQ360" s="84"/>
      <c r="CR360" s="84"/>
      <c r="CS360" s="84"/>
      <c r="CT360" s="84"/>
      <c r="CU360" s="84"/>
      <c r="CV360" s="84"/>
      <c r="CW360" s="84"/>
      <c r="CX360" s="84"/>
      <c r="CY360" s="84"/>
      <c r="CZ360" s="84"/>
      <c r="DA360" s="84"/>
      <c r="DB360" s="84"/>
      <c r="DC360" s="84"/>
      <c r="DD360" s="84"/>
      <c r="DE360" s="84"/>
      <c r="DF360" s="84"/>
      <c r="DG360" s="84"/>
      <c r="DH360" s="84"/>
      <c r="DI360" s="84"/>
      <c r="DJ360" s="84"/>
    </row>
    <row r="361" spans="2:114" x14ac:dyDescent="0.25"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  <c r="BH361" s="84"/>
      <c r="BI361" s="84"/>
      <c r="BJ361" s="84"/>
      <c r="BK361" s="84"/>
      <c r="BL361" s="84"/>
      <c r="BM361" s="84"/>
      <c r="BN361" s="84"/>
      <c r="BO361" s="84"/>
      <c r="BP361" s="84"/>
      <c r="BQ361" s="84"/>
      <c r="BR361" s="84"/>
      <c r="BS361" s="84"/>
      <c r="BT361" s="84"/>
      <c r="BU361" s="84"/>
      <c r="BV361" s="84"/>
      <c r="BW361" s="84"/>
      <c r="BX361" s="84"/>
      <c r="BY361" s="84"/>
      <c r="BZ361" s="84"/>
      <c r="CA361" s="84"/>
      <c r="CB361" s="84"/>
      <c r="CC361" s="84"/>
      <c r="CD361" s="84"/>
      <c r="CE361" s="84"/>
      <c r="CF361" s="84"/>
      <c r="CG361" s="84"/>
      <c r="CH361" s="84"/>
      <c r="CI361" s="84"/>
      <c r="CJ361" s="84"/>
      <c r="CK361" s="84"/>
      <c r="CL361" s="84"/>
      <c r="CM361" s="84"/>
      <c r="CN361" s="84"/>
      <c r="CO361" s="84"/>
      <c r="CP361" s="84"/>
      <c r="CQ361" s="84"/>
      <c r="CR361" s="84"/>
      <c r="CS361" s="84"/>
      <c r="CT361" s="84"/>
      <c r="CU361" s="84"/>
      <c r="CV361" s="84"/>
      <c r="CW361" s="84"/>
      <c r="CX361" s="84"/>
      <c r="CY361" s="84"/>
      <c r="CZ361" s="84"/>
      <c r="DA361" s="84"/>
      <c r="DB361" s="84"/>
      <c r="DC361" s="84"/>
      <c r="DD361" s="84"/>
      <c r="DE361" s="84"/>
      <c r="DF361" s="84"/>
      <c r="DG361" s="84"/>
      <c r="DH361" s="84"/>
      <c r="DI361" s="84"/>
      <c r="DJ361" s="84"/>
    </row>
    <row r="362" spans="2:114" x14ac:dyDescent="0.25"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  <c r="BK362" s="84"/>
      <c r="BL362" s="84"/>
      <c r="BM362" s="84"/>
      <c r="BN362" s="84"/>
      <c r="BO362" s="84"/>
      <c r="BP362" s="84"/>
      <c r="BQ362" s="84"/>
      <c r="BR362" s="84"/>
      <c r="BS362" s="84"/>
      <c r="BT362" s="84"/>
      <c r="BU362" s="84"/>
      <c r="BV362" s="84"/>
      <c r="BW362" s="84"/>
      <c r="BX362" s="84"/>
      <c r="BY362" s="84"/>
      <c r="BZ362" s="84"/>
      <c r="CA362" s="84"/>
      <c r="CB362" s="84"/>
      <c r="CC362" s="84"/>
      <c r="CD362" s="84"/>
      <c r="CE362" s="84"/>
      <c r="CF362" s="84"/>
      <c r="CG362" s="84"/>
      <c r="CH362" s="84"/>
      <c r="CI362" s="84"/>
      <c r="CJ362" s="84"/>
      <c r="CK362" s="84"/>
      <c r="CL362" s="84"/>
      <c r="CM362" s="84"/>
      <c r="CN362" s="84"/>
      <c r="CO362" s="84"/>
      <c r="CP362" s="84"/>
      <c r="CQ362" s="84"/>
      <c r="CR362" s="84"/>
      <c r="CS362" s="84"/>
      <c r="CT362" s="84"/>
      <c r="CU362" s="84"/>
      <c r="CV362" s="84"/>
      <c r="CW362" s="84"/>
      <c r="CX362" s="84"/>
      <c r="CY362" s="84"/>
      <c r="CZ362" s="84"/>
      <c r="DA362" s="84"/>
      <c r="DB362" s="84"/>
      <c r="DC362" s="84"/>
      <c r="DD362" s="84"/>
      <c r="DE362" s="84"/>
      <c r="DF362" s="84"/>
      <c r="DG362" s="84"/>
      <c r="DH362" s="84"/>
      <c r="DI362" s="84"/>
      <c r="DJ362" s="84"/>
    </row>
    <row r="363" spans="2:114" x14ac:dyDescent="0.25"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  <c r="BQ363" s="84"/>
      <c r="BR363" s="84"/>
      <c r="BS363" s="84"/>
      <c r="BT363" s="84"/>
      <c r="BU363" s="84"/>
      <c r="BV363" s="84"/>
      <c r="BW363" s="84"/>
      <c r="BX363" s="84"/>
      <c r="BY363" s="84"/>
      <c r="BZ363" s="84"/>
      <c r="CA363" s="84"/>
      <c r="CB363" s="84"/>
      <c r="CC363" s="84"/>
      <c r="CD363" s="84"/>
      <c r="CE363" s="84"/>
      <c r="CF363" s="84"/>
      <c r="CG363" s="84"/>
      <c r="CH363" s="84"/>
      <c r="CI363" s="84"/>
      <c r="CJ363" s="84"/>
      <c r="CK363" s="84"/>
      <c r="CL363" s="84"/>
      <c r="CM363" s="84"/>
      <c r="CN363" s="84"/>
      <c r="CO363" s="84"/>
      <c r="CP363" s="84"/>
      <c r="CQ363" s="84"/>
      <c r="CR363" s="84"/>
      <c r="CS363" s="84"/>
      <c r="CT363" s="84"/>
      <c r="CU363" s="84"/>
      <c r="CV363" s="84"/>
      <c r="CW363" s="84"/>
      <c r="CX363" s="84"/>
      <c r="CY363" s="84"/>
      <c r="CZ363" s="84"/>
      <c r="DA363" s="84"/>
      <c r="DB363" s="84"/>
      <c r="DC363" s="84"/>
      <c r="DD363" s="84"/>
      <c r="DE363" s="84"/>
      <c r="DF363" s="84"/>
      <c r="DG363" s="84"/>
      <c r="DH363" s="84"/>
      <c r="DI363" s="84"/>
      <c r="DJ363" s="84"/>
    </row>
    <row r="364" spans="2:114" x14ac:dyDescent="0.25"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  <c r="BH364" s="84"/>
      <c r="BI364" s="84"/>
      <c r="BJ364" s="84"/>
      <c r="BK364" s="84"/>
      <c r="BL364" s="84"/>
      <c r="BM364" s="84"/>
      <c r="BN364" s="84"/>
      <c r="BO364" s="84"/>
      <c r="BP364" s="84"/>
      <c r="BQ364" s="84"/>
      <c r="BR364" s="84"/>
      <c r="BS364" s="84"/>
      <c r="BT364" s="84"/>
      <c r="BU364" s="84"/>
      <c r="BV364" s="84"/>
      <c r="BW364" s="84"/>
      <c r="BX364" s="84"/>
      <c r="BY364" s="84"/>
      <c r="BZ364" s="84"/>
      <c r="CA364" s="84"/>
      <c r="CB364" s="84"/>
      <c r="CC364" s="84"/>
      <c r="CD364" s="84"/>
      <c r="CE364" s="84"/>
      <c r="CF364" s="84"/>
      <c r="CG364" s="84"/>
      <c r="CH364" s="84"/>
      <c r="CI364" s="84"/>
      <c r="CJ364" s="84"/>
      <c r="CK364" s="84"/>
      <c r="CL364" s="84"/>
      <c r="CM364" s="84"/>
      <c r="CN364" s="84"/>
      <c r="CO364" s="84"/>
      <c r="CP364" s="84"/>
      <c r="CQ364" s="84"/>
      <c r="CR364" s="84"/>
      <c r="CS364" s="84"/>
      <c r="CT364" s="84"/>
      <c r="CU364" s="84"/>
      <c r="CV364" s="84"/>
      <c r="CW364" s="84"/>
      <c r="CX364" s="84"/>
      <c r="CY364" s="84"/>
      <c r="CZ364" s="84"/>
      <c r="DA364" s="84"/>
      <c r="DB364" s="84"/>
      <c r="DC364" s="84"/>
      <c r="DD364" s="84"/>
      <c r="DE364" s="84"/>
      <c r="DF364" s="84"/>
      <c r="DG364" s="84"/>
      <c r="DH364" s="84"/>
      <c r="DI364" s="84"/>
      <c r="DJ364" s="84"/>
    </row>
    <row r="365" spans="2:114" x14ac:dyDescent="0.25"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  <c r="BM365" s="84"/>
      <c r="BN365" s="84"/>
      <c r="BO365" s="84"/>
      <c r="BP365" s="84"/>
      <c r="BQ365" s="84"/>
      <c r="BR365" s="84"/>
      <c r="BS365" s="84"/>
      <c r="BT365" s="84"/>
      <c r="BU365" s="84"/>
      <c r="BV365" s="84"/>
      <c r="BW365" s="84"/>
      <c r="BX365" s="84"/>
      <c r="BY365" s="84"/>
      <c r="BZ365" s="84"/>
      <c r="CA365" s="84"/>
      <c r="CB365" s="84"/>
      <c r="CC365" s="84"/>
      <c r="CD365" s="84"/>
      <c r="CE365" s="84"/>
      <c r="CF365" s="84"/>
      <c r="CG365" s="84"/>
      <c r="CH365" s="84"/>
      <c r="CI365" s="84"/>
      <c r="CJ365" s="84"/>
      <c r="CK365" s="84"/>
      <c r="CL365" s="84"/>
      <c r="CM365" s="84"/>
      <c r="CN365" s="84"/>
      <c r="CO365" s="84"/>
      <c r="CP365" s="84"/>
      <c r="CQ365" s="84"/>
      <c r="CR365" s="84"/>
      <c r="CS365" s="84"/>
      <c r="CT365" s="84"/>
      <c r="CU365" s="84"/>
      <c r="CV365" s="84"/>
      <c r="CW365" s="84"/>
      <c r="CX365" s="84"/>
      <c r="CY365" s="84"/>
      <c r="CZ365" s="84"/>
      <c r="DA365" s="84"/>
      <c r="DB365" s="84"/>
      <c r="DC365" s="84"/>
      <c r="DD365" s="84"/>
      <c r="DE365" s="84"/>
      <c r="DF365" s="84"/>
      <c r="DG365" s="84"/>
      <c r="DH365" s="84"/>
      <c r="DI365" s="84"/>
      <c r="DJ365" s="84"/>
    </row>
    <row r="366" spans="2:114" x14ac:dyDescent="0.25"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4"/>
      <c r="BF366" s="84"/>
      <c r="BG366" s="84"/>
      <c r="BH366" s="84"/>
      <c r="BI366" s="84"/>
      <c r="BJ366" s="84"/>
      <c r="BK366" s="84"/>
      <c r="BL366" s="84"/>
      <c r="BM366" s="84"/>
      <c r="BN366" s="84"/>
      <c r="BO366" s="84"/>
      <c r="BP366" s="84"/>
      <c r="BQ366" s="84"/>
      <c r="BR366" s="84"/>
      <c r="BS366" s="84"/>
      <c r="BT366" s="84"/>
      <c r="BU366" s="84"/>
      <c r="BV366" s="84"/>
      <c r="BW366" s="84"/>
      <c r="BX366" s="84"/>
      <c r="BY366" s="84"/>
      <c r="BZ366" s="84"/>
      <c r="CA366" s="84"/>
      <c r="CB366" s="84"/>
      <c r="CC366" s="84"/>
      <c r="CD366" s="84"/>
      <c r="CE366" s="84"/>
      <c r="CF366" s="84"/>
      <c r="CG366" s="84"/>
      <c r="CH366" s="84"/>
      <c r="CI366" s="84"/>
      <c r="CJ366" s="84"/>
      <c r="CK366" s="84"/>
      <c r="CL366" s="84"/>
      <c r="CM366" s="84"/>
      <c r="CN366" s="84"/>
      <c r="CO366" s="84"/>
      <c r="CP366" s="84"/>
      <c r="CQ366" s="84"/>
      <c r="CR366" s="84"/>
      <c r="CS366" s="84"/>
      <c r="CT366" s="84"/>
      <c r="CU366" s="84"/>
      <c r="CV366" s="84"/>
      <c r="CW366" s="84"/>
      <c r="CX366" s="84"/>
      <c r="CY366" s="84"/>
      <c r="CZ366" s="84"/>
      <c r="DA366" s="84"/>
      <c r="DB366" s="84"/>
      <c r="DC366" s="84"/>
      <c r="DD366" s="84"/>
      <c r="DE366" s="84"/>
      <c r="DF366" s="84"/>
      <c r="DG366" s="84"/>
      <c r="DH366" s="84"/>
      <c r="DI366" s="84"/>
      <c r="DJ366" s="84"/>
    </row>
    <row r="367" spans="2:114" x14ac:dyDescent="0.25"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4"/>
      <c r="BF367" s="84"/>
      <c r="BG367" s="84"/>
      <c r="BH367" s="84"/>
      <c r="BI367" s="84"/>
      <c r="BJ367" s="84"/>
      <c r="BK367" s="84"/>
      <c r="BL367" s="84"/>
      <c r="BM367" s="84"/>
      <c r="BN367" s="84"/>
      <c r="BO367" s="84"/>
      <c r="BP367" s="84"/>
      <c r="BQ367" s="84"/>
      <c r="BR367" s="84"/>
      <c r="BS367" s="84"/>
      <c r="BT367" s="84"/>
      <c r="BU367" s="84"/>
      <c r="BV367" s="84"/>
      <c r="BW367" s="84"/>
      <c r="BX367" s="84"/>
      <c r="BY367" s="84"/>
      <c r="BZ367" s="84"/>
      <c r="CA367" s="84"/>
      <c r="CB367" s="84"/>
      <c r="CC367" s="84"/>
      <c r="CD367" s="84"/>
      <c r="CE367" s="84"/>
      <c r="CF367" s="84"/>
      <c r="CG367" s="84"/>
      <c r="CH367" s="84"/>
      <c r="CI367" s="84"/>
      <c r="CJ367" s="84"/>
      <c r="CK367" s="84"/>
      <c r="CL367" s="84"/>
      <c r="CM367" s="84"/>
      <c r="CN367" s="84"/>
      <c r="CO367" s="84"/>
      <c r="CP367" s="84"/>
      <c r="CQ367" s="84"/>
      <c r="CR367" s="84"/>
      <c r="CS367" s="84"/>
      <c r="CT367" s="84"/>
      <c r="CU367" s="84"/>
      <c r="CV367" s="84"/>
      <c r="CW367" s="84"/>
      <c r="CX367" s="84"/>
      <c r="CY367" s="84"/>
      <c r="CZ367" s="84"/>
      <c r="DA367" s="84"/>
      <c r="DB367" s="84"/>
      <c r="DC367" s="84"/>
      <c r="DD367" s="84"/>
      <c r="DE367" s="84"/>
      <c r="DF367" s="84"/>
      <c r="DG367" s="84"/>
      <c r="DH367" s="84"/>
      <c r="DI367" s="84"/>
      <c r="DJ367" s="84"/>
    </row>
    <row r="368" spans="2:114" x14ac:dyDescent="0.25"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4"/>
      <c r="BF368" s="84"/>
      <c r="BG368" s="84"/>
      <c r="BH368" s="84"/>
      <c r="BI368" s="84"/>
      <c r="BJ368" s="84"/>
      <c r="BK368" s="84"/>
      <c r="BL368" s="84"/>
      <c r="BM368" s="84"/>
      <c r="BN368" s="84"/>
      <c r="BO368" s="84"/>
      <c r="BP368" s="84"/>
      <c r="BQ368" s="84"/>
      <c r="BR368" s="84"/>
      <c r="BS368" s="84"/>
      <c r="BT368" s="84"/>
      <c r="BU368" s="84"/>
      <c r="BV368" s="84"/>
      <c r="BW368" s="84"/>
      <c r="BX368" s="84"/>
      <c r="BY368" s="84"/>
      <c r="BZ368" s="84"/>
      <c r="CA368" s="84"/>
      <c r="CB368" s="84"/>
      <c r="CC368" s="84"/>
      <c r="CD368" s="84"/>
      <c r="CE368" s="84"/>
      <c r="CF368" s="84"/>
      <c r="CG368" s="84"/>
      <c r="CH368" s="84"/>
      <c r="CI368" s="84"/>
      <c r="CJ368" s="84"/>
      <c r="CK368" s="84"/>
      <c r="CL368" s="84"/>
      <c r="CM368" s="84"/>
      <c r="CN368" s="84"/>
      <c r="CO368" s="84"/>
      <c r="CP368" s="84"/>
      <c r="CQ368" s="84"/>
      <c r="CR368" s="84"/>
      <c r="CS368" s="84"/>
      <c r="CT368" s="84"/>
      <c r="CU368" s="84"/>
      <c r="CV368" s="84"/>
      <c r="CW368" s="84"/>
      <c r="CX368" s="84"/>
      <c r="CY368" s="84"/>
      <c r="CZ368" s="84"/>
      <c r="DA368" s="84"/>
      <c r="DB368" s="84"/>
      <c r="DC368" s="84"/>
      <c r="DD368" s="84"/>
      <c r="DE368" s="84"/>
      <c r="DF368" s="84"/>
      <c r="DG368" s="84"/>
      <c r="DH368" s="84"/>
      <c r="DI368" s="84"/>
      <c r="DJ368" s="84"/>
    </row>
    <row r="369" spans="2:114" x14ac:dyDescent="0.25"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  <c r="BQ369" s="84"/>
      <c r="BR369" s="84"/>
      <c r="BS369" s="84"/>
      <c r="BT369" s="84"/>
      <c r="BU369" s="84"/>
      <c r="BV369" s="84"/>
      <c r="BW369" s="84"/>
      <c r="BX369" s="84"/>
      <c r="BY369" s="84"/>
      <c r="BZ369" s="84"/>
      <c r="CA369" s="84"/>
      <c r="CB369" s="84"/>
      <c r="CC369" s="84"/>
      <c r="CD369" s="84"/>
      <c r="CE369" s="84"/>
      <c r="CF369" s="84"/>
      <c r="CG369" s="84"/>
      <c r="CH369" s="84"/>
      <c r="CI369" s="84"/>
      <c r="CJ369" s="84"/>
      <c r="CK369" s="84"/>
      <c r="CL369" s="84"/>
      <c r="CM369" s="84"/>
      <c r="CN369" s="84"/>
      <c r="CO369" s="84"/>
      <c r="CP369" s="84"/>
      <c r="CQ369" s="84"/>
      <c r="CR369" s="84"/>
      <c r="CS369" s="84"/>
      <c r="CT369" s="84"/>
      <c r="CU369" s="84"/>
      <c r="CV369" s="84"/>
      <c r="CW369" s="84"/>
      <c r="CX369" s="84"/>
      <c r="CY369" s="84"/>
      <c r="CZ369" s="84"/>
      <c r="DA369" s="84"/>
      <c r="DB369" s="84"/>
      <c r="DC369" s="84"/>
      <c r="DD369" s="84"/>
      <c r="DE369" s="84"/>
      <c r="DF369" s="84"/>
      <c r="DG369" s="84"/>
      <c r="DH369" s="84"/>
      <c r="DI369" s="84"/>
      <c r="DJ369" s="84"/>
    </row>
    <row r="370" spans="2:114" x14ac:dyDescent="0.25"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84"/>
      <c r="BF370" s="84"/>
      <c r="BG370" s="84"/>
      <c r="BH370" s="84"/>
      <c r="BI370" s="84"/>
      <c r="BJ370" s="84"/>
      <c r="BK370" s="84"/>
      <c r="BL370" s="84"/>
      <c r="BM370" s="84"/>
      <c r="BN370" s="84"/>
      <c r="BO370" s="84"/>
      <c r="BP370" s="84"/>
      <c r="BQ370" s="84"/>
      <c r="BR370" s="84"/>
      <c r="BS370" s="84"/>
      <c r="BT370" s="84"/>
      <c r="BU370" s="84"/>
      <c r="BV370" s="84"/>
      <c r="BW370" s="84"/>
      <c r="BX370" s="84"/>
      <c r="BY370" s="84"/>
      <c r="BZ370" s="84"/>
      <c r="CA370" s="84"/>
      <c r="CB370" s="84"/>
      <c r="CC370" s="84"/>
      <c r="CD370" s="84"/>
      <c r="CE370" s="84"/>
      <c r="CF370" s="84"/>
      <c r="CG370" s="84"/>
      <c r="CH370" s="84"/>
      <c r="CI370" s="84"/>
      <c r="CJ370" s="84"/>
      <c r="CK370" s="84"/>
      <c r="CL370" s="84"/>
      <c r="CM370" s="84"/>
      <c r="CN370" s="84"/>
      <c r="CO370" s="84"/>
      <c r="CP370" s="84"/>
      <c r="CQ370" s="84"/>
      <c r="CR370" s="84"/>
      <c r="CS370" s="84"/>
      <c r="CT370" s="84"/>
      <c r="CU370" s="84"/>
      <c r="CV370" s="84"/>
      <c r="CW370" s="84"/>
      <c r="CX370" s="84"/>
      <c r="CY370" s="84"/>
      <c r="CZ370" s="84"/>
      <c r="DA370" s="84"/>
      <c r="DB370" s="84"/>
      <c r="DC370" s="84"/>
      <c r="DD370" s="84"/>
      <c r="DE370" s="84"/>
      <c r="DF370" s="84"/>
      <c r="DG370" s="84"/>
      <c r="DH370" s="84"/>
      <c r="DI370" s="84"/>
      <c r="DJ370" s="84"/>
    </row>
    <row r="371" spans="2:114" x14ac:dyDescent="0.25"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4"/>
      <c r="BF371" s="84"/>
      <c r="BG371" s="84"/>
      <c r="BH371" s="84"/>
      <c r="BI371" s="84"/>
      <c r="BJ371" s="84"/>
      <c r="BK371" s="84"/>
      <c r="BL371" s="84"/>
      <c r="BM371" s="84"/>
      <c r="BN371" s="84"/>
      <c r="BO371" s="84"/>
      <c r="BP371" s="84"/>
      <c r="BQ371" s="84"/>
      <c r="BR371" s="84"/>
      <c r="BS371" s="84"/>
      <c r="BT371" s="84"/>
      <c r="BU371" s="84"/>
      <c r="BV371" s="84"/>
      <c r="BW371" s="84"/>
      <c r="BX371" s="84"/>
      <c r="BY371" s="84"/>
      <c r="BZ371" s="84"/>
      <c r="CA371" s="84"/>
      <c r="CB371" s="84"/>
      <c r="CC371" s="84"/>
      <c r="CD371" s="84"/>
      <c r="CE371" s="84"/>
      <c r="CF371" s="84"/>
      <c r="CG371" s="84"/>
      <c r="CH371" s="84"/>
      <c r="CI371" s="84"/>
      <c r="CJ371" s="84"/>
      <c r="CK371" s="84"/>
      <c r="CL371" s="84"/>
      <c r="CM371" s="84"/>
      <c r="CN371" s="84"/>
      <c r="CO371" s="84"/>
      <c r="CP371" s="84"/>
      <c r="CQ371" s="84"/>
      <c r="CR371" s="84"/>
      <c r="CS371" s="84"/>
      <c r="CT371" s="84"/>
      <c r="CU371" s="84"/>
      <c r="CV371" s="84"/>
      <c r="CW371" s="84"/>
      <c r="CX371" s="84"/>
      <c r="CY371" s="84"/>
      <c r="CZ371" s="84"/>
      <c r="DA371" s="84"/>
      <c r="DB371" s="84"/>
      <c r="DC371" s="84"/>
      <c r="DD371" s="84"/>
      <c r="DE371" s="84"/>
      <c r="DF371" s="84"/>
      <c r="DG371" s="84"/>
      <c r="DH371" s="84"/>
      <c r="DI371" s="84"/>
      <c r="DJ371" s="84"/>
    </row>
    <row r="372" spans="2:114" x14ac:dyDescent="0.25"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4"/>
      <c r="BF372" s="84"/>
      <c r="BG372" s="84"/>
      <c r="BH372" s="84"/>
      <c r="BI372" s="84"/>
      <c r="BJ372" s="84"/>
      <c r="BK372" s="84"/>
      <c r="BL372" s="84"/>
      <c r="BM372" s="84"/>
      <c r="BN372" s="84"/>
      <c r="BO372" s="84"/>
      <c r="BP372" s="84"/>
      <c r="BQ372" s="84"/>
      <c r="BR372" s="84"/>
      <c r="BS372" s="84"/>
      <c r="BT372" s="84"/>
      <c r="BU372" s="84"/>
      <c r="BV372" s="84"/>
      <c r="BW372" s="84"/>
      <c r="BX372" s="84"/>
      <c r="BY372" s="84"/>
      <c r="BZ372" s="84"/>
      <c r="CA372" s="84"/>
      <c r="CB372" s="84"/>
      <c r="CC372" s="84"/>
      <c r="CD372" s="84"/>
      <c r="CE372" s="84"/>
      <c r="CF372" s="84"/>
      <c r="CG372" s="84"/>
      <c r="CH372" s="84"/>
      <c r="CI372" s="84"/>
      <c r="CJ372" s="84"/>
      <c r="CK372" s="84"/>
      <c r="CL372" s="84"/>
      <c r="CM372" s="84"/>
      <c r="CN372" s="84"/>
      <c r="CO372" s="84"/>
      <c r="CP372" s="84"/>
      <c r="CQ372" s="84"/>
      <c r="CR372" s="84"/>
      <c r="CS372" s="84"/>
      <c r="CT372" s="84"/>
      <c r="CU372" s="84"/>
      <c r="CV372" s="84"/>
      <c r="CW372" s="84"/>
      <c r="CX372" s="84"/>
      <c r="CY372" s="84"/>
      <c r="CZ372" s="84"/>
      <c r="DA372" s="84"/>
      <c r="DB372" s="84"/>
      <c r="DC372" s="84"/>
      <c r="DD372" s="84"/>
      <c r="DE372" s="84"/>
      <c r="DF372" s="84"/>
      <c r="DG372" s="84"/>
      <c r="DH372" s="84"/>
      <c r="DI372" s="84"/>
      <c r="DJ372" s="84"/>
    </row>
    <row r="373" spans="2:114" x14ac:dyDescent="0.25"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  <c r="BQ373" s="84"/>
      <c r="BR373" s="84"/>
      <c r="BS373" s="84"/>
      <c r="BT373" s="84"/>
      <c r="BU373" s="84"/>
      <c r="BV373" s="84"/>
      <c r="BW373" s="84"/>
      <c r="BX373" s="84"/>
      <c r="BY373" s="84"/>
      <c r="BZ373" s="84"/>
      <c r="CA373" s="84"/>
      <c r="CB373" s="84"/>
      <c r="CC373" s="84"/>
      <c r="CD373" s="84"/>
      <c r="CE373" s="84"/>
      <c r="CF373" s="84"/>
      <c r="CG373" s="84"/>
      <c r="CH373" s="84"/>
      <c r="CI373" s="84"/>
      <c r="CJ373" s="84"/>
      <c r="CK373" s="84"/>
      <c r="CL373" s="84"/>
      <c r="CM373" s="84"/>
      <c r="CN373" s="84"/>
      <c r="CO373" s="84"/>
      <c r="CP373" s="84"/>
      <c r="CQ373" s="84"/>
      <c r="CR373" s="84"/>
      <c r="CS373" s="84"/>
      <c r="CT373" s="84"/>
      <c r="CU373" s="84"/>
      <c r="CV373" s="84"/>
      <c r="CW373" s="84"/>
      <c r="CX373" s="84"/>
      <c r="CY373" s="84"/>
      <c r="CZ373" s="84"/>
      <c r="DA373" s="84"/>
      <c r="DB373" s="84"/>
      <c r="DC373" s="84"/>
      <c r="DD373" s="84"/>
      <c r="DE373" s="84"/>
      <c r="DF373" s="84"/>
      <c r="DG373" s="84"/>
      <c r="DH373" s="84"/>
      <c r="DI373" s="84"/>
      <c r="DJ373" s="84"/>
    </row>
    <row r="374" spans="2:114" x14ac:dyDescent="0.25"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84"/>
      <c r="AX374" s="84"/>
      <c r="AY374" s="84"/>
      <c r="AZ374" s="84"/>
      <c r="BA374" s="84"/>
      <c r="BB374" s="84"/>
      <c r="BC374" s="84"/>
      <c r="BD374" s="84"/>
      <c r="BE374" s="84"/>
      <c r="BF374" s="84"/>
      <c r="BG374" s="84"/>
      <c r="BH374" s="84"/>
      <c r="BI374" s="84"/>
      <c r="BJ374" s="84"/>
      <c r="BK374" s="84"/>
      <c r="BL374" s="84"/>
      <c r="BM374" s="84"/>
      <c r="BN374" s="84"/>
      <c r="BO374" s="84"/>
      <c r="BP374" s="84"/>
      <c r="BQ374" s="84"/>
      <c r="BR374" s="84"/>
      <c r="BS374" s="84"/>
      <c r="BT374" s="84"/>
      <c r="BU374" s="84"/>
      <c r="BV374" s="84"/>
      <c r="BW374" s="84"/>
      <c r="BX374" s="84"/>
      <c r="BY374" s="84"/>
      <c r="BZ374" s="84"/>
      <c r="CA374" s="84"/>
      <c r="CB374" s="84"/>
      <c r="CC374" s="84"/>
      <c r="CD374" s="84"/>
      <c r="CE374" s="84"/>
      <c r="CF374" s="84"/>
      <c r="CG374" s="84"/>
      <c r="CH374" s="84"/>
      <c r="CI374" s="84"/>
      <c r="CJ374" s="84"/>
      <c r="CK374" s="84"/>
      <c r="CL374" s="84"/>
      <c r="CM374" s="84"/>
      <c r="CN374" s="84"/>
      <c r="CO374" s="84"/>
      <c r="CP374" s="84"/>
      <c r="CQ374" s="84"/>
      <c r="CR374" s="84"/>
      <c r="CS374" s="84"/>
      <c r="CT374" s="84"/>
      <c r="CU374" s="84"/>
      <c r="CV374" s="84"/>
      <c r="CW374" s="84"/>
      <c r="CX374" s="84"/>
      <c r="CY374" s="84"/>
      <c r="CZ374" s="84"/>
      <c r="DA374" s="84"/>
      <c r="DB374" s="84"/>
      <c r="DC374" s="84"/>
      <c r="DD374" s="84"/>
      <c r="DE374" s="84"/>
      <c r="DF374" s="84"/>
      <c r="DG374" s="84"/>
      <c r="DH374" s="84"/>
      <c r="DI374" s="84"/>
      <c r="DJ374" s="84"/>
    </row>
    <row r="375" spans="2:114" x14ac:dyDescent="0.25"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  <c r="BP375" s="84"/>
      <c r="BQ375" s="84"/>
      <c r="BR375" s="84"/>
      <c r="BS375" s="84"/>
      <c r="BT375" s="84"/>
      <c r="BU375" s="84"/>
      <c r="BV375" s="84"/>
      <c r="BW375" s="84"/>
      <c r="BX375" s="84"/>
      <c r="BY375" s="84"/>
      <c r="BZ375" s="84"/>
      <c r="CA375" s="84"/>
      <c r="CB375" s="84"/>
      <c r="CC375" s="84"/>
      <c r="CD375" s="84"/>
      <c r="CE375" s="84"/>
      <c r="CF375" s="84"/>
      <c r="CG375" s="84"/>
      <c r="CH375" s="84"/>
      <c r="CI375" s="84"/>
      <c r="CJ375" s="84"/>
      <c r="CK375" s="84"/>
      <c r="CL375" s="84"/>
      <c r="CM375" s="84"/>
      <c r="CN375" s="84"/>
      <c r="CO375" s="84"/>
      <c r="CP375" s="84"/>
      <c r="CQ375" s="84"/>
      <c r="CR375" s="84"/>
      <c r="CS375" s="84"/>
      <c r="CT375" s="84"/>
      <c r="CU375" s="84"/>
      <c r="CV375" s="84"/>
      <c r="CW375" s="84"/>
      <c r="CX375" s="84"/>
      <c r="CY375" s="84"/>
      <c r="CZ375" s="84"/>
      <c r="DA375" s="84"/>
      <c r="DB375" s="84"/>
      <c r="DC375" s="84"/>
      <c r="DD375" s="84"/>
      <c r="DE375" s="84"/>
      <c r="DF375" s="84"/>
      <c r="DG375" s="84"/>
      <c r="DH375" s="84"/>
      <c r="DI375" s="84"/>
      <c r="DJ375" s="84"/>
    </row>
    <row r="376" spans="2:114" x14ac:dyDescent="0.25"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4"/>
      <c r="BF376" s="84"/>
      <c r="BG376" s="84"/>
      <c r="BH376" s="84"/>
      <c r="BI376" s="84"/>
      <c r="BJ376" s="84"/>
      <c r="BK376" s="84"/>
      <c r="BL376" s="84"/>
      <c r="BM376" s="84"/>
      <c r="BN376" s="84"/>
      <c r="BO376" s="84"/>
      <c r="BP376" s="84"/>
      <c r="BQ376" s="84"/>
      <c r="BR376" s="84"/>
      <c r="BS376" s="84"/>
      <c r="BT376" s="84"/>
      <c r="BU376" s="84"/>
      <c r="BV376" s="84"/>
      <c r="BW376" s="84"/>
      <c r="BX376" s="84"/>
      <c r="BY376" s="84"/>
      <c r="BZ376" s="84"/>
      <c r="CA376" s="84"/>
      <c r="CB376" s="84"/>
      <c r="CC376" s="84"/>
      <c r="CD376" s="84"/>
      <c r="CE376" s="84"/>
      <c r="CF376" s="84"/>
      <c r="CG376" s="84"/>
      <c r="CH376" s="84"/>
      <c r="CI376" s="84"/>
      <c r="CJ376" s="84"/>
      <c r="CK376" s="84"/>
      <c r="CL376" s="84"/>
      <c r="CM376" s="84"/>
      <c r="CN376" s="84"/>
      <c r="CO376" s="84"/>
      <c r="CP376" s="84"/>
      <c r="CQ376" s="84"/>
      <c r="CR376" s="84"/>
      <c r="CS376" s="84"/>
      <c r="CT376" s="84"/>
      <c r="CU376" s="84"/>
      <c r="CV376" s="84"/>
      <c r="CW376" s="84"/>
      <c r="CX376" s="84"/>
      <c r="CY376" s="84"/>
      <c r="CZ376" s="84"/>
      <c r="DA376" s="84"/>
      <c r="DB376" s="84"/>
      <c r="DC376" s="84"/>
      <c r="DD376" s="84"/>
      <c r="DE376" s="84"/>
      <c r="DF376" s="84"/>
      <c r="DG376" s="84"/>
      <c r="DH376" s="84"/>
      <c r="DI376" s="84"/>
      <c r="DJ376" s="84"/>
    </row>
    <row r="377" spans="2:114" x14ac:dyDescent="0.25"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4"/>
      <c r="BF377" s="84"/>
      <c r="BG377" s="84"/>
      <c r="BH377" s="84"/>
      <c r="BI377" s="84"/>
      <c r="BJ377" s="84"/>
      <c r="BK377" s="84"/>
      <c r="BL377" s="84"/>
      <c r="BM377" s="84"/>
      <c r="BN377" s="84"/>
      <c r="BO377" s="84"/>
      <c r="BP377" s="84"/>
      <c r="BQ377" s="84"/>
      <c r="BR377" s="84"/>
      <c r="BS377" s="84"/>
      <c r="BT377" s="84"/>
      <c r="BU377" s="84"/>
      <c r="BV377" s="84"/>
      <c r="BW377" s="84"/>
      <c r="BX377" s="84"/>
      <c r="BY377" s="84"/>
      <c r="BZ377" s="84"/>
      <c r="CA377" s="84"/>
      <c r="CB377" s="84"/>
      <c r="CC377" s="84"/>
      <c r="CD377" s="84"/>
      <c r="CE377" s="84"/>
      <c r="CF377" s="84"/>
      <c r="CG377" s="84"/>
      <c r="CH377" s="84"/>
      <c r="CI377" s="84"/>
      <c r="CJ377" s="84"/>
      <c r="CK377" s="84"/>
      <c r="CL377" s="84"/>
      <c r="CM377" s="84"/>
      <c r="CN377" s="84"/>
      <c r="CO377" s="84"/>
      <c r="CP377" s="84"/>
      <c r="CQ377" s="84"/>
      <c r="CR377" s="84"/>
      <c r="CS377" s="84"/>
      <c r="CT377" s="84"/>
      <c r="CU377" s="84"/>
      <c r="CV377" s="84"/>
      <c r="CW377" s="84"/>
      <c r="CX377" s="84"/>
      <c r="CY377" s="84"/>
      <c r="CZ377" s="84"/>
      <c r="DA377" s="84"/>
      <c r="DB377" s="84"/>
      <c r="DC377" s="84"/>
      <c r="DD377" s="84"/>
      <c r="DE377" s="84"/>
      <c r="DF377" s="84"/>
      <c r="DG377" s="84"/>
      <c r="DH377" s="84"/>
      <c r="DI377" s="84"/>
      <c r="DJ377" s="84"/>
    </row>
    <row r="378" spans="2:114" x14ac:dyDescent="0.25"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4"/>
      <c r="BF378" s="84"/>
      <c r="BG378" s="84"/>
      <c r="BH378" s="84"/>
      <c r="BI378" s="84"/>
      <c r="BJ378" s="84"/>
      <c r="BK378" s="84"/>
      <c r="BL378" s="84"/>
      <c r="BM378" s="84"/>
      <c r="BN378" s="84"/>
      <c r="BO378" s="84"/>
      <c r="BP378" s="84"/>
      <c r="BQ378" s="84"/>
      <c r="BR378" s="84"/>
      <c r="BS378" s="84"/>
      <c r="BT378" s="84"/>
      <c r="BU378" s="84"/>
      <c r="BV378" s="84"/>
      <c r="BW378" s="84"/>
      <c r="BX378" s="84"/>
      <c r="BY378" s="84"/>
      <c r="BZ378" s="84"/>
      <c r="CA378" s="84"/>
      <c r="CB378" s="84"/>
      <c r="CC378" s="84"/>
      <c r="CD378" s="84"/>
      <c r="CE378" s="84"/>
      <c r="CF378" s="84"/>
      <c r="CG378" s="84"/>
      <c r="CH378" s="84"/>
      <c r="CI378" s="84"/>
      <c r="CJ378" s="84"/>
      <c r="CK378" s="84"/>
      <c r="CL378" s="84"/>
      <c r="CM378" s="84"/>
      <c r="CN378" s="84"/>
      <c r="CO378" s="84"/>
      <c r="CP378" s="84"/>
      <c r="CQ378" s="84"/>
      <c r="CR378" s="84"/>
      <c r="CS378" s="84"/>
      <c r="CT378" s="84"/>
      <c r="CU378" s="84"/>
      <c r="CV378" s="84"/>
      <c r="CW378" s="84"/>
      <c r="CX378" s="84"/>
      <c r="CY378" s="84"/>
      <c r="CZ378" s="84"/>
      <c r="DA378" s="84"/>
      <c r="DB378" s="84"/>
      <c r="DC378" s="84"/>
      <c r="DD378" s="84"/>
      <c r="DE378" s="84"/>
      <c r="DF378" s="84"/>
      <c r="DG378" s="84"/>
      <c r="DH378" s="84"/>
      <c r="DI378" s="84"/>
      <c r="DJ378" s="84"/>
    </row>
    <row r="379" spans="2:114" x14ac:dyDescent="0.25"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  <c r="BQ379" s="84"/>
      <c r="BR379" s="84"/>
      <c r="BS379" s="84"/>
      <c r="BT379" s="84"/>
      <c r="BU379" s="84"/>
      <c r="BV379" s="84"/>
      <c r="BW379" s="84"/>
      <c r="BX379" s="84"/>
      <c r="BY379" s="84"/>
      <c r="BZ379" s="84"/>
      <c r="CA379" s="84"/>
      <c r="CB379" s="84"/>
      <c r="CC379" s="84"/>
      <c r="CD379" s="84"/>
      <c r="CE379" s="84"/>
      <c r="CF379" s="84"/>
      <c r="CG379" s="84"/>
      <c r="CH379" s="84"/>
      <c r="CI379" s="84"/>
      <c r="CJ379" s="84"/>
      <c r="CK379" s="84"/>
      <c r="CL379" s="84"/>
      <c r="CM379" s="84"/>
      <c r="CN379" s="84"/>
      <c r="CO379" s="84"/>
      <c r="CP379" s="84"/>
      <c r="CQ379" s="84"/>
      <c r="CR379" s="84"/>
      <c r="CS379" s="84"/>
      <c r="CT379" s="84"/>
      <c r="CU379" s="84"/>
      <c r="CV379" s="84"/>
      <c r="CW379" s="84"/>
      <c r="CX379" s="84"/>
      <c r="CY379" s="84"/>
      <c r="CZ379" s="84"/>
      <c r="DA379" s="84"/>
      <c r="DB379" s="84"/>
      <c r="DC379" s="84"/>
      <c r="DD379" s="84"/>
      <c r="DE379" s="84"/>
      <c r="DF379" s="84"/>
      <c r="DG379" s="84"/>
      <c r="DH379" s="84"/>
      <c r="DI379" s="84"/>
      <c r="DJ379" s="84"/>
    </row>
    <row r="380" spans="2:114" x14ac:dyDescent="0.25"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4"/>
      <c r="BF380" s="84"/>
      <c r="BG380" s="84"/>
      <c r="BH380" s="84"/>
      <c r="BI380" s="84"/>
      <c r="BJ380" s="84"/>
      <c r="BK380" s="84"/>
      <c r="BL380" s="84"/>
      <c r="BM380" s="84"/>
      <c r="BN380" s="84"/>
      <c r="BO380" s="84"/>
      <c r="BP380" s="84"/>
      <c r="BQ380" s="84"/>
      <c r="BR380" s="84"/>
      <c r="BS380" s="84"/>
      <c r="BT380" s="84"/>
      <c r="BU380" s="84"/>
      <c r="BV380" s="84"/>
      <c r="BW380" s="84"/>
      <c r="BX380" s="84"/>
      <c r="BY380" s="84"/>
      <c r="BZ380" s="84"/>
      <c r="CA380" s="84"/>
      <c r="CB380" s="84"/>
      <c r="CC380" s="84"/>
      <c r="CD380" s="84"/>
      <c r="CE380" s="84"/>
      <c r="CF380" s="84"/>
      <c r="CG380" s="84"/>
      <c r="CH380" s="84"/>
      <c r="CI380" s="84"/>
      <c r="CJ380" s="84"/>
      <c r="CK380" s="84"/>
      <c r="CL380" s="84"/>
      <c r="CM380" s="84"/>
      <c r="CN380" s="84"/>
      <c r="CO380" s="84"/>
      <c r="CP380" s="84"/>
      <c r="CQ380" s="84"/>
      <c r="CR380" s="84"/>
      <c r="CS380" s="84"/>
      <c r="CT380" s="84"/>
      <c r="CU380" s="84"/>
      <c r="CV380" s="84"/>
      <c r="CW380" s="84"/>
      <c r="CX380" s="84"/>
      <c r="CY380" s="84"/>
      <c r="CZ380" s="84"/>
      <c r="DA380" s="84"/>
      <c r="DB380" s="84"/>
      <c r="DC380" s="84"/>
      <c r="DD380" s="84"/>
      <c r="DE380" s="84"/>
      <c r="DF380" s="84"/>
      <c r="DG380" s="84"/>
      <c r="DH380" s="84"/>
      <c r="DI380" s="84"/>
      <c r="DJ380" s="84"/>
    </row>
    <row r="381" spans="2:114" x14ac:dyDescent="0.25"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4"/>
      <c r="BF381" s="84"/>
      <c r="BG381" s="84"/>
      <c r="BH381" s="84"/>
      <c r="BI381" s="84"/>
      <c r="BJ381" s="84"/>
      <c r="BK381" s="84"/>
      <c r="BL381" s="84"/>
      <c r="BM381" s="84"/>
      <c r="BN381" s="84"/>
      <c r="BO381" s="84"/>
      <c r="BP381" s="84"/>
      <c r="BQ381" s="84"/>
      <c r="BR381" s="84"/>
      <c r="BS381" s="84"/>
      <c r="BT381" s="84"/>
      <c r="BU381" s="84"/>
      <c r="BV381" s="84"/>
      <c r="BW381" s="84"/>
      <c r="BX381" s="84"/>
      <c r="BY381" s="84"/>
      <c r="BZ381" s="84"/>
      <c r="CA381" s="84"/>
      <c r="CB381" s="84"/>
      <c r="CC381" s="84"/>
      <c r="CD381" s="84"/>
      <c r="CE381" s="84"/>
      <c r="CF381" s="84"/>
      <c r="CG381" s="84"/>
      <c r="CH381" s="84"/>
      <c r="CI381" s="84"/>
      <c r="CJ381" s="84"/>
      <c r="CK381" s="84"/>
      <c r="CL381" s="84"/>
      <c r="CM381" s="84"/>
      <c r="CN381" s="84"/>
      <c r="CO381" s="84"/>
      <c r="CP381" s="84"/>
      <c r="CQ381" s="84"/>
      <c r="CR381" s="84"/>
      <c r="CS381" s="84"/>
      <c r="CT381" s="84"/>
      <c r="CU381" s="84"/>
      <c r="CV381" s="84"/>
      <c r="CW381" s="84"/>
      <c r="CX381" s="84"/>
      <c r="CY381" s="84"/>
      <c r="CZ381" s="84"/>
      <c r="DA381" s="84"/>
      <c r="DB381" s="84"/>
      <c r="DC381" s="84"/>
      <c r="DD381" s="84"/>
      <c r="DE381" s="84"/>
      <c r="DF381" s="84"/>
      <c r="DG381" s="84"/>
      <c r="DH381" s="84"/>
      <c r="DI381" s="84"/>
      <c r="DJ381" s="84"/>
    </row>
    <row r="382" spans="2:114" x14ac:dyDescent="0.25"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4"/>
      <c r="BF382" s="84"/>
      <c r="BG382" s="84"/>
      <c r="BH382" s="84"/>
      <c r="BI382" s="84"/>
      <c r="BJ382" s="84"/>
      <c r="BK382" s="84"/>
      <c r="BL382" s="84"/>
      <c r="BM382" s="84"/>
      <c r="BN382" s="84"/>
      <c r="BO382" s="84"/>
      <c r="BP382" s="84"/>
      <c r="BQ382" s="84"/>
      <c r="BR382" s="84"/>
      <c r="BS382" s="84"/>
      <c r="BT382" s="84"/>
      <c r="BU382" s="84"/>
      <c r="BV382" s="84"/>
      <c r="BW382" s="84"/>
      <c r="BX382" s="84"/>
      <c r="BY382" s="84"/>
      <c r="BZ382" s="84"/>
      <c r="CA382" s="84"/>
      <c r="CB382" s="84"/>
      <c r="CC382" s="84"/>
      <c r="CD382" s="84"/>
      <c r="CE382" s="84"/>
      <c r="CF382" s="84"/>
      <c r="CG382" s="84"/>
      <c r="CH382" s="84"/>
      <c r="CI382" s="84"/>
      <c r="CJ382" s="84"/>
      <c r="CK382" s="84"/>
      <c r="CL382" s="84"/>
      <c r="CM382" s="84"/>
      <c r="CN382" s="84"/>
      <c r="CO382" s="84"/>
      <c r="CP382" s="84"/>
      <c r="CQ382" s="84"/>
      <c r="CR382" s="84"/>
      <c r="CS382" s="84"/>
      <c r="CT382" s="84"/>
      <c r="CU382" s="84"/>
      <c r="CV382" s="84"/>
      <c r="CW382" s="84"/>
      <c r="CX382" s="84"/>
      <c r="CY382" s="84"/>
      <c r="CZ382" s="84"/>
      <c r="DA382" s="84"/>
      <c r="DB382" s="84"/>
      <c r="DC382" s="84"/>
      <c r="DD382" s="84"/>
      <c r="DE382" s="84"/>
      <c r="DF382" s="84"/>
      <c r="DG382" s="84"/>
      <c r="DH382" s="84"/>
      <c r="DI382" s="84"/>
      <c r="DJ382" s="84"/>
    </row>
    <row r="383" spans="2:114" x14ac:dyDescent="0.25"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4"/>
      <c r="BF383" s="84"/>
      <c r="BG383" s="84"/>
      <c r="BH383" s="84"/>
      <c r="BI383" s="84"/>
      <c r="BJ383" s="84"/>
      <c r="BK383" s="84"/>
      <c r="BL383" s="84"/>
      <c r="BM383" s="84"/>
      <c r="BN383" s="84"/>
      <c r="BO383" s="84"/>
      <c r="BP383" s="84"/>
      <c r="BQ383" s="84"/>
      <c r="BR383" s="84"/>
      <c r="BS383" s="84"/>
      <c r="BT383" s="84"/>
      <c r="BU383" s="84"/>
      <c r="BV383" s="84"/>
      <c r="BW383" s="84"/>
      <c r="BX383" s="84"/>
      <c r="BY383" s="84"/>
      <c r="BZ383" s="84"/>
      <c r="CA383" s="84"/>
      <c r="CB383" s="84"/>
      <c r="CC383" s="84"/>
      <c r="CD383" s="84"/>
      <c r="CE383" s="84"/>
      <c r="CF383" s="84"/>
      <c r="CG383" s="84"/>
      <c r="CH383" s="84"/>
      <c r="CI383" s="84"/>
      <c r="CJ383" s="84"/>
      <c r="CK383" s="84"/>
      <c r="CL383" s="84"/>
      <c r="CM383" s="84"/>
      <c r="CN383" s="84"/>
      <c r="CO383" s="84"/>
      <c r="CP383" s="84"/>
      <c r="CQ383" s="84"/>
      <c r="CR383" s="84"/>
      <c r="CS383" s="84"/>
      <c r="CT383" s="84"/>
      <c r="CU383" s="84"/>
      <c r="CV383" s="84"/>
      <c r="CW383" s="84"/>
      <c r="CX383" s="84"/>
      <c r="CY383" s="84"/>
      <c r="CZ383" s="84"/>
      <c r="DA383" s="84"/>
      <c r="DB383" s="84"/>
      <c r="DC383" s="84"/>
      <c r="DD383" s="84"/>
      <c r="DE383" s="84"/>
      <c r="DF383" s="84"/>
      <c r="DG383" s="84"/>
      <c r="DH383" s="84"/>
      <c r="DI383" s="84"/>
      <c r="DJ383" s="84"/>
    </row>
    <row r="384" spans="2:114" x14ac:dyDescent="0.25"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84"/>
      <c r="BF384" s="84"/>
      <c r="BG384" s="84"/>
      <c r="BH384" s="84"/>
      <c r="BI384" s="84"/>
      <c r="BJ384" s="84"/>
      <c r="BK384" s="84"/>
      <c r="BL384" s="84"/>
      <c r="BM384" s="84"/>
      <c r="BN384" s="84"/>
      <c r="BO384" s="84"/>
      <c r="BP384" s="84"/>
      <c r="BQ384" s="84"/>
      <c r="BR384" s="84"/>
      <c r="BS384" s="84"/>
      <c r="BT384" s="84"/>
      <c r="BU384" s="84"/>
      <c r="BV384" s="84"/>
      <c r="BW384" s="84"/>
      <c r="BX384" s="84"/>
      <c r="BY384" s="84"/>
      <c r="BZ384" s="84"/>
      <c r="CA384" s="84"/>
      <c r="CB384" s="84"/>
      <c r="CC384" s="84"/>
      <c r="CD384" s="84"/>
      <c r="CE384" s="84"/>
      <c r="CF384" s="84"/>
      <c r="CG384" s="84"/>
      <c r="CH384" s="84"/>
      <c r="CI384" s="84"/>
      <c r="CJ384" s="84"/>
      <c r="CK384" s="84"/>
      <c r="CL384" s="84"/>
      <c r="CM384" s="84"/>
      <c r="CN384" s="84"/>
      <c r="CO384" s="84"/>
      <c r="CP384" s="84"/>
      <c r="CQ384" s="84"/>
      <c r="CR384" s="84"/>
      <c r="CS384" s="84"/>
      <c r="CT384" s="84"/>
      <c r="CU384" s="84"/>
      <c r="CV384" s="84"/>
      <c r="CW384" s="84"/>
      <c r="CX384" s="84"/>
      <c r="CY384" s="84"/>
      <c r="CZ384" s="84"/>
      <c r="DA384" s="84"/>
      <c r="DB384" s="84"/>
      <c r="DC384" s="84"/>
      <c r="DD384" s="84"/>
      <c r="DE384" s="84"/>
      <c r="DF384" s="84"/>
      <c r="DG384" s="84"/>
      <c r="DH384" s="84"/>
      <c r="DI384" s="84"/>
      <c r="DJ384" s="84"/>
    </row>
    <row r="385" spans="2:114" x14ac:dyDescent="0.25"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  <c r="BC385" s="84"/>
      <c r="BD385" s="84"/>
      <c r="BE385" s="84"/>
      <c r="BF385" s="84"/>
      <c r="BG385" s="84"/>
      <c r="BH385" s="84"/>
      <c r="BI385" s="84"/>
      <c r="BJ385" s="84"/>
      <c r="BK385" s="84"/>
      <c r="BL385" s="84"/>
      <c r="BM385" s="84"/>
      <c r="BN385" s="84"/>
      <c r="BO385" s="84"/>
      <c r="BP385" s="84"/>
      <c r="BQ385" s="84"/>
      <c r="BR385" s="84"/>
      <c r="BS385" s="84"/>
      <c r="BT385" s="84"/>
      <c r="BU385" s="84"/>
      <c r="BV385" s="84"/>
      <c r="BW385" s="84"/>
      <c r="BX385" s="84"/>
      <c r="BY385" s="84"/>
      <c r="BZ385" s="84"/>
      <c r="CA385" s="84"/>
      <c r="CB385" s="84"/>
      <c r="CC385" s="84"/>
      <c r="CD385" s="84"/>
      <c r="CE385" s="84"/>
      <c r="CF385" s="84"/>
      <c r="CG385" s="84"/>
      <c r="CH385" s="84"/>
      <c r="CI385" s="84"/>
      <c r="CJ385" s="84"/>
      <c r="CK385" s="84"/>
      <c r="CL385" s="84"/>
      <c r="CM385" s="84"/>
      <c r="CN385" s="84"/>
      <c r="CO385" s="84"/>
      <c r="CP385" s="84"/>
      <c r="CQ385" s="84"/>
      <c r="CR385" s="84"/>
      <c r="CS385" s="84"/>
      <c r="CT385" s="84"/>
      <c r="CU385" s="84"/>
      <c r="CV385" s="84"/>
      <c r="CW385" s="84"/>
      <c r="CX385" s="84"/>
      <c r="CY385" s="84"/>
      <c r="CZ385" s="84"/>
      <c r="DA385" s="84"/>
      <c r="DB385" s="84"/>
      <c r="DC385" s="84"/>
      <c r="DD385" s="84"/>
      <c r="DE385" s="84"/>
      <c r="DF385" s="84"/>
      <c r="DG385" s="84"/>
      <c r="DH385" s="84"/>
      <c r="DI385" s="84"/>
      <c r="DJ385" s="84"/>
    </row>
    <row r="386" spans="2:114" x14ac:dyDescent="0.25"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4"/>
      <c r="BF386" s="84"/>
      <c r="BG386" s="84"/>
      <c r="BH386" s="84"/>
      <c r="BI386" s="84"/>
      <c r="BJ386" s="84"/>
      <c r="BK386" s="84"/>
      <c r="BL386" s="84"/>
      <c r="BM386" s="84"/>
      <c r="BN386" s="84"/>
      <c r="BO386" s="84"/>
      <c r="BP386" s="84"/>
      <c r="BQ386" s="84"/>
      <c r="BR386" s="84"/>
      <c r="BS386" s="84"/>
      <c r="BT386" s="84"/>
      <c r="BU386" s="84"/>
      <c r="BV386" s="84"/>
      <c r="BW386" s="84"/>
      <c r="BX386" s="84"/>
      <c r="BY386" s="84"/>
      <c r="BZ386" s="84"/>
      <c r="CA386" s="84"/>
      <c r="CB386" s="84"/>
      <c r="CC386" s="84"/>
      <c r="CD386" s="84"/>
      <c r="CE386" s="84"/>
      <c r="CF386" s="84"/>
      <c r="CG386" s="84"/>
      <c r="CH386" s="84"/>
      <c r="CI386" s="84"/>
      <c r="CJ386" s="84"/>
      <c r="CK386" s="84"/>
      <c r="CL386" s="84"/>
      <c r="CM386" s="84"/>
      <c r="CN386" s="84"/>
      <c r="CO386" s="84"/>
      <c r="CP386" s="84"/>
      <c r="CQ386" s="84"/>
      <c r="CR386" s="84"/>
      <c r="CS386" s="84"/>
      <c r="CT386" s="84"/>
      <c r="CU386" s="84"/>
      <c r="CV386" s="84"/>
      <c r="CW386" s="84"/>
      <c r="CX386" s="84"/>
      <c r="CY386" s="84"/>
      <c r="CZ386" s="84"/>
      <c r="DA386" s="84"/>
      <c r="DB386" s="84"/>
      <c r="DC386" s="84"/>
      <c r="DD386" s="84"/>
      <c r="DE386" s="84"/>
      <c r="DF386" s="84"/>
      <c r="DG386" s="84"/>
      <c r="DH386" s="84"/>
      <c r="DI386" s="84"/>
      <c r="DJ386" s="84"/>
    </row>
    <row r="387" spans="2:114" x14ac:dyDescent="0.25"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84"/>
      <c r="BF387" s="84"/>
      <c r="BG387" s="84"/>
      <c r="BH387" s="84"/>
      <c r="BI387" s="84"/>
      <c r="BJ387" s="84"/>
      <c r="BK387" s="84"/>
      <c r="BL387" s="84"/>
      <c r="BM387" s="84"/>
      <c r="BN387" s="84"/>
      <c r="BO387" s="84"/>
      <c r="BP387" s="84"/>
      <c r="BQ387" s="84"/>
      <c r="BR387" s="84"/>
      <c r="BS387" s="84"/>
      <c r="BT387" s="84"/>
      <c r="BU387" s="84"/>
      <c r="BV387" s="84"/>
      <c r="BW387" s="84"/>
      <c r="BX387" s="84"/>
      <c r="BY387" s="84"/>
      <c r="BZ387" s="84"/>
      <c r="CA387" s="84"/>
      <c r="CB387" s="84"/>
      <c r="CC387" s="84"/>
      <c r="CD387" s="84"/>
      <c r="CE387" s="84"/>
      <c r="CF387" s="84"/>
      <c r="CG387" s="84"/>
      <c r="CH387" s="84"/>
      <c r="CI387" s="84"/>
      <c r="CJ387" s="84"/>
      <c r="CK387" s="84"/>
      <c r="CL387" s="84"/>
      <c r="CM387" s="84"/>
      <c r="CN387" s="84"/>
      <c r="CO387" s="84"/>
      <c r="CP387" s="84"/>
      <c r="CQ387" s="84"/>
      <c r="CR387" s="84"/>
      <c r="CS387" s="84"/>
      <c r="CT387" s="84"/>
      <c r="CU387" s="84"/>
      <c r="CV387" s="84"/>
      <c r="CW387" s="84"/>
      <c r="CX387" s="84"/>
      <c r="CY387" s="84"/>
      <c r="CZ387" s="84"/>
      <c r="DA387" s="84"/>
      <c r="DB387" s="84"/>
      <c r="DC387" s="84"/>
      <c r="DD387" s="84"/>
      <c r="DE387" s="84"/>
      <c r="DF387" s="84"/>
      <c r="DG387" s="84"/>
      <c r="DH387" s="84"/>
      <c r="DI387" s="84"/>
      <c r="DJ387" s="84"/>
    </row>
    <row r="388" spans="2:114" x14ac:dyDescent="0.25"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84"/>
      <c r="BF388" s="84"/>
      <c r="BG388" s="84"/>
      <c r="BH388" s="84"/>
      <c r="BI388" s="84"/>
      <c r="BJ388" s="84"/>
      <c r="BK388" s="84"/>
      <c r="BL388" s="84"/>
      <c r="BM388" s="84"/>
      <c r="BN388" s="84"/>
      <c r="BO388" s="84"/>
      <c r="BP388" s="84"/>
      <c r="BQ388" s="84"/>
      <c r="BR388" s="84"/>
      <c r="BS388" s="84"/>
      <c r="BT388" s="84"/>
      <c r="BU388" s="84"/>
      <c r="BV388" s="84"/>
      <c r="BW388" s="84"/>
      <c r="BX388" s="84"/>
      <c r="BY388" s="84"/>
      <c r="BZ388" s="84"/>
      <c r="CA388" s="84"/>
      <c r="CB388" s="84"/>
      <c r="CC388" s="84"/>
      <c r="CD388" s="84"/>
      <c r="CE388" s="84"/>
      <c r="CF388" s="84"/>
      <c r="CG388" s="84"/>
      <c r="CH388" s="84"/>
      <c r="CI388" s="84"/>
      <c r="CJ388" s="84"/>
      <c r="CK388" s="84"/>
      <c r="CL388" s="84"/>
      <c r="CM388" s="84"/>
      <c r="CN388" s="84"/>
      <c r="CO388" s="84"/>
      <c r="CP388" s="84"/>
      <c r="CQ388" s="84"/>
      <c r="CR388" s="84"/>
      <c r="CS388" s="84"/>
      <c r="CT388" s="84"/>
      <c r="CU388" s="84"/>
      <c r="CV388" s="84"/>
      <c r="CW388" s="84"/>
      <c r="CX388" s="84"/>
      <c r="CY388" s="84"/>
      <c r="CZ388" s="84"/>
      <c r="DA388" s="84"/>
      <c r="DB388" s="84"/>
      <c r="DC388" s="84"/>
      <c r="DD388" s="84"/>
      <c r="DE388" s="84"/>
      <c r="DF388" s="84"/>
      <c r="DG388" s="84"/>
      <c r="DH388" s="84"/>
      <c r="DI388" s="84"/>
      <c r="DJ388" s="84"/>
    </row>
    <row r="389" spans="2:114" x14ac:dyDescent="0.25"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  <c r="BQ389" s="84"/>
      <c r="BR389" s="84"/>
      <c r="BS389" s="84"/>
      <c r="BT389" s="84"/>
      <c r="BU389" s="84"/>
      <c r="BV389" s="84"/>
      <c r="BW389" s="84"/>
      <c r="BX389" s="84"/>
      <c r="BY389" s="84"/>
      <c r="BZ389" s="84"/>
      <c r="CA389" s="84"/>
      <c r="CB389" s="84"/>
      <c r="CC389" s="84"/>
      <c r="CD389" s="84"/>
      <c r="CE389" s="84"/>
      <c r="CF389" s="84"/>
      <c r="CG389" s="84"/>
      <c r="CH389" s="84"/>
      <c r="CI389" s="84"/>
      <c r="CJ389" s="84"/>
      <c r="CK389" s="84"/>
      <c r="CL389" s="84"/>
      <c r="CM389" s="84"/>
      <c r="CN389" s="84"/>
      <c r="CO389" s="84"/>
      <c r="CP389" s="84"/>
      <c r="CQ389" s="84"/>
      <c r="CR389" s="84"/>
      <c r="CS389" s="84"/>
      <c r="CT389" s="84"/>
      <c r="CU389" s="84"/>
      <c r="CV389" s="84"/>
      <c r="CW389" s="84"/>
      <c r="CX389" s="84"/>
      <c r="CY389" s="84"/>
      <c r="CZ389" s="84"/>
      <c r="DA389" s="84"/>
      <c r="DB389" s="84"/>
      <c r="DC389" s="84"/>
      <c r="DD389" s="84"/>
      <c r="DE389" s="84"/>
      <c r="DF389" s="84"/>
      <c r="DG389" s="84"/>
      <c r="DH389" s="84"/>
      <c r="DI389" s="84"/>
      <c r="DJ389" s="84"/>
    </row>
    <row r="390" spans="2:114" x14ac:dyDescent="0.25"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  <c r="BC390" s="84"/>
      <c r="BD390" s="84"/>
      <c r="BE390" s="84"/>
      <c r="BF390" s="84"/>
      <c r="BG390" s="84"/>
      <c r="BH390" s="84"/>
      <c r="BI390" s="84"/>
      <c r="BJ390" s="84"/>
      <c r="BK390" s="84"/>
      <c r="BL390" s="84"/>
      <c r="BM390" s="84"/>
      <c r="BN390" s="84"/>
      <c r="BO390" s="84"/>
      <c r="BP390" s="84"/>
      <c r="BQ390" s="84"/>
      <c r="BR390" s="84"/>
      <c r="BS390" s="84"/>
      <c r="BT390" s="84"/>
      <c r="BU390" s="84"/>
      <c r="BV390" s="84"/>
      <c r="BW390" s="84"/>
      <c r="BX390" s="84"/>
      <c r="BY390" s="84"/>
      <c r="BZ390" s="84"/>
      <c r="CA390" s="84"/>
      <c r="CB390" s="84"/>
      <c r="CC390" s="84"/>
      <c r="CD390" s="84"/>
      <c r="CE390" s="84"/>
      <c r="CF390" s="84"/>
      <c r="CG390" s="84"/>
      <c r="CH390" s="84"/>
      <c r="CI390" s="84"/>
      <c r="CJ390" s="84"/>
      <c r="CK390" s="84"/>
      <c r="CL390" s="84"/>
      <c r="CM390" s="84"/>
      <c r="CN390" s="84"/>
      <c r="CO390" s="84"/>
      <c r="CP390" s="84"/>
      <c r="CQ390" s="84"/>
      <c r="CR390" s="84"/>
      <c r="CS390" s="84"/>
      <c r="CT390" s="84"/>
      <c r="CU390" s="84"/>
      <c r="CV390" s="84"/>
      <c r="CW390" s="84"/>
      <c r="CX390" s="84"/>
      <c r="CY390" s="84"/>
      <c r="CZ390" s="84"/>
      <c r="DA390" s="84"/>
      <c r="DB390" s="84"/>
      <c r="DC390" s="84"/>
      <c r="DD390" s="84"/>
      <c r="DE390" s="84"/>
      <c r="DF390" s="84"/>
      <c r="DG390" s="84"/>
      <c r="DH390" s="84"/>
      <c r="DI390" s="84"/>
      <c r="DJ390" s="84"/>
    </row>
    <row r="391" spans="2:114" x14ac:dyDescent="0.25"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84"/>
      <c r="BF391" s="84"/>
      <c r="BG391" s="84"/>
      <c r="BH391" s="84"/>
      <c r="BI391" s="84"/>
      <c r="BJ391" s="84"/>
      <c r="BK391" s="84"/>
      <c r="BL391" s="84"/>
      <c r="BM391" s="84"/>
      <c r="BN391" s="84"/>
      <c r="BO391" s="84"/>
      <c r="BP391" s="84"/>
      <c r="BQ391" s="84"/>
      <c r="BR391" s="84"/>
      <c r="BS391" s="84"/>
      <c r="BT391" s="84"/>
      <c r="BU391" s="84"/>
      <c r="BV391" s="84"/>
      <c r="BW391" s="84"/>
      <c r="BX391" s="84"/>
      <c r="BY391" s="84"/>
      <c r="BZ391" s="84"/>
      <c r="CA391" s="84"/>
      <c r="CB391" s="84"/>
      <c r="CC391" s="84"/>
      <c r="CD391" s="84"/>
      <c r="CE391" s="84"/>
      <c r="CF391" s="84"/>
      <c r="CG391" s="84"/>
      <c r="CH391" s="84"/>
      <c r="CI391" s="84"/>
      <c r="CJ391" s="84"/>
      <c r="CK391" s="84"/>
      <c r="CL391" s="84"/>
      <c r="CM391" s="84"/>
      <c r="CN391" s="84"/>
      <c r="CO391" s="84"/>
      <c r="CP391" s="84"/>
      <c r="CQ391" s="84"/>
      <c r="CR391" s="84"/>
      <c r="CS391" s="84"/>
      <c r="CT391" s="84"/>
      <c r="CU391" s="84"/>
      <c r="CV391" s="84"/>
      <c r="CW391" s="84"/>
      <c r="CX391" s="84"/>
      <c r="CY391" s="84"/>
      <c r="CZ391" s="84"/>
      <c r="DA391" s="84"/>
      <c r="DB391" s="84"/>
      <c r="DC391" s="84"/>
      <c r="DD391" s="84"/>
      <c r="DE391" s="84"/>
      <c r="DF391" s="84"/>
      <c r="DG391" s="84"/>
      <c r="DH391" s="84"/>
      <c r="DI391" s="84"/>
      <c r="DJ391" s="84"/>
    </row>
    <row r="392" spans="2:114" x14ac:dyDescent="0.25"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4"/>
      <c r="BF392" s="84"/>
      <c r="BG392" s="84"/>
      <c r="BH392" s="84"/>
      <c r="BI392" s="84"/>
      <c r="BJ392" s="84"/>
      <c r="BK392" s="84"/>
      <c r="BL392" s="84"/>
      <c r="BM392" s="84"/>
      <c r="BN392" s="84"/>
      <c r="BO392" s="84"/>
      <c r="BP392" s="84"/>
      <c r="BQ392" s="84"/>
      <c r="BR392" s="84"/>
      <c r="BS392" s="84"/>
      <c r="BT392" s="84"/>
      <c r="BU392" s="84"/>
      <c r="BV392" s="84"/>
      <c r="BW392" s="84"/>
      <c r="BX392" s="84"/>
      <c r="BY392" s="84"/>
      <c r="BZ392" s="84"/>
      <c r="CA392" s="84"/>
      <c r="CB392" s="84"/>
      <c r="CC392" s="84"/>
      <c r="CD392" s="84"/>
      <c r="CE392" s="84"/>
      <c r="CF392" s="84"/>
      <c r="CG392" s="84"/>
      <c r="CH392" s="84"/>
      <c r="CI392" s="84"/>
      <c r="CJ392" s="84"/>
      <c r="CK392" s="84"/>
      <c r="CL392" s="84"/>
      <c r="CM392" s="84"/>
      <c r="CN392" s="84"/>
      <c r="CO392" s="84"/>
      <c r="CP392" s="84"/>
      <c r="CQ392" s="84"/>
      <c r="CR392" s="84"/>
      <c r="CS392" s="84"/>
      <c r="CT392" s="84"/>
      <c r="CU392" s="84"/>
      <c r="CV392" s="84"/>
      <c r="CW392" s="84"/>
      <c r="CX392" s="84"/>
      <c r="CY392" s="84"/>
      <c r="CZ392" s="84"/>
      <c r="DA392" s="84"/>
      <c r="DB392" s="84"/>
      <c r="DC392" s="84"/>
      <c r="DD392" s="84"/>
      <c r="DE392" s="84"/>
      <c r="DF392" s="84"/>
      <c r="DG392" s="84"/>
      <c r="DH392" s="84"/>
      <c r="DI392" s="84"/>
      <c r="DJ392" s="84"/>
    </row>
    <row r="393" spans="2:114" x14ac:dyDescent="0.25"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84"/>
      <c r="BF393" s="84"/>
      <c r="BG393" s="84"/>
      <c r="BH393" s="84"/>
      <c r="BI393" s="84"/>
      <c r="BJ393" s="84"/>
      <c r="BK393" s="84"/>
      <c r="BL393" s="84"/>
      <c r="BM393" s="84"/>
      <c r="BN393" s="84"/>
      <c r="BO393" s="84"/>
      <c r="BP393" s="84"/>
      <c r="BQ393" s="84"/>
      <c r="BR393" s="84"/>
      <c r="BS393" s="84"/>
      <c r="BT393" s="84"/>
      <c r="BU393" s="84"/>
      <c r="BV393" s="84"/>
      <c r="BW393" s="84"/>
      <c r="BX393" s="84"/>
      <c r="BY393" s="84"/>
      <c r="BZ393" s="84"/>
      <c r="CA393" s="84"/>
      <c r="CB393" s="84"/>
      <c r="CC393" s="84"/>
      <c r="CD393" s="84"/>
      <c r="CE393" s="84"/>
      <c r="CF393" s="84"/>
      <c r="CG393" s="84"/>
      <c r="CH393" s="84"/>
      <c r="CI393" s="84"/>
      <c r="CJ393" s="84"/>
      <c r="CK393" s="84"/>
      <c r="CL393" s="84"/>
      <c r="CM393" s="84"/>
      <c r="CN393" s="84"/>
      <c r="CO393" s="84"/>
      <c r="CP393" s="84"/>
      <c r="CQ393" s="84"/>
      <c r="CR393" s="84"/>
      <c r="CS393" s="84"/>
      <c r="CT393" s="84"/>
      <c r="CU393" s="84"/>
      <c r="CV393" s="84"/>
      <c r="CW393" s="84"/>
      <c r="CX393" s="84"/>
      <c r="CY393" s="84"/>
      <c r="CZ393" s="84"/>
      <c r="DA393" s="84"/>
      <c r="DB393" s="84"/>
      <c r="DC393" s="84"/>
      <c r="DD393" s="84"/>
      <c r="DE393" s="84"/>
      <c r="DF393" s="84"/>
      <c r="DG393" s="84"/>
      <c r="DH393" s="84"/>
      <c r="DI393" s="84"/>
      <c r="DJ393" s="84"/>
    </row>
    <row r="394" spans="2:114" x14ac:dyDescent="0.25"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84"/>
      <c r="AX394" s="84"/>
      <c r="AY394" s="84"/>
      <c r="AZ394" s="84"/>
      <c r="BA394" s="84"/>
      <c r="BB394" s="84"/>
      <c r="BC394" s="84"/>
      <c r="BD394" s="84"/>
      <c r="BE394" s="84"/>
      <c r="BF394" s="84"/>
      <c r="BG394" s="84"/>
      <c r="BH394" s="84"/>
      <c r="BI394" s="84"/>
      <c r="BJ394" s="84"/>
      <c r="BK394" s="84"/>
      <c r="BL394" s="84"/>
      <c r="BM394" s="84"/>
      <c r="BN394" s="84"/>
      <c r="BO394" s="84"/>
      <c r="BP394" s="84"/>
      <c r="BQ394" s="84"/>
      <c r="BR394" s="84"/>
      <c r="BS394" s="84"/>
      <c r="BT394" s="84"/>
      <c r="BU394" s="84"/>
      <c r="BV394" s="84"/>
      <c r="BW394" s="84"/>
      <c r="BX394" s="84"/>
      <c r="BY394" s="84"/>
      <c r="BZ394" s="84"/>
      <c r="CA394" s="84"/>
      <c r="CB394" s="84"/>
      <c r="CC394" s="84"/>
      <c r="CD394" s="84"/>
      <c r="CE394" s="84"/>
      <c r="CF394" s="84"/>
      <c r="CG394" s="84"/>
      <c r="CH394" s="84"/>
      <c r="CI394" s="84"/>
      <c r="CJ394" s="84"/>
      <c r="CK394" s="84"/>
      <c r="CL394" s="84"/>
      <c r="CM394" s="84"/>
      <c r="CN394" s="84"/>
      <c r="CO394" s="84"/>
      <c r="CP394" s="84"/>
      <c r="CQ394" s="84"/>
      <c r="CR394" s="84"/>
      <c r="CS394" s="84"/>
      <c r="CT394" s="84"/>
      <c r="CU394" s="84"/>
      <c r="CV394" s="84"/>
      <c r="CW394" s="84"/>
      <c r="CX394" s="84"/>
      <c r="CY394" s="84"/>
      <c r="CZ394" s="84"/>
      <c r="DA394" s="84"/>
      <c r="DB394" s="84"/>
      <c r="DC394" s="84"/>
      <c r="DD394" s="84"/>
      <c r="DE394" s="84"/>
      <c r="DF394" s="84"/>
      <c r="DG394" s="84"/>
      <c r="DH394" s="84"/>
      <c r="DI394" s="84"/>
      <c r="DJ394" s="84"/>
    </row>
    <row r="395" spans="2:114" x14ac:dyDescent="0.25"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4"/>
      <c r="BF395" s="84"/>
      <c r="BG395" s="84"/>
      <c r="BH395" s="84"/>
      <c r="BI395" s="84"/>
      <c r="BJ395" s="84"/>
      <c r="BK395" s="84"/>
      <c r="BL395" s="84"/>
      <c r="BM395" s="84"/>
      <c r="BN395" s="84"/>
      <c r="BO395" s="84"/>
      <c r="BP395" s="84"/>
      <c r="BQ395" s="84"/>
      <c r="BR395" s="84"/>
      <c r="BS395" s="84"/>
      <c r="BT395" s="84"/>
      <c r="BU395" s="84"/>
      <c r="BV395" s="84"/>
      <c r="BW395" s="84"/>
      <c r="BX395" s="84"/>
      <c r="BY395" s="84"/>
      <c r="BZ395" s="84"/>
      <c r="CA395" s="84"/>
      <c r="CB395" s="84"/>
      <c r="CC395" s="84"/>
      <c r="CD395" s="84"/>
      <c r="CE395" s="84"/>
      <c r="CF395" s="84"/>
      <c r="CG395" s="84"/>
      <c r="CH395" s="84"/>
      <c r="CI395" s="84"/>
      <c r="CJ395" s="84"/>
      <c r="CK395" s="84"/>
      <c r="CL395" s="84"/>
      <c r="CM395" s="84"/>
      <c r="CN395" s="84"/>
      <c r="CO395" s="84"/>
      <c r="CP395" s="84"/>
      <c r="CQ395" s="84"/>
      <c r="CR395" s="84"/>
      <c r="CS395" s="84"/>
      <c r="CT395" s="84"/>
      <c r="CU395" s="84"/>
      <c r="CV395" s="84"/>
      <c r="CW395" s="84"/>
      <c r="CX395" s="84"/>
      <c r="CY395" s="84"/>
      <c r="CZ395" s="84"/>
      <c r="DA395" s="84"/>
      <c r="DB395" s="84"/>
      <c r="DC395" s="84"/>
      <c r="DD395" s="84"/>
      <c r="DE395" s="84"/>
      <c r="DF395" s="84"/>
      <c r="DG395" s="84"/>
      <c r="DH395" s="84"/>
      <c r="DI395" s="84"/>
      <c r="DJ395" s="84"/>
    </row>
    <row r="396" spans="2:114" x14ac:dyDescent="0.25"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4"/>
      <c r="BF396" s="84"/>
      <c r="BG396" s="84"/>
      <c r="BH396" s="84"/>
      <c r="BI396" s="84"/>
      <c r="BJ396" s="84"/>
      <c r="BK396" s="84"/>
      <c r="BL396" s="84"/>
      <c r="BM396" s="84"/>
      <c r="BN396" s="84"/>
      <c r="BO396" s="84"/>
      <c r="BP396" s="84"/>
      <c r="BQ396" s="84"/>
      <c r="BR396" s="84"/>
      <c r="BS396" s="84"/>
      <c r="BT396" s="84"/>
      <c r="BU396" s="84"/>
      <c r="BV396" s="84"/>
      <c r="BW396" s="84"/>
      <c r="BX396" s="84"/>
      <c r="BY396" s="84"/>
      <c r="BZ396" s="84"/>
      <c r="CA396" s="84"/>
      <c r="CB396" s="84"/>
      <c r="CC396" s="84"/>
      <c r="CD396" s="84"/>
      <c r="CE396" s="84"/>
      <c r="CF396" s="84"/>
      <c r="CG396" s="84"/>
      <c r="CH396" s="84"/>
      <c r="CI396" s="84"/>
      <c r="CJ396" s="84"/>
      <c r="CK396" s="84"/>
      <c r="CL396" s="84"/>
      <c r="CM396" s="84"/>
      <c r="CN396" s="84"/>
      <c r="CO396" s="84"/>
      <c r="CP396" s="84"/>
      <c r="CQ396" s="84"/>
      <c r="CR396" s="84"/>
      <c r="CS396" s="84"/>
      <c r="CT396" s="84"/>
      <c r="CU396" s="84"/>
      <c r="CV396" s="84"/>
      <c r="CW396" s="84"/>
      <c r="CX396" s="84"/>
      <c r="CY396" s="84"/>
      <c r="CZ396" s="84"/>
      <c r="DA396" s="84"/>
      <c r="DB396" s="84"/>
      <c r="DC396" s="84"/>
      <c r="DD396" s="84"/>
      <c r="DE396" s="84"/>
      <c r="DF396" s="84"/>
      <c r="DG396" s="84"/>
      <c r="DH396" s="84"/>
      <c r="DI396" s="84"/>
      <c r="DJ396" s="84"/>
    </row>
    <row r="397" spans="2:114" x14ac:dyDescent="0.25"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4"/>
      <c r="BF397" s="84"/>
      <c r="BG397" s="84"/>
      <c r="BH397" s="84"/>
      <c r="BI397" s="84"/>
      <c r="BJ397" s="84"/>
      <c r="BK397" s="84"/>
      <c r="BL397" s="84"/>
      <c r="BM397" s="84"/>
      <c r="BN397" s="84"/>
      <c r="BO397" s="84"/>
      <c r="BP397" s="84"/>
      <c r="BQ397" s="84"/>
      <c r="BR397" s="84"/>
      <c r="BS397" s="84"/>
      <c r="BT397" s="84"/>
      <c r="BU397" s="84"/>
      <c r="BV397" s="84"/>
      <c r="BW397" s="84"/>
      <c r="BX397" s="84"/>
      <c r="BY397" s="84"/>
      <c r="BZ397" s="84"/>
      <c r="CA397" s="84"/>
      <c r="CB397" s="84"/>
      <c r="CC397" s="84"/>
      <c r="CD397" s="84"/>
      <c r="CE397" s="84"/>
      <c r="CF397" s="84"/>
      <c r="CG397" s="84"/>
      <c r="CH397" s="84"/>
      <c r="CI397" s="84"/>
      <c r="CJ397" s="84"/>
      <c r="CK397" s="84"/>
      <c r="CL397" s="84"/>
      <c r="CM397" s="84"/>
      <c r="CN397" s="84"/>
      <c r="CO397" s="84"/>
      <c r="CP397" s="84"/>
      <c r="CQ397" s="84"/>
      <c r="CR397" s="84"/>
      <c r="CS397" s="84"/>
      <c r="CT397" s="84"/>
      <c r="CU397" s="84"/>
      <c r="CV397" s="84"/>
      <c r="CW397" s="84"/>
      <c r="CX397" s="84"/>
      <c r="CY397" s="84"/>
      <c r="CZ397" s="84"/>
      <c r="DA397" s="84"/>
      <c r="DB397" s="84"/>
      <c r="DC397" s="84"/>
      <c r="DD397" s="84"/>
      <c r="DE397" s="84"/>
      <c r="DF397" s="84"/>
      <c r="DG397" s="84"/>
      <c r="DH397" s="84"/>
      <c r="DI397" s="84"/>
      <c r="DJ397" s="84"/>
    </row>
    <row r="398" spans="2:114" x14ac:dyDescent="0.25"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84"/>
      <c r="BF398" s="84"/>
      <c r="BG398" s="84"/>
      <c r="BH398" s="84"/>
      <c r="BI398" s="84"/>
      <c r="BJ398" s="84"/>
      <c r="BK398" s="84"/>
      <c r="BL398" s="84"/>
      <c r="BM398" s="84"/>
      <c r="BN398" s="84"/>
      <c r="BO398" s="84"/>
      <c r="BP398" s="84"/>
      <c r="BQ398" s="84"/>
      <c r="BR398" s="84"/>
      <c r="BS398" s="84"/>
      <c r="BT398" s="84"/>
      <c r="BU398" s="84"/>
      <c r="BV398" s="84"/>
      <c r="BW398" s="84"/>
      <c r="BX398" s="84"/>
      <c r="BY398" s="84"/>
      <c r="BZ398" s="84"/>
      <c r="CA398" s="84"/>
      <c r="CB398" s="84"/>
      <c r="CC398" s="84"/>
      <c r="CD398" s="84"/>
      <c r="CE398" s="84"/>
      <c r="CF398" s="84"/>
      <c r="CG398" s="84"/>
      <c r="CH398" s="84"/>
      <c r="CI398" s="84"/>
      <c r="CJ398" s="84"/>
      <c r="CK398" s="84"/>
      <c r="CL398" s="84"/>
      <c r="CM398" s="84"/>
      <c r="CN398" s="84"/>
      <c r="CO398" s="84"/>
      <c r="CP398" s="84"/>
      <c r="CQ398" s="84"/>
      <c r="CR398" s="84"/>
      <c r="CS398" s="84"/>
      <c r="CT398" s="84"/>
      <c r="CU398" s="84"/>
      <c r="CV398" s="84"/>
      <c r="CW398" s="84"/>
      <c r="CX398" s="84"/>
      <c r="CY398" s="84"/>
      <c r="CZ398" s="84"/>
      <c r="DA398" s="84"/>
      <c r="DB398" s="84"/>
      <c r="DC398" s="84"/>
      <c r="DD398" s="84"/>
      <c r="DE398" s="84"/>
      <c r="DF398" s="84"/>
      <c r="DG398" s="84"/>
      <c r="DH398" s="84"/>
      <c r="DI398" s="84"/>
      <c r="DJ398" s="84"/>
    </row>
    <row r="399" spans="2:114" x14ac:dyDescent="0.25"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  <c r="BQ399" s="84"/>
      <c r="BR399" s="84"/>
      <c r="BS399" s="84"/>
      <c r="BT399" s="84"/>
      <c r="BU399" s="84"/>
      <c r="BV399" s="84"/>
      <c r="BW399" s="84"/>
      <c r="BX399" s="84"/>
      <c r="BY399" s="84"/>
      <c r="BZ399" s="84"/>
      <c r="CA399" s="84"/>
      <c r="CB399" s="84"/>
      <c r="CC399" s="84"/>
      <c r="CD399" s="84"/>
      <c r="CE399" s="84"/>
      <c r="CF399" s="84"/>
      <c r="CG399" s="84"/>
      <c r="CH399" s="84"/>
      <c r="CI399" s="84"/>
      <c r="CJ399" s="84"/>
      <c r="CK399" s="84"/>
      <c r="CL399" s="84"/>
      <c r="CM399" s="84"/>
      <c r="CN399" s="84"/>
      <c r="CO399" s="84"/>
      <c r="CP399" s="84"/>
      <c r="CQ399" s="84"/>
      <c r="CR399" s="84"/>
      <c r="CS399" s="84"/>
      <c r="CT399" s="84"/>
      <c r="CU399" s="84"/>
      <c r="CV399" s="84"/>
      <c r="CW399" s="84"/>
      <c r="CX399" s="84"/>
      <c r="CY399" s="84"/>
      <c r="CZ399" s="84"/>
      <c r="DA399" s="84"/>
      <c r="DB399" s="84"/>
      <c r="DC399" s="84"/>
      <c r="DD399" s="84"/>
      <c r="DE399" s="84"/>
      <c r="DF399" s="84"/>
      <c r="DG399" s="84"/>
      <c r="DH399" s="84"/>
      <c r="DI399" s="84"/>
      <c r="DJ399" s="84"/>
    </row>
    <row r="400" spans="2:114" x14ac:dyDescent="0.25"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84"/>
      <c r="BF400" s="84"/>
      <c r="BG400" s="84"/>
      <c r="BH400" s="84"/>
      <c r="BI400" s="84"/>
      <c r="BJ400" s="84"/>
      <c r="BK400" s="84"/>
      <c r="BL400" s="84"/>
      <c r="BM400" s="84"/>
      <c r="BN400" s="84"/>
      <c r="BO400" s="84"/>
      <c r="BP400" s="84"/>
      <c r="BQ400" s="84"/>
      <c r="BR400" s="84"/>
      <c r="BS400" s="84"/>
      <c r="BT400" s="84"/>
      <c r="BU400" s="84"/>
      <c r="BV400" s="84"/>
      <c r="BW400" s="84"/>
      <c r="BX400" s="84"/>
      <c r="BY400" s="84"/>
      <c r="BZ400" s="84"/>
      <c r="CA400" s="84"/>
      <c r="CB400" s="84"/>
      <c r="CC400" s="84"/>
      <c r="CD400" s="84"/>
      <c r="CE400" s="84"/>
      <c r="CF400" s="84"/>
      <c r="CG400" s="84"/>
      <c r="CH400" s="84"/>
      <c r="CI400" s="84"/>
      <c r="CJ400" s="84"/>
      <c r="CK400" s="84"/>
      <c r="CL400" s="84"/>
      <c r="CM400" s="84"/>
      <c r="CN400" s="84"/>
      <c r="CO400" s="84"/>
      <c r="CP400" s="84"/>
      <c r="CQ400" s="84"/>
      <c r="CR400" s="84"/>
      <c r="CS400" s="84"/>
      <c r="CT400" s="84"/>
      <c r="CU400" s="84"/>
      <c r="CV400" s="84"/>
      <c r="CW400" s="84"/>
      <c r="CX400" s="84"/>
      <c r="CY400" s="84"/>
      <c r="CZ400" s="84"/>
      <c r="DA400" s="84"/>
      <c r="DB400" s="84"/>
      <c r="DC400" s="84"/>
      <c r="DD400" s="84"/>
      <c r="DE400" s="84"/>
      <c r="DF400" s="84"/>
      <c r="DG400" s="84"/>
      <c r="DH400" s="84"/>
      <c r="DI400" s="84"/>
      <c r="DJ400" s="84"/>
    </row>
    <row r="401" spans="2:114" x14ac:dyDescent="0.25"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4"/>
      <c r="BF401" s="84"/>
      <c r="BG401" s="84"/>
      <c r="BH401" s="84"/>
      <c r="BI401" s="84"/>
      <c r="BJ401" s="84"/>
      <c r="BK401" s="84"/>
      <c r="BL401" s="84"/>
      <c r="BM401" s="84"/>
      <c r="BN401" s="84"/>
      <c r="BO401" s="84"/>
      <c r="BP401" s="84"/>
      <c r="BQ401" s="84"/>
      <c r="BR401" s="84"/>
      <c r="BS401" s="84"/>
      <c r="BT401" s="84"/>
      <c r="BU401" s="84"/>
      <c r="BV401" s="84"/>
      <c r="BW401" s="84"/>
      <c r="BX401" s="84"/>
      <c r="BY401" s="84"/>
      <c r="BZ401" s="84"/>
      <c r="CA401" s="84"/>
      <c r="CB401" s="84"/>
      <c r="CC401" s="84"/>
      <c r="CD401" s="84"/>
      <c r="CE401" s="84"/>
      <c r="CF401" s="84"/>
      <c r="CG401" s="84"/>
      <c r="CH401" s="84"/>
      <c r="CI401" s="84"/>
      <c r="CJ401" s="84"/>
      <c r="CK401" s="84"/>
      <c r="CL401" s="84"/>
      <c r="CM401" s="84"/>
      <c r="CN401" s="84"/>
      <c r="CO401" s="84"/>
      <c r="CP401" s="84"/>
      <c r="CQ401" s="84"/>
      <c r="CR401" s="84"/>
      <c r="CS401" s="84"/>
      <c r="CT401" s="84"/>
      <c r="CU401" s="84"/>
      <c r="CV401" s="84"/>
      <c r="CW401" s="84"/>
      <c r="CX401" s="84"/>
      <c r="CY401" s="84"/>
      <c r="CZ401" s="84"/>
      <c r="DA401" s="84"/>
      <c r="DB401" s="84"/>
      <c r="DC401" s="84"/>
      <c r="DD401" s="84"/>
      <c r="DE401" s="84"/>
      <c r="DF401" s="84"/>
      <c r="DG401" s="84"/>
      <c r="DH401" s="84"/>
      <c r="DI401" s="84"/>
      <c r="DJ401" s="84"/>
    </row>
    <row r="402" spans="2:114" x14ac:dyDescent="0.25"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4"/>
      <c r="BF402" s="84"/>
      <c r="BG402" s="84"/>
      <c r="BH402" s="84"/>
      <c r="BI402" s="84"/>
      <c r="BJ402" s="84"/>
      <c r="BK402" s="84"/>
      <c r="BL402" s="84"/>
      <c r="BM402" s="84"/>
      <c r="BN402" s="84"/>
      <c r="BO402" s="84"/>
      <c r="BP402" s="84"/>
      <c r="BQ402" s="84"/>
      <c r="BR402" s="84"/>
      <c r="BS402" s="84"/>
      <c r="BT402" s="84"/>
      <c r="BU402" s="84"/>
      <c r="BV402" s="84"/>
      <c r="BW402" s="84"/>
      <c r="BX402" s="84"/>
      <c r="BY402" s="84"/>
      <c r="BZ402" s="84"/>
      <c r="CA402" s="84"/>
      <c r="CB402" s="84"/>
      <c r="CC402" s="84"/>
      <c r="CD402" s="84"/>
      <c r="CE402" s="84"/>
      <c r="CF402" s="84"/>
      <c r="CG402" s="84"/>
      <c r="CH402" s="84"/>
      <c r="CI402" s="84"/>
      <c r="CJ402" s="84"/>
      <c r="CK402" s="84"/>
      <c r="CL402" s="84"/>
      <c r="CM402" s="84"/>
      <c r="CN402" s="84"/>
      <c r="CO402" s="84"/>
      <c r="CP402" s="84"/>
      <c r="CQ402" s="84"/>
      <c r="CR402" s="84"/>
      <c r="CS402" s="84"/>
      <c r="CT402" s="84"/>
      <c r="CU402" s="84"/>
      <c r="CV402" s="84"/>
      <c r="CW402" s="84"/>
      <c r="CX402" s="84"/>
      <c r="CY402" s="84"/>
      <c r="CZ402" s="84"/>
      <c r="DA402" s="84"/>
      <c r="DB402" s="84"/>
      <c r="DC402" s="84"/>
      <c r="DD402" s="84"/>
      <c r="DE402" s="84"/>
      <c r="DF402" s="84"/>
      <c r="DG402" s="84"/>
      <c r="DH402" s="84"/>
      <c r="DI402" s="84"/>
      <c r="DJ402" s="84"/>
    </row>
    <row r="403" spans="2:114" x14ac:dyDescent="0.25"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4"/>
      <c r="BF403" s="84"/>
      <c r="BG403" s="84"/>
      <c r="BH403" s="84"/>
      <c r="BI403" s="84"/>
      <c r="BJ403" s="84"/>
      <c r="BK403" s="84"/>
      <c r="BL403" s="84"/>
      <c r="BM403" s="84"/>
      <c r="BN403" s="84"/>
      <c r="BO403" s="84"/>
      <c r="BP403" s="84"/>
      <c r="BQ403" s="84"/>
      <c r="BR403" s="84"/>
      <c r="BS403" s="84"/>
      <c r="BT403" s="84"/>
      <c r="BU403" s="84"/>
      <c r="BV403" s="84"/>
      <c r="BW403" s="84"/>
      <c r="BX403" s="84"/>
      <c r="BY403" s="84"/>
      <c r="BZ403" s="84"/>
      <c r="CA403" s="84"/>
      <c r="CB403" s="84"/>
      <c r="CC403" s="84"/>
      <c r="CD403" s="84"/>
      <c r="CE403" s="84"/>
      <c r="CF403" s="84"/>
      <c r="CG403" s="84"/>
      <c r="CH403" s="84"/>
      <c r="CI403" s="84"/>
      <c r="CJ403" s="84"/>
      <c r="CK403" s="84"/>
      <c r="CL403" s="84"/>
      <c r="CM403" s="84"/>
      <c r="CN403" s="84"/>
      <c r="CO403" s="84"/>
      <c r="CP403" s="84"/>
      <c r="CQ403" s="84"/>
      <c r="CR403" s="84"/>
      <c r="CS403" s="84"/>
      <c r="CT403" s="84"/>
      <c r="CU403" s="84"/>
      <c r="CV403" s="84"/>
      <c r="CW403" s="84"/>
      <c r="CX403" s="84"/>
      <c r="CY403" s="84"/>
      <c r="CZ403" s="84"/>
      <c r="DA403" s="84"/>
      <c r="DB403" s="84"/>
      <c r="DC403" s="84"/>
      <c r="DD403" s="84"/>
      <c r="DE403" s="84"/>
      <c r="DF403" s="84"/>
      <c r="DG403" s="84"/>
      <c r="DH403" s="84"/>
      <c r="DI403" s="84"/>
      <c r="DJ403" s="84"/>
    </row>
    <row r="404" spans="2:114" x14ac:dyDescent="0.25">
      <c r="B404" s="84"/>
    </row>
    <row r="405" spans="2:114" x14ac:dyDescent="0.25">
      <c r="B405" s="84"/>
    </row>
    <row r="406" spans="2:114" x14ac:dyDescent="0.25">
      <c r="B406" s="84"/>
    </row>
    <row r="407" spans="2:114" x14ac:dyDescent="0.25">
      <c r="B407" s="84"/>
    </row>
    <row r="408" spans="2:114" x14ac:dyDescent="0.25">
      <c r="B408" s="84"/>
    </row>
    <row r="409" spans="2:114" x14ac:dyDescent="0.25">
      <c r="B409" s="84"/>
    </row>
    <row r="410" spans="2:114" x14ac:dyDescent="0.25">
      <c r="B410" s="84"/>
    </row>
    <row r="411" spans="2:114" x14ac:dyDescent="0.25">
      <c r="B411" s="84"/>
    </row>
    <row r="412" spans="2:114" x14ac:dyDescent="0.25">
      <c r="B412" s="84"/>
    </row>
    <row r="413" spans="2:114" x14ac:dyDescent="0.25">
      <c r="B413" s="84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05"/>
  <sheetViews>
    <sheetView zoomScaleNormal="100" workbookViewId="0"/>
  </sheetViews>
  <sheetFormatPr baseColWidth="10" defaultRowHeight="15" x14ac:dyDescent="0.25"/>
  <sheetData>
    <row r="1" spans="1:108" x14ac:dyDescent="0.25">
      <c r="A1" s="2"/>
      <c r="B1" s="2" t="s">
        <v>803</v>
      </c>
      <c r="C1" s="2" t="s">
        <v>807</v>
      </c>
      <c r="D1" s="2" t="s">
        <v>811</v>
      </c>
      <c r="E1" s="2" t="s">
        <v>815</v>
      </c>
      <c r="F1" s="2" t="s">
        <v>819</v>
      </c>
      <c r="G1" s="2" t="s">
        <v>823</v>
      </c>
      <c r="H1" s="2" t="s">
        <v>827</v>
      </c>
      <c r="I1" s="2" t="s">
        <v>831</v>
      </c>
      <c r="J1" s="2" t="s">
        <v>835</v>
      </c>
      <c r="K1" s="2" t="s">
        <v>839</v>
      </c>
      <c r="L1" s="2" t="s">
        <v>843</v>
      </c>
      <c r="M1" s="2" t="s">
        <v>847</v>
      </c>
      <c r="N1" s="2" t="s">
        <v>1161</v>
      </c>
      <c r="O1" s="2" t="s">
        <v>610</v>
      </c>
      <c r="P1" s="2" t="s">
        <v>611</v>
      </c>
      <c r="Q1" s="2" t="s">
        <v>612</v>
      </c>
      <c r="R1" s="2" t="s">
        <v>700</v>
      </c>
      <c r="S1" s="2" t="s">
        <v>701</v>
      </c>
      <c r="T1" s="2" t="s">
        <v>702</v>
      </c>
      <c r="U1" s="2" t="s">
        <v>703</v>
      </c>
      <c r="V1" s="2" t="s">
        <v>704</v>
      </c>
      <c r="W1" s="2" t="s">
        <v>705</v>
      </c>
      <c r="X1" s="2" t="s">
        <v>706</v>
      </c>
      <c r="Y1" s="2" t="s">
        <v>707</v>
      </c>
      <c r="Z1" s="2" t="s">
        <v>708</v>
      </c>
      <c r="AA1" s="2" t="s">
        <v>709</v>
      </c>
      <c r="AB1" s="2" t="s">
        <v>710</v>
      </c>
      <c r="AC1" s="2" t="s">
        <v>711</v>
      </c>
      <c r="AD1" s="2" t="s">
        <v>712</v>
      </c>
      <c r="AE1" s="2" t="s">
        <v>713</v>
      </c>
      <c r="AF1" s="2" t="s">
        <v>619</v>
      </c>
      <c r="AG1" s="2" t="s">
        <v>620</v>
      </c>
      <c r="AH1" s="2" t="s">
        <v>621</v>
      </c>
      <c r="AI1" s="2" t="s">
        <v>714</v>
      </c>
      <c r="AJ1" s="2" t="s">
        <v>715</v>
      </c>
      <c r="AK1" s="2" t="s">
        <v>716</v>
      </c>
      <c r="AL1" s="2" t="s">
        <v>717</v>
      </c>
      <c r="AM1" s="2" t="s">
        <v>718</v>
      </c>
      <c r="AN1" s="2" t="s">
        <v>623</v>
      </c>
      <c r="AO1" s="2" t="s">
        <v>719</v>
      </c>
      <c r="AP1" s="2" t="s">
        <v>720</v>
      </c>
      <c r="AQ1" s="2" t="s">
        <v>721</v>
      </c>
      <c r="AR1" s="2" t="s">
        <v>722</v>
      </c>
      <c r="AS1" s="2" t="s">
        <v>723</v>
      </c>
      <c r="AT1" s="2" t="s">
        <v>724</v>
      </c>
      <c r="AU1" s="2" t="s">
        <v>725</v>
      </c>
      <c r="AV1" s="2" t="s">
        <v>726</v>
      </c>
      <c r="AW1" s="2" t="s">
        <v>727</v>
      </c>
      <c r="AX1" s="2" t="s">
        <v>728</v>
      </c>
      <c r="AY1" s="2" t="s">
        <v>729</v>
      </c>
      <c r="AZ1" s="2" t="s">
        <v>730</v>
      </c>
      <c r="BA1" s="2" t="s">
        <v>731</v>
      </c>
      <c r="BB1" s="2" t="s">
        <v>732</v>
      </c>
      <c r="BC1" s="2" t="s">
        <v>630</v>
      </c>
      <c r="BD1" s="2" t="s">
        <v>733</v>
      </c>
      <c r="BE1" s="2" t="s">
        <v>734</v>
      </c>
      <c r="BF1" s="2" t="s">
        <v>735</v>
      </c>
      <c r="BG1" s="2" t="s">
        <v>736</v>
      </c>
      <c r="BH1" s="2" t="s">
        <v>737</v>
      </c>
      <c r="BI1" s="2" t="s">
        <v>738</v>
      </c>
      <c r="BJ1" s="2" t="s">
        <v>739</v>
      </c>
      <c r="BK1" s="2" t="s">
        <v>740</v>
      </c>
      <c r="BL1" s="2" t="s">
        <v>741</v>
      </c>
      <c r="BM1" s="2" t="s">
        <v>742</v>
      </c>
      <c r="BN1" s="2" t="s">
        <v>743</v>
      </c>
      <c r="BO1" s="2" t="s">
        <v>744</v>
      </c>
      <c r="BP1" s="2" t="s">
        <v>745</v>
      </c>
      <c r="BQ1" s="2" t="s">
        <v>746</v>
      </c>
      <c r="BR1" s="2" t="s">
        <v>747</v>
      </c>
      <c r="BS1" s="2" t="s">
        <v>748</v>
      </c>
      <c r="BT1" s="2" t="s">
        <v>749</v>
      </c>
      <c r="BU1" s="2" t="s">
        <v>750</v>
      </c>
      <c r="BV1" s="2" t="s">
        <v>751</v>
      </c>
      <c r="BW1" s="2" t="s">
        <v>752</v>
      </c>
      <c r="BX1" s="2" t="s">
        <v>753</v>
      </c>
      <c r="BY1" s="2" t="s">
        <v>754</v>
      </c>
      <c r="BZ1" s="2" t="s">
        <v>755</v>
      </c>
      <c r="CA1" s="2" t="s">
        <v>756</v>
      </c>
      <c r="CB1" s="2" t="s">
        <v>757</v>
      </c>
      <c r="CC1" s="2" t="s">
        <v>758</v>
      </c>
      <c r="CD1" s="2" t="s">
        <v>759</v>
      </c>
      <c r="CE1" s="2" t="s">
        <v>760</v>
      </c>
      <c r="CF1" s="2" t="s">
        <v>761</v>
      </c>
      <c r="CG1" s="2" t="s">
        <v>762</v>
      </c>
      <c r="CH1" s="2" t="s">
        <v>763</v>
      </c>
      <c r="CI1" s="2" t="s">
        <v>764</v>
      </c>
      <c r="CJ1" s="2" t="s">
        <v>765</v>
      </c>
      <c r="CK1" s="2" t="s">
        <v>766</v>
      </c>
      <c r="CL1" s="2" t="s">
        <v>767</v>
      </c>
      <c r="CM1" s="2" t="s">
        <v>768</v>
      </c>
      <c r="CN1" s="2" t="s">
        <v>769</v>
      </c>
      <c r="CO1" s="2" t="s">
        <v>644</v>
      </c>
      <c r="CP1" s="2" t="s">
        <v>770</v>
      </c>
      <c r="CQ1" s="2" t="s">
        <v>771</v>
      </c>
      <c r="CR1" s="2" t="s">
        <v>772</v>
      </c>
      <c r="CS1" s="2" t="s">
        <v>773</v>
      </c>
      <c r="CT1" s="2" t="s">
        <v>774</v>
      </c>
      <c r="CU1" s="2" t="s">
        <v>780</v>
      </c>
      <c r="CV1" s="2" t="s">
        <v>775</v>
      </c>
      <c r="CW1" s="2" t="s">
        <v>783</v>
      </c>
      <c r="CX1" s="2" t="s">
        <v>784</v>
      </c>
      <c r="CY1" s="2" t="s">
        <v>776</v>
      </c>
      <c r="CZ1" s="2" t="s">
        <v>777</v>
      </c>
      <c r="DA1" s="2"/>
      <c r="DB1" s="2"/>
      <c r="DC1" s="2"/>
      <c r="DD1" s="2"/>
    </row>
    <row r="2" spans="1:108" x14ac:dyDescent="0.25">
      <c r="A2" s="2" t="s">
        <v>9</v>
      </c>
      <c r="B2" s="84">
        <v>0</v>
      </c>
      <c r="C2" s="84">
        <v>7.7620600000000004E-6</v>
      </c>
      <c r="D2" s="84">
        <v>0</v>
      </c>
      <c r="E2" s="84">
        <v>0</v>
      </c>
      <c r="F2" s="84">
        <v>0</v>
      </c>
      <c r="G2" s="84">
        <v>0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  <c r="P2" s="84">
        <v>0</v>
      </c>
      <c r="Q2" s="84">
        <v>0</v>
      </c>
      <c r="R2" s="84">
        <v>0</v>
      </c>
      <c r="S2" s="84">
        <v>0</v>
      </c>
      <c r="T2" s="84">
        <v>0</v>
      </c>
      <c r="U2" s="84">
        <v>0</v>
      </c>
      <c r="V2" s="84">
        <v>0</v>
      </c>
      <c r="W2" s="84">
        <v>0</v>
      </c>
      <c r="X2" s="84">
        <v>0</v>
      </c>
      <c r="Y2" s="84">
        <v>0</v>
      </c>
      <c r="Z2" s="84">
        <v>0</v>
      </c>
      <c r="AA2" s="84">
        <v>0</v>
      </c>
      <c r="AB2" s="84">
        <v>0</v>
      </c>
      <c r="AC2" s="84">
        <v>0</v>
      </c>
      <c r="AD2" s="84">
        <v>0</v>
      </c>
      <c r="AE2" s="84">
        <v>0</v>
      </c>
      <c r="AF2" s="84">
        <v>0</v>
      </c>
      <c r="AG2" s="84">
        <v>0</v>
      </c>
      <c r="AH2" s="84">
        <v>0</v>
      </c>
      <c r="AI2" s="84">
        <v>0</v>
      </c>
      <c r="AJ2" s="84">
        <v>0</v>
      </c>
      <c r="AK2" s="84">
        <v>0</v>
      </c>
      <c r="AL2" s="84">
        <v>0</v>
      </c>
      <c r="AM2" s="84">
        <v>0</v>
      </c>
      <c r="AN2" s="84">
        <v>0</v>
      </c>
      <c r="AO2" s="84">
        <v>0</v>
      </c>
      <c r="AP2" s="84">
        <v>0</v>
      </c>
      <c r="AQ2" s="84">
        <v>0</v>
      </c>
      <c r="AR2" s="84">
        <v>0</v>
      </c>
      <c r="AS2" s="84">
        <v>0</v>
      </c>
      <c r="AT2" s="84">
        <v>0</v>
      </c>
      <c r="AU2" s="84">
        <v>0</v>
      </c>
      <c r="AV2" s="84">
        <v>0</v>
      </c>
      <c r="AW2" s="84">
        <v>0</v>
      </c>
      <c r="AX2" s="84">
        <v>0</v>
      </c>
      <c r="AY2" s="84">
        <v>0</v>
      </c>
      <c r="AZ2" s="84">
        <v>0</v>
      </c>
      <c r="BA2" s="84">
        <v>0</v>
      </c>
      <c r="BB2" s="84">
        <v>0</v>
      </c>
      <c r="BC2" s="84">
        <v>0</v>
      </c>
      <c r="BD2" s="84">
        <v>0</v>
      </c>
      <c r="BE2" s="84">
        <v>0</v>
      </c>
      <c r="BF2" s="84">
        <v>0</v>
      </c>
      <c r="BG2" s="84">
        <v>0</v>
      </c>
      <c r="BH2" s="84">
        <v>0</v>
      </c>
      <c r="BI2" s="84">
        <v>0</v>
      </c>
      <c r="BJ2" s="84">
        <v>0</v>
      </c>
      <c r="BK2" s="84">
        <v>0</v>
      </c>
      <c r="BL2" s="84">
        <v>0</v>
      </c>
      <c r="BM2" s="84">
        <v>0</v>
      </c>
      <c r="BN2" s="84">
        <v>0</v>
      </c>
      <c r="BO2" s="84">
        <v>0</v>
      </c>
      <c r="BP2" s="84">
        <v>0</v>
      </c>
      <c r="BQ2" s="84">
        <v>0</v>
      </c>
      <c r="BR2" s="84">
        <v>0</v>
      </c>
      <c r="BS2" s="84">
        <v>0</v>
      </c>
      <c r="BT2" s="84">
        <v>0</v>
      </c>
      <c r="BU2" s="84">
        <v>0</v>
      </c>
      <c r="BV2" s="84">
        <v>0</v>
      </c>
      <c r="BW2" s="84">
        <v>0</v>
      </c>
      <c r="BX2" s="84">
        <v>0</v>
      </c>
      <c r="BY2" s="84">
        <v>0</v>
      </c>
      <c r="BZ2" s="84">
        <v>0</v>
      </c>
      <c r="CA2" s="84">
        <v>0</v>
      </c>
      <c r="CB2" s="84">
        <v>0</v>
      </c>
      <c r="CC2" s="84">
        <v>0</v>
      </c>
      <c r="CD2" s="84">
        <v>0</v>
      </c>
      <c r="CE2" s="84">
        <v>0</v>
      </c>
      <c r="CF2" s="84">
        <v>0</v>
      </c>
      <c r="CG2" s="84">
        <v>0</v>
      </c>
      <c r="CH2" s="84">
        <v>0</v>
      </c>
      <c r="CI2" s="84">
        <v>0</v>
      </c>
      <c r="CJ2" s="84">
        <v>0</v>
      </c>
      <c r="CK2" s="84">
        <v>0</v>
      </c>
      <c r="CL2" s="84">
        <v>0</v>
      </c>
      <c r="CM2" s="84">
        <v>0</v>
      </c>
      <c r="CN2" s="84">
        <v>0</v>
      </c>
      <c r="CO2" s="84">
        <v>0</v>
      </c>
      <c r="CP2" s="84">
        <v>0</v>
      </c>
      <c r="CQ2" s="84">
        <v>0</v>
      </c>
      <c r="CR2" s="84">
        <v>0</v>
      </c>
      <c r="CS2" s="84">
        <v>0</v>
      </c>
      <c r="CT2" s="84">
        <v>0</v>
      </c>
      <c r="CU2" s="84">
        <v>0</v>
      </c>
      <c r="CV2" s="84">
        <v>0</v>
      </c>
      <c r="CW2" s="84">
        <v>0</v>
      </c>
      <c r="CX2" s="84">
        <v>0</v>
      </c>
      <c r="CY2" s="84">
        <v>0</v>
      </c>
      <c r="CZ2" s="84">
        <v>0</v>
      </c>
      <c r="DA2" s="80"/>
      <c r="DB2" s="2"/>
      <c r="DC2" s="2"/>
      <c r="DD2" s="6"/>
    </row>
    <row r="3" spans="1:108" x14ac:dyDescent="0.25">
      <c r="A3" s="2" t="s">
        <v>12</v>
      </c>
      <c r="B3" s="84">
        <v>1.0291899999999999E-3</v>
      </c>
      <c r="C3" s="84">
        <v>9.62677E-4</v>
      </c>
      <c r="D3" s="84">
        <v>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  <c r="P3" s="84">
        <v>0</v>
      </c>
      <c r="Q3" s="84">
        <v>0</v>
      </c>
      <c r="R3" s="84">
        <v>0</v>
      </c>
      <c r="S3" s="84">
        <v>0</v>
      </c>
      <c r="T3" s="84">
        <v>0</v>
      </c>
      <c r="U3" s="84">
        <v>0</v>
      </c>
      <c r="V3" s="84">
        <v>0</v>
      </c>
      <c r="W3" s="84">
        <v>0</v>
      </c>
      <c r="X3" s="84">
        <v>0</v>
      </c>
      <c r="Y3" s="84">
        <v>0</v>
      </c>
      <c r="Z3" s="84">
        <v>0</v>
      </c>
      <c r="AA3" s="84">
        <v>0</v>
      </c>
      <c r="AB3" s="84">
        <v>0</v>
      </c>
      <c r="AC3" s="84">
        <v>0</v>
      </c>
      <c r="AD3" s="84">
        <v>0</v>
      </c>
      <c r="AE3" s="84">
        <v>0</v>
      </c>
      <c r="AF3" s="84">
        <v>0</v>
      </c>
      <c r="AG3" s="84">
        <v>0</v>
      </c>
      <c r="AH3" s="84">
        <v>0</v>
      </c>
      <c r="AI3" s="84">
        <v>0</v>
      </c>
      <c r="AJ3" s="84">
        <v>0</v>
      </c>
      <c r="AK3" s="84">
        <v>0</v>
      </c>
      <c r="AL3" s="84">
        <v>0</v>
      </c>
      <c r="AM3" s="84">
        <v>0</v>
      </c>
      <c r="AN3" s="84">
        <v>0</v>
      </c>
      <c r="AO3" s="84">
        <v>0</v>
      </c>
      <c r="AP3" s="84">
        <v>0</v>
      </c>
      <c r="AQ3" s="84">
        <v>0</v>
      </c>
      <c r="AR3" s="84">
        <v>0</v>
      </c>
      <c r="AS3" s="84">
        <v>0</v>
      </c>
      <c r="AT3" s="84">
        <v>0</v>
      </c>
      <c r="AU3" s="84">
        <v>0</v>
      </c>
      <c r="AV3" s="84">
        <v>0</v>
      </c>
      <c r="AW3" s="84">
        <v>0</v>
      </c>
      <c r="AX3" s="84">
        <v>0</v>
      </c>
      <c r="AY3" s="84">
        <v>0</v>
      </c>
      <c r="AZ3" s="84">
        <v>0</v>
      </c>
      <c r="BA3" s="84">
        <v>0</v>
      </c>
      <c r="BB3" s="84">
        <v>0</v>
      </c>
      <c r="BC3" s="84">
        <v>0</v>
      </c>
      <c r="BD3" s="84">
        <v>0</v>
      </c>
      <c r="BE3" s="84">
        <v>0</v>
      </c>
      <c r="BF3" s="84">
        <v>0</v>
      </c>
      <c r="BG3" s="84">
        <v>0</v>
      </c>
      <c r="BH3" s="84">
        <v>0</v>
      </c>
      <c r="BI3" s="84">
        <v>0</v>
      </c>
      <c r="BJ3" s="84">
        <v>0</v>
      </c>
      <c r="BK3" s="84">
        <v>0</v>
      </c>
      <c r="BL3" s="84">
        <v>0</v>
      </c>
      <c r="BM3" s="84">
        <v>0</v>
      </c>
      <c r="BN3" s="84">
        <v>0</v>
      </c>
      <c r="BO3" s="84">
        <v>0</v>
      </c>
      <c r="BP3" s="84">
        <v>0</v>
      </c>
      <c r="BQ3" s="84">
        <v>0</v>
      </c>
      <c r="BR3" s="84">
        <v>0</v>
      </c>
      <c r="BS3" s="84">
        <v>0</v>
      </c>
      <c r="BT3" s="84">
        <v>0</v>
      </c>
      <c r="BU3" s="84">
        <v>0</v>
      </c>
      <c r="BV3" s="84">
        <v>0</v>
      </c>
      <c r="BW3" s="84">
        <v>0</v>
      </c>
      <c r="BX3" s="84">
        <v>0</v>
      </c>
      <c r="BY3" s="84">
        <v>0</v>
      </c>
      <c r="BZ3" s="84">
        <v>0</v>
      </c>
      <c r="CA3" s="84">
        <v>0</v>
      </c>
      <c r="CB3" s="84">
        <v>0</v>
      </c>
      <c r="CC3" s="84">
        <v>0</v>
      </c>
      <c r="CD3" s="84">
        <v>0</v>
      </c>
      <c r="CE3" s="84">
        <v>0</v>
      </c>
      <c r="CF3" s="84">
        <v>0</v>
      </c>
      <c r="CG3" s="84">
        <v>0</v>
      </c>
      <c r="CH3" s="84">
        <v>0</v>
      </c>
      <c r="CI3" s="84">
        <v>0</v>
      </c>
      <c r="CJ3" s="84">
        <v>0</v>
      </c>
      <c r="CK3" s="84">
        <v>0</v>
      </c>
      <c r="CL3" s="84">
        <v>0</v>
      </c>
      <c r="CM3" s="84">
        <v>0</v>
      </c>
      <c r="CN3" s="84">
        <v>0</v>
      </c>
      <c r="CO3" s="84">
        <v>0</v>
      </c>
      <c r="CP3" s="84">
        <v>0</v>
      </c>
      <c r="CQ3" s="84">
        <v>0</v>
      </c>
      <c r="CR3" s="84">
        <v>0</v>
      </c>
      <c r="CS3" s="84">
        <v>0</v>
      </c>
      <c r="CT3" s="84">
        <v>0</v>
      </c>
      <c r="CU3" s="84">
        <v>0</v>
      </c>
      <c r="CV3" s="84">
        <v>0</v>
      </c>
      <c r="CW3" s="84">
        <v>0</v>
      </c>
      <c r="CX3" s="84">
        <v>0</v>
      </c>
      <c r="CY3" s="84">
        <v>0</v>
      </c>
      <c r="CZ3" s="84">
        <v>0</v>
      </c>
      <c r="DA3" s="80"/>
      <c r="DB3" s="2"/>
      <c r="DC3" s="2"/>
      <c r="DD3" s="6"/>
    </row>
    <row r="4" spans="1:108" x14ac:dyDescent="0.25">
      <c r="A4" s="2" t="s">
        <v>15</v>
      </c>
      <c r="B4" s="84">
        <v>1.6598599999999999E-4</v>
      </c>
      <c r="C4" s="84">
        <v>1.54683E-4</v>
      </c>
      <c r="D4" s="84">
        <v>1.9646900000000001E-4</v>
      </c>
      <c r="E4" s="84">
        <v>0</v>
      </c>
      <c r="F4" s="84">
        <v>0</v>
      </c>
      <c r="G4" s="84">
        <v>0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  <c r="P4" s="84">
        <v>0</v>
      </c>
      <c r="Q4" s="84">
        <v>0</v>
      </c>
      <c r="R4" s="84">
        <v>0</v>
      </c>
      <c r="S4" s="84">
        <v>0</v>
      </c>
      <c r="T4" s="84">
        <v>0</v>
      </c>
      <c r="U4" s="84">
        <v>0</v>
      </c>
      <c r="V4" s="84">
        <v>0</v>
      </c>
      <c r="W4" s="84">
        <v>0</v>
      </c>
      <c r="X4" s="84">
        <v>0</v>
      </c>
      <c r="Y4" s="84">
        <v>0</v>
      </c>
      <c r="Z4" s="84">
        <v>0</v>
      </c>
      <c r="AA4" s="84">
        <v>0</v>
      </c>
      <c r="AB4" s="84">
        <v>0</v>
      </c>
      <c r="AC4" s="84">
        <v>0</v>
      </c>
      <c r="AD4" s="84">
        <v>0</v>
      </c>
      <c r="AE4" s="84">
        <v>0</v>
      </c>
      <c r="AF4" s="84">
        <v>0</v>
      </c>
      <c r="AG4" s="84">
        <v>0</v>
      </c>
      <c r="AH4" s="84">
        <v>0</v>
      </c>
      <c r="AI4" s="84">
        <v>0</v>
      </c>
      <c r="AJ4" s="84">
        <v>0</v>
      </c>
      <c r="AK4" s="84">
        <v>0</v>
      </c>
      <c r="AL4" s="84">
        <v>0</v>
      </c>
      <c r="AM4" s="84">
        <v>0</v>
      </c>
      <c r="AN4" s="84">
        <v>0</v>
      </c>
      <c r="AO4" s="84">
        <v>0</v>
      </c>
      <c r="AP4" s="84">
        <v>0</v>
      </c>
      <c r="AQ4" s="84">
        <v>0</v>
      </c>
      <c r="AR4" s="84">
        <v>0</v>
      </c>
      <c r="AS4" s="84">
        <v>0</v>
      </c>
      <c r="AT4" s="84">
        <v>0</v>
      </c>
      <c r="AU4" s="84">
        <v>0</v>
      </c>
      <c r="AV4" s="84">
        <v>0</v>
      </c>
      <c r="AW4" s="84">
        <v>0</v>
      </c>
      <c r="AX4" s="84">
        <v>0</v>
      </c>
      <c r="AY4" s="84">
        <v>0</v>
      </c>
      <c r="AZ4" s="84">
        <v>0</v>
      </c>
      <c r="BA4" s="84">
        <v>0</v>
      </c>
      <c r="BB4" s="84">
        <v>0</v>
      </c>
      <c r="BC4" s="84">
        <v>0</v>
      </c>
      <c r="BD4" s="84">
        <v>0</v>
      </c>
      <c r="BE4" s="84">
        <v>0</v>
      </c>
      <c r="BF4" s="84">
        <v>0</v>
      </c>
      <c r="BG4" s="84">
        <v>0</v>
      </c>
      <c r="BH4" s="84">
        <v>0</v>
      </c>
      <c r="BI4" s="84">
        <v>0</v>
      </c>
      <c r="BJ4" s="84">
        <v>0</v>
      </c>
      <c r="BK4" s="84">
        <v>0</v>
      </c>
      <c r="BL4" s="84">
        <v>0</v>
      </c>
      <c r="BM4" s="84">
        <v>0</v>
      </c>
      <c r="BN4" s="84">
        <v>0</v>
      </c>
      <c r="BO4" s="84">
        <v>0</v>
      </c>
      <c r="BP4" s="84">
        <v>0</v>
      </c>
      <c r="BQ4" s="84">
        <v>0</v>
      </c>
      <c r="BR4" s="84">
        <v>0</v>
      </c>
      <c r="BS4" s="84">
        <v>0</v>
      </c>
      <c r="BT4" s="84">
        <v>0</v>
      </c>
      <c r="BU4" s="84">
        <v>0</v>
      </c>
      <c r="BV4" s="84">
        <v>0</v>
      </c>
      <c r="BW4" s="84">
        <v>0</v>
      </c>
      <c r="BX4" s="84">
        <v>0</v>
      </c>
      <c r="BY4" s="84">
        <v>0</v>
      </c>
      <c r="BZ4" s="84">
        <v>0</v>
      </c>
      <c r="CA4" s="84">
        <v>0</v>
      </c>
      <c r="CB4" s="84">
        <v>0</v>
      </c>
      <c r="CC4" s="84">
        <v>0</v>
      </c>
      <c r="CD4" s="84">
        <v>0</v>
      </c>
      <c r="CE4" s="84">
        <v>0</v>
      </c>
      <c r="CF4" s="84">
        <v>0</v>
      </c>
      <c r="CG4" s="84">
        <v>0</v>
      </c>
      <c r="CH4" s="84">
        <v>0</v>
      </c>
      <c r="CI4" s="84">
        <v>0</v>
      </c>
      <c r="CJ4" s="84">
        <v>0</v>
      </c>
      <c r="CK4" s="84">
        <v>0</v>
      </c>
      <c r="CL4" s="84">
        <v>0</v>
      </c>
      <c r="CM4" s="84">
        <v>0</v>
      </c>
      <c r="CN4" s="84">
        <v>0</v>
      </c>
      <c r="CO4" s="84">
        <v>0</v>
      </c>
      <c r="CP4" s="84">
        <v>0</v>
      </c>
      <c r="CQ4" s="84">
        <v>0</v>
      </c>
      <c r="CR4" s="84">
        <v>0</v>
      </c>
      <c r="CS4" s="84">
        <v>0</v>
      </c>
      <c r="CT4" s="84">
        <v>0</v>
      </c>
      <c r="CU4" s="84">
        <v>0</v>
      </c>
      <c r="CV4" s="84">
        <v>0</v>
      </c>
      <c r="CW4" s="84">
        <v>0</v>
      </c>
      <c r="CX4" s="84">
        <v>0</v>
      </c>
      <c r="CY4" s="84">
        <v>0</v>
      </c>
      <c r="CZ4" s="84">
        <v>0</v>
      </c>
      <c r="DA4" s="80"/>
      <c r="DB4" s="2"/>
      <c r="DC4" s="2"/>
      <c r="DD4" s="6"/>
    </row>
    <row r="5" spans="1:108" x14ac:dyDescent="0.25">
      <c r="A5" s="2" t="s">
        <v>18</v>
      </c>
      <c r="B5" s="84">
        <v>0</v>
      </c>
      <c r="C5" s="84">
        <v>0</v>
      </c>
      <c r="D5" s="84">
        <v>0</v>
      </c>
      <c r="E5" s="84">
        <v>6.1152300000000001E-3</v>
      </c>
      <c r="F5" s="84">
        <v>6.1152300000000001E-3</v>
      </c>
      <c r="G5" s="84">
        <v>0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  <c r="P5" s="84">
        <v>0</v>
      </c>
      <c r="Q5" s="84">
        <v>0</v>
      </c>
      <c r="R5" s="84">
        <v>0</v>
      </c>
      <c r="S5" s="84">
        <v>0</v>
      </c>
      <c r="T5" s="84">
        <v>0</v>
      </c>
      <c r="U5" s="84">
        <v>0</v>
      </c>
      <c r="V5" s="84">
        <v>0</v>
      </c>
      <c r="W5" s="84">
        <v>0</v>
      </c>
      <c r="X5" s="84">
        <v>0</v>
      </c>
      <c r="Y5" s="84">
        <v>0</v>
      </c>
      <c r="Z5" s="84">
        <v>0</v>
      </c>
      <c r="AA5" s="84">
        <v>0</v>
      </c>
      <c r="AB5" s="84">
        <v>0</v>
      </c>
      <c r="AC5" s="84">
        <v>0</v>
      </c>
      <c r="AD5" s="84">
        <v>0</v>
      </c>
      <c r="AE5" s="84">
        <v>0</v>
      </c>
      <c r="AF5" s="84">
        <v>0</v>
      </c>
      <c r="AG5" s="84">
        <v>0</v>
      </c>
      <c r="AH5" s="84">
        <v>0</v>
      </c>
      <c r="AI5" s="84">
        <v>0</v>
      </c>
      <c r="AJ5" s="84">
        <v>0</v>
      </c>
      <c r="AK5" s="84">
        <v>0</v>
      </c>
      <c r="AL5" s="84">
        <v>0</v>
      </c>
      <c r="AM5" s="84">
        <v>0</v>
      </c>
      <c r="AN5" s="84">
        <v>0</v>
      </c>
      <c r="AO5" s="84">
        <v>0</v>
      </c>
      <c r="AP5" s="84">
        <v>0</v>
      </c>
      <c r="AQ5" s="84">
        <v>0</v>
      </c>
      <c r="AR5" s="84">
        <v>0</v>
      </c>
      <c r="AS5" s="84">
        <v>0</v>
      </c>
      <c r="AT5" s="84">
        <v>0</v>
      </c>
      <c r="AU5" s="84">
        <v>0</v>
      </c>
      <c r="AV5" s="84">
        <v>0</v>
      </c>
      <c r="AW5" s="84">
        <v>0</v>
      </c>
      <c r="AX5" s="84">
        <v>0</v>
      </c>
      <c r="AY5" s="84">
        <v>0</v>
      </c>
      <c r="AZ5" s="84">
        <v>0</v>
      </c>
      <c r="BA5" s="84">
        <v>0</v>
      </c>
      <c r="BB5" s="84">
        <v>0</v>
      </c>
      <c r="BC5" s="84">
        <v>0</v>
      </c>
      <c r="BD5" s="84">
        <v>0</v>
      </c>
      <c r="BE5" s="84">
        <v>0</v>
      </c>
      <c r="BF5" s="84">
        <v>0</v>
      </c>
      <c r="BG5" s="84">
        <v>0</v>
      </c>
      <c r="BH5" s="84">
        <v>0</v>
      </c>
      <c r="BI5" s="84">
        <v>0</v>
      </c>
      <c r="BJ5" s="84">
        <v>0</v>
      </c>
      <c r="BK5" s="84">
        <v>0</v>
      </c>
      <c r="BL5" s="84">
        <v>0</v>
      </c>
      <c r="BM5" s="84">
        <v>0</v>
      </c>
      <c r="BN5" s="84">
        <v>0</v>
      </c>
      <c r="BO5" s="84">
        <v>0</v>
      </c>
      <c r="BP5" s="84">
        <v>0</v>
      </c>
      <c r="BQ5" s="84">
        <v>0</v>
      </c>
      <c r="BR5" s="84">
        <v>0</v>
      </c>
      <c r="BS5" s="84">
        <v>0</v>
      </c>
      <c r="BT5" s="84">
        <v>0</v>
      </c>
      <c r="BU5" s="84">
        <v>0</v>
      </c>
      <c r="BV5" s="84">
        <v>0</v>
      </c>
      <c r="BW5" s="84">
        <v>0</v>
      </c>
      <c r="BX5" s="84">
        <v>0</v>
      </c>
      <c r="BY5" s="84">
        <v>0</v>
      </c>
      <c r="BZ5" s="84">
        <v>0</v>
      </c>
      <c r="CA5" s="84">
        <v>0</v>
      </c>
      <c r="CB5" s="84">
        <v>0</v>
      </c>
      <c r="CC5" s="84">
        <v>0</v>
      </c>
      <c r="CD5" s="84">
        <v>0</v>
      </c>
      <c r="CE5" s="84">
        <v>0</v>
      </c>
      <c r="CF5" s="84">
        <v>0</v>
      </c>
      <c r="CG5" s="84">
        <v>0</v>
      </c>
      <c r="CH5" s="84">
        <v>0</v>
      </c>
      <c r="CI5" s="84">
        <v>0</v>
      </c>
      <c r="CJ5" s="84">
        <v>0</v>
      </c>
      <c r="CK5" s="84">
        <v>0</v>
      </c>
      <c r="CL5" s="84">
        <v>0</v>
      </c>
      <c r="CM5" s="84">
        <v>0</v>
      </c>
      <c r="CN5" s="84">
        <v>0</v>
      </c>
      <c r="CO5" s="84">
        <v>0</v>
      </c>
      <c r="CP5" s="84">
        <v>0</v>
      </c>
      <c r="CQ5" s="84">
        <v>0</v>
      </c>
      <c r="CR5" s="84">
        <v>0</v>
      </c>
      <c r="CS5" s="84">
        <v>0</v>
      </c>
      <c r="CT5" s="84">
        <v>0</v>
      </c>
      <c r="CU5" s="84">
        <v>0</v>
      </c>
      <c r="CV5" s="84">
        <v>0</v>
      </c>
      <c r="CW5" s="84">
        <v>0</v>
      </c>
      <c r="CX5" s="84">
        <v>0</v>
      </c>
      <c r="CY5" s="84">
        <v>0</v>
      </c>
      <c r="CZ5" s="84">
        <v>0</v>
      </c>
      <c r="DA5" s="80"/>
      <c r="DB5" s="2"/>
      <c r="DC5" s="2"/>
      <c r="DD5" s="6"/>
    </row>
    <row r="6" spans="1:108" x14ac:dyDescent="0.25">
      <c r="A6" s="2" t="s">
        <v>21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4">
        <v>3.9105299999999997E-3</v>
      </c>
      <c r="L6" s="84">
        <v>0</v>
      </c>
      <c r="M6" s="84">
        <v>0</v>
      </c>
      <c r="N6" s="84">
        <v>0</v>
      </c>
      <c r="O6" s="84">
        <v>0</v>
      </c>
      <c r="P6" s="84">
        <v>0</v>
      </c>
      <c r="Q6" s="84">
        <v>0</v>
      </c>
      <c r="R6" s="84">
        <v>0</v>
      </c>
      <c r="S6" s="84">
        <v>0</v>
      </c>
      <c r="T6" s="84">
        <v>0</v>
      </c>
      <c r="U6" s="84">
        <v>0</v>
      </c>
      <c r="V6" s="84">
        <v>0</v>
      </c>
      <c r="W6" s="84">
        <v>0</v>
      </c>
      <c r="X6" s="84">
        <v>0</v>
      </c>
      <c r="Y6" s="84">
        <v>0</v>
      </c>
      <c r="Z6" s="84">
        <v>0</v>
      </c>
      <c r="AA6" s="84">
        <v>0</v>
      </c>
      <c r="AB6" s="84">
        <v>0</v>
      </c>
      <c r="AC6" s="84">
        <v>0</v>
      </c>
      <c r="AD6" s="84">
        <v>0</v>
      </c>
      <c r="AE6" s="84">
        <v>0</v>
      </c>
      <c r="AF6" s="84">
        <v>0</v>
      </c>
      <c r="AG6" s="84">
        <v>0</v>
      </c>
      <c r="AH6" s="84">
        <v>0</v>
      </c>
      <c r="AI6" s="84">
        <v>0</v>
      </c>
      <c r="AJ6" s="84">
        <v>0</v>
      </c>
      <c r="AK6" s="84">
        <v>0</v>
      </c>
      <c r="AL6" s="84">
        <v>0</v>
      </c>
      <c r="AM6" s="84">
        <v>0</v>
      </c>
      <c r="AN6" s="84">
        <v>0</v>
      </c>
      <c r="AO6" s="84">
        <v>0</v>
      </c>
      <c r="AP6" s="84">
        <v>0</v>
      </c>
      <c r="AQ6" s="84">
        <v>0</v>
      </c>
      <c r="AR6" s="84">
        <v>0</v>
      </c>
      <c r="AS6" s="84">
        <v>0</v>
      </c>
      <c r="AT6" s="84">
        <v>0</v>
      </c>
      <c r="AU6" s="84">
        <v>0</v>
      </c>
      <c r="AV6" s="84">
        <v>0</v>
      </c>
      <c r="AW6" s="84">
        <v>0</v>
      </c>
      <c r="AX6" s="84">
        <v>0</v>
      </c>
      <c r="AY6" s="84">
        <v>0</v>
      </c>
      <c r="AZ6" s="84">
        <v>0</v>
      </c>
      <c r="BA6" s="84">
        <v>0</v>
      </c>
      <c r="BB6" s="84">
        <v>0</v>
      </c>
      <c r="BC6" s="84">
        <v>0</v>
      </c>
      <c r="BD6" s="84">
        <v>0</v>
      </c>
      <c r="BE6" s="84">
        <v>0</v>
      </c>
      <c r="BF6" s="84">
        <v>0</v>
      </c>
      <c r="BG6" s="84">
        <v>0</v>
      </c>
      <c r="BH6" s="84">
        <v>0</v>
      </c>
      <c r="BI6" s="84">
        <v>0</v>
      </c>
      <c r="BJ6" s="84">
        <v>0</v>
      </c>
      <c r="BK6" s="84">
        <v>0</v>
      </c>
      <c r="BL6" s="84">
        <v>0</v>
      </c>
      <c r="BM6" s="84">
        <v>0</v>
      </c>
      <c r="BN6" s="84">
        <v>0</v>
      </c>
      <c r="BO6" s="84">
        <v>0</v>
      </c>
      <c r="BP6" s="84">
        <v>0</v>
      </c>
      <c r="BQ6" s="84">
        <v>0</v>
      </c>
      <c r="BR6" s="84">
        <v>0</v>
      </c>
      <c r="BS6" s="84">
        <v>0</v>
      </c>
      <c r="BT6" s="84">
        <v>0</v>
      </c>
      <c r="BU6" s="84">
        <v>0</v>
      </c>
      <c r="BV6" s="84">
        <v>0</v>
      </c>
      <c r="BW6" s="84">
        <v>0</v>
      </c>
      <c r="BX6" s="84">
        <v>0</v>
      </c>
      <c r="BY6" s="84">
        <v>0</v>
      </c>
      <c r="BZ6" s="84">
        <v>0</v>
      </c>
      <c r="CA6" s="84">
        <v>0</v>
      </c>
      <c r="CB6" s="84">
        <v>0</v>
      </c>
      <c r="CC6" s="84">
        <v>0</v>
      </c>
      <c r="CD6" s="84">
        <v>0</v>
      </c>
      <c r="CE6" s="84">
        <v>0</v>
      </c>
      <c r="CF6" s="84">
        <v>0</v>
      </c>
      <c r="CG6" s="84">
        <v>0</v>
      </c>
      <c r="CH6" s="84">
        <v>0</v>
      </c>
      <c r="CI6" s="84">
        <v>0</v>
      </c>
      <c r="CJ6" s="84">
        <v>0</v>
      </c>
      <c r="CK6" s="84">
        <v>0</v>
      </c>
      <c r="CL6" s="84">
        <v>0</v>
      </c>
      <c r="CM6" s="84">
        <v>0</v>
      </c>
      <c r="CN6" s="84">
        <v>0</v>
      </c>
      <c r="CO6" s="84">
        <v>0</v>
      </c>
      <c r="CP6" s="84">
        <v>0</v>
      </c>
      <c r="CQ6" s="84">
        <v>0</v>
      </c>
      <c r="CR6" s="84">
        <v>0</v>
      </c>
      <c r="CS6" s="84">
        <v>0</v>
      </c>
      <c r="CT6" s="84">
        <v>0</v>
      </c>
      <c r="CU6" s="84">
        <v>0</v>
      </c>
      <c r="CV6" s="84">
        <v>0</v>
      </c>
      <c r="CW6" s="84">
        <v>0</v>
      </c>
      <c r="CX6" s="84">
        <v>0</v>
      </c>
      <c r="CY6" s="84">
        <v>0</v>
      </c>
      <c r="CZ6" s="84">
        <v>0</v>
      </c>
      <c r="DA6" s="80"/>
      <c r="DB6" s="2"/>
      <c r="DC6" s="2"/>
      <c r="DD6" s="6"/>
    </row>
    <row r="7" spans="1:108" x14ac:dyDescent="0.25">
      <c r="A7" s="2" t="s">
        <v>24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  <c r="P7" s="84">
        <v>0</v>
      </c>
      <c r="Q7" s="84">
        <v>0</v>
      </c>
      <c r="R7" s="84">
        <v>0</v>
      </c>
      <c r="S7" s="84">
        <v>0</v>
      </c>
      <c r="T7" s="84">
        <v>0</v>
      </c>
      <c r="U7" s="84">
        <v>0</v>
      </c>
      <c r="V7" s="84">
        <v>0</v>
      </c>
      <c r="W7" s="84">
        <v>0</v>
      </c>
      <c r="X7" s="84">
        <v>0</v>
      </c>
      <c r="Y7" s="84">
        <v>0</v>
      </c>
      <c r="Z7" s="84">
        <v>0</v>
      </c>
      <c r="AA7" s="84">
        <v>0</v>
      </c>
      <c r="AB7" s="84">
        <v>0</v>
      </c>
      <c r="AC7" s="84">
        <v>0</v>
      </c>
      <c r="AD7" s="84">
        <v>0</v>
      </c>
      <c r="AE7" s="84">
        <v>0</v>
      </c>
      <c r="AF7" s="84">
        <v>0</v>
      </c>
      <c r="AG7" s="84">
        <v>0</v>
      </c>
      <c r="AH7" s="84">
        <v>0</v>
      </c>
      <c r="AI7" s="84">
        <v>0</v>
      </c>
      <c r="AJ7" s="84">
        <v>0</v>
      </c>
      <c r="AK7" s="84">
        <v>0</v>
      </c>
      <c r="AL7" s="84">
        <v>0</v>
      </c>
      <c r="AM7" s="84">
        <v>0</v>
      </c>
      <c r="AN7" s="84">
        <v>0</v>
      </c>
      <c r="AO7" s="84">
        <v>0</v>
      </c>
      <c r="AP7" s="84">
        <v>0</v>
      </c>
      <c r="AQ7" s="84">
        <v>0</v>
      </c>
      <c r="AR7" s="84">
        <v>0</v>
      </c>
      <c r="AS7" s="84">
        <v>0</v>
      </c>
      <c r="AT7" s="84">
        <v>0</v>
      </c>
      <c r="AU7" s="84">
        <v>0</v>
      </c>
      <c r="AV7" s="84">
        <v>0</v>
      </c>
      <c r="AW7" s="84">
        <v>0</v>
      </c>
      <c r="AX7" s="84">
        <v>0</v>
      </c>
      <c r="AY7" s="84">
        <v>0</v>
      </c>
      <c r="AZ7" s="84">
        <v>0</v>
      </c>
      <c r="BA7" s="84">
        <v>0</v>
      </c>
      <c r="BB7" s="84">
        <v>0</v>
      </c>
      <c r="BC7" s="84">
        <v>0</v>
      </c>
      <c r="BD7" s="84">
        <v>0</v>
      </c>
      <c r="BE7" s="84">
        <v>0</v>
      </c>
      <c r="BF7" s="84">
        <v>0</v>
      </c>
      <c r="BG7" s="84">
        <v>0</v>
      </c>
      <c r="BH7" s="84">
        <v>0</v>
      </c>
      <c r="BI7" s="84">
        <v>0</v>
      </c>
      <c r="BJ7" s="84">
        <v>0</v>
      </c>
      <c r="BK7" s="84">
        <v>0</v>
      </c>
      <c r="BL7" s="84">
        <v>0</v>
      </c>
      <c r="BM7" s="84">
        <v>0</v>
      </c>
      <c r="BN7" s="84">
        <v>0</v>
      </c>
      <c r="BO7" s="84">
        <v>0</v>
      </c>
      <c r="BP7" s="84">
        <v>0</v>
      </c>
      <c r="BQ7" s="84">
        <v>0</v>
      </c>
      <c r="BR7" s="84">
        <v>0</v>
      </c>
      <c r="BS7" s="84">
        <v>0</v>
      </c>
      <c r="BT7" s="84">
        <v>0</v>
      </c>
      <c r="BU7" s="84">
        <v>0</v>
      </c>
      <c r="BV7" s="84">
        <v>0</v>
      </c>
      <c r="BW7" s="84">
        <v>0</v>
      </c>
      <c r="BX7" s="84">
        <v>0</v>
      </c>
      <c r="BY7" s="84">
        <v>0</v>
      </c>
      <c r="BZ7" s="84">
        <v>0</v>
      </c>
      <c r="CA7" s="84">
        <v>0</v>
      </c>
      <c r="CB7" s="84">
        <v>0</v>
      </c>
      <c r="CC7" s="84">
        <v>0</v>
      </c>
      <c r="CD7" s="84">
        <v>0</v>
      </c>
      <c r="CE7" s="84">
        <v>0</v>
      </c>
      <c r="CF7" s="84">
        <v>0</v>
      </c>
      <c r="CG7" s="84">
        <v>0</v>
      </c>
      <c r="CH7" s="84">
        <v>0</v>
      </c>
      <c r="CI7" s="84">
        <v>0</v>
      </c>
      <c r="CJ7" s="84">
        <v>0</v>
      </c>
      <c r="CK7" s="84">
        <v>0</v>
      </c>
      <c r="CL7" s="84">
        <v>0</v>
      </c>
      <c r="CM7" s="84">
        <v>0</v>
      </c>
      <c r="CN7" s="84">
        <v>0</v>
      </c>
      <c r="CO7" s="84">
        <v>0</v>
      </c>
      <c r="CP7" s="84">
        <v>0</v>
      </c>
      <c r="CQ7" s="84">
        <v>0</v>
      </c>
      <c r="CR7" s="84">
        <v>0</v>
      </c>
      <c r="CS7" s="84">
        <v>0</v>
      </c>
      <c r="CT7" s="84">
        <v>0</v>
      </c>
      <c r="CU7" s="84">
        <v>0</v>
      </c>
      <c r="CV7" s="84">
        <v>0</v>
      </c>
      <c r="CW7" s="84">
        <v>0</v>
      </c>
      <c r="CX7" s="84">
        <v>0</v>
      </c>
      <c r="CY7" s="84">
        <v>0</v>
      </c>
      <c r="CZ7" s="84">
        <v>0</v>
      </c>
      <c r="DA7" s="80"/>
      <c r="DB7" s="2"/>
      <c r="DC7" s="2"/>
      <c r="DD7" s="6"/>
    </row>
    <row r="8" spans="1:108" x14ac:dyDescent="0.25">
      <c r="A8" s="2" t="s">
        <v>27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  <c r="P8" s="84">
        <v>0</v>
      </c>
      <c r="Q8" s="84">
        <v>0</v>
      </c>
      <c r="R8" s="84">
        <v>3.9412800000000003E-9</v>
      </c>
      <c r="S8" s="84">
        <v>0</v>
      </c>
      <c r="T8" s="84">
        <v>0</v>
      </c>
      <c r="U8" s="84">
        <v>0</v>
      </c>
      <c r="V8" s="84">
        <v>0</v>
      </c>
      <c r="W8" s="84">
        <v>0</v>
      </c>
      <c r="X8" s="84">
        <v>0</v>
      </c>
      <c r="Y8" s="84">
        <v>0</v>
      </c>
      <c r="Z8" s="84">
        <v>0</v>
      </c>
      <c r="AA8" s="84">
        <v>0</v>
      </c>
      <c r="AB8" s="84">
        <v>0</v>
      </c>
      <c r="AC8" s="84">
        <v>0</v>
      </c>
      <c r="AD8" s="84">
        <v>0</v>
      </c>
      <c r="AE8" s="84">
        <v>0</v>
      </c>
      <c r="AF8" s="84">
        <v>0</v>
      </c>
      <c r="AG8" s="84">
        <v>0</v>
      </c>
      <c r="AH8" s="84">
        <v>0</v>
      </c>
      <c r="AI8" s="84">
        <v>0</v>
      </c>
      <c r="AJ8" s="84">
        <v>0</v>
      </c>
      <c r="AK8" s="84">
        <v>0</v>
      </c>
      <c r="AL8" s="84">
        <v>0</v>
      </c>
      <c r="AM8" s="84">
        <v>0</v>
      </c>
      <c r="AN8" s="84">
        <v>0</v>
      </c>
      <c r="AO8" s="84">
        <v>0</v>
      </c>
      <c r="AP8" s="84">
        <v>0</v>
      </c>
      <c r="AQ8" s="84">
        <v>0</v>
      </c>
      <c r="AR8" s="84">
        <v>0</v>
      </c>
      <c r="AS8" s="84">
        <v>0</v>
      </c>
      <c r="AT8" s="84">
        <v>0</v>
      </c>
      <c r="AU8" s="84">
        <v>0</v>
      </c>
      <c r="AV8" s="84">
        <v>0</v>
      </c>
      <c r="AW8" s="84">
        <v>0</v>
      </c>
      <c r="AX8" s="84">
        <v>0</v>
      </c>
      <c r="AY8" s="84">
        <v>0</v>
      </c>
      <c r="AZ8" s="84">
        <v>0</v>
      </c>
      <c r="BA8" s="84">
        <v>0</v>
      </c>
      <c r="BB8" s="84">
        <v>0</v>
      </c>
      <c r="BC8" s="84">
        <v>0</v>
      </c>
      <c r="BD8" s="84">
        <v>0</v>
      </c>
      <c r="BE8" s="84">
        <v>0</v>
      </c>
      <c r="BF8" s="84">
        <v>0</v>
      </c>
      <c r="BG8" s="84">
        <v>0</v>
      </c>
      <c r="BH8" s="84">
        <v>0</v>
      </c>
      <c r="BI8" s="84">
        <v>0</v>
      </c>
      <c r="BJ8" s="84">
        <v>0</v>
      </c>
      <c r="BK8" s="84">
        <v>0</v>
      </c>
      <c r="BL8" s="84">
        <v>0</v>
      </c>
      <c r="BM8" s="84">
        <v>0</v>
      </c>
      <c r="BN8" s="84">
        <v>0</v>
      </c>
      <c r="BO8" s="84">
        <v>0</v>
      </c>
      <c r="BP8" s="84">
        <v>0</v>
      </c>
      <c r="BQ8" s="84">
        <v>0</v>
      </c>
      <c r="BR8" s="84">
        <v>0</v>
      </c>
      <c r="BS8" s="84">
        <v>0</v>
      </c>
      <c r="BT8" s="84">
        <v>0</v>
      </c>
      <c r="BU8" s="84">
        <v>0</v>
      </c>
      <c r="BV8" s="84">
        <v>0</v>
      </c>
      <c r="BW8" s="84">
        <v>0</v>
      </c>
      <c r="BX8" s="84">
        <v>0</v>
      </c>
      <c r="BY8" s="84">
        <v>0</v>
      </c>
      <c r="BZ8" s="84">
        <v>0</v>
      </c>
      <c r="CA8" s="84">
        <v>0</v>
      </c>
      <c r="CB8" s="84">
        <v>0</v>
      </c>
      <c r="CC8" s="84">
        <v>0</v>
      </c>
      <c r="CD8" s="84">
        <v>0</v>
      </c>
      <c r="CE8" s="84">
        <v>0</v>
      </c>
      <c r="CF8" s="84">
        <v>0</v>
      </c>
      <c r="CG8" s="84">
        <v>0</v>
      </c>
      <c r="CH8" s="84">
        <v>0</v>
      </c>
      <c r="CI8" s="84">
        <v>0</v>
      </c>
      <c r="CJ8" s="84">
        <v>0</v>
      </c>
      <c r="CK8" s="84">
        <v>0</v>
      </c>
      <c r="CL8" s="84">
        <v>0</v>
      </c>
      <c r="CM8" s="84">
        <v>0</v>
      </c>
      <c r="CN8" s="84">
        <v>0</v>
      </c>
      <c r="CO8" s="84">
        <v>0</v>
      </c>
      <c r="CP8" s="84">
        <v>0</v>
      </c>
      <c r="CQ8" s="84">
        <v>0</v>
      </c>
      <c r="CR8" s="84">
        <v>0</v>
      </c>
      <c r="CS8" s="84">
        <v>0</v>
      </c>
      <c r="CT8" s="84">
        <v>0</v>
      </c>
      <c r="CU8" s="84">
        <v>0</v>
      </c>
      <c r="CV8" s="84">
        <v>0</v>
      </c>
      <c r="CW8" s="84">
        <v>0</v>
      </c>
      <c r="CX8" s="84">
        <v>0</v>
      </c>
      <c r="CY8" s="84">
        <v>0</v>
      </c>
      <c r="CZ8" s="84">
        <v>0</v>
      </c>
      <c r="DA8" s="80"/>
      <c r="DB8" s="2"/>
      <c r="DC8" s="2"/>
      <c r="DD8" s="6"/>
    </row>
    <row r="9" spans="1:108" x14ac:dyDescent="0.25">
      <c r="A9" s="2" t="s">
        <v>30</v>
      </c>
      <c r="B9" s="84">
        <v>1.1121900000000001E-3</v>
      </c>
      <c r="C9" s="84">
        <v>1.03645E-3</v>
      </c>
      <c r="D9" s="84">
        <v>1.3164400000000001E-3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  <c r="P9" s="84">
        <v>0</v>
      </c>
      <c r="Q9" s="84">
        <v>0</v>
      </c>
      <c r="R9" s="84">
        <v>0</v>
      </c>
      <c r="S9" s="84">
        <v>0</v>
      </c>
      <c r="T9" s="84">
        <v>0</v>
      </c>
      <c r="U9" s="84">
        <v>0</v>
      </c>
      <c r="V9" s="84">
        <v>0</v>
      </c>
      <c r="W9" s="84">
        <v>0</v>
      </c>
      <c r="X9" s="84">
        <v>0</v>
      </c>
      <c r="Y9" s="84">
        <v>0</v>
      </c>
      <c r="Z9" s="84">
        <v>0</v>
      </c>
      <c r="AA9" s="84">
        <v>0</v>
      </c>
      <c r="AB9" s="84">
        <v>0</v>
      </c>
      <c r="AC9" s="84">
        <v>0</v>
      </c>
      <c r="AD9" s="84">
        <v>0</v>
      </c>
      <c r="AE9" s="84">
        <v>0</v>
      </c>
      <c r="AF9" s="84">
        <v>0</v>
      </c>
      <c r="AG9" s="84">
        <v>0</v>
      </c>
      <c r="AH9" s="84">
        <v>0</v>
      </c>
      <c r="AI9" s="84">
        <v>0</v>
      </c>
      <c r="AJ9" s="84">
        <v>0</v>
      </c>
      <c r="AK9" s="84">
        <v>0</v>
      </c>
      <c r="AL9" s="84">
        <v>0</v>
      </c>
      <c r="AM9" s="84">
        <v>0</v>
      </c>
      <c r="AN9" s="84">
        <v>0</v>
      </c>
      <c r="AO9" s="84">
        <v>0</v>
      </c>
      <c r="AP9" s="84">
        <v>0</v>
      </c>
      <c r="AQ9" s="84">
        <v>0</v>
      </c>
      <c r="AR9" s="84">
        <v>0</v>
      </c>
      <c r="AS9" s="84">
        <v>0</v>
      </c>
      <c r="AT9" s="84">
        <v>0</v>
      </c>
      <c r="AU9" s="84">
        <v>0</v>
      </c>
      <c r="AV9" s="84">
        <v>0</v>
      </c>
      <c r="AW9" s="84">
        <v>0</v>
      </c>
      <c r="AX9" s="84">
        <v>0</v>
      </c>
      <c r="AY9" s="84">
        <v>0</v>
      </c>
      <c r="AZ9" s="84">
        <v>0</v>
      </c>
      <c r="BA9" s="84">
        <v>0</v>
      </c>
      <c r="BB9" s="84">
        <v>0</v>
      </c>
      <c r="BC9" s="84">
        <v>0</v>
      </c>
      <c r="BD9" s="84">
        <v>0</v>
      </c>
      <c r="BE9" s="84">
        <v>0</v>
      </c>
      <c r="BF9" s="84">
        <v>0</v>
      </c>
      <c r="BG9" s="84">
        <v>0</v>
      </c>
      <c r="BH9" s="84">
        <v>0</v>
      </c>
      <c r="BI9" s="84">
        <v>0</v>
      </c>
      <c r="BJ9" s="84">
        <v>0</v>
      </c>
      <c r="BK9" s="84">
        <v>0</v>
      </c>
      <c r="BL9" s="84">
        <v>0</v>
      </c>
      <c r="BM9" s="84">
        <v>0</v>
      </c>
      <c r="BN9" s="84">
        <v>0</v>
      </c>
      <c r="BO9" s="84">
        <v>0</v>
      </c>
      <c r="BP9" s="84">
        <v>0</v>
      </c>
      <c r="BQ9" s="84">
        <v>0</v>
      </c>
      <c r="BR9" s="84">
        <v>0</v>
      </c>
      <c r="BS9" s="84">
        <v>0</v>
      </c>
      <c r="BT9" s="84">
        <v>0</v>
      </c>
      <c r="BU9" s="84">
        <v>0</v>
      </c>
      <c r="BV9" s="84">
        <v>0</v>
      </c>
      <c r="BW9" s="84">
        <v>0</v>
      </c>
      <c r="BX9" s="84">
        <v>0</v>
      </c>
      <c r="BY9" s="84">
        <v>0</v>
      </c>
      <c r="BZ9" s="84">
        <v>0</v>
      </c>
      <c r="CA9" s="84">
        <v>0</v>
      </c>
      <c r="CB9" s="84">
        <v>0</v>
      </c>
      <c r="CC9" s="84">
        <v>0</v>
      </c>
      <c r="CD9" s="84">
        <v>0</v>
      </c>
      <c r="CE9" s="84">
        <v>0</v>
      </c>
      <c r="CF9" s="84">
        <v>0</v>
      </c>
      <c r="CG9" s="84">
        <v>0</v>
      </c>
      <c r="CH9" s="84">
        <v>0</v>
      </c>
      <c r="CI9" s="84">
        <v>0</v>
      </c>
      <c r="CJ9" s="84">
        <v>0</v>
      </c>
      <c r="CK9" s="84">
        <v>0</v>
      </c>
      <c r="CL9" s="84">
        <v>0</v>
      </c>
      <c r="CM9" s="84">
        <v>0</v>
      </c>
      <c r="CN9" s="84">
        <v>0</v>
      </c>
      <c r="CO9" s="84">
        <v>0</v>
      </c>
      <c r="CP9" s="84">
        <v>0</v>
      </c>
      <c r="CQ9" s="84">
        <v>0</v>
      </c>
      <c r="CR9" s="84">
        <v>0</v>
      </c>
      <c r="CS9" s="84">
        <v>0</v>
      </c>
      <c r="CT9" s="84">
        <v>0</v>
      </c>
      <c r="CU9" s="84">
        <v>0</v>
      </c>
      <c r="CV9" s="84">
        <v>0</v>
      </c>
      <c r="CW9" s="84">
        <v>0</v>
      </c>
      <c r="CX9" s="84">
        <v>0</v>
      </c>
      <c r="CY9" s="84">
        <v>0</v>
      </c>
      <c r="CZ9" s="84">
        <v>0</v>
      </c>
      <c r="DA9" s="80"/>
      <c r="DB9" s="2"/>
      <c r="DC9" s="2"/>
      <c r="DD9" s="6"/>
    </row>
    <row r="10" spans="1:108" x14ac:dyDescent="0.25">
      <c r="A10" s="2" t="s">
        <v>33</v>
      </c>
      <c r="B10" s="84">
        <v>0</v>
      </c>
      <c r="C10" s="84">
        <v>0</v>
      </c>
      <c r="D10" s="84">
        <v>0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  <c r="P10" s="84">
        <v>0</v>
      </c>
      <c r="Q10" s="84">
        <v>0</v>
      </c>
      <c r="R10" s="84">
        <v>0</v>
      </c>
      <c r="S10" s="84">
        <v>0</v>
      </c>
      <c r="T10" s="84">
        <v>0</v>
      </c>
      <c r="U10" s="84">
        <v>0</v>
      </c>
      <c r="V10" s="84">
        <v>0</v>
      </c>
      <c r="W10" s="84">
        <v>0</v>
      </c>
      <c r="X10" s="84">
        <v>0</v>
      </c>
      <c r="Y10" s="84">
        <v>0</v>
      </c>
      <c r="Z10" s="84">
        <v>0</v>
      </c>
      <c r="AA10" s="84">
        <v>0</v>
      </c>
      <c r="AB10" s="84">
        <v>0</v>
      </c>
      <c r="AC10" s="84">
        <v>0</v>
      </c>
      <c r="AD10" s="84">
        <v>0</v>
      </c>
      <c r="AE10" s="84">
        <v>0</v>
      </c>
      <c r="AF10" s="84">
        <v>0</v>
      </c>
      <c r="AG10" s="84">
        <v>0</v>
      </c>
      <c r="AH10" s="84">
        <v>0</v>
      </c>
      <c r="AI10" s="84">
        <v>0</v>
      </c>
      <c r="AJ10" s="84">
        <v>0</v>
      </c>
      <c r="AK10" s="84">
        <v>0</v>
      </c>
      <c r="AL10" s="84">
        <v>0</v>
      </c>
      <c r="AM10" s="84">
        <v>0</v>
      </c>
      <c r="AN10" s="84">
        <v>0</v>
      </c>
      <c r="AO10" s="84">
        <v>0</v>
      </c>
      <c r="AP10" s="84">
        <v>0</v>
      </c>
      <c r="AQ10" s="84">
        <v>0</v>
      </c>
      <c r="AR10" s="84">
        <v>0</v>
      </c>
      <c r="AS10" s="84">
        <v>0</v>
      </c>
      <c r="AT10" s="84">
        <v>0</v>
      </c>
      <c r="AU10" s="84">
        <v>0</v>
      </c>
      <c r="AV10" s="84">
        <v>0</v>
      </c>
      <c r="AW10" s="84">
        <v>0</v>
      </c>
      <c r="AX10" s="84">
        <v>0</v>
      </c>
      <c r="AY10" s="84">
        <v>0</v>
      </c>
      <c r="AZ10" s="84">
        <v>0</v>
      </c>
      <c r="BA10" s="84">
        <v>0</v>
      </c>
      <c r="BB10" s="84">
        <v>0</v>
      </c>
      <c r="BC10" s="84">
        <v>0</v>
      </c>
      <c r="BD10" s="84">
        <v>0</v>
      </c>
      <c r="BE10" s="84">
        <v>0</v>
      </c>
      <c r="BF10" s="84">
        <v>0</v>
      </c>
      <c r="BG10" s="84">
        <v>0</v>
      </c>
      <c r="BH10" s="84">
        <v>0</v>
      </c>
      <c r="BI10" s="84">
        <v>0</v>
      </c>
      <c r="BJ10" s="84">
        <v>0</v>
      </c>
      <c r="BK10" s="84">
        <v>0</v>
      </c>
      <c r="BL10" s="84">
        <v>0</v>
      </c>
      <c r="BM10" s="84">
        <v>0</v>
      </c>
      <c r="BN10" s="84">
        <v>0</v>
      </c>
      <c r="BO10" s="84">
        <v>0</v>
      </c>
      <c r="BP10" s="84">
        <v>0</v>
      </c>
      <c r="BQ10" s="84">
        <v>0</v>
      </c>
      <c r="BR10" s="84">
        <v>0</v>
      </c>
      <c r="BS10" s="84">
        <v>0</v>
      </c>
      <c r="BT10" s="84">
        <v>0</v>
      </c>
      <c r="BU10" s="84">
        <v>0</v>
      </c>
      <c r="BV10" s="84">
        <v>0</v>
      </c>
      <c r="BW10" s="84">
        <v>0</v>
      </c>
      <c r="BX10" s="84">
        <v>0</v>
      </c>
      <c r="BY10" s="84">
        <v>0</v>
      </c>
      <c r="BZ10" s="84">
        <v>0</v>
      </c>
      <c r="CA10" s="84">
        <v>0</v>
      </c>
      <c r="CB10" s="84">
        <v>0</v>
      </c>
      <c r="CC10" s="84">
        <v>0</v>
      </c>
      <c r="CD10" s="84">
        <v>0</v>
      </c>
      <c r="CE10" s="84">
        <v>0</v>
      </c>
      <c r="CF10" s="84">
        <v>0</v>
      </c>
      <c r="CG10" s="84">
        <v>0</v>
      </c>
      <c r="CH10" s="84">
        <v>0</v>
      </c>
      <c r="CI10" s="84">
        <v>0</v>
      </c>
      <c r="CJ10" s="84">
        <v>0</v>
      </c>
      <c r="CK10" s="84">
        <v>0</v>
      </c>
      <c r="CL10" s="84">
        <v>0</v>
      </c>
      <c r="CM10" s="84">
        <v>0</v>
      </c>
      <c r="CN10" s="84">
        <v>0</v>
      </c>
      <c r="CO10" s="84">
        <v>0</v>
      </c>
      <c r="CP10" s="84">
        <v>0</v>
      </c>
      <c r="CQ10" s="84">
        <v>0</v>
      </c>
      <c r="CR10" s="84">
        <v>0</v>
      </c>
      <c r="CS10" s="84">
        <v>0</v>
      </c>
      <c r="CT10" s="84">
        <v>0</v>
      </c>
      <c r="CU10" s="84">
        <v>0</v>
      </c>
      <c r="CV10" s="84">
        <v>0</v>
      </c>
      <c r="CW10" s="84">
        <v>0</v>
      </c>
      <c r="CX10" s="84">
        <v>0</v>
      </c>
      <c r="CY10" s="84">
        <v>0</v>
      </c>
      <c r="CZ10" s="84">
        <v>0</v>
      </c>
      <c r="DA10" s="80"/>
      <c r="DB10" s="2"/>
      <c r="DC10" s="2"/>
      <c r="DD10" s="6"/>
    </row>
    <row r="11" spans="1:108" x14ac:dyDescent="0.25">
      <c r="A11" s="2" t="s">
        <v>36</v>
      </c>
      <c r="B11" s="84">
        <v>0</v>
      </c>
      <c r="C11" s="84">
        <v>0</v>
      </c>
      <c r="D11" s="84">
        <v>0</v>
      </c>
      <c r="E11" s="84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  <c r="P11" s="84">
        <v>0</v>
      </c>
      <c r="Q11" s="84">
        <v>0</v>
      </c>
      <c r="R11" s="84">
        <v>0</v>
      </c>
      <c r="S11" s="84">
        <v>0</v>
      </c>
      <c r="T11" s="84">
        <v>0</v>
      </c>
      <c r="U11" s="84">
        <v>0</v>
      </c>
      <c r="V11" s="84">
        <v>0</v>
      </c>
      <c r="W11" s="84">
        <v>0</v>
      </c>
      <c r="X11" s="84">
        <v>0</v>
      </c>
      <c r="Y11" s="84">
        <v>0</v>
      </c>
      <c r="Z11" s="84">
        <v>0</v>
      </c>
      <c r="AA11" s="84">
        <v>0</v>
      </c>
      <c r="AB11" s="84">
        <v>0</v>
      </c>
      <c r="AC11" s="84">
        <v>0</v>
      </c>
      <c r="AD11" s="84">
        <v>0</v>
      </c>
      <c r="AE11" s="84">
        <v>0</v>
      </c>
      <c r="AF11" s="84">
        <v>0</v>
      </c>
      <c r="AG11" s="84">
        <v>0</v>
      </c>
      <c r="AH11" s="84">
        <v>0</v>
      </c>
      <c r="AI11" s="84">
        <v>0</v>
      </c>
      <c r="AJ11" s="84">
        <v>0</v>
      </c>
      <c r="AK11" s="84">
        <v>0</v>
      </c>
      <c r="AL11" s="84">
        <v>0</v>
      </c>
      <c r="AM11" s="84">
        <v>0</v>
      </c>
      <c r="AN11" s="84">
        <v>0</v>
      </c>
      <c r="AO11" s="84">
        <v>0</v>
      </c>
      <c r="AP11" s="84">
        <v>0</v>
      </c>
      <c r="AQ11" s="84">
        <v>0</v>
      </c>
      <c r="AR11" s="84">
        <v>0</v>
      </c>
      <c r="AS11" s="84">
        <v>0</v>
      </c>
      <c r="AT11" s="84">
        <v>0</v>
      </c>
      <c r="AU11" s="84">
        <v>0</v>
      </c>
      <c r="AV11" s="84">
        <v>0</v>
      </c>
      <c r="AW11" s="84">
        <v>0</v>
      </c>
      <c r="AX11" s="84">
        <v>0</v>
      </c>
      <c r="AY11" s="84">
        <v>0</v>
      </c>
      <c r="AZ11" s="84">
        <v>0</v>
      </c>
      <c r="BA11" s="84">
        <v>0</v>
      </c>
      <c r="BB11" s="84">
        <v>0</v>
      </c>
      <c r="BC11" s="84">
        <v>0</v>
      </c>
      <c r="BD11" s="84">
        <v>0</v>
      </c>
      <c r="BE11" s="84">
        <v>0</v>
      </c>
      <c r="BF11" s="84">
        <v>0</v>
      </c>
      <c r="BG11" s="84">
        <v>0</v>
      </c>
      <c r="BH11" s="84">
        <v>0</v>
      </c>
      <c r="BI11" s="84">
        <v>0</v>
      </c>
      <c r="BJ11" s="84">
        <v>0</v>
      </c>
      <c r="BK11" s="84">
        <v>0</v>
      </c>
      <c r="BL11" s="84">
        <v>0</v>
      </c>
      <c r="BM11" s="84">
        <v>0</v>
      </c>
      <c r="BN11" s="84">
        <v>0</v>
      </c>
      <c r="BO11" s="84">
        <v>0</v>
      </c>
      <c r="BP11" s="84">
        <v>0</v>
      </c>
      <c r="BQ11" s="84">
        <v>0</v>
      </c>
      <c r="BR11" s="84">
        <v>0</v>
      </c>
      <c r="BS11" s="84">
        <v>0</v>
      </c>
      <c r="BT11" s="84">
        <v>0</v>
      </c>
      <c r="BU11" s="84">
        <v>0</v>
      </c>
      <c r="BV11" s="84">
        <v>0</v>
      </c>
      <c r="BW11" s="84">
        <v>0</v>
      </c>
      <c r="BX11" s="84">
        <v>0</v>
      </c>
      <c r="BY11" s="84">
        <v>0</v>
      </c>
      <c r="BZ11" s="84">
        <v>0</v>
      </c>
      <c r="CA11" s="84">
        <v>0</v>
      </c>
      <c r="CB11" s="84">
        <v>0</v>
      </c>
      <c r="CC11" s="84">
        <v>0</v>
      </c>
      <c r="CD11" s="84">
        <v>0</v>
      </c>
      <c r="CE11" s="84">
        <v>0</v>
      </c>
      <c r="CF11" s="84">
        <v>0</v>
      </c>
      <c r="CG11" s="84">
        <v>0</v>
      </c>
      <c r="CH11" s="84">
        <v>0</v>
      </c>
      <c r="CI11" s="84">
        <v>0</v>
      </c>
      <c r="CJ11" s="84">
        <v>0</v>
      </c>
      <c r="CK11" s="84">
        <v>0</v>
      </c>
      <c r="CL11" s="84">
        <v>0</v>
      </c>
      <c r="CM11" s="84">
        <v>0</v>
      </c>
      <c r="CN11" s="84">
        <v>0</v>
      </c>
      <c r="CO11" s="84">
        <v>0</v>
      </c>
      <c r="CP11" s="84">
        <v>0</v>
      </c>
      <c r="CQ11" s="84">
        <v>0</v>
      </c>
      <c r="CR11" s="84">
        <v>0</v>
      </c>
      <c r="CS11" s="84">
        <v>0</v>
      </c>
      <c r="CT11" s="84">
        <v>0</v>
      </c>
      <c r="CU11" s="84">
        <v>0</v>
      </c>
      <c r="CV11" s="84">
        <v>0</v>
      </c>
      <c r="CW11" s="84">
        <v>0</v>
      </c>
      <c r="CX11" s="84">
        <v>0</v>
      </c>
      <c r="CY11" s="84">
        <v>0</v>
      </c>
      <c r="CZ11" s="84">
        <v>0</v>
      </c>
      <c r="DA11" s="80"/>
      <c r="DB11" s="2"/>
      <c r="DC11" s="2"/>
      <c r="DD11" s="6"/>
    </row>
    <row r="12" spans="1:108" x14ac:dyDescent="0.25">
      <c r="A12" s="2" t="s">
        <v>39</v>
      </c>
      <c r="B12" s="84">
        <v>0</v>
      </c>
      <c r="C12" s="84">
        <v>0</v>
      </c>
      <c r="D12" s="84">
        <v>0</v>
      </c>
      <c r="E12" s="84">
        <v>0</v>
      </c>
      <c r="F12" s="84">
        <v>0</v>
      </c>
      <c r="G12" s="84">
        <v>0</v>
      </c>
      <c r="H12" s="84">
        <v>0</v>
      </c>
      <c r="I12" s="84">
        <v>0</v>
      </c>
      <c r="J12" s="84">
        <v>8.9646599999999996E-17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  <c r="P12" s="84">
        <v>0</v>
      </c>
      <c r="Q12" s="84">
        <v>0</v>
      </c>
      <c r="R12" s="84">
        <v>0</v>
      </c>
      <c r="S12" s="84">
        <v>0</v>
      </c>
      <c r="T12" s="84">
        <v>0</v>
      </c>
      <c r="U12" s="84">
        <v>0</v>
      </c>
      <c r="V12" s="84">
        <v>0</v>
      </c>
      <c r="W12" s="84">
        <v>0</v>
      </c>
      <c r="X12" s="84">
        <v>0</v>
      </c>
      <c r="Y12" s="84">
        <v>0</v>
      </c>
      <c r="Z12" s="84">
        <v>0</v>
      </c>
      <c r="AA12" s="84">
        <v>0</v>
      </c>
      <c r="AB12" s="84">
        <v>0</v>
      </c>
      <c r="AC12" s="84">
        <v>0</v>
      </c>
      <c r="AD12" s="84">
        <v>0</v>
      </c>
      <c r="AE12" s="84">
        <v>0</v>
      </c>
      <c r="AF12" s="84">
        <v>0</v>
      </c>
      <c r="AG12" s="84">
        <v>0</v>
      </c>
      <c r="AH12" s="84">
        <v>0</v>
      </c>
      <c r="AI12" s="84">
        <v>0</v>
      </c>
      <c r="AJ12" s="84">
        <v>0</v>
      </c>
      <c r="AK12" s="84">
        <v>0</v>
      </c>
      <c r="AL12" s="84">
        <v>0</v>
      </c>
      <c r="AM12" s="84">
        <v>0</v>
      </c>
      <c r="AN12" s="84">
        <v>8.1898100000000001E-2</v>
      </c>
      <c r="AO12" s="84">
        <v>0</v>
      </c>
      <c r="AP12" s="84">
        <v>0</v>
      </c>
      <c r="AQ12" s="84">
        <v>0</v>
      </c>
      <c r="AR12" s="84">
        <v>0</v>
      </c>
      <c r="AS12" s="84">
        <v>0</v>
      </c>
      <c r="AT12" s="84">
        <v>0</v>
      </c>
      <c r="AU12" s="84">
        <v>0</v>
      </c>
      <c r="AV12" s="84">
        <v>0</v>
      </c>
      <c r="AW12" s="84">
        <v>0</v>
      </c>
      <c r="AX12" s="84">
        <v>0</v>
      </c>
      <c r="AY12" s="84">
        <v>0</v>
      </c>
      <c r="AZ12" s="84">
        <v>0</v>
      </c>
      <c r="BA12" s="84">
        <v>0</v>
      </c>
      <c r="BB12" s="84">
        <v>0</v>
      </c>
      <c r="BC12" s="84">
        <v>0</v>
      </c>
      <c r="BD12" s="84">
        <v>0</v>
      </c>
      <c r="BE12" s="84">
        <v>0</v>
      </c>
      <c r="BF12" s="84">
        <v>0</v>
      </c>
      <c r="BG12" s="84">
        <v>0</v>
      </c>
      <c r="BH12" s="84">
        <v>0</v>
      </c>
      <c r="BI12" s="84">
        <v>0</v>
      </c>
      <c r="BJ12" s="84">
        <v>0</v>
      </c>
      <c r="BK12" s="84">
        <v>0</v>
      </c>
      <c r="BL12" s="84">
        <v>0</v>
      </c>
      <c r="BM12" s="84">
        <v>0</v>
      </c>
      <c r="BN12" s="84">
        <v>0</v>
      </c>
      <c r="BO12" s="84">
        <v>0</v>
      </c>
      <c r="BP12" s="84">
        <v>0</v>
      </c>
      <c r="BQ12" s="84">
        <v>0</v>
      </c>
      <c r="BR12" s="84">
        <v>0</v>
      </c>
      <c r="BS12" s="84">
        <v>0</v>
      </c>
      <c r="BT12" s="84">
        <v>0</v>
      </c>
      <c r="BU12" s="84">
        <v>0</v>
      </c>
      <c r="BV12" s="84">
        <v>0</v>
      </c>
      <c r="BW12" s="84">
        <v>0</v>
      </c>
      <c r="BX12" s="84">
        <v>0</v>
      </c>
      <c r="BY12" s="84">
        <v>0</v>
      </c>
      <c r="BZ12" s="84">
        <v>5.0669400000000003E-2</v>
      </c>
      <c r="CA12" s="84">
        <v>0</v>
      </c>
      <c r="CB12" s="84">
        <v>0</v>
      </c>
      <c r="CC12" s="84">
        <v>0</v>
      </c>
      <c r="CD12" s="84">
        <v>0</v>
      </c>
      <c r="CE12" s="84">
        <v>0</v>
      </c>
      <c r="CF12" s="84">
        <v>0</v>
      </c>
      <c r="CG12" s="84">
        <v>0</v>
      </c>
      <c r="CH12" s="84">
        <v>0</v>
      </c>
      <c r="CI12" s="84">
        <v>0</v>
      </c>
      <c r="CJ12" s="84">
        <v>0</v>
      </c>
      <c r="CK12" s="84">
        <v>0</v>
      </c>
      <c r="CL12" s="84">
        <v>0</v>
      </c>
      <c r="CM12" s="84">
        <v>0</v>
      </c>
      <c r="CN12" s="84">
        <v>0</v>
      </c>
      <c r="CO12" s="84">
        <v>0</v>
      </c>
      <c r="CP12" s="84">
        <v>0</v>
      </c>
      <c r="CQ12" s="84">
        <v>0</v>
      </c>
      <c r="CR12" s="84">
        <v>0</v>
      </c>
      <c r="CS12" s="84">
        <v>0</v>
      </c>
      <c r="CT12" s="84">
        <v>0</v>
      </c>
      <c r="CU12" s="84">
        <v>0</v>
      </c>
      <c r="CV12" s="84">
        <v>0</v>
      </c>
      <c r="CW12" s="84">
        <v>0</v>
      </c>
      <c r="CX12" s="84">
        <v>0</v>
      </c>
      <c r="CY12" s="84">
        <v>0</v>
      </c>
      <c r="CZ12" s="84">
        <v>0</v>
      </c>
      <c r="DA12" s="80"/>
      <c r="DB12" s="2"/>
      <c r="DC12" s="2"/>
      <c r="DD12" s="6"/>
    </row>
    <row r="13" spans="1:108" x14ac:dyDescent="0.25">
      <c r="A13" s="2" t="s">
        <v>42</v>
      </c>
      <c r="B13" s="84">
        <v>0</v>
      </c>
      <c r="C13" s="84">
        <v>0</v>
      </c>
      <c r="D13" s="84">
        <v>0</v>
      </c>
      <c r="E13" s="84">
        <v>0</v>
      </c>
      <c r="F13" s="84">
        <v>0</v>
      </c>
      <c r="G13" s="84">
        <v>0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  <c r="P13" s="84">
        <v>0</v>
      </c>
      <c r="Q13" s="84">
        <v>0</v>
      </c>
      <c r="R13" s="84">
        <v>0</v>
      </c>
      <c r="S13" s="84">
        <v>0</v>
      </c>
      <c r="T13" s="84">
        <v>0</v>
      </c>
      <c r="U13" s="84">
        <v>0</v>
      </c>
      <c r="V13" s="84">
        <v>0</v>
      </c>
      <c r="W13" s="84">
        <v>0</v>
      </c>
      <c r="X13" s="84">
        <v>0</v>
      </c>
      <c r="Y13" s="84">
        <v>0</v>
      </c>
      <c r="Z13" s="84">
        <v>0</v>
      </c>
      <c r="AA13" s="84">
        <v>0</v>
      </c>
      <c r="AB13" s="84">
        <v>0</v>
      </c>
      <c r="AC13" s="84">
        <v>0</v>
      </c>
      <c r="AD13" s="84">
        <v>0</v>
      </c>
      <c r="AE13" s="84">
        <v>0</v>
      </c>
      <c r="AF13" s="84">
        <v>0</v>
      </c>
      <c r="AG13" s="84">
        <v>0</v>
      </c>
      <c r="AH13" s="84">
        <v>0</v>
      </c>
      <c r="AI13" s="84">
        <v>0</v>
      </c>
      <c r="AJ13" s="84">
        <v>0</v>
      </c>
      <c r="AK13" s="84">
        <v>0</v>
      </c>
      <c r="AL13" s="84">
        <v>0</v>
      </c>
      <c r="AM13" s="84">
        <v>0</v>
      </c>
      <c r="AN13" s="84">
        <v>0</v>
      </c>
      <c r="AO13" s="84">
        <v>0</v>
      </c>
      <c r="AP13" s="84">
        <v>0</v>
      </c>
      <c r="AQ13" s="84">
        <v>0</v>
      </c>
      <c r="AR13" s="84">
        <v>0</v>
      </c>
      <c r="AS13" s="84">
        <v>0</v>
      </c>
      <c r="AT13" s="84">
        <v>0</v>
      </c>
      <c r="AU13" s="84">
        <v>0</v>
      </c>
      <c r="AV13" s="84">
        <v>0</v>
      </c>
      <c r="AW13" s="84">
        <v>0</v>
      </c>
      <c r="AX13" s="84">
        <v>0</v>
      </c>
      <c r="AY13" s="84">
        <v>0</v>
      </c>
      <c r="AZ13" s="84">
        <v>0</v>
      </c>
      <c r="BA13" s="84">
        <v>0</v>
      </c>
      <c r="BB13" s="84">
        <v>0</v>
      </c>
      <c r="BC13" s="84">
        <v>0</v>
      </c>
      <c r="BD13" s="84">
        <v>0</v>
      </c>
      <c r="BE13" s="84">
        <v>0</v>
      </c>
      <c r="BF13" s="84">
        <v>0</v>
      </c>
      <c r="BG13" s="84">
        <v>0</v>
      </c>
      <c r="BH13" s="84">
        <v>0</v>
      </c>
      <c r="BI13" s="84">
        <v>0</v>
      </c>
      <c r="BJ13" s="84">
        <v>0</v>
      </c>
      <c r="BK13" s="84">
        <v>0</v>
      </c>
      <c r="BL13" s="84">
        <v>0</v>
      </c>
      <c r="BM13" s="84">
        <v>0</v>
      </c>
      <c r="BN13" s="84">
        <v>0</v>
      </c>
      <c r="BO13" s="84">
        <v>0</v>
      </c>
      <c r="BP13" s="84">
        <v>0</v>
      </c>
      <c r="BQ13" s="84">
        <v>0</v>
      </c>
      <c r="BR13" s="84">
        <v>0</v>
      </c>
      <c r="BS13" s="84">
        <v>0</v>
      </c>
      <c r="BT13" s="84">
        <v>0</v>
      </c>
      <c r="BU13" s="84">
        <v>0</v>
      </c>
      <c r="BV13" s="84">
        <v>0</v>
      </c>
      <c r="BW13" s="84">
        <v>0</v>
      </c>
      <c r="BX13" s="84">
        <v>0</v>
      </c>
      <c r="BY13" s="84">
        <v>0</v>
      </c>
      <c r="BZ13" s="84">
        <v>4.7664099999999996E-3</v>
      </c>
      <c r="CA13" s="84">
        <v>0</v>
      </c>
      <c r="CB13" s="84">
        <v>0</v>
      </c>
      <c r="CC13" s="84">
        <v>0</v>
      </c>
      <c r="CD13" s="84">
        <v>0</v>
      </c>
      <c r="CE13" s="84">
        <v>0</v>
      </c>
      <c r="CF13" s="84">
        <v>0</v>
      </c>
      <c r="CG13" s="84">
        <v>0</v>
      </c>
      <c r="CH13" s="84">
        <v>0</v>
      </c>
      <c r="CI13" s="84">
        <v>0</v>
      </c>
      <c r="CJ13" s="84">
        <v>0</v>
      </c>
      <c r="CK13" s="84">
        <v>0</v>
      </c>
      <c r="CL13" s="84">
        <v>0</v>
      </c>
      <c r="CM13" s="84">
        <v>0</v>
      </c>
      <c r="CN13" s="84">
        <v>0</v>
      </c>
      <c r="CO13" s="84">
        <v>0</v>
      </c>
      <c r="CP13" s="84">
        <v>0</v>
      </c>
      <c r="CQ13" s="84">
        <v>0</v>
      </c>
      <c r="CR13" s="84">
        <v>0</v>
      </c>
      <c r="CS13" s="84">
        <v>0</v>
      </c>
      <c r="CT13" s="84">
        <v>0</v>
      </c>
      <c r="CU13" s="84">
        <v>0</v>
      </c>
      <c r="CV13" s="84">
        <v>0</v>
      </c>
      <c r="CW13" s="84">
        <v>0</v>
      </c>
      <c r="CX13" s="84">
        <v>0</v>
      </c>
      <c r="CY13" s="84">
        <v>0</v>
      </c>
      <c r="CZ13" s="84">
        <v>0</v>
      </c>
      <c r="DA13" s="80"/>
      <c r="DB13" s="2"/>
      <c r="DC13" s="2"/>
      <c r="DD13" s="6"/>
    </row>
    <row r="14" spans="1:108" x14ac:dyDescent="0.25">
      <c r="A14" s="2" t="s">
        <v>45</v>
      </c>
      <c r="B14" s="84">
        <v>0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1.02757E-3</v>
      </c>
      <c r="N14" s="84">
        <v>0</v>
      </c>
      <c r="O14" s="84">
        <v>0</v>
      </c>
      <c r="P14" s="84">
        <v>0</v>
      </c>
      <c r="Q14" s="84">
        <v>0</v>
      </c>
      <c r="R14" s="84">
        <v>0</v>
      </c>
      <c r="S14" s="84">
        <v>0</v>
      </c>
      <c r="T14" s="84">
        <v>0</v>
      </c>
      <c r="U14" s="84">
        <v>0</v>
      </c>
      <c r="V14" s="84">
        <v>0</v>
      </c>
      <c r="W14" s="84">
        <v>0</v>
      </c>
      <c r="X14" s="84">
        <v>0</v>
      </c>
      <c r="Y14" s="84">
        <v>0</v>
      </c>
      <c r="Z14" s="84">
        <v>0</v>
      </c>
      <c r="AA14" s="84">
        <v>0</v>
      </c>
      <c r="AB14" s="84">
        <v>0</v>
      </c>
      <c r="AC14" s="84">
        <v>0</v>
      </c>
      <c r="AD14" s="84">
        <v>0</v>
      </c>
      <c r="AE14" s="84">
        <v>0</v>
      </c>
      <c r="AF14" s="84">
        <v>0</v>
      </c>
      <c r="AG14" s="84">
        <v>0</v>
      </c>
      <c r="AH14" s="84">
        <v>0</v>
      </c>
      <c r="AI14" s="84">
        <v>0</v>
      </c>
      <c r="AJ14" s="84">
        <v>0</v>
      </c>
      <c r="AK14" s="84">
        <v>0</v>
      </c>
      <c r="AL14" s="84">
        <v>0</v>
      </c>
      <c r="AM14" s="84">
        <v>0</v>
      </c>
      <c r="AN14" s="84">
        <v>0</v>
      </c>
      <c r="AO14" s="84">
        <v>0</v>
      </c>
      <c r="AP14" s="84">
        <v>0</v>
      </c>
      <c r="AQ14" s="84">
        <v>0</v>
      </c>
      <c r="AR14" s="84">
        <v>0</v>
      </c>
      <c r="AS14" s="84">
        <v>0</v>
      </c>
      <c r="AT14" s="84">
        <v>0</v>
      </c>
      <c r="AU14" s="84">
        <v>0</v>
      </c>
      <c r="AV14" s="84">
        <v>0</v>
      </c>
      <c r="AW14" s="84">
        <v>0</v>
      </c>
      <c r="AX14" s="84">
        <v>0</v>
      </c>
      <c r="AY14" s="84">
        <v>0</v>
      </c>
      <c r="AZ14" s="84">
        <v>0</v>
      </c>
      <c r="BA14" s="84">
        <v>0</v>
      </c>
      <c r="BB14" s="84">
        <v>0</v>
      </c>
      <c r="BC14" s="84">
        <v>0</v>
      </c>
      <c r="BD14" s="84">
        <v>0</v>
      </c>
      <c r="BE14" s="84">
        <v>0</v>
      </c>
      <c r="BF14" s="84">
        <v>0</v>
      </c>
      <c r="BG14" s="84">
        <v>0</v>
      </c>
      <c r="BH14" s="84">
        <v>0</v>
      </c>
      <c r="BI14" s="84">
        <v>0</v>
      </c>
      <c r="BJ14" s="84">
        <v>0</v>
      </c>
      <c r="BK14" s="84">
        <v>0</v>
      </c>
      <c r="BL14" s="84">
        <v>0</v>
      </c>
      <c r="BM14" s="84">
        <v>0</v>
      </c>
      <c r="BN14" s="84">
        <v>0</v>
      </c>
      <c r="BO14" s="84">
        <v>0</v>
      </c>
      <c r="BP14" s="84">
        <v>0</v>
      </c>
      <c r="BQ14" s="84">
        <v>0</v>
      </c>
      <c r="BR14" s="84">
        <v>0</v>
      </c>
      <c r="BS14" s="84">
        <v>0</v>
      </c>
      <c r="BT14" s="84">
        <v>0</v>
      </c>
      <c r="BU14" s="84">
        <v>0</v>
      </c>
      <c r="BV14" s="84">
        <v>0</v>
      </c>
      <c r="BW14" s="84">
        <v>0</v>
      </c>
      <c r="BX14" s="84">
        <v>0</v>
      </c>
      <c r="BY14" s="84">
        <v>0</v>
      </c>
      <c r="BZ14" s="84">
        <v>7.9718599999999997E-4</v>
      </c>
      <c r="CA14" s="84">
        <v>0</v>
      </c>
      <c r="CB14" s="84">
        <v>0</v>
      </c>
      <c r="CC14" s="84">
        <v>0</v>
      </c>
      <c r="CD14" s="84">
        <v>0</v>
      </c>
      <c r="CE14" s="84">
        <v>0</v>
      </c>
      <c r="CF14" s="84">
        <v>0</v>
      </c>
      <c r="CG14" s="84">
        <v>0</v>
      </c>
      <c r="CH14" s="84">
        <v>0</v>
      </c>
      <c r="CI14" s="84">
        <v>0</v>
      </c>
      <c r="CJ14" s="84">
        <v>0</v>
      </c>
      <c r="CK14" s="84">
        <v>0</v>
      </c>
      <c r="CL14" s="84">
        <v>0</v>
      </c>
      <c r="CM14" s="84">
        <v>0</v>
      </c>
      <c r="CN14" s="84">
        <v>0</v>
      </c>
      <c r="CO14" s="84">
        <v>0</v>
      </c>
      <c r="CP14" s="84">
        <v>0</v>
      </c>
      <c r="CQ14" s="84">
        <v>0</v>
      </c>
      <c r="CR14" s="84">
        <v>0</v>
      </c>
      <c r="CS14" s="84">
        <v>0</v>
      </c>
      <c r="CT14" s="84">
        <v>0</v>
      </c>
      <c r="CU14" s="84">
        <v>0</v>
      </c>
      <c r="CV14" s="84">
        <v>0</v>
      </c>
      <c r="CW14" s="84">
        <v>0</v>
      </c>
      <c r="CX14" s="84">
        <v>0</v>
      </c>
      <c r="CY14" s="84">
        <v>0</v>
      </c>
      <c r="CZ14" s="84">
        <v>0</v>
      </c>
      <c r="DA14" s="80"/>
      <c r="DB14" s="2"/>
      <c r="DC14" s="2"/>
      <c r="DD14" s="6"/>
    </row>
    <row r="15" spans="1:108" x14ac:dyDescent="0.25">
      <c r="A15" s="2" t="s">
        <v>48</v>
      </c>
      <c r="B15" s="84">
        <v>0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8.5084499999999995E-5</v>
      </c>
      <c r="O15" s="84">
        <v>0</v>
      </c>
      <c r="P15" s="84">
        <v>0</v>
      </c>
      <c r="Q15" s="84">
        <v>0</v>
      </c>
      <c r="R15" s="84">
        <v>0</v>
      </c>
      <c r="S15" s="84">
        <v>0</v>
      </c>
      <c r="T15" s="84">
        <v>0</v>
      </c>
      <c r="U15" s="84">
        <v>0</v>
      </c>
      <c r="V15" s="84">
        <v>0</v>
      </c>
      <c r="W15" s="84">
        <v>0</v>
      </c>
      <c r="X15" s="84">
        <v>0</v>
      </c>
      <c r="Y15" s="84">
        <v>0</v>
      </c>
      <c r="Z15" s="84">
        <v>0</v>
      </c>
      <c r="AA15" s="84">
        <v>0</v>
      </c>
      <c r="AB15" s="84">
        <v>0</v>
      </c>
      <c r="AC15" s="84">
        <v>0</v>
      </c>
      <c r="AD15" s="84">
        <v>0</v>
      </c>
      <c r="AE15" s="84">
        <v>0</v>
      </c>
      <c r="AF15" s="84">
        <v>0</v>
      </c>
      <c r="AG15" s="84">
        <v>0</v>
      </c>
      <c r="AH15" s="84">
        <v>0</v>
      </c>
      <c r="AI15" s="84">
        <v>0</v>
      </c>
      <c r="AJ15" s="84">
        <v>0</v>
      </c>
      <c r="AK15" s="84">
        <v>0</v>
      </c>
      <c r="AL15" s="84">
        <v>0</v>
      </c>
      <c r="AM15" s="84">
        <v>0</v>
      </c>
      <c r="AN15" s="84">
        <v>0</v>
      </c>
      <c r="AO15" s="84">
        <v>0</v>
      </c>
      <c r="AP15" s="84">
        <v>0</v>
      </c>
      <c r="AQ15" s="84">
        <v>0</v>
      </c>
      <c r="AR15" s="84">
        <v>0</v>
      </c>
      <c r="AS15" s="84">
        <v>0</v>
      </c>
      <c r="AT15" s="84">
        <v>0</v>
      </c>
      <c r="AU15" s="84">
        <v>0</v>
      </c>
      <c r="AV15" s="84">
        <v>0</v>
      </c>
      <c r="AW15" s="84">
        <v>0</v>
      </c>
      <c r="AX15" s="84">
        <v>0</v>
      </c>
      <c r="AY15" s="84">
        <v>0</v>
      </c>
      <c r="AZ15" s="84">
        <v>0</v>
      </c>
      <c r="BA15" s="84">
        <v>0</v>
      </c>
      <c r="BB15" s="84">
        <v>0</v>
      </c>
      <c r="BC15" s="84">
        <v>0</v>
      </c>
      <c r="BD15" s="84">
        <v>0</v>
      </c>
      <c r="BE15" s="84">
        <v>0</v>
      </c>
      <c r="BF15" s="84">
        <v>0</v>
      </c>
      <c r="BG15" s="84">
        <v>0</v>
      </c>
      <c r="BH15" s="84">
        <v>0</v>
      </c>
      <c r="BI15" s="84">
        <v>0</v>
      </c>
      <c r="BJ15" s="84">
        <v>0</v>
      </c>
      <c r="BK15" s="84">
        <v>0</v>
      </c>
      <c r="BL15" s="84">
        <v>0</v>
      </c>
      <c r="BM15" s="84">
        <v>0</v>
      </c>
      <c r="BN15" s="84">
        <v>0</v>
      </c>
      <c r="BO15" s="84">
        <v>0</v>
      </c>
      <c r="BP15" s="84">
        <v>0</v>
      </c>
      <c r="BQ15" s="84">
        <v>0</v>
      </c>
      <c r="BR15" s="84">
        <v>0</v>
      </c>
      <c r="BS15" s="84">
        <v>0</v>
      </c>
      <c r="BT15" s="84">
        <v>0</v>
      </c>
      <c r="BU15" s="84">
        <v>0</v>
      </c>
      <c r="BV15" s="84">
        <v>0</v>
      </c>
      <c r="BW15" s="84">
        <v>0</v>
      </c>
      <c r="BX15" s="84">
        <v>0</v>
      </c>
      <c r="BY15" s="84">
        <v>0</v>
      </c>
      <c r="BZ15" s="84">
        <v>0</v>
      </c>
      <c r="CA15" s="84">
        <v>0</v>
      </c>
      <c r="CB15" s="84">
        <v>0</v>
      </c>
      <c r="CC15" s="84">
        <v>0</v>
      </c>
      <c r="CD15" s="84">
        <v>0</v>
      </c>
      <c r="CE15" s="84">
        <v>0</v>
      </c>
      <c r="CF15" s="84">
        <v>0</v>
      </c>
      <c r="CG15" s="84">
        <v>0</v>
      </c>
      <c r="CH15" s="84">
        <v>0</v>
      </c>
      <c r="CI15" s="84">
        <v>0</v>
      </c>
      <c r="CJ15" s="84">
        <v>0</v>
      </c>
      <c r="CK15" s="84">
        <v>0</v>
      </c>
      <c r="CL15" s="84">
        <v>0</v>
      </c>
      <c r="CM15" s="84">
        <v>0</v>
      </c>
      <c r="CN15" s="84">
        <v>0</v>
      </c>
      <c r="CO15" s="84">
        <v>0</v>
      </c>
      <c r="CP15" s="84">
        <v>0</v>
      </c>
      <c r="CQ15" s="84">
        <v>0</v>
      </c>
      <c r="CR15" s="84">
        <v>0</v>
      </c>
      <c r="CS15" s="84">
        <v>0</v>
      </c>
      <c r="CT15" s="84">
        <v>0</v>
      </c>
      <c r="CU15" s="84">
        <v>0</v>
      </c>
      <c r="CV15" s="84">
        <v>0</v>
      </c>
      <c r="CW15" s="84">
        <v>0</v>
      </c>
      <c r="CX15" s="84">
        <v>0</v>
      </c>
      <c r="CY15" s="84">
        <v>0</v>
      </c>
      <c r="CZ15" s="84">
        <v>0</v>
      </c>
      <c r="DA15" s="80"/>
      <c r="DB15" s="2"/>
      <c r="DC15" s="2"/>
      <c r="DD15" s="6"/>
    </row>
    <row r="16" spans="1:108" x14ac:dyDescent="0.25">
      <c r="A16" s="2" t="s">
        <v>51</v>
      </c>
      <c r="B16" s="84">
        <v>0</v>
      </c>
      <c r="C16" s="84">
        <v>0</v>
      </c>
      <c r="D16" s="84">
        <v>0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  <c r="P16" s="84">
        <v>0</v>
      </c>
      <c r="Q16" s="84">
        <v>0</v>
      </c>
      <c r="R16" s="84">
        <v>0</v>
      </c>
      <c r="S16" s="84">
        <v>0</v>
      </c>
      <c r="T16" s="84">
        <v>0</v>
      </c>
      <c r="U16" s="84">
        <v>0</v>
      </c>
      <c r="V16" s="84">
        <v>0</v>
      </c>
      <c r="W16" s="84">
        <v>0</v>
      </c>
      <c r="X16" s="84">
        <v>0</v>
      </c>
      <c r="Y16" s="84">
        <v>0</v>
      </c>
      <c r="Z16" s="84">
        <v>0</v>
      </c>
      <c r="AA16" s="84">
        <v>0</v>
      </c>
      <c r="AB16" s="84">
        <v>0</v>
      </c>
      <c r="AC16" s="84">
        <v>0</v>
      </c>
      <c r="AD16" s="84">
        <v>0</v>
      </c>
      <c r="AE16" s="84">
        <v>0</v>
      </c>
      <c r="AF16" s="84">
        <v>0</v>
      </c>
      <c r="AG16" s="84">
        <v>0</v>
      </c>
      <c r="AH16" s="84">
        <v>0</v>
      </c>
      <c r="AI16" s="84">
        <v>0</v>
      </c>
      <c r="AJ16" s="84">
        <v>0</v>
      </c>
      <c r="AK16" s="84">
        <v>0</v>
      </c>
      <c r="AL16" s="84">
        <v>0</v>
      </c>
      <c r="AM16" s="84">
        <v>0</v>
      </c>
      <c r="AN16" s="84">
        <v>0</v>
      </c>
      <c r="AO16" s="84">
        <v>0</v>
      </c>
      <c r="AP16" s="84">
        <v>0</v>
      </c>
      <c r="AQ16" s="84">
        <v>0</v>
      </c>
      <c r="AR16" s="84">
        <v>0</v>
      </c>
      <c r="AS16" s="84">
        <v>0</v>
      </c>
      <c r="AT16" s="84">
        <v>0</v>
      </c>
      <c r="AU16" s="84">
        <v>0</v>
      </c>
      <c r="AV16" s="84">
        <v>0</v>
      </c>
      <c r="AW16" s="84">
        <v>0</v>
      </c>
      <c r="AX16" s="84">
        <v>0</v>
      </c>
      <c r="AY16" s="84">
        <v>0</v>
      </c>
      <c r="AZ16" s="84">
        <v>0</v>
      </c>
      <c r="BA16" s="84">
        <v>0</v>
      </c>
      <c r="BB16" s="84">
        <v>0</v>
      </c>
      <c r="BC16" s="84">
        <v>0</v>
      </c>
      <c r="BD16" s="84">
        <v>0</v>
      </c>
      <c r="BE16" s="84">
        <v>0</v>
      </c>
      <c r="BF16" s="84">
        <v>0</v>
      </c>
      <c r="BG16" s="84">
        <v>0</v>
      </c>
      <c r="BH16" s="84">
        <v>0</v>
      </c>
      <c r="BI16" s="84">
        <v>0</v>
      </c>
      <c r="BJ16" s="84">
        <v>0</v>
      </c>
      <c r="BK16" s="84">
        <v>0</v>
      </c>
      <c r="BL16" s="84">
        <v>0</v>
      </c>
      <c r="BM16" s="84">
        <v>0</v>
      </c>
      <c r="BN16" s="84">
        <v>0</v>
      </c>
      <c r="BO16" s="84">
        <v>0</v>
      </c>
      <c r="BP16" s="84">
        <v>0</v>
      </c>
      <c r="BQ16" s="84">
        <v>0</v>
      </c>
      <c r="BR16" s="84">
        <v>0</v>
      </c>
      <c r="BS16" s="84">
        <v>0</v>
      </c>
      <c r="BT16" s="84">
        <v>0</v>
      </c>
      <c r="BU16" s="84">
        <v>0</v>
      </c>
      <c r="BV16" s="84">
        <v>0</v>
      </c>
      <c r="BW16" s="84">
        <v>0</v>
      </c>
      <c r="BX16" s="84">
        <v>0</v>
      </c>
      <c r="BY16" s="84">
        <v>0</v>
      </c>
      <c r="BZ16" s="84">
        <v>0</v>
      </c>
      <c r="CA16" s="84">
        <v>0</v>
      </c>
      <c r="CB16" s="84">
        <v>0</v>
      </c>
      <c r="CC16" s="84">
        <v>0</v>
      </c>
      <c r="CD16" s="84">
        <v>0</v>
      </c>
      <c r="CE16" s="84">
        <v>0</v>
      </c>
      <c r="CF16" s="84">
        <v>0</v>
      </c>
      <c r="CG16" s="84">
        <v>0</v>
      </c>
      <c r="CH16" s="84">
        <v>0</v>
      </c>
      <c r="CI16" s="84">
        <v>0</v>
      </c>
      <c r="CJ16" s="84">
        <v>0</v>
      </c>
      <c r="CK16" s="84">
        <v>0</v>
      </c>
      <c r="CL16" s="84">
        <v>0</v>
      </c>
      <c r="CM16" s="84">
        <v>0</v>
      </c>
      <c r="CN16" s="84">
        <v>0</v>
      </c>
      <c r="CO16" s="84">
        <v>0</v>
      </c>
      <c r="CP16" s="84">
        <v>0</v>
      </c>
      <c r="CQ16" s="84">
        <v>0</v>
      </c>
      <c r="CR16" s="84">
        <v>0</v>
      </c>
      <c r="CS16" s="84">
        <v>0</v>
      </c>
      <c r="CT16" s="84">
        <v>0</v>
      </c>
      <c r="CU16" s="84">
        <v>0</v>
      </c>
      <c r="CV16" s="84">
        <v>0</v>
      </c>
      <c r="CW16" s="84">
        <v>0</v>
      </c>
      <c r="CX16" s="84">
        <v>0</v>
      </c>
      <c r="CY16" s="84">
        <v>0</v>
      </c>
      <c r="CZ16" s="84">
        <v>0</v>
      </c>
      <c r="DA16" s="80"/>
      <c r="DB16" s="2"/>
      <c r="DC16" s="2"/>
      <c r="DD16" s="6"/>
    </row>
    <row r="17" spans="1:108" x14ac:dyDescent="0.25">
      <c r="A17" s="2" t="s">
        <v>54</v>
      </c>
      <c r="B17" s="84">
        <v>0</v>
      </c>
      <c r="C17" s="84">
        <v>0</v>
      </c>
      <c r="D17" s="84">
        <v>0</v>
      </c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0</v>
      </c>
      <c r="K17" s="84">
        <v>0</v>
      </c>
      <c r="L17" s="84">
        <v>0</v>
      </c>
      <c r="M17" s="84">
        <v>0</v>
      </c>
      <c r="N17" s="84">
        <v>0</v>
      </c>
      <c r="O17" s="84">
        <v>0</v>
      </c>
      <c r="P17" s="84">
        <v>0</v>
      </c>
      <c r="Q17" s="84">
        <v>0</v>
      </c>
      <c r="R17" s="84">
        <v>0</v>
      </c>
      <c r="S17" s="84">
        <v>0</v>
      </c>
      <c r="T17" s="84">
        <v>0</v>
      </c>
      <c r="U17" s="84">
        <v>0</v>
      </c>
      <c r="V17" s="84">
        <v>0</v>
      </c>
      <c r="W17" s="84">
        <v>0</v>
      </c>
      <c r="X17" s="84">
        <v>0</v>
      </c>
      <c r="Y17" s="84">
        <v>0</v>
      </c>
      <c r="Z17" s="84">
        <v>0</v>
      </c>
      <c r="AA17" s="84">
        <v>0</v>
      </c>
      <c r="AB17" s="84">
        <v>0</v>
      </c>
      <c r="AC17" s="84">
        <v>0</v>
      </c>
      <c r="AD17" s="84">
        <v>0</v>
      </c>
      <c r="AE17" s="84">
        <v>0</v>
      </c>
      <c r="AF17" s="84">
        <v>0</v>
      </c>
      <c r="AG17" s="84">
        <v>0</v>
      </c>
      <c r="AH17" s="84">
        <v>0</v>
      </c>
      <c r="AI17" s="84">
        <v>0</v>
      </c>
      <c r="AJ17" s="84">
        <v>0</v>
      </c>
      <c r="AK17" s="84">
        <v>0</v>
      </c>
      <c r="AL17" s="84">
        <v>0</v>
      </c>
      <c r="AM17" s="84">
        <v>0</v>
      </c>
      <c r="AN17" s="84">
        <v>0</v>
      </c>
      <c r="AO17" s="84">
        <v>0</v>
      </c>
      <c r="AP17" s="84">
        <v>0</v>
      </c>
      <c r="AQ17" s="84">
        <v>0</v>
      </c>
      <c r="AR17" s="84">
        <v>0</v>
      </c>
      <c r="AS17" s="84">
        <v>0</v>
      </c>
      <c r="AT17" s="84">
        <v>0</v>
      </c>
      <c r="AU17" s="84">
        <v>0</v>
      </c>
      <c r="AV17" s="84">
        <v>0</v>
      </c>
      <c r="AW17" s="84">
        <v>0</v>
      </c>
      <c r="AX17" s="84">
        <v>0</v>
      </c>
      <c r="AY17" s="84">
        <v>0</v>
      </c>
      <c r="AZ17" s="84">
        <v>0</v>
      </c>
      <c r="BA17" s="84">
        <v>0</v>
      </c>
      <c r="BB17" s="84">
        <v>0</v>
      </c>
      <c r="BC17" s="84">
        <v>0</v>
      </c>
      <c r="BD17" s="84">
        <v>0</v>
      </c>
      <c r="BE17" s="84">
        <v>0</v>
      </c>
      <c r="BF17" s="84">
        <v>0</v>
      </c>
      <c r="BG17" s="84">
        <v>0</v>
      </c>
      <c r="BH17" s="84">
        <v>0</v>
      </c>
      <c r="BI17" s="84">
        <v>0</v>
      </c>
      <c r="BJ17" s="84">
        <v>0</v>
      </c>
      <c r="BK17" s="84">
        <v>0</v>
      </c>
      <c r="BL17" s="84">
        <v>0</v>
      </c>
      <c r="BM17" s="84">
        <v>0</v>
      </c>
      <c r="BN17" s="84">
        <v>0</v>
      </c>
      <c r="BO17" s="84">
        <v>0</v>
      </c>
      <c r="BP17" s="84">
        <v>0</v>
      </c>
      <c r="BQ17" s="84">
        <v>0</v>
      </c>
      <c r="BR17" s="84">
        <v>0</v>
      </c>
      <c r="BS17" s="84">
        <v>0</v>
      </c>
      <c r="BT17" s="84">
        <v>0</v>
      </c>
      <c r="BU17" s="84">
        <v>0</v>
      </c>
      <c r="BV17" s="84">
        <v>0</v>
      </c>
      <c r="BW17" s="84">
        <v>0</v>
      </c>
      <c r="BX17" s="84">
        <v>0</v>
      </c>
      <c r="BY17" s="84">
        <v>0</v>
      </c>
      <c r="BZ17" s="84">
        <v>0</v>
      </c>
      <c r="CA17" s="84">
        <v>0</v>
      </c>
      <c r="CB17" s="84">
        <v>0</v>
      </c>
      <c r="CC17" s="84">
        <v>0</v>
      </c>
      <c r="CD17" s="84">
        <v>0</v>
      </c>
      <c r="CE17" s="84">
        <v>0</v>
      </c>
      <c r="CF17" s="84">
        <v>0</v>
      </c>
      <c r="CG17" s="84">
        <v>0</v>
      </c>
      <c r="CH17" s="84">
        <v>0</v>
      </c>
      <c r="CI17" s="84">
        <v>0</v>
      </c>
      <c r="CJ17" s="84">
        <v>0</v>
      </c>
      <c r="CK17" s="84">
        <v>0</v>
      </c>
      <c r="CL17" s="84">
        <v>0</v>
      </c>
      <c r="CM17" s="84">
        <v>0</v>
      </c>
      <c r="CN17" s="84">
        <v>0</v>
      </c>
      <c r="CO17" s="84">
        <v>0</v>
      </c>
      <c r="CP17" s="84">
        <v>0</v>
      </c>
      <c r="CQ17" s="84">
        <v>0</v>
      </c>
      <c r="CR17" s="84">
        <v>0</v>
      </c>
      <c r="CS17" s="84">
        <v>0</v>
      </c>
      <c r="CT17" s="84">
        <v>0</v>
      </c>
      <c r="CU17" s="84">
        <v>0</v>
      </c>
      <c r="CV17" s="84">
        <v>0</v>
      </c>
      <c r="CW17" s="84">
        <v>0</v>
      </c>
      <c r="CX17" s="84">
        <v>0</v>
      </c>
      <c r="CY17" s="84">
        <v>0</v>
      </c>
      <c r="CZ17" s="84">
        <v>0</v>
      </c>
      <c r="DA17" s="80"/>
      <c r="DB17" s="2"/>
      <c r="DC17" s="2"/>
      <c r="DD17" s="6"/>
    </row>
    <row r="18" spans="1:108" x14ac:dyDescent="0.25">
      <c r="A18" s="2" t="s">
        <v>57</v>
      </c>
      <c r="B18" s="84">
        <v>0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0</v>
      </c>
      <c r="I18" s="84">
        <v>0</v>
      </c>
      <c r="J18" s="84">
        <v>0</v>
      </c>
      <c r="K18" s="84">
        <v>0</v>
      </c>
      <c r="L18" s="84">
        <v>0</v>
      </c>
      <c r="M18" s="84">
        <v>0</v>
      </c>
      <c r="N18" s="84">
        <v>0</v>
      </c>
      <c r="O18" s="84">
        <v>0</v>
      </c>
      <c r="P18" s="84">
        <v>0</v>
      </c>
      <c r="Q18" s="84">
        <v>0</v>
      </c>
      <c r="R18" s="84">
        <v>0</v>
      </c>
      <c r="S18" s="84">
        <v>0</v>
      </c>
      <c r="T18" s="84">
        <v>0</v>
      </c>
      <c r="U18" s="84">
        <v>0</v>
      </c>
      <c r="V18" s="84">
        <v>0</v>
      </c>
      <c r="W18" s="84">
        <v>0</v>
      </c>
      <c r="X18" s="84">
        <v>0</v>
      </c>
      <c r="Y18" s="84">
        <v>0</v>
      </c>
      <c r="Z18" s="84">
        <v>0</v>
      </c>
      <c r="AA18" s="84">
        <v>0</v>
      </c>
      <c r="AB18" s="84">
        <v>0</v>
      </c>
      <c r="AC18" s="84">
        <v>0</v>
      </c>
      <c r="AD18" s="84">
        <v>0</v>
      </c>
      <c r="AE18" s="84">
        <v>0</v>
      </c>
      <c r="AF18" s="84">
        <v>0</v>
      </c>
      <c r="AG18" s="84">
        <v>0</v>
      </c>
      <c r="AH18" s="84">
        <v>0</v>
      </c>
      <c r="AI18" s="84">
        <v>0</v>
      </c>
      <c r="AJ18" s="84">
        <v>0</v>
      </c>
      <c r="AK18" s="84">
        <v>0</v>
      </c>
      <c r="AL18" s="84">
        <v>0</v>
      </c>
      <c r="AM18" s="84">
        <v>0</v>
      </c>
      <c r="AN18" s="84">
        <v>0</v>
      </c>
      <c r="AO18" s="84">
        <v>0</v>
      </c>
      <c r="AP18" s="84">
        <v>0</v>
      </c>
      <c r="AQ18" s="84">
        <v>0</v>
      </c>
      <c r="AR18" s="84">
        <v>0</v>
      </c>
      <c r="AS18" s="84">
        <v>0</v>
      </c>
      <c r="AT18" s="84">
        <v>0</v>
      </c>
      <c r="AU18" s="84">
        <v>0</v>
      </c>
      <c r="AV18" s="84">
        <v>0</v>
      </c>
      <c r="AW18" s="84">
        <v>0</v>
      </c>
      <c r="AX18" s="84">
        <v>0</v>
      </c>
      <c r="AY18" s="84">
        <v>0</v>
      </c>
      <c r="AZ18" s="84">
        <v>0</v>
      </c>
      <c r="BA18" s="84">
        <v>0</v>
      </c>
      <c r="BB18" s="84">
        <v>0</v>
      </c>
      <c r="BC18" s="84">
        <v>0</v>
      </c>
      <c r="BD18" s="84">
        <v>0</v>
      </c>
      <c r="BE18" s="84">
        <v>0</v>
      </c>
      <c r="BF18" s="84">
        <v>0</v>
      </c>
      <c r="BG18" s="84">
        <v>0</v>
      </c>
      <c r="BH18" s="84">
        <v>0</v>
      </c>
      <c r="BI18" s="84">
        <v>0</v>
      </c>
      <c r="BJ18" s="84">
        <v>0</v>
      </c>
      <c r="BK18" s="84">
        <v>0</v>
      </c>
      <c r="BL18" s="84">
        <v>0</v>
      </c>
      <c r="BM18" s="84">
        <v>0</v>
      </c>
      <c r="BN18" s="84">
        <v>0</v>
      </c>
      <c r="BO18" s="84">
        <v>0</v>
      </c>
      <c r="BP18" s="84">
        <v>0</v>
      </c>
      <c r="BQ18" s="84">
        <v>0</v>
      </c>
      <c r="BR18" s="84">
        <v>0</v>
      </c>
      <c r="BS18" s="84">
        <v>0</v>
      </c>
      <c r="BT18" s="84">
        <v>0</v>
      </c>
      <c r="BU18" s="84">
        <v>0</v>
      </c>
      <c r="BV18" s="84">
        <v>0</v>
      </c>
      <c r="BW18" s="84">
        <v>0</v>
      </c>
      <c r="BX18" s="84">
        <v>0</v>
      </c>
      <c r="BY18" s="84">
        <v>0</v>
      </c>
      <c r="BZ18" s="84">
        <v>0</v>
      </c>
      <c r="CA18" s="84">
        <v>0</v>
      </c>
      <c r="CB18" s="84">
        <v>0</v>
      </c>
      <c r="CC18" s="84">
        <v>0</v>
      </c>
      <c r="CD18" s="84">
        <v>0</v>
      </c>
      <c r="CE18" s="84">
        <v>0</v>
      </c>
      <c r="CF18" s="84">
        <v>0</v>
      </c>
      <c r="CG18" s="84">
        <v>0</v>
      </c>
      <c r="CH18" s="84">
        <v>0</v>
      </c>
      <c r="CI18" s="84">
        <v>0</v>
      </c>
      <c r="CJ18" s="84">
        <v>0</v>
      </c>
      <c r="CK18" s="84">
        <v>0</v>
      </c>
      <c r="CL18" s="84">
        <v>0</v>
      </c>
      <c r="CM18" s="84">
        <v>0</v>
      </c>
      <c r="CN18" s="84">
        <v>0</v>
      </c>
      <c r="CO18" s="84">
        <v>0</v>
      </c>
      <c r="CP18" s="84">
        <v>0</v>
      </c>
      <c r="CQ18" s="84">
        <v>0</v>
      </c>
      <c r="CR18" s="84">
        <v>0</v>
      </c>
      <c r="CS18" s="84">
        <v>0</v>
      </c>
      <c r="CT18" s="84">
        <v>0</v>
      </c>
      <c r="CU18" s="84">
        <v>0</v>
      </c>
      <c r="CV18" s="84">
        <v>0</v>
      </c>
      <c r="CW18" s="84">
        <v>0</v>
      </c>
      <c r="CX18" s="84">
        <v>0</v>
      </c>
      <c r="CY18" s="84">
        <v>0</v>
      </c>
      <c r="CZ18" s="84">
        <v>0</v>
      </c>
      <c r="DA18" s="80"/>
      <c r="DB18" s="2"/>
      <c r="DC18" s="2"/>
      <c r="DD18" s="6"/>
    </row>
    <row r="19" spans="1:108" x14ac:dyDescent="0.25">
      <c r="A19" s="2" t="s">
        <v>653</v>
      </c>
      <c r="B19" s="84">
        <v>0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0</v>
      </c>
      <c r="I19" s="84">
        <v>0</v>
      </c>
      <c r="J19" s="84">
        <v>0</v>
      </c>
      <c r="K19" s="84">
        <v>0</v>
      </c>
      <c r="L19" s="84">
        <v>0</v>
      </c>
      <c r="M19" s="84">
        <v>0</v>
      </c>
      <c r="N19" s="84">
        <v>0</v>
      </c>
      <c r="O19" s="84">
        <v>0</v>
      </c>
      <c r="P19" s="84">
        <v>0</v>
      </c>
      <c r="Q19" s="84">
        <v>0</v>
      </c>
      <c r="R19" s="84">
        <v>0</v>
      </c>
      <c r="S19" s="84">
        <v>0</v>
      </c>
      <c r="T19" s="84">
        <v>0</v>
      </c>
      <c r="U19" s="84">
        <v>0</v>
      </c>
      <c r="V19" s="84">
        <v>0</v>
      </c>
      <c r="W19" s="84">
        <v>0</v>
      </c>
      <c r="X19" s="84">
        <v>0</v>
      </c>
      <c r="Y19" s="84">
        <v>0</v>
      </c>
      <c r="Z19" s="84">
        <v>0</v>
      </c>
      <c r="AA19" s="84">
        <v>0</v>
      </c>
      <c r="AB19" s="84">
        <v>0</v>
      </c>
      <c r="AC19" s="84">
        <v>6.4384499999999999E-4</v>
      </c>
      <c r="AD19" s="84">
        <v>0</v>
      </c>
      <c r="AE19" s="84">
        <v>0</v>
      </c>
      <c r="AF19" s="84">
        <v>0</v>
      </c>
      <c r="AG19" s="84">
        <v>0</v>
      </c>
      <c r="AH19" s="84">
        <v>0</v>
      </c>
      <c r="AI19" s="84">
        <v>0.10456600000000001</v>
      </c>
      <c r="AJ19" s="84">
        <v>0</v>
      </c>
      <c r="AK19" s="84">
        <v>4.05046E-4</v>
      </c>
      <c r="AL19" s="84">
        <v>0</v>
      </c>
      <c r="AM19" s="84">
        <v>0</v>
      </c>
      <c r="AN19" s="84">
        <v>0</v>
      </c>
      <c r="AO19" s="84">
        <v>0</v>
      </c>
      <c r="AP19" s="84">
        <v>0</v>
      </c>
      <c r="AQ19" s="84">
        <v>0</v>
      </c>
      <c r="AR19" s="84">
        <v>6.5919600000000002E-4</v>
      </c>
      <c r="AS19" s="84">
        <v>0</v>
      </c>
      <c r="AT19" s="84">
        <v>0</v>
      </c>
      <c r="AU19" s="84">
        <v>2.65331E-2</v>
      </c>
      <c r="AV19" s="84">
        <v>0</v>
      </c>
      <c r="AW19" s="84">
        <v>0</v>
      </c>
      <c r="AX19" s="84">
        <v>0</v>
      </c>
      <c r="AY19" s="84">
        <v>0</v>
      </c>
      <c r="AZ19" s="84">
        <v>0</v>
      </c>
      <c r="BA19" s="84">
        <v>0</v>
      </c>
      <c r="BB19" s="84">
        <v>0</v>
      </c>
      <c r="BC19" s="84">
        <v>0</v>
      </c>
      <c r="BD19" s="84">
        <v>0</v>
      </c>
      <c r="BE19" s="84">
        <v>0</v>
      </c>
      <c r="BF19" s="84">
        <v>0</v>
      </c>
      <c r="BG19" s="84">
        <v>0</v>
      </c>
      <c r="BH19" s="84">
        <v>0</v>
      </c>
      <c r="BI19" s="84">
        <v>0</v>
      </c>
      <c r="BJ19" s="84">
        <v>0</v>
      </c>
      <c r="BK19" s="84">
        <v>0</v>
      </c>
      <c r="BL19" s="84">
        <v>0</v>
      </c>
      <c r="BM19" s="84">
        <v>0</v>
      </c>
      <c r="BN19" s="84">
        <v>0</v>
      </c>
      <c r="BO19" s="84">
        <v>0</v>
      </c>
      <c r="BP19" s="84">
        <v>0</v>
      </c>
      <c r="BQ19" s="84">
        <v>0</v>
      </c>
      <c r="BR19" s="84">
        <v>0</v>
      </c>
      <c r="BS19" s="84">
        <v>0</v>
      </c>
      <c r="BT19" s="84">
        <v>0</v>
      </c>
      <c r="BU19" s="84">
        <v>0</v>
      </c>
      <c r="BV19" s="84">
        <v>0</v>
      </c>
      <c r="BW19" s="84">
        <v>0</v>
      </c>
      <c r="BX19" s="84">
        <v>0</v>
      </c>
      <c r="BY19" s="84">
        <v>5.1166799999999995E-4</v>
      </c>
      <c r="BZ19" s="84">
        <v>0</v>
      </c>
      <c r="CA19" s="84">
        <v>0</v>
      </c>
      <c r="CB19" s="84">
        <v>0</v>
      </c>
      <c r="CC19" s="84">
        <v>0</v>
      </c>
      <c r="CD19" s="84">
        <v>0</v>
      </c>
      <c r="CE19" s="84">
        <v>0</v>
      </c>
      <c r="CF19" s="84">
        <v>0</v>
      </c>
      <c r="CG19" s="84">
        <v>0</v>
      </c>
      <c r="CH19" s="84">
        <v>0</v>
      </c>
      <c r="CI19" s="84">
        <v>0</v>
      </c>
      <c r="CJ19" s="84">
        <v>0</v>
      </c>
      <c r="CK19" s="84">
        <v>0</v>
      </c>
      <c r="CL19" s="84">
        <v>0</v>
      </c>
      <c r="CM19" s="84">
        <v>0</v>
      </c>
      <c r="CN19" s="84">
        <v>0</v>
      </c>
      <c r="CO19" s="84">
        <v>0</v>
      </c>
      <c r="CP19" s="84">
        <v>0</v>
      </c>
      <c r="CQ19" s="84">
        <v>0</v>
      </c>
      <c r="CR19" s="84">
        <v>0</v>
      </c>
      <c r="CS19" s="84">
        <v>0</v>
      </c>
      <c r="CT19" s="84">
        <v>0</v>
      </c>
      <c r="CU19" s="84">
        <v>0</v>
      </c>
      <c r="CV19" s="84">
        <v>0</v>
      </c>
      <c r="CW19" s="84">
        <v>0</v>
      </c>
      <c r="CX19" s="84">
        <v>0</v>
      </c>
      <c r="CY19" s="84">
        <v>0</v>
      </c>
      <c r="CZ19" s="84">
        <v>0</v>
      </c>
      <c r="DA19" s="80"/>
      <c r="DB19" s="2"/>
      <c r="DC19" s="2"/>
      <c r="DD19" s="6"/>
    </row>
    <row r="20" spans="1:108" x14ac:dyDescent="0.25">
      <c r="A20" s="2" t="s">
        <v>654</v>
      </c>
      <c r="B20" s="84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0</v>
      </c>
      <c r="I20" s="84">
        <v>7.5756E-4</v>
      </c>
      <c r="J20" s="84">
        <v>0</v>
      </c>
      <c r="K20" s="84">
        <v>0</v>
      </c>
      <c r="L20" s="84">
        <v>0</v>
      </c>
      <c r="M20" s="84">
        <v>0</v>
      </c>
      <c r="N20" s="84">
        <v>0</v>
      </c>
      <c r="O20" s="84">
        <v>0</v>
      </c>
      <c r="P20" s="84">
        <v>0</v>
      </c>
      <c r="Q20" s="84">
        <v>0</v>
      </c>
      <c r="R20" s="84">
        <v>0</v>
      </c>
      <c r="S20" s="84">
        <v>0</v>
      </c>
      <c r="T20" s="84">
        <v>0</v>
      </c>
      <c r="U20" s="84">
        <v>0</v>
      </c>
      <c r="V20" s="84">
        <v>0</v>
      </c>
      <c r="W20" s="84">
        <v>0</v>
      </c>
      <c r="X20" s="84">
        <v>0</v>
      </c>
      <c r="Y20" s="84">
        <v>0</v>
      </c>
      <c r="Z20" s="84">
        <v>0</v>
      </c>
      <c r="AA20" s="84">
        <v>0</v>
      </c>
      <c r="AB20" s="84">
        <v>0</v>
      </c>
      <c r="AC20" s="84">
        <v>0</v>
      </c>
      <c r="AD20" s="84">
        <v>0</v>
      </c>
      <c r="AE20" s="84">
        <v>0</v>
      </c>
      <c r="AF20" s="84">
        <v>0</v>
      </c>
      <c r="AG20" s="84">
        <v>0</v>
      </c>
      <c r="AH20" s="84">
        <v>0</v>
      </c>
      <c r="AI20" s="84">
        <v>0</v>
      </c>
      <c r="AJ20" s="84">
        <v>0</v>
      </c>
      <c r="AK20" s="84">
        <v>0</v>
      </c>
      <c r="AL20" s="84">
        <v>0</v>
      </c>
      <c r="AM20" s="84">
        <v>0</v>
      </c>
      <c r="AN20" s="84">
        <v>0</v>
      </c>
      <c r="AO20" s="84">
        <v>0</v>
      </c>
      <c r="AP20" s="84">
        <v>0</v>
      </c>
      <c r="AQ20" s="84">
        <v>0</v>
      </c>
      <c r="AR20" s="84">
        <v>0</v>
      </c>
      <c r="AS20" s="84">
        <v>0</v>
      </c>
      <c r="AT20" s="84">
        <v>0</v>
      </c>
      <c r="AU20" s="84">
        <v>0</v>
      </c>
      <c r="AV20" s="84">
        <v>0</v>
      </c>
      <c r="AW20" s="84">
        <v>0</v>
      </c>
      <c r="AX20" s="84">
        <v>0</v>
      </c>
      <c r="AY20" s="84">
        <v>0</v>
      </c>
      <c r="AZ20" s="84">
        <v>0</v>
      </c>
      <c r="BA20" s="84">
        <v>0</v>
      </c>
      <c r="BB20" s="84">
        <v>0</v>
      </c>
      <c r="BC20" s="84">
        <v>0</v>
      </c>
      <c r="BD20" s="84">
        <v>0</v>
      </c>
      <c r="BE20" s="84">
        <v>0</v>
      </c>
      <c r="BF20" s="84">
        <v>0</v>
      </c>
      <c r="BG20" s="84">
        <v>0</v>
      </c>
      <c r="BH20" s="84">
        <v>0</v>
      </c>
      <c r="BI20" s="84">
        <v>0</v>
      </c>
      <c r="BJ20" s="84">
        <v>0</v>
      </c>
      <c r="BK20" s="84">
        <v>0</v>
      </c>
      <c r="BL20" s="84">
        <v>0</v>
      </c>
      <c r="BM20" s="84">
        <v>0</v>
      </c>
      <c r="BN20" s="84">
        <v>0</v>
      </c>
      <c r="BO20" s="84">
        <v>0</v>
      </c>
      <c r="BP20" s="84">
        <v>0</v>
      </c>
      <c r="BQ20" s="84">
        <v>0</v>
      </c>
      <c r="BR20" s="84">
        <v>0</v>
      </c>
      <c r="BS20" s="84">
        <v>0</v>
      </c>
      <c r="BT20" s="84">
        <v>0</v>
      </c>
      <c r="BU20" s="84">
        <v>0</v>
      </c>
      <c r="BV20" s="84">
        <v>0</v>
      </c>
      <c r="BW20" s="84">
        <v>0</v>
      </c>
      <c r="BX20" s="84">
        <v>0</v>
      </c>
      <c r="BY20" s="84">
        <v>0</v>
      </c>
      <c r="BZ20" s="84">
        <v>1.6298199999999999E-3</v>
      </c>
      <c r="CA20" s="84">
        <v>0</v>
      </c>
      <c r="CB20" s="84">
        <v>0</v>
      </c>
      <c r="CC20" s="84">
        <v>0</v>
      </c>
      <c r="CD20" s="84">
        <v>0</v>
      </c>
      <c r="CE20" s="84">
        <v>0</v>
      </c>
      <c r="CF20" s="84">
        <v>0</v>
      </c>
      <c r="CG20" s="84">
        <v>0</v>
      </c>
      <c r="CH20" s="84">
        <v>0</v>
      </c>
      <c r="CI20" s="84">
        <v>0</v>
      </c>
      <c r="CJ20" s="84">
        <v>0</v>
      </c>
      <c r="CK20" s="84">
        <v>0</v>
      </c>
      <c r="CL20" s="84">
        <v>0</v>
      </c>
      <c r="CM20" s="84">
        <v>0</v>
      </c>
      <c r="CN20" s="84">
        <v>0</v>
      </c>
      <c r="CO20" s="84">
        <v>0</v>
      </c>
      <c r="CP20" s="84">
        <v>0</v>
      </c>
      <c r="CQ20" s="84">
        <v>0</v>
      </c>
      <c r="CR20" s="84">
        <v>0</v>
      </c>
      <c r="CS20" s="84">
        <v>0</v>
      </c>
      <c r="CT20" s="84">
        <v>0</v>
      </c>
      <c r="CU20" s="84">
        <v>0</v>
      </c>
      <c r="CV20" s="84">
        <v>0</v>
      </c>
      <c r="CW20" s="84">
        <v>0</v>
      </c>
      <c r="CX20" s="84">
        <v>0</v>
      </c>
      <c r="CY20" s="84">
        <v>0</v>
      </c>
      <c r="CZ20" s="84">
        <v>0</v>
      </c>
      <c r="DA20" s="80"/>
      <c r="DB20" s="2"/>
      <c r="DC20" s="2"/>
      <c r="DD20" s="6"/>
    </row>
    <row r="21" spans="1:108" x14ac:dyDescent="0.25">
      <c r="A21" s="2" t="s">
        <v>66</v>
      </c>
      <c r="B21" s="84">
        <v>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N21" s="84">
        <v>0</v>
      </c>
      <c r="O21" s="84">
        <v>0</v>
      </c>
      <c r="P21" s="84">
        <v>0</v>
      </c>
      <c r="Q21" s="84">
        <v>0</v>
      </c>
      <c r="R21" s="84">
        <v>0</v>
      </c>
      <c r="S21" s="84">
        <v>0</v>
      </c>
      <c r="T21" s="84">
        <v>0</v>
      </c>
      <c r="U21" s="84">
        <v>0</v>
      </c>
      <c r="V21" s="84">
        <v>0</v>
      </c>
      <c r="W21" s="84">
        <v>0</v>
      </c>
      <c r="X21" s="84">
        <v>0</v>
      </c>
      <c r="Y21" s="84">
        <v>0</v>
      </c>
      <c r="Z21" s="84">
        <v>0</v>
      </c>
      <c r="AA21" s="84">
        <v>0</v>
      </c>
      <c r="AB21" s="84">
        <v>0</v>
      </c>
      <c r="AC21" s="84">
        <v>0</v>
      </c>
      <c r="AD21" s="84">
        <v>0</v>
      </c>
      <c r="AE21" s="84">
        <v>0</v>
      </c>
      <c r="AF21" s="84">
        <v>0</v>
      </c>
      <c r="AG21" s="84">
        <v>0</v>
      </c>
      <c r="AH21" s="84">
        <v>0</v>
      </c>
      <c r="AI21" s="84">
        <v>1.6826100000000001E-4</v>
      </c>
      <c r="AJ21" s="84">
        <v>0</v>
      </c>
      <c r="AK21" s="84">
        <v>0</v>
      </c>
      <c r="AL21" s="84">
        <v>0</v>
      </c>
      <c r="AM21" s="84">
        <v>0</v>
      </c>
      <c r="AN21" s="84">
        <v>0</v>
      </c>
      <c r="AO21" s="84">
        <v>0</v>
      </c>
      <c r="AP21" s="84">
        <v>0</v>
      </c>
      <c r="AQ21" s="84">
        <v>0</v>
      </c>
      <c r="AR21" s="84">
        <v>0</v>
      </c>
      <c r="AS21" s="84">
        <v>0</v>
      </c>
      <c r="AT21" s="84">
        <v>0</v>
      </c>
      <c r="AU21" s="84">
        <v>0</v>
      </c>
      <c r="AV21" s="84">
        <v>0</v>
      </c>
      <c r="AW21" s="84">
        <v>0</v>
      </c>
      <c r="AX21" s="84">
        <v>0</v>
      </c>
      <c r="AY21" s="84">
        <v>0</v>
      </c>
      <c r="AZ21" s="84">
        <v>0</v>
      </c>
      <c r="BA21" s="84">
        <v>0</v>
      </c>
      <c r="BB21" s="84">
        <v>0</v>
      </c>
      <c r="BC21" s="84">
        <v>0</v>
      </c>
      <c r="BD21" s="84">
        <v>0</v>
      </c>
      <c r="BE21" s="84">
        <v>0</v>
      </c>
      <c r="BF21" s="84">
        <v>0</v>
      </c>
      <c r="BG21" s="84">
        <v>0</v>
      </c>
      <c r="BH21" s="84">
        <v>0</v>
      </c>
      <c r="BI21" s="84">
        <v>0</v>
      </c>
      <c r="BJ21" s="84">
        <v>0</v>
      </c>
      <c r="BK21" s="84">
        <v>0</v>
      </c>
      <c r="BL21" s="84">
        <v>0</v>
      </c>
      <c r="BM21" s="84">
        <v>0</v>
      </c>
      <c r="BN21" s="84">
        <v>0</v>
      </c>
      <c r="BO21" s="84">
        <v>0</v>
      </c>
      <c r="BP21" s="84">
        <v>0</v>
      </c>
      <c r="BQ21" s="84">
        <v>0</v>
      </c>
      <c r="BR21" s="84">
        <v>0</v>
      </c>
      <c r="BS21" s="84">
        <v>0</v>
      </c>
      <c r="BT21" s="84">
        <v>0</v>
      </c>
      <c r="BU21" s="84">
        <v>0</v>
      </c>
      <c r="BV21" s="84">
        <v>0</v>
      </c>
      <c r="BW21" s="84">
        <v>0</v>
      </c>
      <c r="BX21" s="84">
        <v>0</v>
      </c>
      <c r="BY21" s="84">
        <v>0</v>
      </c>
      <c r="BZ21" s="84">
        <v>0</v>
      </c>
      <c r="CA21" s="84">
        <v>0</v>
      </c>
      <c r="CB21" s="84">
        <v>0</v>
      </c>
      <c r="CC21" s="84">
        <v>0</v>
      </c>
      <c r="CD21" s="84">
        <v>0</v>
      </c>
      <c r="CE21" s="84">
        <v>0</v>
      </c>
      <c r="CF21" s="84">
        <v>0</v>
      </c>
      <c r="CG21" s="84">
        <v>0</v>
      </c>
      <c r="CH21" s="84">
        <v>0</v>
      </c>
      <c r="CI21" s="84">
        <v>0</v>
      </c>
      <c r="CJ21" s="84">
        <v>0</v>
      </c>
      <c r="CK21" s="84">
        <v>0</v>
      </c>
      <c r="CL21" s="84">
        <v>0</v>
      </c>
      <c r="CM21" s="84">
        <v>0</v>
      </c>
      <c r="CN21" s="84">
        <v>0</v>
      </c>
      <c r="CO21" s="84">
        <v>0</v>
      </c>
      <c r="CP21" s="84">
        <v>0</v>
      </c>
      <c r="CQ21" s="84">
        <v>0</v>
      </c>
      <c r="CR21" s="84">
        <v>0</v>
      </c>
      <c r="CS21" s="84">
        <v>0</v>
      </c>
      <c r="CT21" s="84">
        <v>0</v>
      </c>
      <c r="CU21" s="84">
        <v>0</v>
      </c>
      <c r="CV21" s="84">
        <v>0</v>
      </c>
      <c r="CW21" s="84">
        <v>0</v>
      </c>
      <c r="CX21" s="84">
        <v>0</v>
      </c>
      <c r="CY21" s="84">
        <v>0</v>
      </c>
      <c r="CZ21" s="84">
        <v>0</v>
      </c>
      <c r="DA21" s="80"/>
      <c r="DB21" s="2"/>
      <c r="DC21" s="2"/>
      <c r="DD21" s="6"/>
    </row>
    <row r="22" spans="1:108" x14ac:dyDescent="0.25">
      <c r="A22" s="2" t="s">
        <v>69</v>
      </c>
      <c r="B22" s="84">
        <v>0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0</v>
      </c>
      <c r="I22" s="84">
        <v>0</v>
      </c>
      <c r="J22" s="84">
        <v>0</v>
      </c>
      <c r="K22" s="84">
        <v>0</v>
      </c>
      <c r="L22" s="84">
        <v>0</v>
      </c>
      <c r="M22" s="84">
        <v>0</v>
      </c>
      <c r="N22" s="84">
        <v>0</v>
      </c>
      <c r="O22" s="84">
        <v>0</v>
      </c>
      <c r="P22" s="84">
        <v>0</v>
      </c>
      <c r="Q22" s="84">
        <v>0</v>
      </c>
      <c r="R22" s="84">
        <v>0</v>
      </c>
      <c r="S22" s="84">
        <v>0</v>
      </c>
      <c r="T22" s="84">
        <v>0</v>
      </c>
      <c r="U22" s="84">
        <v>0</v>
      </c>
      <c r="V22" s="84">
        <v>0</v>
      </c>
      <c r="W22" s="84">
        <v>0</v>
      </c>
      <c r="X22" s="84">
        <v>0</v>
      </c>
      <c r="Y22" s="84">
        <v>0</v>
      </c>
      <c r="Z22" s="84">
        <v>0</v>
      </c>
      <c r="AA22" s="84">
        <v>0</v>
      </c>
      <c r="AB22" s="84">
        <v>0</v>
      </c>
      <c r="AC22" s="84">
        <v>0</v>
      </c>
      <c r="AD22" s="84">
        <v>0</v>
      </c>
      <c r="AE22" s="84">
        <v>0</v>
      </c>
      <c r="AF22" s="84">
        <v>0</v>
      </c>
      <c r="AG22" s="84">
        <v>0</v>
      </c>
      <c r="AH22" s="84">
        <v>0</v>
      </c>
      <c r="AI22" s="84">
        <v>0</v>
      </c>
      <c r="AJ22" s="84">
        <v>0</v>
      </c>
      <c r="AK22" s="84">
        <v>0</v>
      </c>
      <c r="AL22" s="84">
        <v>0</v>
      </c>
      <c r="AM22" s="84">
        <v>0</v>
      </c>
      <c r="AN22" s="84">
        <v>0</v>
      </c>
      <c r="AO22" s="84">
        <v>0</v>
      </c>
      <c r="AP22" s="84">
        <v>0</v>
      </c>
      <c r="AQ22" s="84">
        <v>0</v>
      </c>
      <c r="AR22" s="84">
        <v>0</v>
      </c>
      <c r="AS22" s="84">
        <v>0</v>
      </c>
      <c r="AT22" s="84">
        <v>0</v>
      </c>
      <c r="AU22" s="84">
        <v>0</v>
      </c>
      <c r="AV22" s="84">
        <v>0</v>
      </c>
      <c r="AW22" s="84">
        <v>0</v>
      </c>
      <c r="AX22" s="84">
        <v>0</v>
      </c>
      <c r="AY22" s="84">
        <v>0</v>
      </c>
      <c r="AZ22" s="84">
        <v>0</v>
      </c>
      <c r="BA22" s="84">
        <v>0</v>
      </c>
      <c r="BB22" s="84">
        <v>0</v>
      </c>
      <c r="BC22" s="84">
        <v>0</v>
      </c>
      <c r="BD22" s="84">
        <v>0</v>
      </c>
      <c r="BE22" s="84">
        <v>0</v>
      </c>
      <c r="BF22" s="84">
        <v>0</v>
      </c>
      <c r="BG22" s="84">
        <v>0</v>
      </c>
      <c r="BH22" s="84">
        <v>0</v>
      </c>
      <c r="BI22" s="84">
        <v>0</v>
      </c>
      <c r="BJ22" s="84">
        <v>0</v>
      </c>
      <c r="BK22" s="84">
        <v>0</v>
      </c>
      <c r="BL22" s="84">
        <v>0</v>
      </c>
      <c r="BM22" s="84">
        <v>0</v>
      </c>
      <c r="BN22" s="84">
        <v>0</v>
      </c>
      <c r="BO22" s="84">
        <v>0</v>
      </c>
      <c r="BP22" s="84">
        <v>0</v>
      </c>
      <c r="BQ22" s="84">
        <v>0</v>
      </c>
      <c r="BR22" s="84">
        <v>0</v>
      </c>
      <c r="BS22" s="84">
        <v>0</v>
      </c>
      <c r="BT22" s="84">
        <v>0</v>
      </c>
      <c r="BU22" s="84">
        <v>0</v>
      </c>
      <c r="BV22" s="84">
        <v>0</v>
      </c>
      <c r="BW22" s="84">
        <v>0</v>
      </c>
      <c r="BX22" s="84">
        <v>0</v>
      </c>
      <c r="BY22" s="84">
        <v>0</v>
      </c>
      <c r="BZ22" s="84">
        <v>0</v>
      </c>
      <c r="CA22" s="84">
        <v>0</v>
      </c>
      <c r="CB22" s="84">
        <v>0</v>
      </c>
      <c r="CC22" s="84">
        <v>0</v>
      </c>
      <c r="CD22" s="84">
        <v>0</v>
      </c>
      <c r="CE22" s="84">
        <v>0</v>
      </c>
      <c r="CF22" s="84">
        <v>0</v>
      </c>
      <c r="CG22" s="84">
        <v>0</v>
      </c>
      <c r="CH22" s="84">
        <v>0</v>
      </c>
      <c r="CI22" s="84">
        <v>0</v>
      </c>
      <c r="CJ22" s="84">
        <v>0</v>
      </c>
      <c r="CK22" s="84">
        <v>0</v>
      </c>
      <c r="CL22" s="84">
        <v>0</v>
      </c>
      <c r="CM22" s="84">
        <v>0</v>
      </c>
      <c r="CN22" s="84">
        <v>0</v>
      </c>
      <c r="CO22" s="84">
        <v>0</v>
      </c>
      <c r="CP22" s="84">
        <v>0</v>
      </c>
      <c r="CQ22" s="84">
        <v>0</v>
      </c>
      <c r="CR22" s="84">
        <v>0</v>
      </c>
      <c r="CS22" s="84">
        <v>0</v>
      </c>
      <c r="CT22" s="84">
        <v>0</v>
      </c>
      <c r="CU22" s="84">
        <v>0</v>
      </c>
      <c r="CV22" s="84">
        <v>0</v>
      </c>
      <c r="CW22" s="84">
        <v>0</v>
      </c>
      <c r="CX22" s="84">
        <v>0</v>
      </c>
      <c r="CY22" s="84">
        <v>0</v>
      </c>
      <c r="CZ22" s="84">
        <v>0</v>
      </c>
      <c r="DA22" s="80"/>
      <c r="DB22" s="2"/>
      <c r="DC22" s="2"/>
      <c r="DD22" s="6"/>
    </row>
    <row r="23" spans="1:108" x14ac:dyDescent="0.25">
      <c r="A23" s="2" t="s">
        <v>72</v>
      </c>
      <c r="B23" s="84">
        <v>0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0</v>
      </c>
      <c r="I23" s="84">
        <v>0</v>
      </c>
      <c r="J23" s="84">
        <v>0</v>
      </c>
      <c r="K23" s="84">
        <v>0</v>
      </c>
      <c r="L23" s="84">
        <v>0</v>
      </c>
      <c r="M23" s="84">
        <v>0</v>
      </c>
      <c r="N23" s="84">
        <v>0</v>
      </c>
      <c r="O23" s="84">
        <v>0</v>
      </c>
      <c r="P23" s="84">
        <v>0</v>
      </c>
      <c r="Q23" s="84">
        <v>0</v>
      </c>
      <c r="R23" s="84">
        <v>0</v>
      </c>
      <c r="S23" s="84">
        <v>0</v>
      </c>
      <c r="T23" s="84">
        <v>0</v>
      </c>
      <c r="U23" s="84">
        <v>0</v>
      </c>
      <c r="V23" s="84">
        <v>0</v>
      </c>
      <c r="W23" s="84">
        <v>0</v>
      </c>
      <c r="X23" s="84">
        <v>0</v>
      </c>
      <c r="Y23" s="84">
        <v>0</v>
      </c>
      <c r="Z23" s="84">
        <v>0</v>
      </c>
      <c r="AA23" s="84">
        <v>0</v>
      </c>
      <c r="AB23" s="84">
        <v>0</v>
      </c>
      <c r="AC23" s="84">
        <v>0</v>
      </c>
      <c r="AD23" s="84">
        <v>0</v>
      </c>
      <c r="AE23" s="84">
        <v>0</v>
      </c>
      <c r="AF23" s="84">
        <v>0</v>
      </c>
      <c r="AG23" s="84">
        <v>0</v>
      </c>
      <c r="AH23" s="84">
        <v>0</v>
      </c>
      <c r="AI23" s="84">
        <v>1.0102100000000001E-3</v>
      </c>
      <c r="AJ23" s="84">
        <v>0</v>
      </c>
      <c r="AK23" s="84">
        <v>0</v>
      </c>
      <c r="AL23" s="84">
        <v>0</v>
      </c>
      <c r="AM23" s="84">
        <v>0</v>
      </c>
      <c r="AN23" s="84">
        <v>0</v>
      </c>
      <c r="AO23" s="84">
        <v>0</v>
      </c>
      <c r="AP23" s="84">
        <v>0</v>
      </c>
      <c r="AQ23" s="84">
        <v>0</v>
      </c>
      <c r="AR23" s="84">
        <v>0</v>
      </c>
      <c r="AS23" s="84">
        <v>0</v>
      </c>
      <c r="AT23" s="84">
        <v>0</v>
      </c>
      <c r="AU23" s="84">
        <v>0</v>
      </c>
      <c r="AV23" s="84">
        <v>0</v>
      </c>
      <c r="AW23" s="84">
        <v>0</v>
      </c>
      <c r="AX23" s="84">
        <v>0</v>
      </c>
      <c r="AY23" s="84">
        <v>0</v>
      </c>
      <c r="AZ23" s="84">
        <v>0</v>
      </c>
      <c r="BA23" s="84">
        <v>0</v>
      </c>
      <c r="BB23" s="84">
        <v>0</v>
      </c>
      <c r="BC23" s="84">
        <v>0</v>
      </c>
      <c r="BD23" s="84">
        <v>0</v>
      </c>
      <c r="BE23" s="84">
        <v>0</v>
      </c>
      <c r="BF23" s="84">
        <v>0</v>
      </c>
      <c r="BG23" s="84">
        <v>0</v>
      </c>
      <c r="BH23" s="84">
        <v>0</v>
      </c>
      <c r="BI23" s="84">
        <v>0</v>
      </c>
      <c r="BJ23" s="84">
        <v>0</v>
      </c>
      <c r="BK23" s="84">
        <v>0</v>
      </c>
      <c r="BL23" s="84">
        <v>0</v>
      </c>
      <c r="BM23" s="84">
        <v>0</v>
      </c>
      <c r="BN23" s="84">
        <v>0</v>
      </c>
      <c r="BO23" s="84">
        <v>0</v>
      </c>
      <c r="BP23" s="84">
        <v>0</v>
      </c>
      <c r="BQ23" s="84">
        <v>0</v>
      </c>
      <c r="BR23" s="84">
        <v>0</v>
      </c>
      <c r="BS23" s="84">
        <v>0</v>
      </c>
      <c r="BT23" s="84">
        <v>0</v>
      </c>
      <c r="BU23" s="84">
        <v>0</v>
      </c>
      <c r="BV23" s="84">
        <v>0</v>
      </c>
      <c r="BW23" s="84">
        <v>0</v>
      </c>
      <c r="BX23" s="84">
        <v>0</v>
      </c>
      <c r="BY23" s="84">
        <v>0</v>
      </c>
      <c r="BZ23" s="84">
        <v>0</v>
      </c>
      <c r="CA23" s="84">
        <v>0</v>
      </c>
      <c r="CB23" s="84">
        <v>0</v>
      </c>
      <c r="CC23" s="84">
        <v>0</v>
      </c>
      <c r="CD23" s="84">
        <v>0</v>
      </c>
      <c r="CE23" s="84">
        <v>0</v>
      </c>
      <c r="CF23" s="84">
        <v>0</v>
      </c>
      <c r="CG23" s="84">
        <v>0</v>
      </c>
      <c r="CH23" s="84">
        <v>0</v>
      </c>
      <c r="CI23" s="84">
        <v>0</v>
      </c>
      <c r="CJ23" s="84">
        <v>0</v>
      </c>
      <c r="CK23" s="84">
        <v>0</v>
      </c>
      <c r="CL23" s="84">
        <v>0</v>
      </c>
      <c r="CM23" s="84">
        <v>0</v>
      </c>
      <c r="CN23" s="84">
        <v>0</v>
      </c>
      <c r="CO23" s="84">
        <v>0</v>
      </c>
      <c r="CP23" s="84">
        <v>0</v>
      </c>
      <c r="CQ23" s="84">
        <v>0</v>
      </c>
      <c r="CR23" s="84">
        <v>0</v>
      </c>
      <c r="CS23" s="84">
        <v>0</v>
      </c>
      <c r="CT23" s="84">
        <v>0</v>
      </c>
      <c r="CU23" s="84">
        <v>0</v>
      </c>
      <c r="CV23" s="84">
        <v>0</v>
      </c>
      <c r="CW23" s="84">
        <v>0</v>
      </c>
      <c r="CX23" s="84">
        <v>0</v>
      </c>
      <c r="CY23" s="84">
        <v>0</v>
      </c>
      <c r="CZ23" s="84">
        <v>0</v>
      </c>
      <c r="DA23" s="80"/>
      <c r="DB23" s="2"/>
      <c r="DC23" s="2"/>
      <c r="DD23" s="6"/>
    </row>
    <row r="24" spans="1:108" x14ac:dyDescent="0.25">
      <c r="A24" s="2" t="s">
        <v>75</v>
      </c>
      <c r="B24" s="84">
        <v>0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N24" s="84">
        <v>0</v>
      </c>
      <c r="O24" s="84">
        <v>0</v>
      </c>
      <c r="P24" s="84">
        <v>0</v>
      </c>
      <c r="Q24" s="84">
        <v>0</v>
      </c>
      <c r="R24" s="84">
        <v>0</v>
      </c>
      <c r="S24" s="84">
        <v>0</v>
      </c>
      <c r="T24" s="84">
        <v>0</v>
      </c>
      <c r="U24" s="84">
        <v>0</v>
      </c>
      <c r="V24" s="84">
        <v>0</v>
      </c>
      <c r="W24" s="84">
        <v>0</v>
      </c>
      <c r="X24" s="84">
        <v>0</v>
      </c>
      <c r="Y24" s="84">
        <v>0</v>
      </c>
      <c r="Z24" s="84">
        <v>0</v>
      </c>
      <c r="AA24" s="84">
        <v>0</v>
      </c>
      <c r="AB24" s="84">
        <v>0</v>
      </c>
      <c r="AC24" s="84">
        <v>0</v>
      </c>
      <c r="AD24" s="84">
        <v>0</v>
      </c>
      <c r="AE24" s="84">
        <v>0</v>
      </c>
      <c r="AF24" s="84">
        <v>0</v>
      </c>
      <c r="AG24" s="84">
        <v>0</v>
      </c>
      <c r="AH24" s="84">
        <v>0</v>
      </c>
      <c r="AI24" s="84">
        <v>6.8553799999999998E-10</v>
      </c>
      <c r="AJ24" s="84">
        <v>0</v>
      </c>
      <c r="AK24" s="84">
        <v>0</v>
      </c>
      <c r="AL24" s="84">
        <v>0</v>
      </c>
      <c r="AM24" s="84">
        <v>0</v>
      </c>
      <c r="AN24" s="84">
        <v>0</v>
      </c>
      <c r="AO24" s="84">
        <v>0</v>
      </c>
      <c r="AP24" s="84">
        <v>0</v>
      </c>
      <c r="AQ24" s="84">
        <v>0</v>
      </c>
      <c r="AR24" s="84">
        <v>0</v>
      </c>
      <c r="AS24" s="84">
        <v>0</v>
      </c>
      <c r="AT24" s="84">
        <v>0</v>
      </c>
      <c r="AU24" s="84">
        <v>0</v>
      </c>
      <c r="AV24" s="84">
        <v>0</v>
      </c>
      <c r="AW24" s="84">
        <v>0</v>
      </c>
      <c r="AX24" s="84">
        <v>0</v>
      </c>
      <c r="AY24" s="84">
        <v>0</v>
      </c>
      <c r="AZ24" s="84">
        <v>0</v>
      </c>
      <c r="BA24" s="84">
        <v>0</v>
      </c>
      <c r="BB24" s="84">
        <v>0</v>
      </c>
      <c r="BC24" s="84">
        <v>0</v>
      </c>
      <c r="BD24" s="84">
        <v>0</v>
      </c>
      <c r="BE24" s="84">
        <v>0</v>
      </c>
      <c r="BF24" s="84">
        <v>0</v>
      </c>
      <c r="BG24" s="84">
        <v>0</v>
      </c>
      <c r="BH24" s="84">
        <v>0</v>
      </c>
      <c r="BI24" s="84">
        <v>0</v>
      </c>
      <c r="BJ24" s="84">
        <v>0</v>
      </c>
      <c r="BK24" s="84">
        <v>0</v>
      </c>
      <c r="BL24" s="84">
        <v>0</v>
      </c>
      <c r="BM24" s="84">
        <v>0</v>
      </c>
      <c r="BN24" s="84">
        <v>0</v>
      </c>
      <c r="BO24" s="84">
        <v>0</v>
      </c>
      <c r="BP24" s="84">
        <v>0</v>
      </c>
      <c r="BQ24" s="84">
        <v>0</v>
      </c>
      <c r="BR24" s="84">
        <v>0</v>
      </c>
      <c r="BS24" s="84">
        <v>0</v>
      </c>
      <c r="BT24" s="84">
        <v>0</v>
      </c>
      <c r="BU24" s="84">
        <v>0</v>
      </c>
      <c r="BV24" s="84">
        <v>0</v>
      </c>
      <c r="BW24" s="84">
        <v>0</v>
      </c>
      <c r="BX24" s="84">
        <v>0</v>
      </c>
      <c r="BY24" s="84">
        <v>0</v>
      </c>
      <c r="BZ24" s="84">
        <v>0</v>
      </c>
      <c r="CA24" s="84">
        <v>0</v>
      </c>
      <c r="CB24" s="84">
        <v>0</v>
      </c>
      <c r="CC24" s="84">
        <v>0</v>
      </c>
      <c r="CD24" s="84">
        <v>0</v>
      </c>
      <c r="CE24" s="84">
        <v>0</v>
      </c>
      <c r="CF24" s="84">
        <v>0</v>
      </c>
      <c r="CG24" s="84">
        <v>0</v>
      </c>
      <c r="CH24" s="84">
        <v>0</v>
      </c>
      <c r="CI24" s="84">
        <v>0</v>
      </c>
      <c r="CJ24" s="84">
        <v>0</v>
      </c>
      <c r="CK24" s="84">
        <v>0</v>
      </c>
      <c r="CL24" s="84">
        <v>0</v>
      </c>
      <c r="CM24" s="84">
        <v>0</v>
      </c>
      <c r="CN24" s="84">
        <v>0</v>
      </c>
      <c r="CO24" s="84">
        <v>0</v>
      </c>
      <c r="CP24" s="84">
        <v>0</v>
      </c>
      <c r="CQ24" s="84">
        <v>0</v>
      </c>
      <c r="CR24" s="84">
        <v>0</v>
      </c>
      <c r="CS24" s="84">
        <v>0</v>
      </c>
      <c r="CT24" s="84">
        <v>0</v>
      </c>
      <c r="CU24" s="84">
        <v>0</v>
      </c>
      <c r="CV24" s="84">
        <v>0</v>
      </c>
      <c r="CW24" s="84">
        <v>0</v>
      </c>
      <c r="CX24" s="84">
        <v>0</v>
      </c>
      <c r="CY24" s="84">
        <v>0</v>
      </c>
      <c r="CZ24" s="84">
        <v>0</v>
      </c>
      <c r="DA24" s="80"/>
      <c r="DB24" s="2"/>
      <c r="DC24" s="2"/>
      <c r="DD24" s="6"/>
    </row>
    <row r="25" spans="1:108" x14ac:dyDescent="0.25">
      <c r="A25" s="2" t="s">
        <v>78</v>
      </c>
      <c r="B25" s="84">
        <v>0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  <c r="K25" s="84">
        <v>0</v>
      </c>
      <c r="L25" s="84">
        <v>0</v>
      </c>
      <c r="M25" s="84">
        <v>0</v>
      </c>
      <c r="N25" s="84">
        <v>0</v>
      </c>
      <c r="O25" s="84">
        <v>0</v>
      </c>
      <c r="P25" s="84">
        <v>0</v>
      </c>
      <c r="Q25" s="84">
        <v>0</v>
      </c>
      <c r="R25" s="84">
        <v>0</v>
      </c>
      <c r="S25" s="84">
        <v>0</v>
      </c>
      <c r="T25" s="84">
        <v>0</v>
      </c>
      <c r="U25" s="84">
        <v>0</v>
      </c>
      <c r="V25" s="84">
        <v>0</v>
      </c>
      <c r="W25" s="84">
        <v>0</v>
      </c>
      <c r="X25" s="84">
        <v>0</v>
      </c>
      <c r="Y25" s="84">
        <v>0</v>
      </c>
      <c r="Z25" s="84">
        <v>0</v>
      </c>
      <c r="AA25" s="84">
        <v>0</v>
      </c>
      <c r="AB25" s="84">
        <v>0</v>
      </c>
      <c r="AC25" s="84">
        <v>0</v>
      </c>
      <c r="AD25" s="84">
        <v>0</v>
      </c>
      <c r="AE25" s="84">
        <v>0</v>
      </c>
      <c r="AF25" s="84">
        <v>0</v>
      </c>
      <c r="AG25" s="84">
        <v>0</v>
      </c>
      <c r="AH25" s="84">
        <v>0</v>
      </c>
      <c r="AI25" s="84">
        <v>7.7510599999999996E-5</v>
      </c>
      <c r="AJ25" s="84">
        <v>0</v>
      </c>
      <c r="AK25" s="84">
        <v>0</v>
      </c>
      <c r="AL25" s="84">
        <v>0</v>
      </c>
      <c r="AM25" s="84">
        <v>0</v>
      </c>
      <c r="AN25" s="84">
        <v>0</v>
      </c>
      <c r="AO25" s="84">
        <v>0</v>
      </c>
      <c r="AP25" s="84">
        <v>0</v>
      </c>
      <c r="AQ25" s="84">
        <v>0</v>
      </c>
      <c r="AR25" s="84">
        <v>0</v>
      </c>
      <c r="AS25" s="84">
        <v>0</v>
      </c>
      <c r="AT25" s="84">
        <v>0</v>
      </c>
      <c r="AU25" s="84">
        <v>0</v>
      </c>
      <c r="AV25" s="84">
        <v>0</v>
      </c>
      <c r="AW25" s="84">
        <v>0</v>
      </c>
      <c r="AX25" s="84">
        <v>0</v>
      </c>
      <c r="AY25" s="84">
        <v>0</v>
      </c>
      <c r="AZ25" s="84">
        <v>0</v>
      </c>
      <c r="BA25" s="84">
        <v>0</v>
      </c>
      <c r="BB25" s="84">
        <v>0</v>
      </c>
      <c r="BC25" s="84">
        <v>0</v>
      </c>
      <c r="BD25" s="84">
        <v>0</v>
      </c>
      <c r="BE25" s="84">
        <v>0</v>
      </c>
      <c r="BF25" s="84">
        <v>0</v>
      </c>
      <c r="BG25" s="84">
        <v>0</v>
      </c>
      <c r="BH25" s="84">
        <v>0</v>
      </c>
      <c r="BI25" s="84">
        <v>0</v>
      </c>
      <c r="BJ25" s="84">
        <v>0</v>
      </c>
      <c r="BK25" s="84">
        <v>0</v>
      </c>
      <c r="BL25" s="84">
        <v>0</v>
      </c>
      <c r="BM25" s="84">
        <v>0</v>
      </c>
      <c r="BN25" s="84">
        <v>0</v>
      </c>
      <c r="BO25" s="84">
        <v>0</v>
      </c>
      <c r="BP25" s="84">
        <v>0</v>
      </c>
      <c r="BQ25" s="84">
        <v>0</v>
      </c>
      <c r="BR25" s="84">
        <v>0</v>
      </c>
      <c r="BS25" s="84">
        <v>0</v>
      </c>
      <c r="BT25" s="84">
        <v>0</v>
      </c>
      <c r="BU25" s="84">
        <v>0</v>
      </c>
      <c r="BV25" s="84">
        <v>0</v>
      </c>
      <c r="BW25" s="84">
        <v>0</v>
      </c>
      <c r="BX25" s="84">
        <v>0</v>
      </c>
      <c r="BY25" s="84">
        <v>0</v>
      </c>
      <c r="BZ25" s="84">
        <v>0</v>
      </c>
      <c r="CA25" s="84">
        <v>0</v>
      </c>
      <c r="CB25" s="84">
        <v>0</v>
      </c>
      <c r="CC25" s="84">
        <v>0</v>
      </c>
      <c r="CD25" s="84">
        <v>0</v>
      </c>
      <c r="CE25" s="84">
        <v>0</v>
      </c>
      <c r="CF25" s="84">
        <v>0</v>
      </c>
      <c r="CG25" s="84">
        <v>0</v>
      </c>
      <c r="CH25" s="84">
        <v>0</v>
      </c>
      <c r="CI25" s="84">
        <v>0</v>
      </c>
      <c r="CJ25" s="84">
        <v>0</v>
      </c>
      <c r="CK25" s="84">
        <v>0</v>
      </c>
      <c r="CL25" s="84">
        <v>0</v>
      </c>
      <c r="CM25" s="84">
        <v>0</v>
      </c>
      <c r="CN25" s="84">
        <v>0</v>
      </c>
      <c r="CO25" s="84">
        <v>0</v>
      </c>
      <c r="CP25" s="84">
        <v>0</v>
      </c>
      <c r="CQ25" s="84">
        <v>0</v>
      </c>
      <c r="CR25" s="84">
        <v>0</v>
      </c>
      <c r="CS25" s="84">
        <v>0</v>
      </c>
      <c r="CT25" s="84">
        <v>0</v>
      </c>
      <c r="CU25" s="84">
        <v>0</v>
      </c>
      <c r="CV25" s="84">
        <v>0</v>
      </c>
      <c r="CW25" s="84">
        <v>0</v>
      </c>
      <c r="CX25" s="84">
        <v>0</v>
      </c>
      <c r="CY25" s="84">
        <v>0</v>
      </c>
      <c r="CZ25" s="84">
        <v>0</v>
      </c>
      <c r="DA25" s="80"/>
      <c r="DB25" s="2"/>
      <c r="DC25" s="2"/>
      <c r="DD25" s="6"/>
    </row>
    <row r="26" spans="1:108" x14ac:dyDescent="0.25">
      <c r="A26" s="2" t="s">
        <v>81</v>
      </c>
      <c r="B26" s="84">
        <v>0</v>
      </c>
      <c r="C26" s="84">
        <v>0</v>
      </c>
      <c r="D26" s="84">
        <v>0</v>
      </c>
      <c r="E26" s="84">
        <v>0</v>
      </c>
      <c r="F26" s="84">
        <v>0</v>
      </c>
      <c r="G26" s="84">
        <v>0</v>
      </c>
      <c r="H26" s="84">
        <v>0</v>
      </c>
      <c r="I26" s="84">
        <v>0</v>
      </c>
      <c r="J26" s="84">
        <v>0</v>
      </c>
      <c r="K26" s="84">
        <v>0</v>
      </c>
      <c r="L26" s="84">
        <v>0</v>
      </c>
      <c r="M26" s="84">
        <v>0</v>
      </c>
      <c r="N26" s="84">
        <v>0</v>
      </c>
      <c r="O26" s="84">
        <v>0</v>
      </c>
      <c r="P26" s="84">
        <v>0</v>
      </c>
      <c r="Q26" s="84">
        <v>0</v>
      </c>
      <c r="R26" s="84">
        <v>0</v>
      </c>
      <c r="S26" s="84">
        <v>0</v>
      </c>
      <c r="T26" s="84">
        <v>0</v>
      </c>
      <c r="U26" s="84">
        <v>0</v>
      </c>
      <c r="V26" s="84">
        <v>0</v>
      </c>
      <c r="W26" s="84">
        <v>0</v>
      </c>
      <c r="X26" s="84">
        <v>0</v>
      </c>
      <c r="Y26" s="84">
        <v>0</v>
      </c>
      <c r="Z26" s="84">
        <v>0</v>
      </c>
      <c r="AA26" s="84">
        <v>0</v>
      </c>
      <c r="AB26" s="84">
        <v>0</v>
      </c>
      <c r="AC26" s="84">
        <v>0</v>
      </c>
      <c r="AD26" s="84">
        <v>0</v>
      </c>
      <c r="AE26" s="84">
        <v>0</v>
      </c>
      <c r="AF26" s="84">
        <v>0</v>
      </c>
      <c r="AG26" s="84">
        <v>0</v>
      </c>
      <c r="AH26" s="84">
        <v>0</v>
      </c>
      <c r="AI26" s="84">
        <v>0</v>
      </c>
      <c r="AJ26" s="84">
        <v>0</v>
      </c>
      <c r="AK26" s="84">
        <v>0</v>
      </c>
      <c r="AL26" s="84">
        <v>0</v>
      </c>
      <c r="AM26" s="84">
        <v>0</v>
      </c>
      <c r="AN26" s="84">
        <v>0</v>
      </c>
      <c r="AO26" s="84">
        <v>0</v>
      </c>
      <c r="AP26" s="84">
        <v>0</v>
      </c>
      <c r="AQ26" s="84">
        <v>0</v>
      </c>
      <c r="AR26" s="84">
        <v>0</v>
      </c>
      <c r="AS26" s="84">
        <v>0</v>
      </c>
      <c r="AT26" s="84">
        <v>0</v>
      </c>
      <c r="AU26" s="84">
        <v>0</v>
      </c>
      <c r="AV26" s="84">
        <v>0</v>
      </c>
      <c r="AW26" s="84">
        <v>0</v>
      </c>
      <c r="AX26" s="84">
        <v>0</v>
      </c>
      <c r="AY26" s="84">
        <v>0</v>
      </c>
      <c r="AZ26" s="84">
        <v>0</v>
      </c>
      <c r="BA26" s="84">
        <v>0</v>
      </c>
      <c r="BB26" s="84">
        <v>0</v>
      </c>
      <c r="BC26" s="84">
        <v>0</v>
      </c>
      <c r="BD26" s="84">
        <v>0</v>
      </c>
      <c r="BE26" s="84">
        <v>0</v>
      </c>
      <c r="BF26" s="84">
        <v>0</v>
      </c>
      <c r="BG26" s="84">
        <v>0</v>
      </c>
      <c r="BH26" s="84">
        <v>0</v>
      </c>
      <c r="BI26" s="84">
        <v>0</v>
      </c>
      <c r="BJ26" s="84">
        <v>0</v>
      </c>
      <c r="BK26" s="84">
        <v>0</v>
      </c>
      <c r="BL26" s="84">
        <v>0</v>
      </c>
      <c r="BM26" s="84">
        <v>0</v>
      </c>
      <c r="BN26" s="84">
        <v>0</v>
      </c>
      <c r="BO26" s="84">
        <v>0</v>
      </c>
      <c r="BP26" s="84">
        <v>0</v>
      </c>
      <c r="BQ26" s="84">
        <v>0</v>
      </c>
      <c r="BR26" s="84">
        <v>0</v>
      </c>
      <c r="BS26" s="84">
        <v>0</v>
      </c>
      <c r="BT26" s="84">
        <v>0</v>
      </c>
      <c r="BU26" s="84">
        <v>0</v>
      </c>
      <c r="BV26" s="84">
        <v>0</v>
      </c>
      <c r="BW26" s="84">
        <v>0</v>
      </c>
      <c r="BX26" s="84">
        <v>0</v>
      </c>
      <c r="BY26" s="84">
        <v>0</v>
      </c>
      <c r="BZ26" s="84">
        <v>0</v>
      </c>
      <c r="CA26" s="84">
        <v>0</v>
      </c>
      <c r="CB26" s="84">
        <v>0</v>
      </c>
      <c r="CC26" s="84">
        <v>0</v>
      </c>
      <c r="CD26" s="84">
        <v>0</v>
      </c>
      <c r="CE26" s="84">
        <v>0</v>
      </c>
      <c r="CF26" s="84">
        <v>0</v>
      </c>
      <c r="CG26" s="84">
        <v>0</v>
      </c>
      <c r="CH26" s="84">
        <v>0</v>
      </c>
      <c r="CI26" s="84">
        <v>0</v>
      </c>
      <c r="CJ26" s="84">
        <v>0</v>
      </c>
      <c r="CK26" s="84">
        <v>0</v>
      </c>
      <c r="CL26" s="84">
        <v>0</v>
      </c>
      <c r="CM26" s="84">
        <v>0</v>
      </c>
      <c r="CN26" s="84">
        <v>0</v>
      </c>
      <c r="CO26" s="84">
        <v>0</v>
      </c>
      <c r="CP26" s="84">
        <v>0</v>
      </c>
      <c r="CQ26" s="84">
        <v>0</v>
      </c>
      <c r="CR26" s="84">
        <v>0</v>
      </c>
      <c r="CS26" s="84">
        <v>0</v>
      </c>
      <c r="CT26" s="84">
        <v>0</v>
      </c>
      <c r="CU26" s="84">
        <v>0</v>
      </c>
      <c r="CV26" s="84">
        <v>0</v>
      </c>
      <c r="CW26" s="84">
        <v>0</v>
      </c>
      <c r="CX26" s="84">
        <v>0</v>
      </c>
      <c r="CY26" s="84">
        <v>0</v>
      </c>
      <c r="CZ26" s="84">
        <v>0</v>
      </c>
      <c r="DA26" s="80"/>
      <c r="DB26" s="2"/>
      <c r="DC26" s="2"/>
      <c r="DD26" s="6"/>
    </row>
    <row r="27" spans="1:108" x14ac:dyDescent="0.25">
      <c r="A27" s="2" t="s">
        <v>84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0</v>
      </c>
      <c r="M27" s="84">
        <v>0</v>
      </c>
      <c r="N27" s="84">
        <v>0</v>
      </c>
      <c r="O27" s="84">
        <v>0</v>
      </c>
      <c r="P27" s="84">
        <v>0</v>
      </c>
      <c r="Q27" s="84">
        <v>0</v>
      </c>
      <c r="R27" s="84">
        <v>0</v>
      </c>
      <c r="S27" s="84">
        <v>0</v>
      </c>
      <c r="T27" s="84">
        <v>0</v>
      </c>
      <c r="U27" s="84">
        <v>0</v>
      </c>
      <c r="V27" s="84">
        <v>0</v>
      </c>
      <c r="W27" s="84">
        <v>0</v>
      </c>
      <c r="X27" s="84">
        <v>0</v>
      </c>
      <c r="Y27" s="84">
        <v>0</v>
      </c>
      <c r="Z27" s="84">
        <v>0</v>
      </c>
      <c r="AA27" s="84">
        <v>0</v>
      </c>
      <c r="AB27" s="84">
        <v>0</v>
      </c>
      <c r="AC27" s="84">
        <v>0</v>
      </c>
      <c r="AD27" s="84">
        <v>0</v>
      </c>
      <c r="AE27" s="84">
        <v>0</v>
      </c>
      <c r="AF27" s="84">
        <v>0</v>
      </c>
      <c r="AG27" s="84">
        <v>0</v>
      </c>
      <c r="AH27" s="84">
        <v>0</v>
      </c>
      <c r="AI27" s="84">
        <v>9.9187199999999998E-4</v>
      </c>
      <c r="AJ27" s="84">
        <v>0</v>
      </c>
      <c r="AK27" s="84">
        <v>0</v>
      </c>
      <c r="AL27" s="84">
        <v>0</v>
      </c>
      <c r="AM27" s="84">
        <v>0</v>
      </c>
      <c r="AN27" s="84">
        <v>0</v>
      </c>
      <c r="AO27" s="84">
        <v>0</v>
      </c>
      <c r="AP27" s="84">
        <v>0</v>
      </c>
      <c r="AQ27" s="84">
        <v>0</v>
      </c>
      <c r="AR27" s="84">
        <v>0</v>
      </c>
      <c r="AS27" s="84">
        <v>0</v>
      </c>
      <c r="AT27" s="84">
        <v>0</v>
      </c>
      <c r="AU27" s="84">
        <v>0</v>
      </c>
      <c r="AV27" s="84">
        <v>0</v>
      </c>
      <c r="AW27" s="84">
        <v>0</v>
      </c>
      <c r="AX27" s="84">
        <v>0</v>
      </c>
      <c r="AY27" s="84">
        <v>0</v>
      </c>
      <c r="AZ27" s="84">
        <v>0</v>
      </c>
      <c r="BA27" s="84">
        <v>0</v>
      </c>
      <c r="BB27" s="84">
        <v>0</v>
      </c>
      <c r="BC27" s="84">
        <v>0</v>
      </c>
      <c r="BD27" s="84">
        <v>0</v>
      </c>
      <c r="BE27" s="84">
        <v>0</v>
      </c>
      <c r="BF27" s="84">
        <v>0</v>
      </c>
      <c r="BG27" s="84">
        <v>0</v>
      </c>
      <c r="BH27" s="84">
        <v>0</v>
      </c>
      <c r="BI27" s="84">
        <v>0</v>
      </c>
      <c r="BJ27" s="84">
        <v>0</v>
      </c>
      <c r="BK27" s="84">
        <v>0</v>
      </c>
      <c r="BL27" s="84">
        <v>0</v>
      </c>
      <c r="BM27" s="84">
        <v>0</v>
      </c>
      <c r="BN27" s="84">
        <v>0</v>
      </c>
      <c r="BO27" s="84">
        <v>0</v>
      </c>
      <c r="BP27" s="84">
        <v>0</v>
      </c>
      <c r="BQ27" s="84">
        <v>0</v>
      </c>
      <c r="BR27" s="84">
        <v>0</v>
      </c>
      <c r="BS27" s="84">
        <v>0</v>
      </c>
      <c r="BT27" s="84">
        <v>0</v>
      </c>
      <c r="BU27" s="84">
        <v>0</v>
      </c>
      <c r="BV27" s="84">
        <v>0</v>
      </c>
      <c r="BW27" s="84">
        <v>0</v>
      </c>
      <c r="BX27" s="84">
        <v>0</v>
      </c>
      <c r="BY27" s="84">
        <v>0</v>
      </c>
      <c r="BZ27" s="84">
        <v>0</v>
      </c>
      <c r="CA27" s="84">
        <v>0</v>
      </c>
      <c r="CB27" s="84">
        <v>0</v>
      </c>
      <c r="CC27" s="84">
        <v>0</v>
      </c>
      <c r="CD27" s="84">
        <v>0</v>
      </c>
      <c r="CE27" s="84">
        <v>0</v>
      </c>
      <c r="CF27" s="84">
        <v>0</v>
      </c>
      <c r="CG27" s="84">
        <v>0</v>
      </c>
      <c r="CH27" s="84">
        <v>0</v>
      </c>
      <c r="CI27" s="84">
        <v>0</v>
      </c>
      <c r="CJ27" s="84">
        <v>0</v>
      </c>
      <c r="CK27" s="84">
        <v>0</v>
      </c>
      <c r="CL27" s="84">
        <v>0</v>
      </c>
      <c r="CM27" s="84">
        <v>0</v>
      </c>
      <c r="CN27" s="84">
        <v>0</v>
      </c>
      <c r="CO27" s="84">
        <v>0</v>
      </c>
      <c r="CP27" s="84">
        <v>0</v>
      </c>
      <c r="CQ27" s="84">
        <v>0</v>
      </c>
      <c r="CR27" s="84">
        <v>0</v>
      </c>
      <c r="CS27" s="84">
        <v>0</v>
      </c>
      <c r="CT27" s="84">
        <v>0</v>
      </c>
      <c r="CU27" s="84">
        <v>0</v>
      </c>
      <c r="CV27" s="84">
        <v>0</v>
      </c>
      <c r="CW27" s="84">
        <v>0</v>
      </c>
      <c r="CX27" s="84">
        <v>0</v>
      </c>
      <c r="CY27" s="84">
        <v>0</v>
      </c>
      <c r="CZ27" s="84">
        <v>0</v>
      </c>
      <c r="DA27" s="80"/>
      <c r="DB27" s="2"/>
      <c r="DC27" s="2"/>
      <c r="DD27" s="6"/>
    </row>
    <row r="28" spans="1:108" x14ac:dyDescent="0.25">
      <c r="A28" s="2" t="s">
        <v>87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0</v>
      </c>
      <c r="M28" s="84">
        <v>0</v>
      </c>
      <c r="N28" s="84">
        <v>0</v>
      </c>
      <c r="O28" s="84">
        <v>0</v>
      </c>
      <c r="P28" s="84">
        <v>0</v>
      </c>
      <c r="Q28" s="84">
        <v>0</v>
      </c>
      <c r="R28" s="84">
        <v>0</v>
      </c>
      <c r="S28" s="84">
        <v>0</v>
      </c>
      <c r="T28" s="84">
        <v>0</v>
      </c>
      <c r="U28" s="84">
        <v>0</v>
      </c>
      <c r="V28" s="84">
        <v>0</v>
      </c>
      <c r="W28" s="84">
        <v>0</v>
      </c>
      <c r="X28" s="84">
        <v>0</v>
      </c>
      <c r="Y28" s="84">
        <v>0</v>
      </c>
      <c r="Z28" s="84">
        <v>0</v>
      </c>
      <c r="AA28" s="84">
        <v>0</v>
      </c>
      <c r="AB28" s="84">
        <v>0</v>
      </c>
      <c r="AC28" s="84">
        <v>0</v>
      </c>
      <c r="AD28" s="84">
        <v>0</v>
      </c>
      <c r="AE28" s="84">
        <v>0</v>
      </c>
      <c r="AF28" s="84">
        <v>0</v>
      </c>
      <c r="AG28" s="84">
        <v>0</v>
      </c>
      <c r="AH28" s="84">
        <v>0</v>
      </c>
      <c r="AI28" s="84">
        <v>1.0933400000000001E-9</v>
      </c>
      <c r="AJ28" s="84">
        <v>0</v>
      </c>
      <c r="AK28" s="84">
        <v>0</v>
      </c>
      <c r="AL28" s="84">
        <v>0</v>
      </c>
      <c r="AM28" s="84">
        <v>0</v>
      </c>
      <c r="AN28" s="84">
        <v>0</v>
      </c>
      <c r="AO28" s="84">
        <v>0</v>
      </c>
      <c r="AP28" s="84">
        <v>0</v>
      </c>
      <c r="AQ28" s="84">
        <v>0</v>
      </c>
      <c r="AR28" s="84">
        <v>0</v>
      </c>
      <c r="AS28" s="84">
        <v>0</v>
      </c>
      <c r="AT28" s="84">
        <v>0</v>
      </c>
      <c r="AU28" s="84">
        <v>0</v>
      </c>
      <c r="AV28" s="84">
        <v>0</v>
      </c>
      <c r="AW28" s="84">
        <v>0</v>
      </c>
      <c r="AX28" s="84">
        <v>0</v>
      </c>
      <c r="AY28" s="84">
        <v>0</v>
      </c>
      <c r="AZ28" s="84">
        <v>0</v>
      </c>
      <c r="BA28" s="84">
        <v>0</v>
      </c>
      <c r="BB28" s="84">
        <v>0</v>
      </c>
      <c r="BC28" s="84">
        <v>0</v>
      </c>
      <c r="BD28" s="84">
        <v>0</v>
      </c>
      <c r="BE28" s="84">
        <v>0</v>
      </c>
      <c r="BF28" s="84">
        <v>0</v>
      </c>
      <c r="BG28" s="84">
        <v>0</v>
      </c>
      <c r="BH28" s="84">
        <v>0</v>
      </c>
      <c r="BI28" s="84">
        <v>0</v>
      </c>
      <c r="BJ28" s="84">
        <v>0</v>
      </c>
      <c r="BK28" s="84">
        <v>0</v>
      </c>
      <c r="BL28" s="84">
        <v>0</v>
      </c>
      <c r="BM28" s="84">
        <v>0</v>
      </c>
      <c r="BN28" s="84">
        <v>0</v>
      </c>
      <c r="BO28" s="84">
        <v>0</v>
      </c>
      <c r="BP28" s="84">
        <v>0</v>
      </c>
      <c r="BQ28" s="84">
        <v>0</v>
      </c>
      <c r="BR28" s="84">
        <v>0</v>
      </c>
      <c r="BS28" s="84">
        <v>0</v>
      </c>
      <c r="BT28" s="84">
        <v>0</v>
      </c>
      <c r="BU28" s="84">
        <v>0</v>
      </c>
      <c r="BV28" s="84">
        <v>0</v>
      </c>
      <c r="BW28" s="84">
        <v>0</v>
      </c>
      <c r="BX28" s="84">
        <v>0</v>
      </c>
      <c r="BY28" s="84">
        <v>0</v>
      </c>
      <c r="BZ28" s="84">
        <v>0</v>
      </c>
      <c r="CA28" s="84">
        <v>0</v>
      </c>
      <c r="CB28" s="84">
        <v>0</v>
      </c>
      <c r="CC28" s="84">
        <v>0</v>
      </c>
      <c r="CD28" s="84">
        <v>0</v>
      </c>
      <c r="CE28" s="84">
        <v>0</v>
      </c>
      <c r="CF28" s="84">
        <v>0</v>
      </c>
      <c r="CG28" s="84">
        <v>0</v>
      </c>
      <c r="CH28" s="84">
        <v>0</v>
      </c>
      <c r="CI28" s="84">
        <v>0</v>
      </c>
      <c r="CJ28" s="84">
        <v>0</v>
      </c>
      <c r="CK28" s="84">
        <v>0</v>
      </c>
      <c r="CL28" s="84">
        <v>0</v>
      </c>
      <c r="CM28" s="84">
        <v>0</v>
      </c>
      <c r="CN28" s="84">
        <v>0</v>
      </c>
      <c r="CO28" s="84">
        <v>0</v>
      </c>
      <c r="CP28" s="84">
        <v>0</v>
      </c>
      <c r="CQ28" s="84">
        <v>0</v>
      </c>
      <c r="CR28" s="84">
        <v>0</v>
      </c>
      <c r="CS28" s="84">
        <v>0</v>
      </c>
      <c r="CT28" s="84">
        <v>0</v>
      </c>
      <c r="CU28" s="84">
        <v>0</v>
      </c>
      <c r="CV28" s="84">
        <v>0</v>
      </c>
      <c r="CW28" s="84">
        <v>0</v>
      </c>
      <c r="CX28" s="84">
        <v>0</v>
      </c>
      <c r="CY28" s="84">
        <v>0</v>
      </c>
      <c r="CZ28" s="84">
        <v>0</v>
      </c>
      <c r="DA28" s="80"/>
      <c r="DB28" s="2"/>
      <c r="DC28" s="2"/>
      <c r="DD28" s="6"/>
    </row>
    <row r="29" spans="1:108" x14ac:dyDescent="0.25">
      <c r="A29" s="2" t="s">
        <v>90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0</v>
      </c>
      <c r="M29" s="84">
        <v>0</v>
      </c>
      <c r="N29" s="84">
        <v>0</v>
      </c>
      <c r="O29" s="84">
        <v>0</v>
      </c>
      <c r="P29" s="84">
        <v>0</v>
      </c>
      <c r="Q29" s="84">
        <v>0</v>
      </c>
      <c r="R29" s="84">
        <v>0</v>
      </c>
      <c r="S29" s="84">
        <v>0</v>
      </c>
      <c r="T29" s="84">
        <v>0</v>
      </c>
      <c r="U29" s="84">
        <v>0</v>
      </c>
      <c r="V29" s="84">
        <v>0</v>
      </c>
      <c r="W29" s="84">
        <v>0</v>
      </c>
      <c r="X29" s="84">
        <v>0</v>
      </c>
      <c r="Y29" s="84">
        <v>0</v>
      </c>
      <c r="Z29" s="84">
        <v>0</v>
      </c>
      <c r="AA29" s="84">
        <v>0</v>
      </c>
      <c r="AB29" s="84">
        <v>0</v>
      </c>
      <c r="AC29" s="84">
        <v>0</v>
      </c>
      <c r="AD29" s="84">
        <v>0</v>
      </c>
      <c r="AE29" s="84">
        <v>0</v>
      </c>
      <c r="AF29" s="84">
        <v>0</v>
      </c>
      <c r="AG29" s="84">
        <v>0</v>
      </c>
      <c r="AH29" s="84">
        <v>2.3352400000000001E-3</v>
      </c>
      <c r="AI29" s="84">
        <v>0</v>
      </c>
      <c r="AJ29" s="84">
        <v>0</v>
      </c>
      <c r="AK29" s="84">
        <v>0</v>
      </c>
      <c r="AL29" s="84">
        <v>0</v>
      </c>
      <c r="AM29" s="84">
        <v>0</v>
      </c>
      <c r="AN29" s="84">
        <v>0</v>
      </c>
      <c r="AO29" s="84">
        <v>0</v>
      </c>
      <c r="AP29" s="84">
        <v>0</v>
      </c>
      <c r="AQ29" s="84">
        <v>0</v>
      </c>
      <c r="AR29" s="84">
        <v>0</v>
      </c>
      <c r="AS29" s="84">
        <v>0</v>
      </c>
      <c r="AT29" s="84">
        <v>0</v>
      </c>
      <c r="AU29" s="84">
        <v>0</v>
      </c>
      <c r="AV29" s="84">
        <v>0</v>
      </c>
      <c r="AW29" s="84">
        <v>0</v>
      </c>
      <c r="AX29" s="84">
        <v>0</v>
      </c>
      <c r="AY29" s="84">
        <v>0</v>
      </c>
      <c r="AZ29" s="84">
        <v>0</v>
      </c>
      <c r="BA29" s="84">
        <v>0</v>
      </c>
      <c r="BB29" s="84">
        <v>0</v>
      </c>
      <c r="BC29" s="84">
        <v>0</v>
      </c>
      <c r="BD29" s="84">
        <v>0</v>
      </c>
      <c r="BE29" s="84">
        <v>0</v>
      </c>
      <c r="BF29" s="84">
        <v>0</v>
      </c>
      <c r="BG29" s="84">
        <v>0</v>
      </c>
      <c r="BH29" s="84">
        <v>3.9671999999999998E-4</v>
      </c>
      <c r="BI29" s="84">
        <v>0</v>
      </c>
      <c r="BJ29" s="84">
        <v>0</v>
      </c>
      <c r="BK29" s="84">
        <v>0</v>
      </c>
      <c r="BL29" s="84">
        <v>0</v>
      </c>
      <c r="BM29" s="84">
        <v>0</v>
      </c>
      <c r="BN29" s="84">
        <v>0</v>
      </c>
      <c r="BO29" s="84">
        <v>0</v>
      </c>
      <c r="BP29" s="84">
        <v>0</v>
      </c>
      <c r="BQ29" s="84">
        <v>0</v>
      </c>
      <c r="BR29" s="84">
        <v>0</v>
      </c>
      <c r="BS29" s="84">
        <v>0</v>
      </c>
      <c r="BT29" s="84">
        <v>0</v>
      </c>
      <c r="BU29" s="84">
        <v>0</v>
      </c>
      <c r="BV29" s="84">
        <v>0</v>
      </c>
      <c r="BW29" s="84">
        <v>0</v>
      </c>
      <c r="BX29" s="84">
        <v>0</v>
      </c>
      <c r="BY29" s="84">
        <v>0</v>
      </c>
      <c r="BZ29" s="84">
        <v>0</v>
      </c>
      <c r="CA29" s="84">
        <v>0</v>
      </c>
      <c r="CB29" s="84">
        <v>0</v>
      </c>
      <c r="CC29" s="84">
        <v>0</v>
      </c>
      <c r="CD29" s="84">
        <v>0</v>
      </c>
      <c r="CE29" s="84">
        <v>0</v>
      </c>
      <c r="CF29" s="84">
        <v>0</v>
      </c>
      <c r="CG29" s="84">
        <v>0</v>
      </c>
      <c r="CH29" s="84">
        <v>0</v>
      </c>
      <c r="CI29" s="84">
        <v>0</v>
      </c>
      <c r="CJ29" s="84">
        <v>0</v>
      </c>
      <c r="CK29" s="84">
        <v>0</v>
      </c>
      <c r="CL29" s="84">
        <v>0</v>
      </c>
      <c r="CM29" s="84">
        <v>0</v>
      </c>
      <c r="CN29" s="84">
        <v>0</v>
      </c>
      <c r="CO29" s="84">
        <v>0</v>
      </c>
      <c r="CP29" s="84">
        <v>0</v>
      </c>
      <c r="CQ29" s="84">
        <v>0</v>
      </c>
      <c r="CR29" s="84">
        <v>0</v>
      </c>
      <c r="CS29" s="84">
        <v>0</v>
      </c>
      <c r="CT29" s="84">
        <v>0</v>
      </c>
      <c r="CU29" s="84">
        <v>0</v>
      </c>
      <c r="CV29" s="84">
        <v>0</v>
      </c>
      <c r="CW29" s="84">
        <v>0</v>
      </c>
      <c r="CX29" s="84">
        <v>0</v>
      </c>
      <c r="CY29" s="84">
        <v>0</v>
      </c>
      <c r="CZ29" s="84">
        <v>0</v>
      </c>
      <c r="DA29" s="80"/>
      <c r="DB29" s="2"/>
      <c r="DC29" s="2"/>
      <c r="DD29" s="6"/>
    </row>
    <row r="30" spans="1:108" x14ac:dyDescent="0.25">
      <c r="A30" s="2" t="s">
        <v>93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0</v>
      </c>
      <c r="M30" s="84">
        <v>0</v>
      </c>
      <c r="N30" s="84">
        <v>0</v>
      </c>
      <c r="O30" s="84">
        <v>0</v>
      </c>
      <c r="P30" s="84">
        <v>0</v>
      </c>
      <c r="Q30" s="84">
        <v>0</v>
      </c>
      <c r="R30" s="84">
        <v>0</v>
      </c>
      <c r="S30" s="84">
        <v>0</v>
      </c>
      <c r="T30" s="84">
        <v>0</v>
      </c>
      <c r="U30" s="84">
        <v>0</v>
      </c>
      <c r="V30" s="84">
        <v>0</v>
      </c>
      <c r="W30" s="84">
        <v>0</v>
      </c>
      <c r="X30" s="84">
        <v>0</v>
      </c>
      <c r="Y30" s="84">
        <v>0</v>
      </c>
      <c r="Z30" s="84">
        <v>0</v>
      </c>
      <c r="AA30" s="84">
        <v>0</v>
      </c>
      <c r="AB30" s="84">
        <v>0</v>
      </c>
      <c r="AC30" s="84">
        <v>0</v>
      </c>
      <c r="AD30" s="84">
        <v>0</v>
      </c>
      <c r="AE30" s="84">
        <v>0</v>
      </c>
      <c r="AF30" s="84">
        <v>0</v>
      </c>
      <c r="AG30" s="84">
        <v>0</v>
      </c>
      <c r="AH30" s="84">
        <v>0</v>
      </c>
      <c r="AI30" s="84">
        <v>0</v>
      </c>
      <c r="AJ30" s="84">
        <v>0</v>
      </c>
      <c r="AK30" s="84">
        <v>0</v>
      </c>
      <c r="AL30" s="84">
        <v>0</v>
      </c>
      <c r="AM30" s="84">
        <v>0</v>
      </c>
      <c r="AN30" s="84">
        <v>0</v>
      </c>
      <c r="AO30" s="84">
        <v>0</v>
      </c>
      <c r="AP30" s="84">
        <v>0</v>
      </c>
      <c r="AQ30" s="84">
        <v>0</v>
      </c>
      <c r="AR30" s="84">
        <v>0</v>
      </c>
      <c r="AS30" s="84">
        <v>0</v>
      </c>
      <c r="AT30" s="84">
        <v>0</v>
      </c>
      <c r="AU30" s="84">
        <v>0</v>
      </c>
      <c r="AV30" s="84">
        <v>0</v>
      </c>
      <c r="AW30" s="84">
        <v>0</v>
      </c>
      <c r="AX30" s="84">
        <v>0</v>
      </c>
      <c r="AY30" s="84">
        <v>0</v>
      </c>
      <c r="AZ30" s="84">
        <v>0</v>
      </c>
      <c r="BA30" s="84">
        <v>0</v>
      </c>
      <c r="BB30" s="84">
        <v>0</v>
      </c>
      <c r="BC30" s="84">
        <v>0</v>
      </c>
      <c r="BD30" s="84">
        <v>0</v>
      </c>
      <c r="BE30" s="84">
        <v>0</v>
      </c>
      <c r="BF30" s="84">
        <v>0</v>
      </c>
      <c r="BG30" s="84">
        <v>0</v>
      </c>
      <c r="BH30" s="84">
        <v>0</v>
      </c>
      <c r="BI30" s="84">
        <v>0</v>
      </c>
      <c r="BJ30" s="84">
        <v>0</v>
      </c>
      <c r="BK30" s="84">
        <v>0</v>
      </c>
      <c r="BL30" s="84">
        <v>0</v>
      </c>
      <c r="BM30" s="84">
        <v>0</v>
      </c>
      <c r="BN30" s="84">
        <v>0</v>
      </c>
      <c r="BO30" s="84">
        <v>0</v>
      </c>
      <c r="BP30" s="84">
        <v>0</v>
      </c>
      <c r="BQ30" s="84">
        <v>0</v>
      </c>
      <c r="BR30" s="84">
        <v>0</v>
      </c>
      <c r="BS30" s="84">
        <v>0</v>
      </c>
      <c r="BT30" s="84">
        <v>0</v>
      </c>
      <c r="BU30" s="84">
        <v>0</v>
      </c>
      <c r="BV30" s="84">
        <v>0</v>
      </c>
      <c r="BW30" s="84">
        <v>0</v>
      </c>
      <c r="BX30" s="84">
        <v>0</v>
      </c>
      <c r="BY30" s="84">
        <v>0</v>
      </c>
      <c r="BZ30" s="84">
        <v>0</v>
      </c>
      <c r="CA30" s="84">
        <v>0</v>
      </c>
      <c r="CB30" s="84">
        <v>0</v>
      </c>
      <c r="CC30" s="84">
        <v>0</v>
      </c>
      <c r="CD30" s="84">
        <v>0</v>
      </c>
      <c r="CE30" s="84">
        <v>0</v>
      </c>
      <c r="CF30" s="84">
        <v>0</v>
      </c>
      <c r="CG30" s="84">
        <v>0</v>
      </c>
      <c r="CH30" s="84">
        <v>0</v>
      </c>
      <c r="CI30" s="84">
        <v>0</v>
      </c>
      <c r="CJ30" s="84">
        <v>0</v>
      </c>
      <c r="CK30" s="84">
        <v>0</v>
      </c>
      <c r="CL30" s="84">
        <v>0</v>
      </c>
      <c r="CM30" s="84">
        <v>0</v>
      </c>
      <c r="CN30" s="84">
        <v>0</v>
      </c>
      <c r="CO30" s="84">
        <v>0</v>
      </c>
      <c r="CP30" s="84">
        <v>0</v>
      </c>
      <c r="CQ30" s="84">
        <v>0</v>
      </c>
      <c r="CR30" s="84">
        <v>0</v>
      </c>
      <c r="CS30" s="84">
        <v>0</v>
      </c>
      <c r="CT30" s="84">
        <v>0</v>
      </c>
      <c r="CU30" s="84">
        <v>0</v>
      </c>
      <c r="CV30" s="84">
        <v>0</v>
      </c>
      <c r="CW30" s="84">
        <v>0</v>
      </c>
      <c r="CX30" s="84">
        <v>0</v>
      </c>
      <c r="CY30" s="84">
        <v>0</v>
      </c>
      <c r="CZ30" s="84">
        <v>0</v>
      </c>
      <c r="DA30" s="80"/>
      <c r="DB30" s="2"/>
      <c r="DC30" s="2"/>
      <c r="DD30" s="6"/>
    </row>
    <row r="31" spans="1:108" x14ac:dyDescent="0.25">
      <c r="A31" s="2" t="s">
        <v>96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0</v>
      </c>
      <c r="M31" s="84">
        <v>0</v>
      </c>
      <c r="N31" s="84">
        <v>0</v>
      </c>
      <c r="O31" s="84">
        <v>0</v>
      </c>
      <c r="P31" s="84">
        <v>0</v>
      </c>
      <c r="Q31" s="84">
        <v>0</v>
      </c>
      <c r="R31" s="84">
        <v>0</v>
      </c>
      <c r="S31" s="84">
        <v>0</v>
      </c>
      <c r="T31" s="84">
        <v>0</v>
      </c>
      <c r="U31" s="84">
        <v>0</v>
      </c>
      <c r="V31" s="84">
        <v>0</v>
      </c>
      <c r="W31" s="84">
        <v>0</v>
      </c>
      <c r="X31" s="84">
        <v>0</v>
      </c>
      <c r="Y31" s="84">
        <v>0</v>
      </c>
      <c r="Z31" s="84">
        <v>0</v>
      </c>
      <c r="AA31" s="84">
        <v>0</v>
      </c>
      <c r="AB31" s="84">
        <v>0</v>
      </c>
      <c r="AC31" s="84">
        <v>0</v>
      </c>
      <c r="AD31" s="84">
        <v>0</v>
      </c>
      <c r="AE31" s="84">
        <v>0</v>
      </c>
      <c r="AF31" s="84">
        <v>0</v>
      </c>
      <c r="AG31" s="84">
        <v>0</v>
      </c>
      <c r="AH31" s="84">
        <v>0</v>
      </c>
      <c r="AI31" s="84">
        <v>0</v>
      </c>
      <c r="AJ31" s="84">
        <v>0</v>
      </c>
      <c r="AK31" s="84">
        <v>0</v>
      </c>
      <c r="AL31" s="84">
        <v>0</v>
      </c>
      <c r="AM31" s="84">
        <v>0</v>
      </c>
      <c r="AN31" s="84">
        <v>0</v>
      </c>
      <c r="AO31" s="84">
        <v>0</v>
      </c>
      <c r="AP31" s="84">
        <v>0</v>
      </c>
      <c r="AQ31" s="84">
        <v>0</v>
      </c>
      <c r="AR31" s="84">
        <v>0</v>
      </c>
      <c r="AS31" s="84">
        <v>0</v>
      </c>
      <c r="AT31" s="84">
        <v>0</v>
      </c>
      <c r="AU31" s="84">
        <v>0</v>
      </c>
      <c r="AV31" s="84">
        <v>0</v>
      </c>
      <c r="AW31" s="84">
        <v>0</v>
      </c>
      <c r="AX31" s="84">
        <v>0</v>
      </c>
      <c r="AY31" s="84">
        <v>0</v>
      </c>
      <c r="AZ31" s="84">
        <v>0</v>
      </c>
      <c r="BA31" s="84">
        <v>0</v>
      </c>
      <c r="BB31" s="84">
        <v>0</v>
      </c>
      <c r="BC31" s="84">
        <v>0</v>
      </c>
      <c r="BD31" s="84">
        <v>0</v>
      </c>
      <c r="BE31" s="84">
        <v>0</v>
      </c>
      <c r="BF31" s="84">
        <v>0</v>
      </c>
      <c r="BG31" s="84">
        <v>0</v>
      </c>
      <c r="BH31" s="84">
        <v>0</v>
      </c>
      <c r="BI31" s="84">
        <v>0</v>
      </c>
      <c r="BJ31" s="84">
        <v>0</v>
      </c>
      <c r="BK31" s="84">
        <v>0</v>
      </c>
      <c r="BL31" s="84">
        <v>0</v>
      </c>
      <c r="BM31" s="84">
        <v>0</v>
      </c>
      <c r="BN31" s="84">
        <v>0</v>
      </c>
      <c r="BO31" s="84">
        <v>0</v>
      </c>
      <c r="BP31" s="84">
        <v>0</v>
      </c>
      <c r="BQ31" s="84">
        <v>0</v>
      </c>
      <c r="BR31" s="84">
        <v>0</v>
      </c>
      <c r="BS31" s="84">
        <v>0</v>
      </c>
      <c r="BT31" s="84">
        <v>0</v>
      </c>
      <c r="BU31" s="84">
        <v>0</v>
      </c>
      <c r="BV31" s="84">
        <v>0</v>
      </c>
      <c r="BW31" s="84">
        <v>0</v>
      </c>
      <c r="BX31" s="84">
        <v>0</v>
      </c>
      <c r="BY31" s="84">
        <v>0</v>
      </c>
      <c r="BZ31" s="84">
        <v>0</v>
      </c>
      <c r="CA31" s="84">
        <v>0</v>
      </c>
      <c r="CB31" s="84">
        <v>0</v>
      </c>
      <c r="CC31" s="84">
        <v>0</v>
      </c>
      <c r="CD31" s="84">
        <v>0</v>
      </c>
      <c r="CE31" s="84">
        <v>0</v>
      </c>
      <c r="CF31" s="84">
        <v>0</v>
      </c>
      <c r="CG31" s="84">
        <v>0</v>
      </c>
      <c r="CH31" s="84">
        <v>0</v>
      </c>
      <c r="CI31" s="84">
        <v>0</v>
      </c>
      <c r="CJ31" s="84">
        <v>0</v>
      </c>
      <c r="CK31" s="84">
        <v>0</v>
      </c>
      <c r="CL31" s="84">
        <v>0</v>
      </c>
      <c r="CM31" s="84">
        <v>0</v>
      </c>
      <c r="CN31" s="84">
        <v>0</v>
      </c>
      <c r="CO31" s="84">
        <v>0</v>
      </c>
      <c r="CP31" s="84">
        <v>0</v>
      </c>
      <c r="CQ31" s="84">
        <v>0</v>
      </c>
      <c r="CR31" s="84">
        <v>0</v>
      </c>
      <c r="CS31" s="84">
        <v>0</v>
      </c>
      <c r="CT31" s="84">
        <v>0</v>
      </c>
      <c r="CU31" s="84">
        <v>0</v>
      </c>
      <c r="CV31" s="84">
        <v>0</v>
      </c>
      <c r="CW31" s="84">
        <v>0</v>
      </c>
      <c r="CX31" s="84">
        <v>0</v>
      </c>
      <c r="CY31" s="84">
        <v>0</v>
      </c>
      <c r="CZ31" s="84">
        <v>0</v>
      </c>
      <c r="DA31" s="80"/>
      <c r="DB31" s="2"/>
      <c r="DC31" s="2"/>
      <c r="DD31" s="6"/>
    </row>
    <row r="32" spans="1:108" x14ac:dyDescent="0.25">
      <c r="A32" s="2" t="s">
        <v>99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4">
        <v>0</v>
      </c>
      <c r="L32" s="84">
        <v>0</v>
      </c>
      <c r="M32" s="84">
        <v>0</v>
      </c>
      <c r="N32" s="84">
        <v>0</v>
      </c>
      <c r="O32" s="84">
        <v>0</v>
      </c>
      <c r="P32" s="84">
        <v>0</v>
      </c>
      <c r="Q32" s="84">
        <v>0</v>
      </c>
      <c r="R32" s="84">
        <v>0</v>
      </c>
      <c r="S32" s="84">
        <v>0</v>
      </c>
      <c r="T32" s="84">
        <v>0</v>
      </c>
      <c r="U32" s="84">
        <v>0</v>
      </c>
      <c r="V32" s="84">
        <v>0</v>
      </c>
      <c r="W32" s="84">
        <v>0</v>
      </c>
      <c r="X32" s="84">
        <v>0</v>
      </c>
      <c r="Y32" s="84">
        <v>0</v>
      </c>
      <c r="Z32" s="84">
        <v>0</v>
      </c>
      <c r="AA32" s="84">
        <v>0</v>
      </c>
      <c r="AB32" s="84">
        <v>0</v>
      </c>
      <c r="AC32" s="84">
        <v>0</v>
      </c>
      <c r="AD32" s="84">
        <v>0</v>
      </c>
      <c r="AE32" s="84">
        <v>0</v>
      </c>
      <c r="AF32" s="84">
        <v>0</v>
      </c>
      <c r="AG32" s="84">
        <v>0</v>
      </c>
      <c r="AH32" s="84">
        <v>0</v>
      </c>
      <c r="AI32" s="84">
        <v>0</v>
      </c>
      <c r="AJ32" s="84">
        <v>0</v>
      </c>
      <c r="AK32" s="84">
        <v>0</v>
      </c>
      <c r="AL32" s="84">
        <v>0</v>
      </c>
      <c r="AM32" s="84">
        <v>0</v>
      </c>
      <c r="AN32" s="84">
        <v>0</v>
      </c>
      <c r="AO32" s="84">
        <v>0</v>
      </c>
      <c r="AP32" s="84">
        <v>0</v>
      </c>
      <c r="AQ32" s="84">
        <v>0</v>
      </c>
      <c r="AR32" s="84">
        <v>0</v>
      </c>
      <c r="AS32" s="84">
        <v>0</v>
      </c>
      <c r="AT32" s="84">
        <v>0</v>
      </c>
      <c r="AU32" s="84">
        <v>0</v>
      </c>
      <c r="AV32" s="84">
        <v>0</v>
      </c>
      <c r="AW32" s="84">
        <v>0</v>
      </c>
      <c r="AX32" s="84">
        <v>0</v>
      </c>
      <c r="AY32" s="84">
        <v>0</v>
      </c>
      <c r="AZ32" s="84">
        <v>0</v>
      </c>
      <c r="BA32" s="84">
        <v>0</v>
      </c>
      <c r="BB32" s="84">
        <v>0</v>
      </c>
      <c r="BC32" s="84">
        <v>0</v>
      </c>
      <c r="BD32" s="84">
        <v>0</v>
      </c>
      <c r="BE32" s="84">
        <v>0</v>
      </c>
      <c r="BF32" s="84">
        <v>0</v>
      </c>
      <c r="BG32" s="84">
        <v>0</v>
      </c>
      <c r="BH32" s="84">
        <v>0</v>
      </c>
      <c r="BI32" s="84">
        <v>0</v>
      </c>
      <c r="BJ32" s="84">
        <v>0</v>
      </c>
      <c r="BK32" s="84">
        <v>0</v>
      </c>
      <c r="BL32" s="84">
        <v>0</v>
      </c>
      <c r="BM32" s="84">
        <v>0</v>
      </c>
      <c r="BN32" s="84">
        <v>0</v>
      </c>
      <c r="BO32" s="84">
        <v>0</v>
      </c>
      <c r="BP32" s="84">
        <v>0</v>
      </c>
      <c r="BQ32" s="84">
        <v>0</v>
      </c>
      <c r="BR32" s="84">
        <v>0</v>
      </c>
      <c r="BS32" s="84">
        <v>0</v>
      </c>
      <c r="BT32" s="84">
        <v>0</v>
      </c>
      <c r="BU32" s="84">
        <v>0</v>
      </c>
      <c r="BV32" s="84">
        <v>0</v>
      </c>
      <c r="BW32" s="84">
        <v>0</v>
      </c>
      <c r="BX32" s="84">
        <v>0</v>
      </c>
      <c r="BY32" s="84">
        <v>0</v>
      </c>
      <c r="BZ32" s="84">
        <v>0</v>
      </c>
      <c r="CA32" s="84">
        <v>0</v>
      </c>
      <c r="CB32" s="84">
        <v>0</v>
      </c>
      <c r="CC32" s="84">
        <v>0</v>
      </c>
      <c r="CD32" s="84">
        <v>0</v>
      </c>
      <c r="CE32" s="84">
        <v>0</v>
      </c>
      <c r="CF32" s="84">
        <v>0</v>
      </c>
      <c r="CG32" s="84">
        <v>0</v>
      </c>
      <c r="CH32" s="84">
        <v>0</v>
      </c>
      <c r="CI32" s="84">
        <v>0</v>
      </c>
      <c r="CJ32" s="84">
        <v>0</v>
      </c>
      <c r="CK32" s="84">
        <v>0</v>
      </c>
      <c r="CL32" s="84">
        <v>0</v>
      </c>
      <c r="CM32" s="84">
        <v>0</v>
      </c>
      <c r="CN32" s="84">
        <v>0</v>
      </c>
      <c r="CO32" s="84">
        <v>0</v>
      </c>
      <c r="CP32" s="84">
        <v>0</v>
      </c>
      <c r="CQ32" s="84">
        <v>0</v>
      </c>
      <c r="CR32" s="84">
        <v>0</v>
      </c>
      <c r="CS32" s="84">
        <v>0</v>
      </c>
      <c r="CT32" s="84">
        <v>0</v>
      </c>
      <c r="CU32" s="84">
        <v>0</v>
      </c>
      <c r="CV32" s="84">
        <v>0</v>
      </c>
      <c r="CW32" s="84">
        <v>0</v>
      </c>
      <c r="CX32" s="84">
        <v>0</v>
      </c>
      <c r="CY32" s="84">
        <v>0</v>
      </c>
      <c r="CZ32" s="84">
        <v>0</v>
      </c>
      <c r="DA32" s="80"/>
      <c r="DB32" s="2"/>
      <c r="DC32" s="2"/>
      <c r="DD32" s="6"/>
    </row>
    <row r="33" spans="1:108" x14ac:dyDescent="0.25">
      <c r="A33" s="2" t="s">
        <v>655</v>
      </c>
      <c r="B33" s="84">
        <v>0</v>
      </c>
      <c r="C33" s="84">
        <v>0</v>
      </c>
      <c r="D33" s="84">
        <v>0</v>
      </c>
      <c r="E33" s="84">
        <v>0</v>
      </c>
      <c r="F33" s="84">
        <v>0</v>
      </c>
      <c r="G33" s="84">
        <v>0</v>
      </c>
      <c r="H33" s="84">
        <v>0</v>
      </c>
      <c r="I33" s="84">
        <v>0</v>
      </c>
      <c r="J33" s="84">
        <v>0</v>
      </c>
      <c r="K33" s="84">
        <v>0</v>
      </c>
      <c r="L33" s="84">
        <v>0</v>
      </c>
      <c r="M33" s="84">
        <v>0</v>
      </c>
      <c r="N33" s="84">
        <v>0</v>
      </c>
      <c r="O33" s="84">
        <v>0</v>
      </c>
      <c r="P33" s="84">
        <v>0</v>
      </c>
      <c r="Q33" s="84">
        <v>0</v>
      </c>
      <c r="R33" s="84">
        <v>0</v>
      </c>
      <c r="S33" s="84">
        <v>0</v>
      </c>
      <c r="T33" s="84">
        <v>0</v>
      </c>
      <c r="U33" s="84">
        <v>0</v>
      </c>
      <c r="V33" s="84">
        <v>0</v>
      </c>
      <c r="W33" s="84">
        <v>0</v>
      </c>
      <c r="X33" s="84">
        <v>0</v>
      </c>
      <c r="Y33" s="84">
        <v>0</v>
      </c>
      <c r="Z33" s="84">
        <v>0</v>
      </c>
      <c r="AA33" s="84">
        <v>0</v>
      </c>
      <c r="AB33" s="84">
        <v>0</v>
      </c>
      <c r="AC33" s="84">
        <v>0</v>
      </c>
      <c r="AD33" s="84">
        <v>0</v>
      </c>
      <c r="AE33" s="84">
        <v>0</v>
      </c>
      <c r="AF33" s="84">
        <v>0</v>
      </c>
      <c r="AG33" s="84">
        <v>0</v>
      </c>
      <c r="AH33" s="84">
        <v>0</v>
      </c>
      <c r="AI33" s="84">
        <v>0</v>
      </c>
      <c r="AJ33" s="84">
        <v>0</v>
      </c>
      <c r="AK33" s="84">
        <v>0</v>
      </c>
      <c r="AL33" s="84">
        <v>0</v>
      </c>
      <c r="AM33" s="84">
        <v>0</v>
      </c>
      <c r="AN33" s="84">
        <v>0</v>
      </c>
      <c r="AO33" s="84">
        <v>0</v>
      </c>
      <c r="AP33" s="84">
        <v>0</v>
      </c>
      <c r="AQ33" s="84">
        <v>0</v>
      </c>
      <c r="AR33" s="84">
        <v>0</v>
      </c>
      <c r="AS33" s="84">
        <v>0</v>
      </c>
      <c r="AT33" s="84">
        <v>0</v>
      </c>
      <c r="AU33" s="84">
        <v>0</v>
      </c>
      <c r="AV33" s="84">
        <v>0</v>
      </c>
      <c r="AW33" s="84">
        <v>0</v>
      </c>
      <c r="AX33" s="84">
        <v>0</v>
      </c>
      <c r="AY33" s="84">
        <v>0</v>
      </c>
      <c r="AZ33" s="84">
        <v>0</v>
      </c>
      <c r="BA33" s="84">
        <v>0</v>
      </c>
      <c r="BB33" s="84">
        <v>0</v>
      </c>
      <c r="BC33" s="84">
        <v>0</v>
      </c>
      <c r="BD33" s="84">
        <v>0</v>
      </c>
      <c r="BE33" s="84">
        <v>0</v>
      </c>
      <c r="BF33" s="84">
        <v>0</v>
      </c>
      <c r="BG33" s="84">
        <v>0</v>
      </c>
      <c r="BH33" s="84">
        <v>0</v>
      </c>
      <c r="BI33" s="84">
        <v>0</v>
      </c>
      <c r="BJ33" s="84">
        <v>0</v>
      </c>
      <c r="BK33" s="84">
        <v>0</v>
      </c>
      <c r="BL33" s="84">
        <v>0</v>
      </c>
      <c r="BM33" s="84">
        <v>0</v>
      </c>
      <c r="BN33" s="84">
        <v>0</v>
      </c>
      <c r="BO33" s="84">
        <v>0</v>
      </c>
      <c r="BP33" s="84">
        <v>0</v>
      </c>
      <c r="BQ33" s="84">
        <v>0</v>
      </c>
      <c r="BR33" s="84">
        <v>0</v>
      </c>
      <c r="BS33" s="84">
        <v>0</v>
      </c>
      <c r="BT33" s="84">
        <v>0</v>
      </c>
      <c r="BU33" s="84">
        <v>0</v>
      </c>
      <c r="BV33" s="84">
        <v>0</v>
      </c>
      <c r="BW33" s="84">
        <v>0</v>
      </c>
      <c r="BX33" s="84">
        <v>0</v>
      </c>
      <c r="BY33" s="84">
        <v>0</v>
      </c>
      <c r="BZ33" s="84">
        <v>0</v>
      </c>
      <c r="CA33" s="84">
        <v>0</v>
      </c>
      <c r="CB33" s="84">
        <v>0</v>
      </c>
      <c r="CC33" s="84">
        <v>0</v>
      </c>
      <c r="CD33" s="84">
        <v>0</v>
      </c>
      <c r="CE33" s="84">
        <v>0</v>
      </c>
      <c r="CF33" s="84">
        <v>0</v>
      </c>
      <c r="CG33" s="84">
        <v>0</v>
      </c>
      <c r="CH33" s="84">
        <v>0</v>
      </c>
      <c r="CI33" s="84">
        <v>0</v>
      </c>
      <c r="CJ33" s="84">
        <v>0</v>
      </c>
      <c r="CK33" s="84">
        <v>0</v>
      </c>
      <c r="CL33" s="84">
        <v>0</v>
      </c>
      <c r="CM33" s="84">
        <v>0</v>
      </c>
      <c r="CN33" s="84">
        <v>0</v>
      </c>
      <c r="CO33" s="84">
        <v>0</v>
      </c>
      <c r="CP33" s="84">
        <v>0</v>
      </c>
      <c r="CQ33" s="84">
        <v>0</v>
      </c>
      <c r="CR33" s="84">
        <v>0</v>
      </c>
      <c r="CS33" s="84">
        <v>0</v>
      </c>
      <c r="CT33" s="84">
        <v>0</v>
      </c>
      <c r="CU33" s="84">
        <v>0</v>
      </c>
      <c r="CV33" s="84">
        <v>0</v>
      </c>
      <c r="CW33" s="84">
        <v>0</v>
      </c>
      <c r="CX33" s="84">
        <v>0</v>
      </c>
      <c r="CY33" s="84">
        <v>0</v>
      </c>
      <c r="CZ33" s="84">
        <v>0</v>
      </c>
      <c r="DA33" s="80"/>
      <c r="DB33" s="2"/>
      <c r="DC33" s="2"/>
      <c r="DD33" s="6"/>
    </row>
    <row r="34" spans="1:108" x14ac:dyDescent="0.25">
      <c r="A34" s="2" t="s">
        <v>105</v>
      </c>
      <c r="B34" s="84">
        <v>0</v>
      </c>
      <c r="C34" s="84">
        <v>0</v>
      </c>
      <c r="D34" s="84">
        <v>0</v>
      </c>
      <c r="E34" s="84">
        <v>0</v>
      </c>
      <c r="F34" s="84">
        <v>0</v>
      </c>
      <c r="G34" s="84">
        <v>0</v>
      </c>
      <c r="H34" s="84">
        <v>0</v>
      </c>
      <c r="I34" s="84">
        <v>0</v>
      </c>
      <c r="J34" s="84">
        <v>0</v>
      </c>
      <c r="K34" s="84">
        <v>0</v>
      </c>
      <c r="L34" s="84">
        <v>0</v>
      </c>
      <c r="M34" s="84">
        <v>0</v>
      </c>
      <c r="N34" s="84">
        <v>0</v>
      </c>
      <c r="O34" s="84">
        <v>0</v>
      </c>
      <c r="P34" s="84">
        <v>0</v>
      </c>
      <c r="Q34" s="84">
        <v>0</v>
      </c>
      <c r="R34" s="84">
        <v>0</v>
      </c>
      <c r="S34" s="84">
        <v>0</v>
      </c>
      <c r="T34" s="84">
        <v>0</v>
      </c>
      <c r="U34" s="84">
        <v>0</v>
      </c>
      <c r="V34" s="84">
        <v>0</v>
      </c>
      <c r="W34" s="84">
        <v>0</v>
      </c>
      <c r="X34" s="84">
        <v>0</v>
      </c>
      <c r="Y34" s="84">
        <v>0</v>
      </c>
      <c r="Z34" s="84">
        <v>0</v>
      </c>
      <c r="AA34" s="84">
        <v>0</v>
      </c>
      <c r="AB34" s="84">
        <v>0</v>
      </c>
      <c r="AC34" s="84">
        <v>0</v>
      </c>
      <c r="AD34" s="84">
        <v>0</v>
      </c>
      <c r="AE34" s="84">
        <v>0</v>
      </c>
      <c r="AF34" s="84">
        <v>0</v>
      </c>
      <c r="AG34" s="84">
        <v>0</v>
      </c>
      <c r="AH34" s="84">
        <v>0</v>
      </c>
      <c r="AI34" s="84">
        <v>0</v>
      </c>
      <c r="AJ34" s="84">
        <v>0</v>
      </c>
      <c r="AK34" s="84">
        <v>0</v>
      </c>
      <c r="AL34" s="84">
        <v>0</v>
      </c>
      <c r="AM34" s="84">
        <v>0</v>
      </c>
      <c r="AN34" s="84">
        <v>0</v>
      </c>
      <c r="AO34" s="84">
        <v>0</v>
      </c>
      <c r="AP34" s="84">
        <v>0</v>
      </c>
      <c r="AQ34" s="84">
        <v>0</v>
      </c>
      <c r="AR34" s="84">
        <v>0</v>
      </c>
      <c r="AS34" s="84">
        <v>0</v>
      </c>
      <c r="AT34" s="84">
        <v>0</v>
      </c>
      <c r="AU34" s="84">
        <v>0</v>
      </c>
      <c r="AV34" s="84">
        <v>0</v>
      </c>
      <c r="AW34" s="84">
        <v>0</v>
      </c>
      <c r="AX34" s="84">
        <v>0</v>
      </c>
      <c r="AY34" s="84">
        <v>0</v>
      </c>
      <c r="AZ34" s="84">
        <v>0</v>
      </c>
      <c r="BA34" s="84">
        <v>0</v>
      </c>
      <c r="BB34" s="84">
        <v>0</v>
      </c>
      <c r="BC34" s="84">
        <v>0</v>
      </c>
      <c r="BD34" s="84">
        <v>0</v>
      </c>
      <c r="BE34" s="84">
        <v>0</v>
      </c>
      <c r="BF34" s="84">
        <v>0</v>
      </c>
      <c r="BG34" s="84">
        <v>0</v>
      </c>
      <c r="BH34" s="84">
        <v>0</v>
      </c>
      <c r="BI34" s="84">
        <v>0</v>
      </c>
      <c r="BJ34" s="84">
        <v>0</v>
      </c>
      <c r="BK34" s="84">
        <v>0</v>
      </c>
      <c r="BL34" s="84">
        <v>0</v>
      </c>
      <c r="BM34" s="84">
        <v>0</v>
      </c>
      <c r="BN34" s="84">
        <v>0</v>
      </c>
      <c r="BO34" s="84">
        <v>0</v>
      </c>
      <c r="BP34" s="84">
        <v>0</v>
      </c>
      <c r="BQ34" s="84">
        <v>0</v>
      </c>
      <c r="BR34" s="84">
        <v>0</v>
      </c>
      <c r="BS34" s="84">
        <v>0</v>
      </c>
      <c r="BT34" s="84">
        <v>0</v>
      </c>
      <c r="BU34" s="84">
        <v>0</v>
      </c>
      <c r="BV34" s="84">
        <v>0</v>
      </c>
      <c r="BW34" s="84">
        <v>0</v>
      </c>
      <c r="BX34" s="84">
        <v>0</v>
      </c>
      <c r="BY34" s="84">
        <v>0</v>
      </c>
      <c r="BZ34" s="84">
        <v>0</v>
      </c>
      <c r="CA34" s="84">
        <v>0</v>
      </c>
      <c r="CB34" s="84">
        <v>0</v>
      </c>
      <c r="CC34" s="84">
        <v>0</v>
      </c>
      <c r="CD34" s="84">
        <v>0</v>
      </c>
      <c r="CE34" s="84">
        <v>0</v>
      </c>
      <c r="CF34" s="84">
        <v>0</v>
      </c>
      <c r="CG34" s="84">
        <v>0</v>
      </c>
      <c r="CH34" s="84">
        <v>0</v>
      </c>
      <c r="CI34" s="84">
        <v>0</v>
      </c>
      <c r="CJ34" s="84">
        <v>0</v>
      </c>
      <c r="CK34" s="84">
        <v>0</v>
      </c>
      <c r="CL34" s="84">
        <v>0</v>
      </c>
      <c r="CM34" s="84">
        <v>0</v>
      </c>
      <c r="CN34" s="84">
        <v>0</v>
      </c>
      <c r="CO34" s="84">
        <v>0</v>
      </c>
      <c r="CP34" s="84">
        <v>0</v>
      </c>
      <c r="CQ34" s="84">
        <v>0</v>
      </c>
      <c r="CR34" s="84">
        <v>0</v>
      </c>
      <c r="CS34" s="84">
        <v>0</v>
      </c>
      <c r="CT34" s="84">
        <v>0</v>
      </c>
      <c r="CU34" s="84">
        <v>0</v>
      </c>
      <c r="CV34" s="84">
        <v>0</v>
      </c>
      <c r="CW34" s="84">
        <v>0</v>
      </c>
      <c r="CX34" s="84">
        <v>0</v>
      </c>
      <c r="CY34" s="84">
        <v>0</v>
      </c>
      <c r="CZ34" s="84">
        <v>0</v>
      </c>
      <c r="DA34" s="80"/>
      <c r="DB34" s="2"/>
      <c r="DC34" s="2"/>
      <c r="DD34" s="6"/>
    </row>
    <row r="35" spans="1:108" x14ac:dyDescent="0.25">
      <c r="A35" s="2" t="s">
        <v>108</v>
      </c>
      <c r="B35" s="84">
        <v>0</v>
      </c>
      <c r="C35" s="84">
        <v>0</v>
      </c>
      <c r="D35" s="84">
        <v>0</v>
      </c>
      <c r="E35" s="84">
        <v>0</v>
      </c>
      <c r="F35" s="84">
        <v>0</v>
      </c>
      <c r="G35" s="84">
        <v>0</v>
      </c>
      <c r="H35" s="84">
        <v>0</v>
      </c>
      <c r="I35" s="84">
        <v>0</v>
      </c>
      <c r="J35" s="84">
        <v>0</v>
      </c>
      <c r="K35" s="84">
        <v>0</v>
      </c>
      <c r="L35" s="84">
        <v>0</v>
      </c>
      <c r="M35" s="84">
        <v>0</v>
      </c>
      <c r="N35" s="84">
        <v>0</v>
      </c>
      <c r="O35" s="84">
        <v>0</v>
      </c>
      <c r="P35" s="84">
        <v>0</v>
      </c>
      <c r="Q35" s="84">
        <v>0</v>
      </c>
      <c r="R35" s="84">
        <v>0</v>
      </c>
      <c r="S35" s="84">
        <v>0</v>
      </c>
      <c r="T35" s="84">
        <v>0</v>
      </c>
      <c r="U35" s="84">
        <v>0</v>
      </c>
      <c r="V35" s="84">
        <v>0</v>
      </c>
      <c r="W35" s="84">
        <v>0</v>
      </c>
      <c r="X35" s="84">
        <v>0</v>
      </c>
      <c r="Y35" s="84">
        <v>0</v>
      </c>
      <c r="Z35" s="84">
        <v>0</v>
      </c>
      <c r="AA35" s="84">
        <v>0</v>
      </c>
      <c r="AB35" s="84">
        <v>0</v>
      </c>
      <c r="AC35" s="84">
        <v>0</v>
      </c>
      <c r="AD35" s="84">
        <v>0</v>
      </c>
      <c r="AE35" s="84">
        <v>0</v>
      </c>
      <c r="AF35" s="84">
        <v>0</v>
      </c>
      <c r="AG35" s="84">
        <v>0</v>
      </c>
      <c r="AH35" s="84">
        <v>0</v>
      </c>
      <c r="AI35" s="84">
        <v>0</v>
      </c>
      <c r="AJ35" s="84">
        <v>0</v>
      </c>
      <c r="AK35" s="84">
        <v>0</v>
      </c>
      <c r="AL35" s="84">
        <v>0</v>
      </c>
      <c r="AM35" s="84">
        <v>0</v>
      </c>
      <c r="AN35" s="84">
        <v>0</v>
      </c>
      <c r="AO35" s="84">
        <v>0</v>
      </c>
      <c r="AP35" s="84">
        <v>0</v>
      </c>
      <c r="AQ35" s="84">
        <v>0</v>
      </c>
      <c r="AR35" s="84">
        <v>0</v>
      </c>
      <c r="AS35" s="84">
        <v>0</v>
      </c>
      <c r="AT35" s="84">
        <v>0</v>
      </c>
      <c r="AU35" s="84">
        <v>0</v>
      </c>
      <c r="AV35" s="84">
        <v>0</v>
      </c>
      <c r="AW35" s="84">
        <v>0</v>
      </c>
      <c r="AX35" s="84">
        <v>0</v>
      </c>
      <c r="AY35" s="84">
        <v>0</v>
      </c>
      <c r="AZ35" s="84">
        <v>0</v>
      </c>
      <c r="BA35" s="84">
        <v>0</v>
      </c>
      <c r="BB35" s="84">
        <v>0</v>
      </c>
      <c r="BC35" s="84">
        <v>0</v>
      </c>
      <c r="BD35" s="84">
        <v>0</v>
      </c>
      <c r="BE35" s="84">
        <v>0</v>
      </c>
      <c r="BF35" s="84">
        <v>0</v>
      </c>
      <c r="BG35" s="84">
        <v>0</v>
      </c>
      <c r="BH35" s="84">
        <v>0</v>
      </c>
      <c r="BI35" s="84">
        <v>0</v>
      </c>
      <c r="BJ35" s="84">
        <v>0</v>
      </c>
      <c r="BK35" s="84">
        <v>0</v>
      </c>
      <c r="BL35" s="84">
        <v>0</v>
      </c>
      <c r="BM35" s="84">
        <v>0</v>
      </c>
      <c r="BN35" s="84">
        <v>0</v>
      </c>
      <c r="BO35" s="84">
        <v>0</v>
      </c>
      <c r="BP35" s="84">
        <v>0</v>
      </c>
      <c r="BQ35" s="84">
        <v>0</v>
      </c>
      <c r="BR35" s="84">
        <v>0</v>
      </c>
      <c r="BS35" s="84">
        <v>0</v>
      </c>
      <c r="BT35" s="84">
        <v>0</v>
      </c>
      <c r="BU35" s="84">
        <v>0</v>
      </c>
      <c r="BV35" s="84">
        <v>0</v>
      </c>
      <c r="BW35" s="84">
        <v>0</v>
      </c>
      <c r="BX35" s="84">
        <v>0</v>
      </c>
      <c r="BY35" s="84">
        <v>0</v>
      </c>
      <c r="BZ35" s="84">
        <v>0</v>
      </c>
      <c r="CA35" s="84">
        <v>0</v>
      </c>
      <c r="CB35" s="84">
        <v>0</v>
      </c>
      <c r="CC35" s="84">
        <v>0</v>
      </c>
      <c r="CD35" s="84">
        <v>0</v>
      </c>
      <c r="CE35" s="84">
        <v>0</v>
      </c>
      <c r="CF35" s="84">
        <v>0</v>
      </c>
      <c r="CG35" s="84">
        <v>0</v>
      </c>
      <c r="CH35" s="84">
        <v>0</v>
      </c>
      <c r="CI35" s="84">
        <v>0</v>
      </c>
      <c r="CJ35" s="84">
        <v>0</v>
      </c>
      <c r="CK35" s="84">
        <v>0</v>
      </c>
      <c r="CL35" s="84">
        <v>0</v>
      </c>
      <c r="CM35" s="84">
        <v>0</v>
      </c>
      <c r="CN35" s="84">
        <v>0</v>
      </c>
      <c r="CO35" s="84">
        <v>0</v>
      </c>
      <c r="CP35" s="84">
        <v>0</v>
      </c>
      <c r="CQ35" s="84">
        <v>0</v>
      </c>
      <c r="CR35" s="84">
        <v>0</v>
      </c>
      <c r="CS35" s="84">
        <v>0</v>
      </c>
      <c r="CT35" s="84">
        <v>0</v>
      </c>
      <c r="CU35" s="84">
        <v>0</v>
      </c>
      <c r="CV35" s="84">
        <v>0</v>
      </c>
      <c r="CW35" s="84">
        <v>0</v>
      </c>
      <c r="CX35" s="84">
        <v>0</v>
      </c>
      <c r="CY35" s="84">
        <v>0</v>
      </c>
      <c r="CZ35" s="84">
        <v>0</v>
      </c>
      <c r="DA35" s="80"/>
      <c r="DB35" s="2"/>
      <c r="DC35" s="2"/>
      <c r="DD35" s="6"/>
    </row>
    <row r="36" spans="1:108" x14ac:dyDescent="0.25">
      <c r="A36" s="2" t="s">
        <v>111</v>
      </c>
      <c r="B36" s="84">
        <v>0</v>
      </c>
      <c r="C36" s="84">
        <v>0</v>
      </c>
      <c r="D36" s="84">
        <v>0</v>
      </c>
      <c r="E36" s="84">
        <v>0</v>
      </c>
      <c r="F36" s="84">
        <v>0</v>
      </c>
      <c r="G36" s="84">
        <v>0</v>
      </c>
      <c r="H36" s="84">
        <v>0</v>
      </c>
      <c r="I36" s="84">
        <v>0</v>
      </c>
      <c r="J36" s="84">
        <v>0</v>
      </c>
      <c r="K36" s="84">
        <v>0</v>
      </c>
      <c r="L36" s="84">
        <v>0</v>
      </c>
      <c r="M36" s="84">
        <v>0</v>
      </c>
      <c r="N36" s="84">
        <v>0</v>
      </c>
      <c r="O36" s="84">
        <v>0</v>
      </c>
      <c r="P36" s="84">
        <v>0</v>
      </c>
      <c r="Q36" s="84">
        <v>0</v>
      </c>
      <c r="R36" s="84">
        <v>0</v>
      </c>
      <c r="S36" s="84">
        <v>0</v>
      </c>
      <c r="T36" s="84">
        <v>0</v>
      </c>
      <c r="U36" s="84">
        <v>0</v>
      </c>
      <c r="V36" s="84">
        <v>0</v>
      </c>
      <c r="W36" s="84">
        <v>0</v>
      </c>
      <c r="X36" s="84">
        <v>0</v>
      </c>
      <c r="Y36" s="84">
        <v>0</v>
      </c>
      <c r="Z36" s="84">
        <v>0</v>
      </c>
      <c r="AA36" s="84">
        <v>0</v>
      </c>
      <c r="AB36" s="84">
        <v>0</v>
      </c>
      <c r="AC36" s="84">
        <v>0</v>
      </c>
      <c r="AD36" s="84">
        <v>0</v>
      </c>
      <c r="AE36" s="84">
        <v>0</v>
      </c>
      <c r="AF36" s="84">
        <v>0</v>
      </c>
      <c r="AG36" s="84">
        <v>0</v>
      </c>
      <c r="AH36" s="84">
        <v>0</v>
      </c>
      <c r="AI36" s="84">
        <v>0</v>
      </c>
      <c r="AJ36" s="84">
        <v>0</v>
      </c>
      <c r="AK36" s="84">
        <v>0</v>
      </c>
      <c r="AL36" s="84">
        <v>0</v>
      </c>
      <c r="AM36" s="84">
        <v>0</v>
      </c>
      <c r="AN36" s="84">
        <v>0</v>
      </c>
      <c r="AO36" s="84">
        <v>0</v>
      </c>
      <c r="AP36" s="84">
        <v>0</v>
      </c>
      <c r="AQ36" s="84">
        <v>0</v>
      </c>
      <c r="AR36" s="84">
        <v>0</v>
      </c>
      <c r="AS36" s="84">
        <v>0</v>
      </c>
      <c r="AT36" s="84">
        <v>0</v>
      </c>
      <c r="AU36" s="84">
        <v>0</v>
      </c>
      <c r="AV36" s="84">
        <v>0</v>
      </c>
      <c r="AW36" s="84">
        <v>0</v>
      </c>
      <c r="AX36" s="84">
        <v>0</v>
      </c>
      <c r="AY36" s="84">
        <v>0</v>
      </c>
      <c r="AZ36" s="84">
        <v>0</v>
      </c>
      <c r="BA36" s="84">
        <v>0</v>
      </c>
      <c r="BB36" s="84">
        <v>0</v>
      </c>
      <c r="BC36" s="84">
        <v>0</v>
      </c>
      <c r="BD36" s="84">
        <v>0</v>
      </c>
      <c r="BE36" s="84">
        <v>0</v>
      </c>
      <c r="BF36" s="84">
        <v>0</v>
      </c>
      <c r="BG36" s="84">
        <v>0</v>
      </c>
      <c r="BH36" s="84">
        <v>0</v>
      </c>
      <c r="BI36" s="84">
        <v>0</v>
      </c>
      <c r="BJ36" s="84">
        <v>0</v>
      </c>
      <c r="BK36" s="84">
        <v>0</v>
      </c>
      <c r="BL36" s="84">
        <v>0</v>
      </c>
      <c r="BM36" s="84">
        <v>0</v>
      </c>
      <c r="BN36" s="84">
        <v>0</v>
      </c>
      <c r="BO36" s="84">
        <v>0</v>
      </c>
      <c r="BP36" s="84">
        <v>0</v>
      </c>
      <c r="BQ36" s="84">
        <v>0</v>
      </c>
      <c r="BR36" s="84">
        <v>0</v>
      </c>
      <c r="BS36" s="84">
        <v>0</v>
      </c>
      <c r="BT36" s="84">
        <v>0</v>
      </c>
      <c r="BU36" s="84">
        <v>0</v>
      </c>
      <c r="BV36" s="84">
        <v>0</v>
      </c>
      <c r="BW36" s="84">
        <v>0</v>
      </c>
      <c r="BX36" s="84">
        <v>0</v>
      </c>
      <c r="BY36" s="84">
        <v>0</v>
      </c>
      <c r="BZ36" s="84">
        <v>0</v>
      </c>
      <c r="CA36" s="84">
        <v>0</v>
      </c>
      <c r="CB36" s="84">
        <v>0</v>
      </c>
      <c r="CC36" s="84">
        <v>0</v>
      </c>
      <c r="CD36" s="84">
        <v>0</v>
      </c>
      <c r="CE36" s="84">
        <v>0</v>
      </c>
      <c r="CF36" s="84">
        <v>0</v>
      </c>
      <c r="CG36" s="84">
        <v>0</v>
      </c>
      <c r="CH36" s="84">
        <v>0</v>
      </c>
      <c r="CI36" s="84">
        <v>0</v>
      </c>
      <c r="CJ36" s="84">
        <v>0</v>
      </c>
      <c r="CK36" s="84">
        <v>0</v>
      </c>
      <c r="CL36" s="84">
        <v>0</v>
      </c>
      <c r="CM36" s="84">
        <v>0</v>
      </c>
      <c r="CN36" s="84">
        <v>0</v>
      </c>
      <c r="CO36" s="84">
        <v>0</v>
      </c>
      <c r="CP36" s="84">
        <v>0</v>
      </c>
      <c r="CQ36" s="84">
        <v>0</v>
      </c>
      <c r="CR36" s="84">
        <v>0</v>
      </c>
      <c r="CS36" s="84">
        <v>0</v>
      </c>
      <c r="CT36" s="84">
        <v>0</v>
      </c>
      <c r="CU36" s="84">
        <v>0</v>
      </c>
      <c r="CV36" s="84">
        <v>0</v>
      </c>
      <c r="CW36" s="84">
        <v>0</v>
      </c>
      <c r="CX36" s="84">
        <v>0</v>
      </c>
      <c r="CY36" s="84">
        <v>0</v>
      </c>
      <c r="CZ36" s="84">
        <v>0</v>
      </c>
      <c r="DA36" s="80"/>
      <c r="DB36" s="2"/>
      <c r="DC36" s="2"/>
      <c r="DD36" s="6"/>
    </row>
    <row r="37" spans="1:108" x14ac:dyDescent="0.25">
      <c r="A37" s="2" t="s">
        <v>114</v>
      </c>
      <c r="B37" s="84">
        <v>0</v>
      </c>
      <c r="C37" s="84">
        <v>0</v>
      </c>
      <c r="D37" s="84">
        <v>0</v>
      </c>
      <c r="E37" s="84">
        <v>0</v>
      </c>
      <c r="F37" s="84">
        <v>0</v>
      </c>
      <c r="G37" s="84">
        <v>0</v>
      </c>
      <c r="H37" s="84">
        <v>0</v>
      </c>
      <c r="I37" s="84">
        <v>0</v>
      </c>
      <c r="J37" s="84">
        <v>0</v>
      </c>
      <c r="K37" s="84">
        <v>0</v>
      </c>
      <c r="L37" s="84">
        <v>0</v>
      </c>
      <c r="M37" s="84">
        <v>0</v>
      </c>
      <c r="N37" s="84">
        <v>0</v>
      </c>
      <c r="O37" s="84">
        <v>0</v>
      </c>
      <c r="P37" s="84">
        <v>0</v>
      </c>
      <c r="Q37" s="84">
        <v>0</v>
      </c>
      <c r="R37" s="84">
        <v>0</v>
      </c>
      <c r="S37" s="84">
        <v>0</v>
      </c>
      <c r="T37" s="84">
        <v>0</v>
      </c>
      <c r="U37" s="84">
        <v>0</v>
      </c>
      <c r="V37" s="84">
        <v>0</v>
      </c>
      <c r="W37" s="84">
        <v>0</v>
      </c>
      <c r="X37" s="84">
        <v>0</v>
      </c>
      <c r="Y37" s="84">
        <v>0</v>
      </c>
      <c r="Z37" s="84">
        <v>0</v>
      </c>
      <c r="AA37" s="84">
        <v>0</v>
      </c>
      <c r="AB37" s="84">
        <v>0</v>
      </c>
      <c r="AC37" s="84">
        <v>0</v>
      </c>
      <c r="AD37" s="84">
        <v>0</v>
      </c>
      <c r="AE37" s="84">
        <v>0</v>
      </c>
      <c r="AF37" s="84">
        <v>0</v>
      </c>
      <c r="AG37" s="84">
        <v>0</v>
      </c>
      <c r="AH37" s="84">
        <v>0</v>
      </c>
      <c r="AI37" s="84">
        <v>0</v>
      </c>
      <c r="AJ37" s="84">
        <v>0</v>
      </c>
      <c r="AK37" s="84">
        <v>0</v>
      </c>
      <c r="AL37" s="84">
        <v>0</v>
      </c>
      <c r="AM37" s="84">
        <v>0</v>
      </c>
      <c r="AN37" s="84">
        <v>0</v>
      </c>
      <c r="AO37" s="84">
        <v>0</v>
      </c>
      <c r="AP37" s="84">
        <v>0</v>
      </c>
      <c r="AQ37" s="84">
        <v>0</v>
      </c>
      <c r="AR37" s="84">
        <v>0</v>
      </c>
      <c r="AS37" s="84">
        <v>0</v>
      </c>
      <c r="AT37" s="84">
        <v>0</v>
      </c>
      <c r="AU37" s="84">
        <v>0</v>
      </c>
      <c r="AV37" s="84">
        <v>0</v>
      </c>
      <c r="AW37" s="84">
        <v>0</v>
      </c>
      <c r="AX37" s="84">
        <v>0</v>
      </c>
      <c r="AY37" s="84">
        <v>0</v>
      </c>
      <c r="AZ37" s="84">
        <v>0</v>
      </c>
      <c r="BA37" s="84">
        <v>0</v>
      </c>
      <c r="BB37" s="84">
        <v>0</v>
      </c>
      <c r="BC37" s="84">
        <v>0</v>
      </c>
      <c r="BD37" s="84">
        <v>0</v>
      </c>
      <c r="BE37" s="84">
        <v>0</v>
      </c>
      <c r="BF37" s="84">
        <v>0</v>
      </c>
      <c r="BG37" s="84">
        <v>0</v>
      </c>
      <c r="BH37" s="84">
        <v>0</v>
      </c>
      <c r="BI37" s="84">
        <v>0</v>
      </c>
      <c r="BJ37" s="84">
        <v>0</v>
      </c>
      <c r="BK37" s="84">
        <v>0</v>
      </c>
      <c r="BL37" s="84">
        <v>0</v>
      </c>
      <c r="BM37" s="84">
        <v>0</v>
      </c>
      <c r="BN37" s="84">
        <v>0</v>
      </c>
      <c r="BO37" s="84">
        <v>0</v>
      </c>
      <c r="BP37" s="84">
        <v>0</v>
      </c>
      <c r="BQ37" s="84">
        <v>0</v>
      </c>
      <c r="BR37" s="84">
        <v>0</v>
      </c>
      <c r="BS37" s="84">
        <v>0</v>
      </c>
      <c r="BT37" s="84">
        <v>0</v>
      </c>
      <c r="BU37" s="84">
        <v>0</v>
      </c>
      <c r="BV37" s="84">
        <v>0</v>
      </c>
      <c r="BW37" s="84">
        <v>0</v>
      </c>
      <c r="BX37" s="84">
        <v>0</v>
      </c>
      <c r="BY37" s="84">
        <v>0</v>
      </c>
      <c r="BZ37" s="84">
        <v>0</v>
      </c>
      <c r="CA37" s="84">
        <v>0</v>
      </c>
      <c r="CB37" s="84">
        <v>0</v>
      </c>
      <c r="CC37" s="84">
        <v>0</v>
      </c>
      <c r="CD37" s="84">
        <v>0</v>
      </c>
      <c r="CE37" s="84">
        <v>0</v>
      </c>
      <c r="CF37" s="84">
        <v>0</v>
      </c>
      <c r="CG37" s="84">
        <v>0</v>
      </c>
      <c r="CH37" s="84">
        <v>0</v>
      </c>
      <c r="CI37" s="84">
        <v>0</v>
      </c>
      <c r="CJ37" s="84">
        <v>0</v>
      </c>
      <c r="CK37" s="84">
        <v>0</v>
      </c>
      <c r="CL37" s="84">
        <v>0</v>
      </c>
      <c r="CM37" s="84">
        <v>0</v>
      </c>
      <c r="CN37" s="84">
        <v>0</v>
      </c>
      <c r="CO37" s="84">
        <v>0</v>
      </c>
      <c r="CP37" s="84">
        <v>0</v>
      </c>
      <c r="CQ37" s="84">
        <v>0</v>
      </c>
      <c r="CR37" s="84">
        <v>0</v>
      </c>
      <c r="CS37" s="84">
        <v>0</v>
      </c>
      <c r="CT37" s="84">
        <v>0</v>
      </c>
      <c r="CU37" s="84">
        <v>0</v>
      </c>
      <c r="CV37" s="84">
        <v>0</v>
      </c>
      <c r="CW37" s="84">
        <v>0</v>
      </c>
      <c r="CX37" s="84">
        <v>0</v>
      </c>
      <c r="CY37" s="84">
        <v>0</v>
      </c>
      <c r="CZ37" s="84">
        <v>0</v>
      </c>
      <c r="DA37" s="80"/>
      <c r="DB37" s="2"/>
      <c r="DC37" s="2"/>
      <c r="DD37" s="6"/>
    </row>
    <row r="38" spans="1:108" x14ac:dyDescent="0.25">
      <c r="A38" s="2" t="s">
        <v>117</v>
      </c>
      <c r="B38" s="84">
        <v>0</v>
      </c>
      <c r="C38" s="84">
        <v>0</v>
      </c>
      <c r="D38" s="84">
        <v>0</v>
      </c>
      <c r="E38" s="84">
        <v>0</v>
      </c>
      <c r="F38" s="84">
        <v>0</v>
      </c>
      <c r="G38" s="84">
        <v>0</v>
      </c>
      <c r="H38" s="84">
        <v>0</v>
      </c>
      <c r="I38" s="84">
        <v>0</v>
      </c>
      <c r="J38" s="84">
        <v>0</v>
      </c>
      <c r="K38" s="84">
        <v>0</v>
      </c>
      <c r="L38" s="84">
        <v>0</v>
      </c>
      <c r="M38" s="84">
        <v>0</v>
      </c>
      <c r="N38" s="84">
        <v>0</v>
      </c>
      <c r="O38" s="84">
        <v>0</v>
      </c>
      <c r="P38" s="84">
        <v>0</v>
      </c>
      <c r="Q38" s="84">
        <v>0</v>
      </c>
      <c r="R38" s="84">
        <v>0</v>
      </c>
      <c r="S38" s="84">
        <v>0</v>
      </c>
      <c r="T38" s="84">
        <v>0</v>
      </c>
      <c r="U38" s="84">
        <v>0</v>
      </c>
      <c r="V38" s="84">
        <v>0</v>
      </c>
      <c r="W38" s="84">
        <v>0</v>
      </c>
      <c r="X38" s="84">
        <v>0</v>
      </c>
      <c r="Y38" s="84">
        <v>0</v>
      </c>
      <c r="Z38" s="84">
        <v>0</v>
      </c>
      <c r="AA38" s="84">
        <v>0</v>
      </c>
      <c r="AB38" s="84">
        <v>0</v>
      </c>
      <c r="AC38" s="84">
        <v>0</v>
      </c>
      <c r="AD38" s="84">
        <v>0</v>
      </c>
      <c r="AE38" s="84">
        <v>0</v>
      </c>
      <c r="AF38" s="84">
        <v>0</v>
      </c>
      <c r="AG38" s="84">
        <v>0</v>
      </c>
      <c r="AH38" s="84">
        <v>0</v>
      </c>
      <c r="AI38" s="84">
        <v>0</v>
      </c>
      <c r="AJ38" s="84">
        <v>0</v>
      </c>
      <c r="AK38" s="84">
        <v>0</v>
      </c>
      <c r="AL38" s="84">
        <v>0</v>
      </c>
      <c r="AM38" s="84">
        <v>0</v>
      </c>
      <c r="AN38" s="84">
        <v>0</v>
      </c>
      <c r="AO38" s="84">
        <v>0</v>
      </c>
      <c r="AP38" s="84">
        <v>0</v>
      </c>
      <c r="AQ38" s="84">
        <v>0</v>
      </c>
      <c r="AR38" s="84">
        <v>0</v>
      </c>
      <c r="AS38" s="84">
        <v>0</v>
      </c>
      <c r="AT38" s="84">
        <v>0</v>
      </c>
      <c r="AU38" s="84">
        <v>0</v>
      </c>
      <c r="AV38" s="84">
        <v>0</v>
      </c>
      <c r="AW38" s="84">
        <v>0</v>
      </c>
      <c r="AX38" s="84">
        <v>0</v>
      </c>
      <c r="AY38" s="84">
        <v>0</v>
      </c>
      <c r="AZ38" s="84">
        <v>0</v>
      </c>
      <c r="BA38" s="84">
        <v>0</v>
      </c>
      <c r="BB38" s="84">
        <v>0</v>
      </c>
      <c r="BC38" s="84">
        <v>0</v>
      </c>
      <c r="BD38" s="84">
        <v>0</v>
      </c>
      <c r="BE38" s="84">
        <v>0</v>
      </c>
      <c r="BF38" s="84">
        <v>0</v>
      </c>
      <c r="BG38" s="84">
        <v>0</v>
      </c>
      <c r="BH38" s="84">
        <v>0</v>
      </c>
      <c r="BI38" s="84">
        <v>0</v>
      </c>
      <c r="BJ38" s="84">
        <v>0</v>
      </c>
      <c r="BK38" s="84">
        <v>0</v>
      </c>
      <c r="BL38" s="84">
        <v>0</v>
      </c>
      <c r="BM38" s="84">
        <v>0</v>
      </c>
      <c r="BN38" s="84">
        <v>0</v>
      </c>
      <c r="BO38" s="84">
        <v>0</v>
      </c>
      <c r="BP38" s="84">
        <v>0</v>
      </c>
      <c r="BQ38" s="84">
        <v>0</v>
      </c>
      <c r="BR38" s="84">
        <v>0</v>
      </c>
      <c r="BS38" s="84">
        <v>0</v>
      </c>
      <c r="BT38" s="84">
        <v>0</v>
      </c>
      <c r="BU38" s="84">
        <v>0</v>
      </c>
      <c r="BV38" s="84">
        <v>0</v>
      </c>
      <c r="BW38" s="84">
        <v>0</v>
      </c>
      <c r="BX38" s="84">
        <v>0</v>
      </c>
      <c r="BY38" s="84">
        <v>0</v>
      </c>
      <c r="BZ38" s="84">
        <v>0</v>
      </c>
      <c r="CA38" s="84">
        <v>0</v>
      </c>
      <c r="CB38" s="84">
        <v>0</v>
      </c>
      <c r="CC38" s="84">
        <v>0</v>
      </c>
      <c r="CD38" s="84">
        <v>0</v>
      </c>
      <c r="CE38" s="84">
        <v>0</v>
      </c>
      <c r="CF38" s="84">
        <v>0</v>
      </c>
      <c r="CG38" s="84">
        <v>0</v>
      </c>
      <c r="CH38" s="84">
        <v>0</v>
      </c>
      <c r="CI38" s="84">
        <v>0</v>
      </c>
      <c r="CJ38" s="84">
        <v>0</v>
      </c>
      <c r="CK38" s="84">
        <v>0</v>
      </c>
      <c r="CL38" s="84">
        <v>0</v>
      </c>
      <c r="CM38" s="84">
        <v>0</v>
      </c>
      <c r="CN38" s="84">
        <v>0</v>
      </c>
      <c r="CO38" s="84">
        <v>0</v>
      </c>
      <c r="CP38" s="84">
        <v>0</v>
      </c>
      <c r="CQ38" s="84">
        <v>0</v>
      </c>
      <c r="CR38" s="84">
        <v>0</v>
      </c>
      <c r="CS38" s="84">
        <v>0</v>
      </c>
      <c r="CT38" s="84">
        <v>0</v>
      </c>
      <c r="CU38" s="84">
        <v>0</v>
      </c>
      <c r="CV38" s="84">
        <v>0</v>
      </c>
      <c r="CW38" s="84">
        <v>0</v>
      </c>
      <c r="CX38" s="84">
        <v>0</v>
      </c>
      <c r="CY38" s="84">
        <v>0</v>
      </c>
      <c r="CZ38" s="84">
        <v>0</v>
      </c>
      <c r="DA38" s="80"/>
      <c r="DB38" s="2"/>
      <c r="DC38" s="2"/>
      <c r="DD38" s="6"/>
    </row>
    <row r="39" spans="1:108" x14ac:dyDescent="0.25">
      <c r="A39" s="2" t="s">
        <v>120</v>
      </c>
      <c r="B39" s="84">
        <v>0</v>
      </c>
      <c r="C39" s="84">
        <v>0</v>
      </c>
      <c r="D39" s="84">
        <v>0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84">
        <v>0</v>
      </c>
      <c r="M39" s="84">
        <v>0</v>
      </c>
      <c r="N39" s="84">
        <v>0</v>
      </c>
      <c r="O39" s="84">
        <v>0</v>
      </c>
      <c r="P39" s="84">
        <v>0</v>
      </c>
      <c r="Q39" s="84">
        <v>0</v>
      </c>
      <c r="R39" s="84">
        <v>0</v>
      </c>
      <c r="S39" s="84">
        <v>0</v>
      </c>
      <c r="T39" s="84">
        <v>0</v>
      </c>
      <c r="U39" s="84">
        <v>0</v>
      </c>
      <c r="V39" s="84">
        <v>0</v>
      </c>
      <c r="W39" s="84">
        <v>0</v>
      </c>
      <c r="X39" s="84">
        <v>0</v>
      </c>
      <c r="Y39" s="84">
        <v>0</v>
      </c>
      <c r="Z39" s="84">
        <v>0</v>
      </c>
      <c r="AA39" s="84">
        <v>0</v>
      </c>
      <c r="AB39" s="84">
        <v>0</v>
      </c>
      <c r="AC39" s="84">
        <v>0</v>
      </c>
      <c r="AD39" s="84">
        <v>0</v>
      </c>
      <c r="AE39" s="84">
        <v>0</v>
      </c>
      <c r="AF39" s="84">
        <v>0</v>
      </c>
      <c r="AG39" s="84">
        <v>0</v>
      </c>
      <c r="AH39" s="84">
        <v>0</v>
      </c>
      <c r="AI39" s="84">
        <v>0</v>
      </c>
      <c r="AJ39" s="84">
        <v>0</v>
      </c>
      <c r="AK39" s="84">
        <v>0</v>
      </c>
      <c r="AL39" s="84">
        <v>0</v>
      </c>
      <c r="AM39" s="84">
        <v>0</v>
      </c>
      <c r="AN39" s="84">
        <v>0</v>
      </c>
      <c r="AO39" s="84">
        <v>0</v>
      </c>
      <c r="AP39" s="84">
        <v>0</v>
      </c>
      <c r="AQ39" s="84">
        <v>0</v>
      </c>
      <c r="AR39" s="84">
        <v>0</v>
      </c>
      <c r="AS39" s="84">
        <v>0</v>
      </c>
      <c r="AT39" s="84">
        <v>0</v>
      </c>
      <c r="AU39" s="84">
        <v>0</v>
      </c>
      <c r="AV39" s="84">
        <v>0</v>
      </c>
      <c r="AW39" s="84">
        <v>0</v>
      </c>
      <c r="AX39" s="84">
        <v>0</v>
      </c>
      <c r="AY39" s="84">
        <v>0</v>
      </c>
      <c r="AZ39" s="84">
        <v>0</v>
      </c>
      <c r="BA39" s="84">
        <v>0</v>
      </c>
      <c r="BB39" s="84">
        <v>0</v>
      </c>
      <c r="BC39" s="84">
        <v>0</v>
      </c>
      <c r="BD39" s="84">
        <v>0</v>
      </c>
      <c r="BE39" s="84">
        <v>0</v>
      </c>
      <c r="BF39" s="84">
        <v>0</v>
      </c>
      <c r="BG39" s="84">
        <v>0</v>
      </c>
      <c r="BH39" s="84">
        <v>0</v>
      </c>
      <c r="BI39" s="84">
        <v>0</v>
      </c>
      <c r="BJ39" s="84">
        <v>0</v>
      </c>
      <c r="BK39" s="84">
        <v>0</v>
      </c>
      <c r="BL39" s="84">
        <v>0</v>
      </c>
      <c r="BM39" s="84">
        <v>0</v>
      </c>
      <c r="BN39" s="84">
        <v>0</v>
      </c>
      <c r="BO39" s="84">
        <v>0</v>
      </c>
      <c r="BP39" s="84">
        <v>0</v>
      </c>
      <c r="BQ39" s="84">
        <v>0</v>
      </c>
      <c r="BR39" s="84">
        <v>0</v>
      </c>
      <c r="BS39" s="84">
        <v>0</v>
      </c>
      <c r="BT39" s="84">
        <v>0</v>
      </c>
      <c r="BU39" s="84">
        <v>0</v>
      </c>
      <c r="BV39" s="84">
        <v>0</v>
      </c>
      <c r="BW39" s="84">
        <v>0</v>
      </c>
      <c r="BX39" s="84">
        <v>0</v>
      </c>
      <c r="BY39" s="84">
        <v>0</v>
      </c>
      <c r="BZ39" s="84">
        <v>0</v>
      </c>
      <c r="CA39" s="84">
        <v>0</v>
      </c>
      <c r="CB39" s="84">
        <v>0</v>
      </c>
      <c r="CC39" s="84">
        <v>0</v>
      </c>
      <c r="CD39" s="84">
        <v>0</v>
      </c>
      <c r="CE39" s="84">
        <v>0</v>
      </c>
      <c r="CF39" s="84">
        <v>0</v>
      </c>
      <c r="CG39" s="84">
        <v>0</v>
      </c>
      <c r="CH39" s="84">
        <v>0</v>
      </c>
      <c r="CI39" s="84">
        <v>0</v>
      </c>
      <c r="CJ39" s="84">
        <v>0</v>
      </c>
      <c r="CK39" s="84">
        <v>0</v>
      </c>
      <c r="CL39" s="84">
        <v>0</v>
      </c>
      <c r="CM39" s="84">
        <v>0</v>
      </c>
      <c r="CN39" s="84">
        <v>0</v>
      </c>
      <c r="CO39" s="84">
        <v>0</v>
      </c>
      <c r="CP39" s="84">
        <v>0</v>
      </c>
      <c r="CQ39" s="84">
        <v>0</v>
      </c>
      <c r="CR39" s="84">
        <v>0</v>
      </c>
      <c r="CS39" s="84">
        <v>0</v>
      </c>
      <c r="CT39" s="84">
        <v>0</v>
      </c>
      <c r="CU39" s="84">
        <v>0</v>
      </c>
      <c r="CV39" s="84">
        <v>0</v>
      </c>
      <c r="CW39" s="84">
        <v>0</v>
      </c>
      <c r="CX39" s="84">
        <v>0</v>
      </c>
      <c r="CY39" s="84">
        <v>0</v>
      </c>
      <c r="CZ39" s="84">
        <v>0</v>
      </c>
      <c r="DA39" s="80"/>
      <c r="DB39" s="2"/>
      <c r="DC39" s="2"/>
      <c r="DD39" s="6"/>
    </row>
    <row r="40" spans="1:108" x14ac:dyDescent="0.25">
      <c r="A40" s="2" t="s">
        <v>123</v>
      </c>
      <c r="B40" s="84">
        <v>0</v>
      </c>
      <c r="C40" s="84">
        <v>0</v>
      </c>
      <c r="D40" s="84">
        <v>0</v>
      </c>
      <c r="E40" s="84">
        <v>0</v>
      </c>
      <c r="F40" s="84">
        <v>0</v>
      </c>
      <c r="G40" s="84">
        <v>0</v>
      </c>
      <c r="H40" s="84">
        <v>0</v>
      </c>
      <c r="I40" s="84">
        <v>0</v>
      </c>
      <c r="J40" s="84">
        <v>0</v>
      </c>
      <c r="K40" s="84">
        <v>0</v>
      </c>
      <c r="L40" s="84">
        <v>0</v>
      </c>
      <c r="M40" s="84">
        <v>0</v>
      </c>
      <c r="N40" s="84">
        <v>0</v>
      </c>
      <c r="O40" s="84">
        <v>0</v>
      </c>
      <c r="P40" s="84">
        <v>0</v>
      </c>
      <c r="Q40" s="84">
        <v>0</v>
      </c>
      <c r="R40" s="84">
        <v>0</v>
      </c>
      <c r="S40" s="84">
        <v>0</v>
      </c>
      <c r="T40" s="84">
        <v>0</v>
      </c>
      <c r="U40" s="84">
        <v>0</v>
      </c>
      <c r="V40" s="84">
        <v>0</v>
      </c>
      <c r="W40" s="84">
        <v>0</v>
      </c>
      <c r="X40" s="84">
        <v>0</v>
      </c>
      <c r="Y40" s="84">
        <v>0</v>
      </c>
      <c r="Z40" s="84">
        <v>0</v>
      </c>
      <c r="AA40" s="84">
        <v>0</v>
      </c>
      <c r="AB40" s="84">
        <v>0</v>
      </c>
      <c r="AC40" s="84">
        <v>0</v>
      </c>
      <c r="AD40" s="84">
        <v>0</v>
      </c>
      <c r="AE40" s="84">
        <v>0</v>
      </c>
      <c r="AF40" s="84">
        <v>0</v>
      </c>
      <c r="AG40" s="84">
        <v>0</v>
      </c>
      <c r="AH40" s="84">
        <v>0</v>
      </c>
      <c r="AI40" s="84">
        <v>0</v>
      </c>
      <c r="AJ40" s="84">
        <v>0</v>
      </c>
      <c r="AK40" s="84">
        <v>0</v>
      </c>
      <c r="AL40" s="84">
        <v>0</v>
      </c>
      <c r="AM40" s="84">
        <v>0</v>
      </c>
      <c r="AN40" s="84">
        <v>0</v>
      </c>
      <c r="AO40" s="84">
        <v>0</v>
      </c>
      <c r="AP40" s="84">
        <v>0</v>
      </c>
      <c r="AQ40" s="84">
        <v>0</v>
      </c>
      <c r="AR40" s="84">
        <v>0</v>
      </c>
      <c r="AS40" s="84">
        <v>0</v>
      </c>
      <c r="AT40" s="84">
        <v>0</v>
      </c>
      <c r="AU40" s="84">
        <v>0</v>
      </c>
      <c r="AV40" s="84">
        <v>0</v>
      </c>
      <c r="AW40" s="84">
        <v>0</v>
      </c>
      <c r="AX40" s="84">
        <v>0</v>
      </c>
      <c r="AY40" s="84">
        <v>0</v>
      </c>
      <c r="AZ40" s="84">
        <v>0</v>
      </c>
      <c r="BA40" s="84">
        <v>0</v>
      </c>
      <c r="BB40" s="84">
        <v>0</v>
      </c>
      <c r="BC40" s="84">
        <v>0</v>
      </c>
      <c r="BD40" s="84">
        <v>0</v>
      </c>
      <c r="BE40" s="84">
        <v>0</v>
      </c>
      <c r="BF40" s="84">
        <v>0</v>
      </c>
      <c r="BG40" s="84">
        <v>0</v>
      </c>
      <c r="BH40" s="84">
        <v>0</v>
      </c>
      <c r="BI40" s="84">
        <v>0</v>
      </c>
      <c r="BJ40" s="84">
        <v>0</v>
      </c>
      <c r="BK40" s="84">
        <v>0</v>
      </c>
      <c r="BL40" s="84">
        <v>0</v>
      </c>
      <c r="BM40" s="84">
        <v>0</v>
      </c>
      <c r="BN40" s="84">
        <v>0</v>
      </c>
      <c r="BO40" s="84">
        <v>0</v>
      </c>
      <c r="BP40" s="84">
        <v>0</v>
      </c>
      <c r="BQ40" s="84">
        <v>0</v>
      </c>
      <c r="BR40" s="84">
        <v>0</v>
      </c>
      <c r="BS40" s="84">
        <v>0</v>
      </c>
      <c r="BT40" s="84">
        <v>0</v>
      </c>
      <c r="BU40" s="84">
        <v>0</v>
      </c>
      <c r="BV40" s="84">
        <v>0</v>
      </c>
      <c r="BW40" s="84">
        <v>0</v>
      </c>
      <c r="BX40" s="84">
        <v>0</v>
      </c>
      <c r="BY40" s="84">
        <v>0</v>
      </c>
      <c r="BZ40" s="84">
        <v>0</v>
      </c>
      <c r="CA40" s="84">
        <v>0</v>
      </c>
      <c r="CB40" s="84">
        <v>0</v>
      </c>
      <c r="CC40" s="84">
        <v>0</v>
      </c>
      <c r="CD40" s="84">
        <v>0</v>
      </c>
      <c r="CE40" s="84">
        <v>0</v>
      </c>
      <c r="CF40" s="84">
        <v>0</v>
      </c>
      <c r="CG40" s="84">
        <v>0</v>
      </c>
      <c r="CH40" s="84">
        <v>0</v>
      </c>
      <c r="CI40" s="84">
        <v>0</v>
      </c>
      <c r="CJ40" s="84">
        <v>0</v>
      </c>
      <c r="CK40" s="84">
        <v>0</v>
      </c>
      <c r="CL40" s="84">
        <v>0</v>
      </c>
      <c r="CM40" s="84">
        <v>0</v>
      </c>
      <c r="CN40" s="84">
        <v>0</v>
      </c>
      <c r="CO40" s="84">
        <v>0</v>
      </c>
      <c r="CP40" s="84">
        <v>0</v>
      </c>
      <c r="CQ40" s="84">
        <v>0</v>
      </c>
      <c r="CR40" s="84">
        <v>0</v>
      </c>
      <c r="CS40" s="84">
        <v>0</v>
      </c>
      <c r="CT40" s="84">
        <v>0</v>
      </c>
      <c r="CU40" s="84">
        <v>0</v>
      </c>
      <c r="CV40" s="84">
        <v>0</v>
      </c>
      <c r="CW40" s="84">
        <v>0</v>
      </c>
      <c r="CX40" s="84">
        <v>0</v>
      </c>
      <c r="CY40" s="84">
        <v>0</v>
      </c>
      <c r="CZ40" s="84">
        <v>0</v>
      </c>
      <c r="DA40" s="80"/>
      <c r="DB40" s="2"/>
      <c r="DC40" s="2"/>
      <c r="DD40" s="6"/>
    </row>
    <row r="41" spans="1:108" x14ac:dyDescent="0.25">
      <c r="A41" s="2" t="s">
        <v>126</v>
      </c>
      <c r="B41" s="84">
        <v>0</v>
      </c>
      <c r="C41" s="84">
        <v>0</v>
      </c>
      <c r="D41" s="84">
        <v>0</v>
      </c>
      <c r="E41" s="84">
        <v>0</v>
      </c>
      <c r="F41" s="84">
        <v>0</v>
      </c>
      <c r="G41" s="84">
        <v>0</v>
      </c>
      <c r="H41" s="84">
        <v>0</v>
      </c>
      <c r="I41" s="84">
        <v>0</v>
      </c>
      <c r="J41" s="84">
        <v>0</v>
      </c>
      <c r="K41" s="84">
        <v>0</v>
      </c>
      <c r="L41" s="84">
        <v>0</v>
      </c>
      <c r="M41" s="84">
        <v>0</v>
      </c>
      <c r="N41" s="84">
        <v>0</v>
      </c>
      <c r="O41" s="84">
        <v>0</v>
      </c>
      <c r="P41" s="84">
        <v>0</v>
      </c>
      <c r="Q41" s="84">
        <v>0</v>
      </c>
      <c r="R41" s="84">
        <v>0</v>
      </c>
      <c r="S41" s="84">
        <v>0</v>
      </c>
      <c r="T41" s="84">
        <v>0</v>
      </c>
      <c r="U41" s="84">
        <v>0</v>
      </c>
      <c r="V41" s="84">
        <v>0</v>
      </c>
      <c r="W41" s="84">
        <v>0</v>
      </c>
      <c r="X41" s="84">
        <v>0</v>
      </c>
      <c r="Y41" s="84">
        <v>0</v>
      </c>
      <c r="Z41" s="84">
        <v>0</v>
      </c>
      <c r="AA41" s="84">
        <v>0</v>
      </c>
      <c r="AB41" s="84">
        <v>0</v>
      </c>
      <c r="AC41" s="84">
        <v>0</v>
      </c>
      <c r="AD41" s="84">
        <v>0</v>
      </c>
      <c r="AE41" s="84">
        <v>0</v>
      </c>
      <c r="AF41" s="84">
        <v>0</v>
      </c>
      <c r="AG41" s="84">
        <v>0</v>
      </c>
      <c r="AH41" s="84">
        <v>0</v>
      </c>
      <c r="AI41" s="84">
        <v>0</v>
      </c>
      <c r="AJ41" s="84">
        <v>0</v>
      </c>
      <c r="AK41" s="84">
        <v>0</v>
      </c>
      <c r="AL41" s="84">
        <v>0</v>
      </c>
      <c r="AM41" s="84">
        <v>0</v>
      </c>
      <c r="AN41" s="84">
        <v>0</v>
      </c>
      <c r="AO41" s="84">
        <v>0</v>
      </c>
      <c r="AP41" s="84">
        <v>0</v>
      </c>
      <c r="AQ41" s="84">
        <v>0</v>
      </c>
      <c r="AR41" s="84">
        <v>0</v>
      </c>
      <c r="AS41" s="84">
        <v>0</v>
      </c>
      <c r="AT41" s="84">
        <v>0</v>
      </c>
      <c r="AU41" s="84">
        <v>0</v>
      </c>
      <c r="AV41" s="84">
        <v>0</v>
      </c>
      <c r="AW41" s="84">
        <v>0</v>
      </c>
      <c r="AX41" s="84">
        <v>0</v>
      </c>
      <c r="AY41" s="84">
        <v>0</v>
      </c>
      <c r="AZ41" s="84">
        <v>0</v>
      </c>
      <c r="BA41" s="84">
        <v>0</v>
      </c>
      <c r="BB41" s="84">
        <v>0</v>
      </c>
      <c r="BC41" s="84">
        <v>0</v>
      </c>
      <c r="BD41" s="84">
        <v>0</v>
      </c>
      <c r="BE41" s="84">
        <v>0</v>
      </c>
      <c r="BF41" s="84">
        <v>0</v>
      </c>
      <c r="BG41" s="84">
        <v>0</v>
      </c>
      <c r="BH41" s="84">
        <v>0</v>
      </c>
      <c r="BI41" s="84">
        <v>0</v>
      </c>
      <c r="BJ41" s="84">
        <v>0</v>
      </c>
      <c r="BK41" s="84">
        <v>0</v>
      </c>
      <c r="BL41" s="84">
        <v>0</v>
      </c>
      <c r="BM41" s="84">
        <v>0</v>
      </c>
      <c r="BN41" s="84">
        <v>0</v>
      </c>
      <c r="BO41" s="84">
        <v>0</v>
      </c>
      <c r="BP41" s="84">
        <v>0</v>
      </c>
      <c r="BQ41" s="84">
        <v>0</v>
      </c>
      <c r="BR41" s="84">
        <v>0</v>
      </c>
      <c r="BS41" s="84">
        <v>0</v>
      </c>
      <c r="BT41" s="84">
        <v>0</v>
      </c>
      <c r="BU41" s="84">
        <v>0</v>
      </c>
      <c r="BV41" s="84">
        <v>0</v>
      </c>
      <c r="BW41" s="84">
        <v>0</v>
      </c>
      <c r="BX41" s="84">
        <v>0</v>
      </c>
      <c r="BY41" s="84">
        <v>0</v>
      </c>
      <c r="BZ41" s="84">
        <v>0</v>
      </c>
      <c r="CA41" s="84">
        <v>0</v>
      </c>
      <c r="CB41" s="84">
        <v>0</v>
      </c>
      <c r="CC41" s="84">
        <v>0</v>
      </c>
      <c r="CD41" s="84">
        <v>0</v>
      </c>
      <c r="CE41" s="84">
        <v>0</v>
      </c>
      <c r="CF41" s="84">
        <v>0</v>
      </c>
      <c r="CG41" s="84">
        <v>0</v>
      </c>
      <c r="CH41" s="84">
        <v>0</v>
      </c>
      <c r="CI41" s="84">
        <v>0</v>
      </c>
      <c r="CJ41" s="84">
        <v>0</v>
      </c>
      <c r="CK41" s="84">
        <v>0</v>
      </c>
      <c r="CL41" s="84">
        <v>0</v>
      </c>
      <c r="CM41" s="84">
        <v>0</v>
      </c>
      <c r="CN41" s="84">
        <v>0</v>
      </c>
      <c r="CO41" s="84">
        <v>0</v>
      </c>
      <c r="CP41" s="84">
        <v>0</v>
      </c>
      <c r="CQ41" s="84">
        <v>0</v>
      </c>
      <c r="CR41" s="84">
        <v>0</v>
      </c>
      <c r="CS41" s="84">
        <v>0</v>
      </c>
      <c r="CT41" s="84">
        <v>0</v>
      </c>
      <c r="CU41" s="84">
        <v>0</v>
      </c>
      <c r="CV41" s="84">
        <v>0</v>
      </c>
      <c r="CW41" s="84">
        <v>0</v>
      </c>
      <c r="CX41" s="84">
        <v>0</v>
      </c>
      <c r="CY41" s="84">
        <v>0</v>
      </c>
      <c r="CZ41" s="84">
        <v>0</v>
      </c>
      <c r="DA41" s="80"/>
      <c r="DB41" s="2"/>
      <c r="DC41" s="2"/>
      <c r="DD41" s="6"/>
    </row>
    <row r="42" spans="1:108" x14ac:dyDescent="0.25">
      <c r="A42" s="2" t="s">
        <v>129</v>
      </c>
      <c r="B42" s="84">
        <v>0</v>
      </c>
      <c r="C42" s="84">
        <v>0</v>
      </c>
      <c r="D42" s="84">
        <v>0</v>
      </c>
      <c r="E42" s="84">
        <v>0</v>
      </c>
      <c r="F42" s="84">
        <v>0</v>
      </c>
      <c r="G42" s="84">
        <v>0</v>
      </c>
      <c r="H42" s="84">
        <v>0</v>
      </c>
      <c r="I42" s="84">
        <v>0</v>
      </c>
      <c r="J42" s="84">
        <v>0</v>
      </c>
      <c r="K42" s="84">
        <v>0</v>
      </c>
      <c r="L42" s="84">
        <v>0</v>
      </c>
      <c r="M42" s="84">
        <v>0</v>
      </c>
      <c r="N42" s="84">
        <v>0</v>
      </c>
      <c r="O42" s="84">
        <v>0</v>
      </c>
      <c r="P42" s="84">
        <v>0</v>
      </c>
      <c r="Q42" s="84">
        <v>0</v>
      </c>
      <c r="R42" s="84">
        <v>0</v>
      </c>
      <c r="S42" s="84">
        <v>0</v>
      </c>
      <c r="T42" s="84">
        <v>0</v>
      </c>
      <c r="U42" s="84">
        <v>0</v>
      </c>
      <c r="V42" s="84">
        <v>0</v>
      </c>
      <c r="W42" s="84">
        <v>0</v>
      </c>
      <c r="X42" s="84">
        <v>0</v>
      </c>
      <c r="Y42" s="84">
        <v>0</v>
      </c>
      <c r="Z42" s="84">
        <v>0</v>
      </c>
      <c r="AA42" s="84">
        <v>0</v>
      </c>
      <c r="AB42" s="84">
        <v>0</v>
      </c>
      <c r="AC42" s="84">
        <v>0</v>
      </c>
      <c r="AD42" s="84">
        <v>0</v>
      </c>
      <c r="AE42" s="84">
        <v>0</v>
      </c>
      <c r="AF42" s="84">
        <v>0</v>
      </c>
      <c r="AG42" s="84">
        <v>0</v>
      </c>
      <c r="AH42" s="84">
        <v>0</v>
      </c>
      <c r="AI42" s="84">
        <v>0</v>
      </c>
      <c r="AJ42" s="84">
        <v>0</v>
      </c>
      <c r="AK42" s="84">
        <v>0</v>
      </c>
      <c r="AL42" s="84">
        <v>0</v>
      </c>
      <c r="AM42" s="84">
        <v>0</v>
      </c>
      <c r="AN42" s="84">
        <v>0</v>
      </c>
      <c r="AO42" s="84">
        <v>0</v>
      </c>
      <c r="AP42" s="84">
        <v>0</v>
      </c>
      <c r="AQ42" s="84">
        <v>0</v>
      </c>
      <c r="AR42" s="84">
        <v>0</v>
      </c>
      <c r="AS42" s="84">
        <v>0</v>
      </c>
      <c r="AT42" s="84">
        <v>0</v>
      </c>
      <c r="AU42" s="84">
        <v>0</v>
      </c>
      <c r="AV42" s="84">
        <v>0</v>
      </c>
      <c r="AW42" s="84">
        <v>0</v>
      </c>
      <c r="AX42" s="84">
        <v>0</v>
      </c>
      <c r="AY42" s="84">
        <v>0</v>
      </c>
      <c r="AZ42" s="84">
        <v>0</v>
      </c>
      <c r="BA42" s="84">
        <v>0</v>
      </c>
      <c r="BB42" s="84">
        <v>0</v>
      </c>
      <c r="BC42" s="84">
        <v>0</v>
      </c>
      <c r="BD42" s="84">
        <v>0</v>
      </c>
      <c r="BE42" s="84">
        <v>0</v>
      </c>
      <c r="BF42" s="84">
        <v>0</v>
      </c>
      <c r="BG42" s="84">
        <v>0</v>
      </c>
      <c r="BH42" s="84">
        <v>0</v>
      </c>
      <c r="BI42" s="84">
        <v>0</v>
      </c>
      <c r="BJ42" s="84">
        <v>0</v>
      </c>
      <c r="BK42" s="84">
        <v>0</v>
      </c>
      <c r="BL42" s="84">
        <v>0</v>
      </c>
      <c r="BM42" s="84">
        <v>0</v>
      </c>
      <c r="BN42" s="84">
        <v>0</v>
      </c>
      <c r="BO42" s="84">
        <v>0</v>
      </c>
      <c r="BP42" s="84">
        <v>0</v>
      </c>
      <c r="BQ42" s="84">
        <v>0</v>
      </c>
      <c r="BR42" s="84">
        <v>0</v>
      </c>
      <c r="BS42" s="84">
        <v>0</v>
      </c>
      <c r="BT42" s="84">
        <v>0</v>
      </c>
      <c r="BU42" s="84">
        <v>0</v>
      </c>
      <c r="BV42" s="84">
        <v>0</v>
      </c>
      <c r="BW42" s="84">
        <v>0</v>
      </c>
      <c r="BX42" s="84">
        <v>0</v>
      </c>
      <c r="BY42" s="84">
        <v>0</v>
      </c>
      <c r="BZ42" s="84">
        <v>0</v>
      </c>
      <c r="CA42" s="84">
        <v>0</v>
      </c>
      <c r="CB42" s="84">
        <v>0</v>
      </c>
      <c r="CC42" s="84">
        <v>0</v>
      </c>
      <c r="CD42" s="84">
        <v>0</v>
      </c>
      <c r="CE42" s="84">
        <v>0</v>
      </c>
      <c r="CF42" s="84">
        <v>0</v>
      </c>
      <c r="CG42" s="84">
        <v>0</v>
      </c>
      <c r="CH42" s="84">
        <v>0</v>
      </c>
      <c r="CI42" s="84">
        <v>0</v>
      </c>
      <c r="CJ42" s="84">
        <v>0</v>
      </c>
      <c r="CK42" s="84">
        <v>0</v>
      </c>
      <c r="CL42" s="84">
        <v>0</v>
      </c>
      <c r="CM42" s="84">
        <v>0</v>
      </c>
      <c r="CN42" s="84">
        <v>0</v>
      </c>
      <c r="CO42" s="84">
        <v>0</v>
      </c>
      <c r="CP42" s="84">
        <v>0</v>
      </c>
      <c r="CQ42" s="84">
        <v>0</v>
      </c>
      <c r="CR42" s="84">
        <v>0</v>
      </c>
      <c r="CS42" s="84">
        <v>0</v>
      </c>
      <c r="CT42" s="84">
        <v>0</v>
      </c>
      <c r="CU42" s="84">
        <v>0</v>
      </c>
      <c r="CV42" s="84">
        <v>0</v>
      </c>
      <c r="CW42" s="84">
        <v>0</v>
      </c>
      <c r="CX42" s="84">
        <v>0</v>
      </c>
      <c r="CY42" s="84">
        <v>0</v>
      </c>
      <c r="CZ42" s="84">
        <v>0</v>
      </c>
      <c r="DA42" s="80"/>
      <c r="DB42" s="2"/>
      <c r="DC42" s="2"/>
      <c r="DD42" s="6"/>
    </row>
    <row r="43" spans="1:108" x14ac:dyDescent="0.25">
      <c r="A43" s="2" t="s">
        <v>132</v>
      </c>
      <c r="B43" s="84">
        <v>0</v>
      </c>
      <c r="C43" s="84">
        <v>0</v>
      </c>
      <c r="D43" s="84">
        <v>0</v>
      </c>
      <c r="E43" s="84">
        <v>0</v>
      </c>
      <c r="F43" s="84">
        <v>0</v>
      </c>
      <c r="G43" s="84">
        <v>0</v>
      </c>
      <c r="H43" s="84">
        <v>0</v>
      </c>
      <c r="I43" s="84">
        <v>0</v>
      </c>
      <c r="J43" s="84">
        <v>0</v>
      </c>
      <c r="K43" s="84">
        <v>0</v>
      </c>
      <c r="L43" s="84">
        <v>0</v>
      </c>
      <c r="M43" s="84">
        <v>0</v>
      </c>
      <c r="N43" s="84">
        <v>0</v>
      </c>
      <c r="O43" s="84">
        <v>0</v>
      </c>
      <c r="P43" s="84">
        <v>0</v>
      </c>
      <c r="Q43" s="84">
        <v>0</v>
      </c>
      <c r="R43" s="84">
        <v>0</v>
      </c>
      <c r="S43" s="84">
        <v>0</v>
      </c>
      <c r="T43" s="84">
        <v>0</v>
      </c>
      <c r="U43" s="84">
        <v>0</v>
      </c>
      <c r="V43" s="84">
        <v>0</v>
      </c>
      <c r="W43" s="84">
        <v>0</v>
      </c>
      <c r="X43" s="84">
        <v>0</v>
      </c>
      <c r="Y43" s="84">
        <v>0</v>
      </c>
      <c r="Z43" s="84">
        <v>0</v>
      </c>
      <c r="AA43" s="84">
        <v>0</v>
      </c>
      <c r="AB43" s="84">
        <v>0</v>
      </c>
      <c r="AC43" s="84">
        <v>0</v>
      </c>
      <c r="AD43" s="84">
        <v>0</v>
      </c>
      <c r="AE43" s="84">
        <v>0</v>
      </c>
      <c r="AF43" s="84">
        <v>0</v>
      </c>
      <c r="AG43" s="84">
        <v>0</v>
      </c>
      <c r="AH43" s="84">
        <v>0</v>
      </c>
      <c r="AI43" s="84">
        <v>0</v>
      </c>
      <c r="AJ43" s="84">
        <v>0</v>
      </c>
      <c r="AK43" s="84">
        <v>0</v>
      </c>
      <c r="AL43" s="84">
        <v>0</v>
      </c>
      <c r="AM43" s="84">
        <v>0</v>
      </c>
      <c r="AN43" s="84">
        <v>0</v>
      </c>
      <c r="AO43" s="84">
        <v>0</v>
      </c>
      <c r="AP43" s="84">
        <v>0</v>
      </c>
      <c r="AQ43" s="84">
        <v>0</v>
      </c>
      <c r="AR43" s="84">
        <v>0</v>
      </c>
      <c r="AS43" s="84">
        <v>0</v>
      </c>
      <c r="AT43" s="84">
        <v>0</v>
      </c>
      <c r="AU43" s="84">
        <v>0</v>
      </c>
      <c r="AV43" s="84">
        <v>0</v>
      </c>
      <c r="AW43" s="84">
        <v>0</v>
      </c>
      <c r="AX43" s="84">
        <v>0</v>
      </c>
      <c r="AY43" s="84">
        <v>0</v>
      </c>
      <c r="AZ43" s="84">
        <v>0</v>
      </c>
      <c r="BA43" s="84">
        <v>0</v>
      </c>
      <c r="BB43" s="84">
        <v>0</v>
      </c>
      <c r="BC43" s="84">
        <v>0</v>
      </c>
      <c r="BD43" s="84">
        <v>0</v>
      </c>
      <c r="BE43" s="84">
        <v>0</v>
      </c>
      <c r="BF43" s="84">
        <v>0</v>
      </c>
      <c r="BG43" s="84">
        <v>0</v>
      </c>
      <c r="BH43" s="84">
        <v>0</v>
      </c>
      <c r="BI43" s="84">
        <v>0</v>
      </c>
      <c r="BJ43" s="84">
        <v>0</v>
      </c>
      <c r="BK43" s="84">
        <v>0</v>
      </c>
      <c r="BL43" s="84">
        <v>0</v>
      </c>
      <c r="BM43" s="84">
        <v>0</v>
      </c>
      <c r="BN43" s="84">
        <v>0</v>
      </c>
      <c r="BO43" s="84">
        <v>0</v>
      </c>
      <c r="BP43" s="84">
        <v>0</v>
      </c>
      <c r="BQ43" s="84">
        <v>0</v>
      </c>
      <c r="BR43" s="84">
        <v>0</v>
      </c>
      <c r="BS43" s="84">
        <v>0</v>
      </c>
      <c r="BT43" s="84">
        <v>0</v>
      </c>
      <c r="BU43" s="84">
        <v>0</v>
      </c>
      <c r="BV43" s="84">
        <v>0</v>
      </c>
      <c r="BW43" s="84">
        <v>0</v>
      </c>
      <c r="BX43" s="84">
        <v>0</v>
      </c>
      <c r="BY43" s="84">
        <v>1.4273000000000001E-3</v>
      </c>
      <c r="BZ43" s="84">
        <v>0</v>
      </c>
      <c r="CA43" s="84">
        <v>0</v>
      </c>
      <c r="CB43" s="84">
        <v>0</v>
      </c>
      <c r="CC43" s="84">
        <v>0</v>
      </c>
      <c r="CD43" s="84">
        <v>0</v>
      </c>
      <c r="CE43" s="84">
        <v>0</v>
      </c>
      <c r="CF43" s="84">
        <v>0</v>
      </c>
      <c r="CG43" s="84">
        <v>0</v>
      </c>
      <c r="CH43" s="84">
        <v>0</v>
      </c>
      <c r="CI43" s="84">
        <v>0</v>
      </c>
      <c r="CJ43" s="84">
        <v>0</v>
      </c>
      <c r="CK43" s="84">
        <v>0</v>
      </c>
      <c r="CL43" s="84">
        <v>0</v>
      </c>
      <c r="CM43" s="84">
        <v>0</v>
      </c>
      <c r="CN43" s="84">
        <v>0</v>
      </c>
      <c r="CO43" s="84">
        <v>0</v>
      </c>
      <c r="CP43" s="84">
        <v>0</v>
      </c>
      <c r="CQ43" s="84">
        <v>0</v>
      </c>
      <c r="CR43" s="84">
        <v>0</v>
      </c>
      <c r="CS43" s="84">
        <v>0</v>
      </c>
      <c r="CT43" s="84">
        <v>0</v>
      </c>
      <c r="CU43" s="84">
        <v>0</v>
      </c>
      <c r="CV43" s="84">
        <v>0</v>
      </c>
      <c r="CW43" s="84">
        <v>0</v>
      </c>
      <c r="CX43" s="84">
        <v>0</v>
      </c>
      <c r="CY43" s="84">
        <v>0</v>
      </c>
      <c r="CZ43" s="84">
        <v>0</v>
      </c>
      <c r="DA43" s="80"/>
      <c r="DB43" s="2"/>
      <c r="DC43" s="2"/>
      <c r="DD43" s="6"/>
    </row>
    <row r="44" spans="1:108" x14ac:dyDescent="0.25">
      <c r="A44" s="2" t="s">
        <v>135</v>
      </c>
      <c r="B44" s="84">
        <v>0</v>
      </c>
      <c r="C44" s="84">
        <v>0</v>
      </c>
      <c r="D44" s="84">
        <v>0</v>
      </c>
      <c r="E44" s="84">
        <v>0</v>
      </c>
      <c r="F44" s="84">
        <v>0</v>
      </c>
      <c r="G44" s="84">
        <v>0</v>
      </c>
      <c r="H44" s="84">
        <v>3.24997E-16</v>
      </c>
      <c r="I44" s="84">
        <v>0</v>
      </c>
      <c r="J44" s="84">
        <v>0</v>
      </c>
      <c r="K44" s="84">
        <v>0</v>
      </c>
      <c r="L44" s="84">
        <v>7.0638699999999999E-3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  <c r="T44" s="84">
        <v>0</v>
      </c>
      <c r="U44" s="84">
        <v>0</v>
      </c>
      <c r="V44" s="84">
        <v>0</v>
      </c>
      <c r="W44" s="84">
        <v>0</v>
      </c>
      <c r="X44" s="84">
        <v>0</v>
      </c>
      <c r="Y44" s="84">
        <v>0</v>
      </c>
      <c r="Z44" s="84">
        <v>0</v>
      </c>
      <c r="AA44" s="84">
        <v>0</v>
      </c>
      <c r="AB44" s="84">
        <v>0</v>
      </c>
      <c r="AC44" s="84">
        <v>0</v>
      </c>
      <c r="AD44" s="84">
        <v>0</v>
      </c>
      <c r="AE44" s="84">
        <v>0</v>
      </c>
      <c r="AF44" s="84">
        <v>0</v>
      </c>
      <c r="AG44" s="84">
        <v>0</v>
      </c>
      <c r="AH44" s="84">
        <v>0</v>
      </c>
      <c r="AI44" s="84">
        <v>0</v>
      </c>
      <c r="AJ44" s="84">
        <v>0</v>
      </c>
      <c r="AK44" s="84">
        <v>0</v>
      </c>
      <c r="AL44" s="84">
        <v>0</v>
      </c>
      <c r="AM44" s="84">
        <v>0</v>
      </c>
      <c r="AN44" s="84">
        <v>0</v>
      </c>
      <c r="AO44" s="84">
        <v>0</v>
      </c>
      <c r="AP44" s="84">
        <v>0</v>
      </c>
      <c r="AQ44" s="84">
        <v>0</v>
      </c>
      <c r="AR44" s="84">
        <v>0</v>
      </c>
      <c r="AS44" s="84">
        <v>0</v>
      </c>
      <c r="AT44" s="84">
        <v>0</v>
      </c>
      <c r="AU44" s="84">
        <v>0</v>
      </c>
      <c r="AV44" s="84">
        <v>0</v>
      </c>
      <c r="AW44" s="84">
        <v>0</v>
      </c>
      <c r="AX44" s="84">
        <v>0</v>
      </c>
      <c r="AY44" s="84">
        <v>0</v>
      </c>
      <c r="AZ44" s="84">
        <v>0</v>
      </c>
      <c r="BA44" s="84">
        <v>0</v>
      </c>
      <c r="BB44" s="84">
        <v>0</v>
      </c>
      <c r="BC44" s="84">
        <v>0</v>
      </c>
      <c r="BD44" s="84">
        <v>0</v>
      </c>
      <c r="BE44" s="84">
        <v>0</v>
      </c>
      <c r="BF44" s="84">
        <v>0</v>
      </c>
      <c r="BG44" s="84">
        <v>0</v>
      </c>
      <c r="BH44" s="84">
        <v>0</v>
      </c>
      <c r="BI44" s="84">
        <v>0</v>
      </c>
      <c r="BJ44" s="84">
        <v>0</v>
      </c>
      <c r="BK44" s="84">
        <v>0</v>
      </c>
      <c r="BL44" s="84">
        <v>0</v>
      </c>
      <c r="BM44" s="84">
        <v>0</v>
      </c>
      <c r="BN44" s="84">
        <v>0</v>
      </c>
      <c r="BO44" s="84">
        <v>0</v>
      </c>
      <c r="BP44" s="84">
        <v>0</v>
      </c>
      <c r="BQ44" s="84">
        <v>0</v>
      </c>
      <c r="BR44" s="84">
        <v>0</v>
      </c>
      <c r="BS44" s="84">
        <v>0</v>
      </c>
      <c r="BT44" s="84">
        <v>0</v>
      </c>
      <c r="BU44" s="84">
        <v>0</v>
      </c>
      <c r="BV44" s="84">
        <v>0</v>
      </c>
      <c r="BW44" s="84">
        <v>0</v>
      </c>
      <c r="BX44" s="84">
        <v>0</v>
      </c>
      <c r="BY44" s="84">
        <v>0</v>
      </c>
      <c r="BZ44" s="84">
        <v>0</v>
      </c>
      <c r="CA44" s="84">
        <v>0</v>
      </c>
      <c r="CB44" s="84">
        <v>0</v>
      </c>
      <c r="CC44" s="84">
        <v>0</v>
      </c>
      <c r="CD44" s="84">
        <v>0</v>
      </c>
      <c r="CE44" s="84">
        <v>0</v>
      </c>
      <c r="CF44" s="84">
        <v>0</v>
      </c>
      <c r="CG44" s="84">
        <v>0</v>
      </c>
      <c r="CH44" s="84">
        <v>0</v>
      </c>
      <c r="CI44" s="84">
        <v>0</v>
      </c>
      <c r="CJ44" s="84">
        <v>0</v>
      </c>
      <c r="CK44" s="84">
        <v>0</v>
      </c>
      <c r="CL44" s="84">
        <v>0</v>
      </c>
      <c r="CM44" s="84">
        <v>0</v>
      </c>
      <c r="CN44" s="84">
        <v>0</v>
      </c>
      <c r="CO44" s="84">
        <v>0</v>
      </c>
      <c r="CP44" s="84">
        <v>0</v>
      </c>
      <c r="CQ44" s="84">
        <v>0</v>
      </c>
      <c r="CR44" s="84">
        <v>0</v>
      </c>
      <c r="CS44" s="84">
        <v>0</v>
      </c>
      <c r="CT44" s="84">
        <v>0</v>
      </c>
      <c r="CU44" s="84">
        <v>0</v>
      </c>
      <c r="CV44" s="84">
        <v>0</v>
      </c>
      <c r="CW44" s="84">
        <v>0</v>
      </c>
      <c r="CX44" s="84">
        <v>0</v>
      </c>
      <c r="CY44" s="84">
        <v>0</v>
      </c>
      <c r="CZ44" s="84">
        <v>0</v>
      </c>
      <c r="DA44" s="80"/>
      <c r="DB44" s="2"/>
      <c r="DC44" s="2"/>
      <c r="DD44" s="6"/>
    </row>
    <row r="45" spans="1:108" x14ac:dyDescent="0.25">
      <c r="A45" s="2" t="s">
        <v>138</v>
      </c>
      <c r="B45" s="84">
        <v>0</v>
      </c>
      <c r="C45" s="84">
        <v>0</v>
      </c>
      <c r="D45" s="84">
        <v>0</v>
      </c>
      <c r="E45" s="84">
        <v>0</v>
      </c>
      <c r="F45" s="84">
        <v>0</v>
      </c>
      <c r="G45" s="84">
        <v>0</v>
      </c>
      <c r="H45" s="84">
        <v>2.4942000000000002E-15</v>
      </c>
      <c r="I45" s="84">
        <v>0</v>
      </c>
      <c r="J45" s="84">
        <v>0</v>
      </c>
      <c r="K45" s="84">
        <v>0</v>
      </c>
      <c r="L45" s="84">
        <v>1.47E-2</v>
      </c>
      <c r="M45" s="84">
        <v>0</v>
      </c>
      <c r="N45" s="84">
        <v>0</v>
      </c>
      <c r="O45" s="84">
        <v>0</v>
      </c>
      <c r="P45" s="84">
        <v>0</v>
      </c>
      <c r="Q45" s="84">
        <v>0</v>
      </c>
      <c r="R45" s="84">
        <v>0</v>
      </c>
      <c r="S45" s="84">
        <v>0</v>
      </c>
      <c r="T45" s="84">
        <v>0</v>
      </c>
      <c r="U45" s="84">
        <v>0</v>
      </c>
      <c r="V45" s="84">
        <v>0</v>
      </c>
      <c r="W45" s="84">
        <v>0</v>
      </c>
      <c r="X45" s="84">
        <v>0</v>
      </c>
      <c r="Y45" s="84">
        <v>0</v>
      </c>
      <c r="Z45" s="84">
        <v>0</v>
      </c>
      <c r="AA45" s="84">
        <v>0</v>
      </c>
      <c r="AB45" s="84">
        <v>0</v>
      </c>
      <c r="AC45" s="84">
        <v>0</v>
      </c>
      <c r="AD45" s="84">
        <v>0</v>
      </c>
      <c r="AE45" s="84">
        <v>0</v>
      </c>
      <c r="AF45" s="84">
        <v>0</v>
      </c>
      <c r="AG45" s="84">
        <v>0</v>
      </c>
      <c r="AH45" s="84">
        <v>0</v>
      </c>
      <c r="AI45" s="84">
        <v>0</v>
      </c>
      <c r="AJ45" s="84">
        <v>0</v>
      </c>
      <c r="AK45" s="84">
        <v>0</v>
      </c>
      <c r="AL45" s="84">
        <v>0</v>
      </c>
      <c r="AM45" s="84">
        <v>0</v>
      </c>
      <c r="AN45" s="84">
        <v>0</v>
      </c>
      <c r="AO45" s="84">
        <v>0</v>
      </c>
      <c r="AP45" s="84">
        <v>0</v>
      </c>
      <c r="AQ45" s="84">
        <v>0</v>
      </c>
      <c r="AR45" s="84">
        <v>0</v>
      </c>
      <c r="AS45" s="84">
        <v>0</v>
      </c>
      <c r="AT45" s="84">
        <v>0</v>
      </c>
      <c r="AU45" s="84">
        <v>0</v>
      </c>
      <c r="AV45" s="84">
        <v>0</v>
      </c>
      <c r="AW45" s="84">
        <v>0</v>
      </c>
      <c r="AX45" s="84">
        <v>0</v>
      </c>
      <c r="AY45" s="84">
        <v>0</v>
      </c>
      <c r="AZ45" s="84">
        <v>0</v>
      </c>
      <c r="BA45" s="84">
        <v>0</v>
      </c>
      <c r="BB45" s="84">
        <v>0</v>
      </c>
      <c r="BC45" s="84">
        <v>0</v>
      </c>
      <c r="BD45" s="84">
        <v>0</v>
      </c>
      <c r="BE45" s="84">
        <v>0</v>
      </c>
      <c r="BF45" s="84">
        <v>0</v>
      </c>
      <c r="BG45" s="84">
        <v>0</v>
      </c>
      <c r="BH45" s="84">
        <v>0</v>
      </c>
      <c r="BI45" s="84">
        <v>0</v>
      </c>
      <c r="BJ45" s="84">
        <v>0</v>
      </c>
      <c r="BK45" s="84">
        <v>0</v>
      </c>
      <c r="BL45" s="84">
        <v>0</v>
      </c>
      <c r="BM45" s="84">
        <v>0</v>
      </c>
      <c r="BN45" s="84">
        <v>0</v>
      </c>
      <c r="BO45" s="84">
        <v>0</v>
      </c>
      <c r="BP45" s="84">
        <v>0</v>
      </c>
      <c r="BQ45" s="84">
        <v>0</v>
      </c>
      <c r="BR45" s="84">
        <v>0</v>
      </c>
      <c r="BS45" s="84">
        <v>0</v>
      </c>
      <c r="BT45" s="84">
        <v>0</v>
      </c>
      <c r="BU45" s="84">
        <v>0</v>
      </c>
      <c r="BV45" s="84">
        <v>0</v>
      </c>
      <c r="BW45" s="84">
        <v>0</v>
      </c>
      <c r="BX45" s="84">
        <v>0</v>
      </c>
      <c r="BY45" s="84">
        <v>0</v>
      </c>
      <c r="BZ45" s="84">
        <v>0</v>
      </c>
      <c r="CA45" s="84">
        <v>0</v>
      </c>
      <c r="CB45" s="84">
        <v>0</v>
      </c>
      <c r="CC45" s="84">
        <v>0</v>
      </c>
      <c r="CD45" s="84">
        <v>0</v>
      </c>
      <c r="CE45" s="84">
        <v>0</v>
      </c>
      <c r="CF45" s="84">
        <v>0</v>
      </c>
      <c r="CG45" s="84">
        <v>0</v>
      </c>
      <c r="CH45" s="84">
        <v>0</v>
      </c>
      <c r="CI45" s="84">
        <v>0</v>
      </c>
      <c r="CJ45" s="84">
        <v>0</v>
      </c>
      <c r="CK45" s="84">
        <v>0</v>
      </c>
      <c r="CL45" s="84">
        <v>0</v>
      </c>
      <c r="CM45" s="84">
        <v>0</v>
      </c>
      <c r="CN45" s="84">
        <v>0</v>
      </c>
      <c r="CO45" s="84">
        <v>0</v>
      </c>
      <c r="CP45" s="84">
        <v>0</v>
      </c>
      <c r="CQ45" s="84">
        <v>0</v>
      </c>
      <c r="CR45" s="84">
        <v>0</v>
      </c>
      <c r="CS45" s="84">
        <v>0</v>
      </c>
      <c r="CT45" s="84">
        <v>0</v>
      </c>
      <c r="CU45" s="84">
        <v>0</v>
      </c>
      <c r="CV45" s="84">
        <v>0</v>
      </c>
      <c r="CW45" s="84">
        <v>0</v>
      </c>
      <c r="CX45" s="84">
        <v>0</v>
      </c>
      <c r="CY45" s="84">
        <v>0</v>
      </c>
      <c r="CZ45" s="84">
        <v>0</v>
      </c>
      <c r="DA45" s="80"/>
      <c r="DB45" s="2"/>
      <c r="DC45" s="2"/>
      <c r="DD45" s="6"/>
    </row>
    <row r="46" spans="1:108" x14ac:dyDescent="0.25">
      <c r="A46" s="2" t="s">
        <v>141</v>
      </c>
      <c r="B46" s="84">
        <v>0</v>
      </c>
      <c r="C46" s="84">
        <v>0</v>
      </c>
      <c r="D46" s="84">
        <v>0</v>
      </c>
      <c r="E46" s="84">
        <v>0</v>
      </c>
      <c r="F46" s="84">
        <v>0</v>
      </c>
      <c r="G46" s="84">
        <v>0</v>
      </c>
      <c r="H46" s="84">
        <v>3.3578499999999999E-16</v>
      </c>
      <c r="I46" s="84">
        <v>0</v>
      </c>
      <c r="J46" s="84">
        <v>0</v>
      </c>
      <c r="K46" s="84">
        <v>0</v>
      </c>
      <c r="L46" s="84">
        <v>1.9798099999999999E-2</v>
      </c>
      <c r="M46" s="84">
        <v>0</v>
      </c>
      <c r="N46" s="84">
        <v>0</v>
      </c>
      <c r="O46" s="84">
        <v>0</v>
      </c>
      <c r="P46" s="84">
        <v>0</v>
      </c>
      <c r="Q46" s="84">
        <v>0</v>
      </c>
      <c r="R46" s="84">
        <v>0</v>
      </c>
      <c r="S46" s="84">
        <v>0</v>
      </c>
      <c r="T46" s="84">
        <v>0</v>
      </c>
      <c r="U46" s="84">
        <v>0</v>
      </c>
      <c r="V46" s="84">
        <v>0</v>
      </c>
      <c r="W46" s="84">
        <v>0</v>
      </c>
      <c r="X46" s="84">
        <v>0</v>
      </c>
      <c r="Y46" s="84">
        <v>0</v>
      </c>
      <c r="Z46" s="84">
        <v>0</v>
      </c>
      <c r="AA46" s="84">
        <v>0</v>
      </c>
      <c r="AB46" s="84">
        <v>0</v>
      </c>
      <c r="AC46" s="84">
        <v>0</v>
      </c>
      <c r="AD46" s="84">
        <v>0</v>
      </c>
      <c r="AE46" s="84">
        <v>0</v>
      </c>
      <c r="AF46" s="84">
        <v>0</v>
      </c>
      <c r="AG46" s="84">
        <v>0</v>
      </c>
      <c r="AH46" s="84">
        <v>0</v>
      </c>
      <c r="AI46" s="84">
        <v>0</v>
      </c>
      <c r="AJ46" s="84">
        <v>0</v>
      </c>
      <c r="AK46" s="84">
        <v>0</v>
      </c>
      <c r="AL46" s="84">
        <v>0</v>
      </c>
      <c r="AM46" s="84">
        <v>0</v>
      </c>
      <c r="AN46" s="84">
        <v>0</v>
      </c>
      <c r="AO46" s="84">
        <v>0</v>
      </c>
      <c r="AP46" s="84">
        <v>0</v>
      </c>
      <c r="AQ46" s="84">
        <v>0</v>
      </c>
      <c r="AR46" s="84">
        <v>0</v>
      </c>
      <c r="AS46" s="84">
        <v>0</v>
      </c>
      <c r="AT46" s="84">
        <v>0</v>
      </c>
      <c r="AU46" s="84">
        <v>0</v>
      </c>
      <c r="AV46" s="84">
        <v>0</v>
      </c>
      <c r="AW46" s="84">
        <v>0</v>
      </c>
      <c r="AX46" s="84">
        <v>0</v>
      </c>
      <c r="AY46" s="84">
        <v>0</v>
      </c>
      <c r="AZ46" s="84">
        <v>0</v>
      </c>
      <c r="BA46" s="84">
        <v>0</v>
      </c>
      <c r="BB46" s="84">
        <v>0</v>
      </c>
      <c r="BC46" s="84">
        <v>0</v>
      </c>
      <c r="BD46" s="84">
        <v>0</v>
      </c>
      <c r="BE46" s="84">
        <v>0</v>
      </c>
      <c r="BF46" s="84">
        <v>0</v>
      </c>
      <c r="BG46" s="84">
        <v>0</v>
      </c>
      <c r="BH46" s="84">
        <v>0</v>
      </c>
      <c r="BI46" s="84">
        <v>0</v>
      </c>
      <c r="BJ46" s="84">
        <v>0</v>
      </c>
      <c r="BK46" s="84">
        <v>0</v>
      </c>
      <c r="BL46" s="84">
        <v>0</v>
      </c>
      <c r="BM46" s="84">
        <v>0</v>
      </c>
      <c r="BN46" s="84">
        <v>0</v>
      </c>
      <c r="BO46" s="84">
        <v>0</v>
      </c>
      <c r="BP46" s="84">
        <v>0</v>
      </c>
      <c r="BQ46" s="84">
        <v>0</v>
      </c>
      <c r="BR46" s="84">
        <v>0</v>
      </c>
      <c r="BS46" s="84">
        <v>0</v>
      </c>
      <c r="BT46" s="84">
        <v>0</v>
      </c>
      <c r="BU46" s="84">
        <v>0</v>
      </c>
      <c r="BV46" s="84">
        <v>0</v>
      </c>
      <c r="BW46" s="84">
        <v>0</v>
      </c>
      <c r="BX46" s="84">
        <v>0</v>
      </c>
      <c r="BY46" s="84">
        <v>0</v>
      </c>
      <c r="BZ46" s="84">
        <v>0</v>
      </c>
      <c r="CA46" s="84">
        <v>0</v>
      </c>
      <c r="CB46" s="84">
        <v>0</v>
      </c>
      <c r="CC46" s="84">
        <v>0</v>
      </c>
      <c r="CD46" s="84">
        <v>0</v>
      </c>
      <c r="CE46" s="84">
        <v>0</v>
      </c>
      <c r="CF46" s="84">
        <v>0</v>
      </c>
      <c r="CG46" s="84">
        <v>0</v>
      </c>
      <c r="CH46" s="84">
        <v>0</v>
      </c>
      <c r="CI46" s="84">
        <v>0</v>
      </c>
      <c r="CJ46" s="84">
        <v>0</v>
      </c>
      <c r="CK46" s="84">
        <v>0</v>
      </c>
      <c r="CL46" s="84">
        <v>0</v>
      </c>
      <c r="CM46" s="84">
        <v>0</v>
      </c>
      <c r="CN46" s="84">
        <v>0</v>
      </c>
      <c r="CO46" s="84">
        <v>0</v>
      </c>
      <c r="CP46" s="84">
        <v>0</v>
      </c>
      <c r="CQ46" s="84">
        <v>0</v>
      </c>
      <c r="CR46" s="84">
        <v>0</v>
      </c>
      <c r="CS46" s="84">
        <v>0</v>
      </c>
      <c r="CT46" s="84">
        <v>0</v>
      </c>
      <c r="CU46" s="84">
        <v>0</v>
      </c>
      <c r="CV46" s="84">
        <v>0</v>
      </c>
      <c r="CW46" s="84">
        <v>0</v>
      </c>
      <c r="CX46" s="84">
        <v>0</v>
      </c>
      <c r="CY46" s="84">
        <v>0</v>
      </c>
      <c r="CZ46" s="84">
        <v>0</v>
      </c>
      <c r="DA46" s="80"/>
      <c r="DB46" s="2"/>
      <c r="DC46" s="2"/>
      <c r="DD46" s="6"/>
    </row>
    <row r="47" spans="1:108" x14ac:dyDescent="0.25">
      <c r="A47" s="2" t="s">
        <v>144</v>
      </c>
      <c r="B47" s="84">
        <v>0</v>
      </c>
      <c r="C47" s="84">
        <v>0</v>
      </c>
      <c r="D47" s="84">
        <v>0</v>
      </c>
      <c r="E47" s="84">
        <v>0</v>
      </c>
      <c r="F47" s="84">
        <v>0</v>
      </c>
      <c r="G47" s="84">
        <v>0</v>
      </c>
      <c r="H47" s="84">
        <v>1.16823E-14</v>
      </c>
      <c r="I47" s="84">
        <v>0</v>
      </c>
      <c r="J47" s="84">
        <v>0</v>
      </c>
      <c r="K47" s="84">
        <v>0</v>
      </c>
      <c r="L47" s="84">
        <v>3.5863699999999998E-2</v>
      </c>
      <c r="M47" s="84">
        <v>0</v>
      </c>
      <c r="N47" s="84">
        <v>0</v>
      </c>
      <c r="O47" s="84">
        <v>0</v>
      </c>
      <c r="P47" s="84">
        <v>0</v>
      </c>
      <c r="Q47" s="84">
        <v>0</v>
      </c>
      <c r="R47" s="84">
        <v>0</v>
      </c>
      <c r="S47" s="84">
        <v>0</v>
      </c>
      <c r="T47" s="84">
        <v>0</v>
      </c>
      <c r="U47" s="84">
        <v>0</v>
      </c>
      <c r="V47" s="84">
        <v>0</v>
      </c>
      <c r="W47" s="84">
        <v>0</v>
      </c>
      <c r="X47" s="84">
        <v>0</v>
      </c>
      <c r="Y47" s="84">
        <v>0</v>
      </c>
      <c r="Z47" s="84">
        <v>0</v>
      </c>
      <c r="AA47" s="84">
        <v>0</v>
      </c>
      <c r="AB47" s="84">
        <v>0</v>
      </c>
      <c r="AC47" s="84">
        <v>0</v>
      </c>
      <c r="AD47" s="84">
        <v>0</v>
      </c>
      <c r="AE47" s="84">
        <v>0</v>
      </c>
      <c r="AF47" s="84">
        <v>0</v>
      </c>
      <c r="AG47" s="84">
        <v>0</v>
      </c>
      <c r="AH47" s="84">
        <v>0</v>
      </c>
      <c r="AI47" s="84">
        <v>0</v>
      </c>
      <c r="AJ47" s="84">
        <v>0</v>
      </c>
      <c r="AK47" s="84">
        <v>0</v>
      </c>
      <c r="AL47" s="84">
        <v>0</v>
      </c>
      <c r="AM47" s="84">
        <v>0</v>
      </c>
      <c r="AN47" s="84">
        <v>0</v>
      </c>
      <c r="AO47" s="84">
        <v>0</v>
      </c>
      <c r="AP47" s="84">
        <v>0</v>
      </c>
      <c r="AQ47" s="84">
        <v>0</v>
      </c>
      <c r="AR47" s="84">
        <v>0</v>
      </c>
      <c r="AS47" s="84">
        <v>0</v>
      </c>
      <c r="AT47" s="84">
        <v>0</v>
      </c>
      <c r="AU47" s="84">
        <v>0</v>
      </c>
      <c r="AV47" s="84">
        <v>0</v>
      </c>
      <c r="AW47" s="84">
        <v>0</v>
      </c>
      <c r="AX47" s="84">
        <v>0</v>
      </c>
      <c r="AY47" s="84">
        <v>0</v>
      </c>
      <c r="AZ47" s="84">
        <v>0</v>
      </c>
      <c r="BA47" s="84">
        <v>0</v>
      </c>
      <c r="BB47" s="84">
        <v>0</v>
      </c>
      <c r="BC47" s="84">
        <v>0</v>
      </c>
      <c r="BD47" s="84">
        <v>0</v>
      </c>
      <c r="BE47" s="84">
        <v>0</v>
      </c>
      <c r="BF47" s="84">
        <v>0</v>
      </c>
      <c r="BG47" s="84">
        <v>0</v>
      </c>
      <c r="BH47" s="84">
        <v>0</v>
      </c>
      <c r="BI47" s="84">
        <v>0</v>
      </c>
      <c r="BJ47" s="84">
        <v>0</v>
      </c>
      <c r="BK47" s="84">
        <v>0</v>
      </c>
      <c r="BL47" s="84">
        <v>0</v>
      </c>
      <c r="BM47" s="84">
        <v>0</v>
      </c>
      <c r="BN47" s="84">
        <v>0</v>
      </c>
      <c r="BO47" s="84">
        <v>0</v>
      </c>
      <c r="BP47" s="84">
        <v>0</v>
      </c>
      <c r="BQ47" s="84">
        <v>0</v>
      </c>
      <c r="BR47" s="84">
        <v>0</v>
      </c>
      <c r="BS47" s="84">
        <v>0</v>
      </c>
      <c r="BT47" s="84">
        <v>0</v>
      </c>
      <c r="BU47" s="84">
        <v>0</v>
      </c>
      <c r="BV47" s="84">
        <v>0</v>
      </c>
      <c r="BW47" s="84">
        <v>0</v>
      </c>
      <c r="BX47" s="84">
        <v>0</v>
      </c>
      <c r="BY47" s="84">
        <v>0</v>
      </c>
      <c r="BZ47" s="84">
        <v>0</v>
      </c>
      <c r="CA47" s="84">
        <v>0</v>
      </c>
      <c r="CB47" s="84">
        <v>0</v>
      </c>
      <c r="CC47" s="84">
        <v>0</v>
      </c>
      <c r="CD47" s="84">
        <v>0</v>
      </c>
      <c r="CE47" s="84">
        <v>0</v>
      </c>
      <c r="CF47" s="84">
        <v>0</v>
      </c>
      <c r="CG47" s="84">
        <v>0</v>
      </c>
      <c r="CH47" s="84">
        <v>0</v>
      </c>
      <c r="CI47" s="84">
        <v>0</v>
      </c>
      <c r="CJ47" s="84">
        <v>0</v>
      </c>
      <c r="CK47" s="84">
        <v>0</v>
      </c>
      <c r="CL47" s="84">
        <v>0</v>
      </c>
      <c r="CM47" s="84">
        <v>0</v>
      </c>
      <c r="CN47" s="84">
        <v>0</v>
      </c>
      <c r="CO47" s="84">
        <v>0</v>
      </c>
      <c r="CP47" s="84">
        <v>0</v>
      </c>
      <c r="CQ47" s="84">
        <v>0</v>
      </c>
      <c r="CR47" s="84">
        <v>0</v>
      </c>
      <c r="CS47" s="84">
        <v>0</v>
      </c>
      <c r="CT47" s="84">
        <v>0</v>
      </c>
      <c r="CU47" s="84">
        <v>0</v>
      </c>
      <c r="CV47" s="84">
        <v>0</v>
      </c>
      <c r="CW47" s="84">
        <v>0</v>
      </c>
      <c r="CX47" s="84">
        <v>0</v>
      </c>
      <c r="CY47" s="84">
        <v>0</v>
      </c>
      <c r="CZ47" s="84">
        <v>0</v>
      </c>
      <c r="DA47" s="80"/>
      <c r="DB47" s="2"/>
      <c r="DC47" s="2"/>
      <c r="DD47" s="6"/>
    </row>
    <row r="48" spans="1:108" x14ac:dyDescent="0.25">
      <c r="A48" s="2" t="s">
        <v>147</v>
      </c>
      <c r="B48" s="84">
        <v>0</v>
      </c>
      <c r="C48" s="84">
        <v>0</v>
      </c>
      <c r="D48" s="84">
        <v>0</v>
      </c>
      <c r="E48" s="84">
        <v>0</v>
      </c>
      <c r="F48" s="84">
        <v>0</v>
      </c>
      <c r="G48" s="84">
        <v>0</v>
      </c>
      <c r="H48" s="84">
        <v>0</v>
      </c>
      <c r="I48" s="84">
        <v>0</v>
      </c>
      <c r="J48" s="84">
        <v>0</v>
      </c>
      <c r="K48" s="84">
        <v>1.99388E-3</v>
      </c>
      <c r="L48" s="84">
        <v>0</v>
      </c>
      <c r="M48" s="84">
        <v>0</v>
      </c>
      <c r="N48" s="84">
        <v>0</v>
      </c>
      <c r="O48" s="84">
        <v>0</v>
      </c>
      <c r="P48" s="84">
        <v>0</v>
      </c>
      <c r="Q48" s="84">
        <v>0</v>
      </c>
      <c r="R48" s="84">
        <v>0</v>
      </c>
      <c r="S48" s="84">
        <v>0</v>
      </c>
      <c r="T48" s="84">
        <v>0</v>
      </c>
      <c r="U48" s="84">
        <v>0</v>
      </c>
      <c r="V48" s="84">
        <v>0</v>
      </c>
      <c r="W48" s="84">
        <v>0</v>
      </c>
      <c r="X48" s="84">
        <v>0</v>
      </c>
      <c r="Y48" s="84">
        <v>0</v>
      </c>
      <c r="Z48" s="84">
        <v>0</v>
      </c>
      <c r="AA48" s="84">
        <v>0</v>
      </c>
      <c r="AB48" s="84">
        <v>0</v>
      </c>
      <c r="AC48" s="84">
        <v>0</v>
      </c>
      <c r="AD48" s="84">
        <v>0</v>
      </c>
      <c r="AE48" s="84">
        <v>0</v>
      </c>
      <c r="AF48" s="84">
        <v>0</v>
      </c>
      <c r="AG48" s="84">
        <v>0</v>
      </c>
      <c r="AH48" s="84">
        <v>0</v>
      </c>
      <c r="AI48" s="84">
        <v>0</v>
      </c>
      <c r="AJ48" s="84">
        <v>0</v>
      </c>
      <c r="AK48" s="84">
        <v>0</v>
      </c>
      <c r="AL48" s="84">
        <v>0</v>
      </c>
      <c r="AM48" s="84">
        <v>0</v>
      </c>
      <c r="AN48" s="84">
        <v>0</v>
      </c>
      <c r="AO48" s="84">
        <v>0</v>
      </c>
      <c r="AP48" s="84">
        <v>0</v>
      </c>
      <c r="AQ48" s="84">
        <v>0</v>
      </c>
      <c r="AR48" s="84">
        <v>0</v>
      </c>
      <c r="AS48" s="84">
        <v>0</v>
      </c>
      <c r="AT48" s="84">
        <v>0</v>
      </c>
      <c r="AU48" s="84">
        <v>0</v>
      </c>
      <c r="AV48" s="84">
        <v>0</v>
      </c>
      <c r="AW48" s="84">
        <v>0</v>
      </c>
      <c r="AX48" s="84">
        <v>0</v>
      </c>
      <c r="AY48" s="84">
        <v>0</v>
      </c>
      <c r="AZ48" s="84">
        <v>0</v>
      </c>
      <c r="BA48" s="84">
        <v>0</v>
      </c>
      <c r="BB48" s="84">
        <v>0</v>
      </c>
      <c r="BC48" s="84">
        <v>0</v>
      </c>
      <c r="BD48" s="84">
        <v>0</v>
      </c>
      <c r="BE48" s="84">
        <v>0</v>
      </c>
      <c r="BF48" s="84">
        <v>0</v>
      </c>
      <c r="BG48" s="84">
        <v>0</v>
      </c>
      <c r="BH48" s="84">
        <v>0</v>
      </c>
      <c r="BI48" s="84">
        <v>0</v>
      </c>
      <c r="BJ48" s="84">
        <v>0</v>
      </c>
      <c r="BK48" s="84">
        <v>0</v>
      </c>
      <c r="BL48" s="84">
        <v>0</v>
      </c>
      <c r="BM48" s="84">
        <v>0</v>
      </c>
      <c r="BN48" s="84">
        <v>0</v>
      </c>
      <c r="BO48" s="84">
        <v>0</v>
      </c>
      <c r="BP48" s="84">
        <v>0</v>
      </c>
      <c r="BQ48" s="84">
        <v>0</v>
      </c>
      <c r="BR48" s="84">
        <v>0</v>
      </c>
      <c r="BS48" s="84">
        <v>0</v>
      </c>
      <c r="BT48" s="84">
        <v>0</v>
      </c>
      <c r="BU48" s="84">
        <v>0</v>
      </c>
      <c r="BV48" s="84">
        <v>0</v>
      </c>
      <c r="BW48" s="84">
        <v>0</v>
      </c>
      <c r="BX48" s="84">
        <v>0</v>
      </c>
      <c r="BY48" s="84">
        <v>0</v>
      </c>
      <c r="BZ48" s="84">
        <v>0</v>
      </c>
      <c r="CA48" s="84">
        <v>0</v>
      </c>
      <c r="CB48" s="84">
        <v>0</v>
      </c>
      <c r="CC48" s="84">
        <v>0</v>
      </c>
      <c r="CD48" s="84">
        <v>0</v>
      </c>
      <c r="CE48" s="84">
        <v>0</v>
      </c>
      <c r="CF48" s="84">
        <v>0</v>
      </c>
      <c r="CG48" s="84">
        <v>0</v>
      </c>
      <c r="CH48" s="84">
        <v>0</v>
      </c>
      <c r="CI48" s="84">
        <v>0</v>
      </c>
      <c r="CJ48" s="84">
        <v>0</v>
      </c>
      <c r="CK48" s="84">
        <v>0</v>
      </c>
      <c r="CL48" s="84">
        <v>0</v>
      </c>
      <c r="CM48" s="84">
        <v>0</v>
      </c>
      <c r="CN48" s="84">
        <v>0</v>
      </c>
      <c r="CO48" s="84">
        <v>0</v>
      </c>
      <c r="CP48" s="84">
        <v>0</v>
      </c>
      <c r="CQ48" s="84">
        <v>0</v>
      </c>
      <c r="CR48" s="84">
        <v>0</v>
      </c>
      <c r="CS48" s="84">
        <v>0</v>
      </c>
      <c r="CT48" s="84">
        <v>0</v>
      </c>
      <c r="CU48" s="84">
        <v>0</v>
      </c>
      <c r="CV48" s="84">
        <v>0</v>
      </c>
      <c r="CW48" s="84">
        <v>0</v>
      </c>
      <c r="CX48" s="84">
        <v>0</v>
      </c>
      <c r="CY48" s="84">
        <v>0</v>
      </c>
      <c r="CZ48" s="84">
        <v>0</v>
      </c>
      <c r="DA48" s="80"/>
      <c r="DB48" s="2"/>
      <c r="DC48" s="2"/>
      <c r="DD48" s="6"/>
    </row>
    <row r="49" spans="1:108" x14ac:dyDescent="0.25">
      <c r="A49" s="2" t="s">
        <v>150</v>
      </c>
      <c r="B49" s="84">
        <v>0</v>
      </c>
      <c r="C49" s="84">
        <v>0</v>
      </c>
      <c r="D49" s="84">
        <v>0</v>
      </c>
      <c r="E49" s="84">
        <v>0</v>
      </c>
      <c r="F49" s="84">
        <v>0</v>
      </c>
      <c r="G49" s="84">
        <v>3.1524000000000003E-2</v>
      </c>
      <c r="H49" s="84">
        <v>0</v>
      </c>
      <c r="I49" s="84">
        <v>0</v>
      </c>
      <c r="J49" s="84">
        <v>0</v>
      </c>
      <c r="K49" s="84">
        <v>5.9044099999999997E-3</v>
      </c>
      <c r="L49" s="84">
        <v>0</v>
      </c>
      <c r="M49" s="84">
        <v>0</v>
      </c>
      <c r="N49" s="84">
        <v>3.1360300000000001E-2</v>
      </c>
      <c r="O49" s="84">
        <v>5.0181000000000003E-2</v>
      </c>
      <c r="P49" s="84">
        <v>0</v>
      </c>
      <c r="Q49" s="84">
        <v>0</v>
      </c>
      <c r="R49" s="84">
        <v>0</v>
      </c>
      <c r="S49" s="84">
        <v>0</v>
      </c>
      <c r="T49" s="84">
        <v>0</v>
      </c>
      <c r="U49" s="84">
        <v>0</v>
      </c>
      <c r="V49" s="84">
        <v>0</v>
      </c>
      <c r="W49" s="84">
        <v>0</v>
      </c>
      <c r="X49" s="84">
        <v>0</v>
      </c>
      <c r="Y49" s="84">
        <v>0</v>
      </c>
      <c r="Z49" s="84">
        <v>0</v>
      </c>
      <c r="AA49" s="84">
        <v>0</v>
      </c>
      <c r="AB49" s="84">
        <v>0</v>
      </c>
      <c r="AC49" s="84">
        <v>0</v>
      </c>
      <c r="AD49" s="84">
        <v>0</v>
      </c>
      <c r="AE49" s="84">
        <v>0</v>
      </c>
      <c r="AF49" s="84">
        <v>0</v>
      </c>
      <c r="AG49" s="84">
        <v>0</v>
      </c>
      <c r="AH49" s="84">
        <v>0</v>
      </c>
      <c r="AI49" s="84">
        <v>0</v>
      </c>
      <c r="AJ49" s="84">
        <v>0</v>
      </c>
      <c r="AK49" s="84">
        <v>0</v>
      </c>
      <c r="AL49" s="84">
        <v>0</v>
      </c>
      <c r="AM49" s="84">
        <v>0</v>
      </c>
      <c r="AN49" s="84">
        <v>0</v>
      </c>
      <c r="AO49" s="84">
        <v>0</v>
      </c>
      <c r="AP49" s="84">
        <v>0</v>
      </c>
      <c r="AQ49" s="84">
        <v>0</v>
      </c>
      <c r="AR49" s="84">
        <v>0</v>
      </c>
      <c r="AS49" s="84">
        <v>0</v>
      </c>
      <c r="AT49" s="84">
        <v>0</v>
      </c>
      <c r="AU49" s="84">
        <v>0</v>
      </c>
      <c r="AV49" s="84">
        <v>0</v>
      </c>
      <c r="AW49" s="84">
        <v>0</v>
      </c>
      <c r="AX49" s="84">
        <v>0</v>
      </c>
      <c r="AY49" s="84">
        <v>0</v>
      </c>
      <c r="AZ49" s="84">
        <v>0</v>
      </c>
      <c r="BA49" s="84">
        <v>0</v>
      </c>
      <c r="BB49" s="84">
        <v>0</v>
      </c>
      <c r="BC49" s="84">
        <v>0</v>
      </c>
      <c r="BD49" s="84">
        <v>0</v>
      </c>
      <c r="BE49" s="84">
        <v>0</v>
      </c>
      <c r="BF49" s="84">
        <v>0</v>
      </c>
      <c r="BG49" s="84">
        <v>0</v>
      </c>
      <c r="BH49" s="84">
        <v>0</v>
      </c>
      <c r="BI49" s="84">
        <v>0</v>
      </c>
      <c r="BJ49" s="84">
        <v>0</v>
      </c>
      <c r="BK49" s="84">
        <v>0</v>
      </c>
      <c r="BL49" s="84">
        <v>0</v>
      </c>
      <c r="BM49" s="84">
        <v>0</v>
      </c>
      <c r="BN49" s="84">
        <v>0</v>
      </c>
      <c r="BO49" s="84">
        <v>0</v>
      </c>
      <c r="BP49" s="84">
        <v>0</v>
      </c>
      <c r="BQ49" s="84">
        <v>0</v>
      </c>
      <c r="BR49" s="84">
        <v>0</v>
      </c>
      <c r="BS49" s="84">
        <v>0</v>
      </c>
      <c r="BT49" s="84">
        <v>0</v>
      </c>
      <c r="BU49" s="84">
        <v>0</v>
      </c>
      <c r="BV49" s="84">
        <v>0</v>
      </c>
      <c r="BW49" s="84">
        <v>0</v>
      </c>
      <c r="BX49" s="84">
        <v>0</v>
      </c>
      <c r="BY49" s="84">
        <v>0</v>
      </c>
      <c r="BZ49" s="84">
        <v>0</v>
      </c>
      <c r="CA49" s="84">
        <v>0</v>
      </c>
      <c r="CB49" s="84">
        <v>0</v>
      </c>
      <c r="CC49" s="84">
        <v>0</v>
      </c>
      <c r="CD49" s="84">
        <v>0</v>
      </c>
      <c r="CE49" s="84">
        <v>0</v>
      </c>
      <c r="CF49" s="84">
        <v>0</v>
      </c>
      <c r="CG49" s="84">
        <v>0</v>
      </c>
      <c r="CH49" s="84">
        <v>0</v>
      </c>
      <c r="CI49" s="84">
        <v>0</v>
      </c>
      <c r="CJ49" s="84">
        <v>0</v>
      </c>
      <c r="CK49" s="84">
        <v>0</v>
      </c>
      <c r="CL49" s="84">
        <v>0</v>
      </c>
      <c r="CM49" s="84">
        <v>0</v>
      </c>
      <c r="CN49" s="84">
        <v>0</v>
      </c>
      <c r="CO49" s="84">
        <v>0</v>
      </c>
      <c r="CP49" s="84">
        <v>0</v>
      </c>
      <c r="CQ49" s="84">
        <v>0</v>
      </c>
      <c r="CR49" s="84">
        <v>0</v>
      </c>
      <c r="CS49" s="84">
        <v>0</v>
      </c>
      <c r="CT49" s="84">
        <v>0</v>
      </c>
      <c r="CU49" s="84">
        <v>0</v>
      </c>
      <c r="CV49" s="84">
        <v>0</v>
      </c>
      <c r="CW49" s="84">
        <v>0</v>
      </c>
      <c r="CX49" s="84">
        <v>0</v>
      </c>
      <c r="CY49" s="84">
        <v>0</v>
      </c>
      <c r="CZ49" s="84">
        <v>0</v>
      </c>
      <c r="DA49" s="80"/>
      <c r="DB49" s="2"/>
      <c r="DC49" s="2"/>
      <c r="DD49" s="6"/>
    </row>
    <row r="50" spans="1:108" x14ac:dyDescent="0.25">
      <c r="A50" s="2" t="s">
        <v>153</v>
      </c>
      <c r="B50" s="84">
        <v>0</v>
      </c>
      <c r="C50" s="84">
        <v>5.2950000000000002E-4</v>
      </c>
      <c r="D50" s="84">
        <v>0</v>
      </c>
      <c r="E50" s="84">
        <v>0</v>
      </c>
      <c r="F50" s="84">
        <v>0</v>
      </c>
      <c r="G50" s="84">
        <v>0</v>
      </c>
      <c r="H50" s="84">
        <v>0</v>
      </c>
      <c r="I50" s="84">
        <v>0</v>
      </c>
      <c r="J50" s="84">
        <v>0</v>
      </c>
      <c r="K50" s="84">
        <v>0</v>
      </c>
      <c r="L50" s="84">
        <v>0</v>
      </c>
      <c r="M50" s="84">
        <v>0</v>
      </c>
      <c r="N50" s="84">
        <v>0</v>
      </c>
      <c r="O50" s="84">
        <v>0</v>
      </c>
      <c r="P50" s="84">
        <v>0</v>
      </c>
      <c r="Q50" s="84">
        <v>0</v>
      </c>
      <c r="R50" s="84">
        <v>0</v>
      </c>
      <c r="S50" s="84">
        <v>0</v>
      </c>
      <c r="T50" s="84">
        <v>0</v>
      </c>
      <c r="U50" s="84">
        <v>0</v>
      </c>
      <c r="V50" s="84">
        <v>0</v>
      </c>
      <c r="W50" s="84">
        <v>0</v>
      </c>
      <c r="X50" s="84">
        <v>0</v>
      </c>
      <c r="Y50" s="84">
        <v>0</v>
      </c>
      <c r="Z50" s="84">
        <v>0</v>
      </c>
      <c r="AA50" s="84">
        <v>0</v>
      </c>
      <c r="AB50" s="84">
        <v>0</v>
      </c>
      <c r="AC50" s="84">
        <v>0</v>
      </c>
      <c r="AD50" s="84">
        <v>0</v>
      </c>
      <c r="AE50" s="84">
        <v>0</v>
      </c>
      <c r="AF50" s="84">
        <v>0</v>
      </c>
      <c r="AG50" s="84">
        <v>0</v>
      </c>
      <c r="AH50" s="84">
        <v>0</v>
      </c>
      <c r="AI50" s="84">
        <v>0</v>
      </c>
      <c r="AJ50" s="84">
        <v>0</v>
      </c>
      <c r="AK50" s="84">
        <v>0</v>
      </c>
      <c r="AL50" s="84">
        <v>0</v>
      </c>
      <c r="AM50" s="84">
        <v>0</v>
      </c>
      <c r="AN50" s="84">
        <v>0</v>
      </c>
      <c r="AO50" s="84">
        <v>0</v>
      </c>
      <c r="AP50" s="84">
        <v>0</v>
      </c>
      <c r="AQ50" s="84">
        <v>0</v>
      </c>
      <c r="AR50" s="84">
        <v>0</v>
      </c>
      <c r="AS50" s="84">
        <v>0</v>
      </c>
      <c r="AT50" s="84">
        <v>0</v>
      </c>
      <c r="AU50" s="84">
        <v>0</v>
      </c>
      <c r="AV50" s="84">
        <v>0</v>
      </c>
      <c r="AW50" s="84">
        <v>0</v>
      </c>
      <c r="AX50" s="84">
        <v>0</v>
      </c>
      <c r="AY50" s="84">
        <v>0</v>
      </c>
      <c r="AZ50" s="84">
        <v>0</v>
      </c>
      <c r="BA50" s="84">
        <v>0</v>
      </c>
      <c r="BB50" s="84">
        <v>0</v>
      </c>
      <c r="BC50" s="84">
        <v>0</v>
      </c>
      <c r="BD50" s="84">
        <v>0</v>
      </c>
      <c r="BE50" s="84">
        <v>0</v>
      </c>
      <c r="BF50" s="84">
        <v>0</v>
      </c>
      <c r="BG50" s="84">
        <v>0</v>
      </c>
      <c r="BH50" s="84">
        <v>0</v>
      </c>
      <c r="BI50" s="84">
        <v>0</v>
      </c>
      <c r="BJ50" s="84">
        <v>0</v>
      </c>
      <c r="BK50" s="84">
        <v>0</v>
      </c>
      <c r="BL50" s="84">
        <v>0</v>
      </c>
      <c r="BM50" s="84">
        <v>0</v>
      </c>
      <c r="BN50" s="84">
        <v>0</v>
      </c>
      <c r="BO50" s="84">
        <v>0</v>
      </c>
      <c r="BP50" s="84">
        <v>0</v>
      </c>
      <c r="BQ50" s="84">
        <v>0</v>
      </c>
      <c r="BR50" s="84">
        <v>0</v>
      </c>
      <c r="BS50" s="84">
        <v>0</v>
      </c>
      <c r="BT50" s="84">
        <v>0</v>
      </c>
      <c r="BU50" s="84">
        <v>0</v>
      </c>
      <c r="BV50" s="84">
        <v>0</v>
      </c>
      <c r="BW50" s="84">
        <v>0</v>
      </c>
      <c r="BX50" s="84">
        <v>0</v>
      </c>
      <c r="BY50" s="84">
        <v>0</v>
      </c>
      <c r="BZ50" s="84">
        <v>0</v>
      </c>
      <c r="CA50" s="84">
        <v>0</v>
      </c>
      <c r="CB50" s="84">
        <v>0</v>
      </c>
      <c r="CC50" s="84">
        <v>0</v>
      </c>
      <c r="CD50" s="84">
        <v>0</v>
      </c>
      <c r="CE50" s="84">
        <v>0</v>
      </c>
      <c r="CF50" s="84">
        <v>0</v>
      </c>
      <c r="CG50" s="84">
        <v>0</v>
      </c>
      <c r="CH50" s="84">
        <v>0</v>
      </c>
      <c r="CI50" s="84">
        <v>0</v>
      </c>
      <c r="CJ50" s="84">
        <v>0</v>
      </c>
      <c r="CK50" s="84">
        <v>0</v>
      </c>
      <c r="CL50" s="84">
        <v>0</v>
      </c>
      <c r="CM50" s="84">
        <v>0</v>
      </c>
      <c r="CN50" s="84">
        <v>0</v>
      </c>
      <c r="CO50" s="84">
        <v>0</v>
      </c>
      <c r="CP50" s="84">
        <v>0</v>
      </c>
      <c r="CQ50" s="84">
        <v>0</v>
      </c>
      <c r="CR50" s="84">
        <v>0</v>
      </c>
      <c r="CS50" s="84">
        <v>0</v>
      </c>
      <c r="CT50" s="84">
        <v>0</v>
      </c>
      <c r="CU50" s="84">
        <v>0</v>
      </c>
      <c r="CV50" s="84">
        <v>0</v>
      </c>
      <c r="CW50" s="84">
        <v>0</v>
      </c>
      <c r="CX50" s="84">
        <v>0</v>
      </c>
      <c r="CY50" s="84">
        <v>0</v>
      </c>
      <c r="CZ50" s="84">
        <v>0</v>
      </c>
      <c r="DA50" s="80"/>
      <c r="DB50" s="2"/>
      <c r="DC50" s="2"/>
      <c r="DD50" s="6"/>
    </row>
    <row r="51" spans="1:108" x14ac:dyDescent="0.25">
      <c r="A51" s="2" t="s">
        <v>156</v>
      </c>
      <c r="B51" s="84">
        <v>0</v>
      </c>
      <c r="C51" s="84">
        <v>0</v>
      </c>
      <c r="D51" s="84">
        <v>0</v>
      </c>
      <c r="E51" s="84">
        <v>0</v>
      </c>
      <c r="F51" s="84">
        <v>0</v>
      </c>
      <c r="G51" s="84">
        <v>0</v>
      </c>
      <c r="H51" s="84">
        <v>0</v>
      </c>
      <c r="I51" s="84">
        <v>0</v>
      </c>
      <c r="J51" s="84">
        <v>0</v>
      </c>
      <c r="K51" s="84">
        <v>0</v>
      </c>
      <c r="L51" s="84">
        <v>0</v>
      </c>
      <c r="M51" s="84">
        <v>2.39778E-3</v>
      </c>
      <c r="N51" s="84">
        <v>0</v>
      </c>
      <c r="O51" s="84">
        <v>0</v>
      </c>
      <c r="P51" s="84">
        <v>0</v>
      </c>
      <c r="Q51" s="84">
        <v>0</v>
      </c>
      <c r="R51" s="84">
        <v>0</v>
      </c>
      <c r="S51" s="84">
        <v>0</v>
      </c>
      <c r="T51" s="84">
        <v>0</v>
      </c>
      <c r="U51" s="84">
        <v>0</v>
      </c>
      <c r="V51" s="84">
        <v>0</v>
      </c>
      <c r="W51" s="84">
        <v>0</v>
      </c>
      <c r="X51" s="84">
        <v>0</v>
      </c>
      <c r="Y51" s="84">
        <v>0</v>
      </c>
      <c r="Z51" s="84">
        <v>0</v>
      </c>
      <c r="AA51" s="84">
        <v>0</v>
      </c>
      <c r="AB51" s="84">
        <v>0</v>
      </c>
      <c r="AC51" s="84">
        <v>0</v>
      </c>
      <c r="AD51" s="84">
        <v>0</v>
      </c>
      <c r="AE51" s="84">
        <v>0</v>
      </c>
      <c r="AF51" s="84">
        <v>0</v>
      </c>
      <c r="AG51" s="84">
        <v>0</v>
      </c>
      <c r="AH51" s="84">
        <v>0</v>
      </c>
      <c r="AI51" s="84">
        <v>0</v>
      </c>
      <c r="AJ51" s="84">
        <v>0</v>
      </c>
      <c r="AK51" s="84">
        <v>0</v>
      </c>
      <c r="AL51" s="84">
        <v>0</v>
      </c>
      <c r="AM51" s="84">
        <v>0</v>
      </c>
      <c r="AN51" s="84">
        <v>0</v>
      </c>
      <c r="AO51" s="84">
        <v>0</v>
      </c>
      <c r="AP51" s="84">
        <v>0</v>
      </c>
      <c r="AQ51" s="84">
        <v>0</v>
      </c>
      <c r="AR51" s="84">
        <v>0</v>
      </c>
      <c r="AS51" s="84">
        <v>0</v>
      </c>
      <c r="AT51" s="84">
        <v>0</v>
      </c>
      <c r="AU51" s="84">
        <v>0</v>
      </c>
      <c r="AV51" s="84">
        <v>0</v>
      </c>
      <c r="AW51" s="84">
        <v>0</v>
      </c>
      <c r="AX51" s="84">
        <v>0</v>
      </c>
      <c r="AY51" s="84">
        <v>0</v>
      </c>
      <c r="AZ51" s="84">
        <v>0</v>
      </c>
      <c r="BA51" s="84">
        <v>0</v>
      </c>
      <c r="BB51" s="84">
        <v>0</v>
      </c>
      <c r="BC51" s="84">
        <v>0</v>
      </c>
      <c r="BD51" s="84">
        <v>0</v>
      </c>
      <c r="BE51" s="84">
        <v>0</v>
      </c>
      <c r="BF51" s="84">
        <v>0</v>
      </c>
      <c r="BG51" s="84">
        <v>0</v>
      </c>
      <c r="BH51" s="84">
        <v>0</v>
      </c>
      <c r="BI51" s="84">
        <v>0</v>
      </c>
      <c r="BJ51" s="84">
        <v>0</v>
      </c>
      <c r="BK51" s="84">
        <v>0</v>
      </c>
      <c r="BL51" s="84">
        <v>0</v>
      </c>
      <c r="BM51" s="84">
        <v>0</v>
      </c>
      <c r="BN51" s="84">
        <v>0</v>
      </c>
      <c r="BO51" s="84">
        <v>0</v>
      </c>
      <c r="BP51" s="84">
        <v>0</v>
      </c>
      <c r="BQ51" s="84">
        <v>0</v>
      </c>
      <c r="BR51" s="84">
        <v>0</v>
      </c>
      <c r="BS51" s="84">
        <v>0</v>
      </c>
      <c r="BT51" s="84">
        <v>0</v>
      </c>
      <c r="BU51" s="84">
        <v>0</v>
      </c>
      <c r="BV51" s="84">
        <v>0</v>
      </c>
      <c r="BW51" s="84">
        <v>0</v>
      </c>
      <c r="BX51" s="84">
        <v>0</v>
      </c>
      <c r="BY51" s="84">
        <v>0</v>
      </c>
      <c r="BZ51" s="84">
        <v>0</v>
      </c>
      <c r="CA51" s="84">
        <v>0</v>
      </c>
      <c r="CB51" s="84">
        <v>0</v>
      </c>
      <c r="CC51" s="84">
        <v>0</v>
      </c>
      <c r="CD51" s="84">
        <v>0</v>
      </c>
      <c r="CE51" s="84">
        <v>0</v>
      </c>
      <c r="CF51" s="84">
        <v>0</v>
      </c>
      <c r="CG51" s="84">
        <v>0</v>
      </c>
      <c r="CH51" s="84">
        <v>0</v>
      </c>
      <c r="CI51" s="84">
        <v>0</v>
      </c>
      <c r="CJ51" s="84">
        <v>0</v>
      </c>
      <c r="CK51" s="84">
        <v>0</v>
      </c>
      <c r="CL51" s="84">
        <v>0</v>
      </c>
      <c r="CM51" s="84">
        <v>0</v>
      </c>
      <c r="CN51" s="84">
        <v>0</v>
      </c>
      <c r="CO51" s="84">
        <v>0</v>
      </c>
      <c r="CP51" s="84">
        <v>0</v>
      </c>
      <c r="CQ51" s="84">
        <v>0</v>
      </c>
      <c r="CR51" s="84">
        <v>0</v>
      </c>
      <c r="CS51" s="84">
        <v>0</v>
      </c>
      <c r="CT51" s="84">
        <v>0</v>
      </c>
      <c r="CU51" s="84">
        <v>0</v>
      </c>
      <c r="CV51" s="84">
        <v>0</v>
      </c>
      <c r="CW51" s="84">
        <v>0</v>
      </c>
      <c r="CX51" s="84">
        <v>0</v>
      </c>
      <c r="CY51" s="84">
        <v>0</v>
      </c>
      <c r="CZ51" s="84">
        <v>0</v>
      </c>
      <c r="DA51" s="80"/>
      <c r="DB51" s="2"/>
      <c r="DC51" s="2"/>
      <c r="DD51" s="6"/>
    </row>
    <row r="52" spans="1:108" x14ac:dyDescent="0.25">
      <c r="A52" s="2" t="s">
        <v>159</v>
      </c>
      <c r="B52" s="84">
        <v>2.2791399999999998E-3</v>
      </c>
      <c r="C52" s="84">
        <v>2.5288799999999998E-3</v>
      </c>
      <c r="D52" s="84">
        <v>1.5129099999999999E-3</v>
      </c>
      <c r="E52" s="84">
        <v>6.1152300000000001E-3</v>
      </c>
      <c r="F52" s="84">
        <v>6.1152300000000001E-3</v>
      </c>
      <c r="G52" s="84">
        <v>3.1524000000000003E-2</v>
      </c>
      <c r="H52" s="84">
        <v>0</v>
      </c>
      <c r="I52" s="84">
        <v>0</v>
      </c>
      <c r="J52" s="84">
        <v>0</v>
      </c>
      <c r="K52" s="84">
        <v>0</v>
      </c>
      <c r="L52" s="84">
        <v>7.74257E-2</v>
      </c>
      <c r="M52" s="84">
        <v>2.77641E-3</v>
      </c>
      <c r="N52" s="84">
        <v>3.1320000000000001E-2</v>
      </c>
      <c r="O52" s="84">
        <v>5.7873399999999998E-2</v>
      </c>
      <c r="P52" s="84">
        <v>0</v>
      </c>
      <c r="Q52" s="84">
        <v>0</v>
      </c>
      <c r="R52" s="84">
        <v>0</v>
      </c>
      <c r="S52" s="84">
        <v>0</v>
      </c>
      <c r="T52" s="84">
        <v>0</v>
      </c>
      <c r="U52" s="84">
        <v>0</v>
      </c>
      <c r="V52" s="84">
        <v>0</v>
      </c>
      <c r="W52" s="84">
        <v>0</v>
      </c>
      <c r="X52" s="84">
        <v>0</v>
      </c>
      <c r="Y52" s="84">
        <v>0</v>
      </c>
      <c r="Z52" s="84">
        <v>0</v>
      </c>
      <c r="AA52" s="84">
        <v>0</v>
      </c>
      <c r="AB52" s="84">
        <v>0</v>
      </c>
      <c r="AC52" s="84">
        <v>0</v>
      </c>
      <c r="AD52" s="84">
        <v>0</v>
      </c>
      <c r="AE52" s="84">
        <v>0</v>
      </c>
      <c r="AF52" s="84">
        <v>0</v>
      </c>
      <c r="AG52" s="84">
        <v>0</v>
      </c>
      <c r="AH52" s="84">
        <v>0</v>
      </c>
      <c r="AI52" s="84">
        <v>0</v>
      </c>
      <c r="AJ52" s="84">
        <v>0</v>
      </c>
      <c r="AK52" s="84">
        <v>0</v>
      </c>
      <c r="AL52" s="84">
        <v>0</v>
      </c>
      <c r="AM52" s="84">
        <v>0</v>
      </c>
      <c r="AN52" s="84">
        <v>0</v>
      </c>
      <c r="AO52" s="84">
        <v>0</v>
      </c>
      <c r="AP52" s="84">
        <v>0</v>
      </c>
      <c r="AQ52" s="84">
        <v>0</v>
      </c>
      <c r="AR52" s="84">
        <v>0</v>
      </c>
      <c r="AS52" s="84">
        <v>0</v>
      </c>
      <c r="AT52" s="84">
        <v>0</v>
      </c>
      <c r="AU52" s="84">
        <v>0</v>
      </c>
      <c r="AV52" s="84">
        <v>0</v>
      </c>
      <c r="AW52" s="84">
        <v>0</v>
      </c>
      <c r="AX52" s="84">
        <v>4.3784299999999998E-2</v>
      </c>
      <c r="AY52" s="84">
        <v>0</v>
      </c>
      <c r="AZ52" s="84">
        <v>0</v>
      </c>
      <c r="BA52" s="84">
        <v>0</v>
      </c>
      <c r="BB52" s="84">
        <v>0</v>
      </c>
      <c r="BC52" s="84">
        <v>0</v>
      </c>
      <c r="BD52" s="84">
        <v>0</v>
      </c>
      <c r="BE52" s="84">
        <v>0</v>
      </c>
      <c r="BF52" s="84">
        <v>0</v>
      </c>
      <c r="BG52" s="84">
        <v>0</v>
      </c>
      <c r="BH52" s="84">
        <v>0</v>
      </c>
      <c r="BI52" s="84">
        <v>0</v>
      </c>
      <c r="BJ52" s="84">
        <v>0</v>
      </c>
      <c r="BK52" s="84">
        <v>0</v>
      </c>
      <c r="BL52" s="84">
        <v>0</v>
      </c>
      <c r="BM52" s="84">
        <v>0</v>
      </c>
      <c r="BN52" s="84">
        <v>0</v>
      </c>
      <c r="BO52" s="84">
        <v>0</v>
      </c>
      <c r="BP52" s="84">
        <v>0</v>
      </c>
      <c r="BQ52" s="84">
        <v>0</v>
      </c>
      <c r="BR52" s="84">
        <v>0</v>
      </c>
      <c r="BS52" s="84">
        <v>0</v>
      </c>
      <c r="BT52" s="84">
        <v>0</v>
      </c>
      <c r="BU52" s="84">
        <v>0</v>
      </c>
      <c r="BV52" s="84">
        <v>0</v>
      </c>
      <c r="BW52" s="84">
        <v>0</v>
      </c>
      <c r="BX52" s="84">
        <v>0</v>
      </c>
      <c r="BY52" s="84">
        <v>0</v>
      </c>
      <c r="BZ52" s="84">
        <v>5.2304099999999999E-2</v>
      </c>
      <c r="CA52" s="84">
        <v>0</v>
      </c>
      <c r="CB52" s="84">
        <v>0</v>
      </c>
      <c r="CC52" s="84">
        <v>0</v>
      </c>
      <c r="CD52" s="84">
        <v>0</v>
      </c>
      <c r="CE52" s="84">
        <v>0</v>
      </c>
      <c r="CF52" s="84">
        <v>0</v>
      </c>
      <c r="CG52" s="84">
        <v>0</v>
      </c>
      <c r="CH52" s="84">
        <v>0</v>
      </c>
      <c r="CI52" s="84">
        <v>0</v>
      </c>
      <c r="CJ52" s="84">
        <v>0</v>
      </c>
      <c r="CK52" s="84">
        <v>0</v>
      </c>
      <c r="CL52" s="84">
        <v>0</v>
      </c>
      <c r="CM52" s="84">
        <v>0</v>
      </c>
      <c r="CN52" s="84">
        <v>0</v>
      </c>
      <c r="CO52" s="84">
        <v>0</v>
      </c>
      <c r="CP52" s="84">
        <v>0</v>
      </c>
      <c r="CQ52" s="84">
        <v>0</v>
      </c>
      <c r="CR52" s="84">
        <v>0</v>
      </c>
      <c r="CS52" s="84">
        <v>0</v>
      </c>
      <c r="CT52" s="84">
        <v>0</v>
      </c>
      <c r="CU52" s="84">
        <v>0</v>
      </c>
      <c r="CV52" s="84">
        <v>0</v>
      </c>
      <c r="CW52" s="84">
        <v>0</v>
      </c>
      <c r="CX52" s="84">
        <v>0</v>
      </c>
      <c r="CY52" s="84">
        <v>0</v>
      </c>
      <c r="CZ52" s="84">
        <v>0</v>
      </c>
      <c r="DA52" s="80"/>
      <c r="DB52" s="2"/>
      <c r="DC52" s="2"/>
      <c r="DD52" s="6"/>
    </row>
    <row r="53" spans="1:108" x14ac:dyDescent="0.25">
      <c r="A53" s="2" t="s">
        <v>162</v>
      </c>
      <c r="B53" s="84">
        <v>0</v>
      </c>
      <c r="C53" s="84">
        <v>0</v>
      </c>
      <c r="D53" s="84">
        <v>0</v>
      </c>
      <c r="E53" s="84">
        <v>0</v>
      </c>
      <c r="F53" s="84">
        <v>0</v>
      </c>
      <c r="G53" s="84">
        <v>0</v>
      </c>
      <c r="H53" s="84">
        <v>0</v>
      </c>
      <c r="I53" s="84">
        <v>0</v>
      </c>
      <c r="J53" s="84">
        <v>0</v>
      </c>
      <c r="K53" s="84">
        <v>0</v>
      </c>
      <c r="L53" s="84">
        <v>0</v>
      </c>
      <c r="M53" s="84">
        <v>0</v>
      </c>
      <c r="N53" s="84">
        <v>0</v>
      </c>
      <c r="O53" s="84">
        <v>5.1830500000000002E-2</v>
      </c>
      <c r="P53" s="84">
        <v>3.9877200000000002E-2</v>
      </c>
      <c r="Q53" s="84">
        <v>0</v>
      </c>
      <c r="R53" s="84">
        <v>0</v>
      </c>
      <c r="S53" s="84">
        <v>0</v>
      </c>
      <c r="T53" s="84">
        <v>0</v>
      </c>
      <c r="U53" s="84">
        <v>0</v>
      </c>
      <c r="V53" s="84">
        <v>0</v>
      </c>
      <c r="W53" s="84">
        <v>0</v>
      </c>
      <c r="X53" s="84">
        <v>0</v>
      </c>
      <c r="Y53" s="84">
        <v>0</v>
      </c>
      <c r="Z53" s="84">
        <v>0</v>
      </c>
      <c r="AA53" s="84">
        <v>0</v>
      </c>
      <c r="AB53" s="84">
        <v>0</v>
      </c>
      <c r="AC53" s="84">
        <v>0</v>
      </c>
      <c r="AD53" s="84">
        <v>0</v>
      </c>
      <c r="AE53" s="84">
        <v>0</v>
      </c>
      <c r="AF53" s="84">
        <v>0</v>
      </c>
      <c r="AG53" s="84">
        <v>0</v>
      </c>
      <c r="AH53" s="84">
        <v>0</v>
      </c>
      <c r="AI53" s="84">
        <v>0</v>
      </c>
      <c r="AJ53" s="84">
        <v>0</v>
      </c>
      <c r="AK53" s="84">
        <v>0</v>
      </c>
      <c r="AL53" s="84">
        <v>0</v>
      </c>
      <c r="AM53" s="84">
        <v>0</v>
      </c>
      <c r="AN53" s="84">
        <v>0</v>
      </c>
      <c r="AO53" s="84">
        <v>0</v>
      </c>
      <c r="AP53" s="84">
        <v>0</v>
      </c>
      <c r="AQ53" s="84">
        <v>0</v>
      </c>
      <c r="AR53" s="84">
        <v>0</v>
      </c>
      <c r="AS53" s="84">
        <v>0</v>
      </c>
      <c r="AT53" s="84">
        <v>0</v>
      </c>
      <c r="AU53" s="84">
        <v>0</v>
      </c>
      <c r="AV53" s="84">
        <v>0</v>
      </c>
      <c r="AW53" s="84">
        <v>0</v>
      </c>
      <c r="AX53" s="84">
        <v>0</v>
      </c>
      <c r="AY53" s="84">
        <v>0</v>
      </c>
      <c r="AZ53" s="84">
        <v>0</v>
      </c>
      <c r="BA53" s="84">
        <v>0</v>
      </c>
      <c r="BB53" s="84">
        <v>0</v>
      </c>
      <c r="BC53" s="84">
        <v>0</v>
      </c>
      <c r="BD53" s="84">
        <v>0</v>
      </c>
      <c r="BE53" s="84">
        <v>0</v>
      </c>
      <c r="BF53" s="84">
        <v>0</v>
      </c>
      <c r="BG53" s="84">
        <v>0</v>
      </c>
      <c r="BH53" s="84">
        <v>0</v>
      </c>
      <c r="BI53" s="84">
        <v>0</v>
      </c>
      <c r="BJ53" s="84">
        <v>0</v>
      </c>
      <c r="BK53" s="84">
        <v>0</v>
      </c>
      <c r="BL53" s="84">
        <v>0</v>
      </c>
      <c r="BM53" s="84">
        <v>0</v>
      </c>
      <c r="BN53" s="84">
        <v>0</v>
      </c>
      <c r="BO53" s="84">
        <v>0</v>
      </c>
      <c r="BP53" s="84">
        <v>0</v>
      </c>
      <c r="BQ53" s="84">
        <v>0</v>
      </c>
      <c r="BR53" s="84">
        <v>0</v>
      </c>
      <c r="BS53" s="84">
        <v>0</v>
      </c>
      <c r="BT53" s="84">
        <v>0</v>
      </c>
      <c r="BU53" s="84">
        <v>0</v>
      </c>
      <c r="BV53" s="84">
        <v>0</v>
      </c>
      <c r="BW53" s="84">
        <v>0</v>
      </c>
      <c r="BX53" s="84">
        <v>0</v>
      </c>
      <c r="BY53" s="84">
        <v>0</v>
      </c>
      <c r="BZ53" s="84">
        <v>0</v>
      </c>
      <c r="CA53" s="84">
        <v>0</v>
      </c>
      <c r="CB53" s="84">
        <v>0</v>
      </c>
      <c r="CC53" s="84">
        <v>0</v>
      </c>
      <c r="CD53" s="84">
        <v>0</v>
      </c>
      <c r="CE53" s="84">
        <v>0</v>
      </c>
      <c r="CF53" s="84">
        <v>0</v>
      </c>
      <c r="CG53" s="84">
        <v>0</v>
      </c>
      <c r="CH53" s="84">
        <v>0</v>
      </c>
      <c r="CI53" s="84">
        <v>0</v>
      </c>
      <c r="CJ53" s="84">
        <v>0</v>
      </c>
      <c r="CK53" s="84">
        <v>0</v>
      </c>
      <c r="CL53" s="84">
        <v>0</v>
      </c>
      <c r="CM53" s="84">
        <v>0</v>
      </c>
      <c r="CN53" s="84">
        <v>0</v>
      </c>
      <c r="CO53" s="84">
        <v>0</v>
      </c>
      <c r="CP53" s="84">
        <v>0</v>
      </c>
      <c r="CQ53" s="84">
        <v>0</v>
      </c>
      <c r="CR53" s="84">
        <v>0</v>
      </c>
      <c r="CS53" s="84">
        <v>0</v>
      </c>
      <c r="CT53" s="84">
        <v>0</v>
      </c>
      <c r="CU53" s="84">
        <v>0</v>
      </c>
      <c r="CV53" s="84">
        <v>0</v>
      </c>
      <c r="CW53" s="84">
        <v>0</v>
      </c>
      <c r="CX53" s="84">
        <v>0</v>
      </c>
      <c r="CY53" s="84">
        <v>0</v>
      </c>
      <c r="CZ53" s="84">
        <v>0</v>
      </c>
      <c r="DA53" s="80"/>
      <c r="DB53" s="2"/>
      <c r="DC53" s="2"/>
      <c r="DD53" s="6"/>
    </row>
    <row r="54" spans="1:108" x14ac:dyDescent="0.25">
      <c r="A54" s="2" t="s">
        <v>165</v>
      </c>
      <c r="B54" s="84">
        <v>0</v>
      </c>
      <c r="C54" s="84">
        <v>0</v>
      </c>
      <c r="D54" s="84">
        <v>0</v>
      </c>
      <c r="E54" s="84">
        <v>0</v>
      </c>
      <c r="F54" s="84">
        <v>0</v>
      </c>
      <c r="G54" s="84">
        <v>0</v>
      </c>
      <c r="H54" s="84">
        <v>0</v>
      </c>
      <c r="I54" s="84">
        <v>7.5756E-4</v>
      </c>
      <c r="J54" s="84">
        <v>0</v>
      </c>
      <c r="K54" s="84">
        <v>0</v>
      </c>
      <c r="L54" s="84">
        <v>0</v>
      </c>
      <c r="M54" s="84">
        <v>0</v>
      </c>
      <c r="N54" s="84">
        <v>0</v>
      </c>
      <c r="O54" s="84">
        <v>0</v>
      </c>
      <c r="P54" s="84">
        <v>0</v>
      </c>
      <c r="Q54" s="84">
        <v>0</v>
      </c>
      <c r="R54" s="84">
        <v>0</v>
      </c>
      <c r="S54" s="84">
        <v>0</v>
      </c>
      <c r="T54" s="84">
        <v>0</v>
      </c>
      <c r="U54" s="84">
        <v>0</v>
      </c>
      <c r="V54" s="84">
        <v>0</v>
      </c>
      <c r="W54" s="84">
        <v>0</v>
      </c>
      <c r="X54" s="84">
        <v>0</v>
      </c>
      <c r="Y54" s="84">
        <v>0</v>
      </c>
      <c r="Z54" s="84">
        <v>0</v>
      </c>
      <c r="AA54" s="84">
        <v>0</v>
      </c>
      <c r="AB54" s="84">
        <v>0</v>
      </c>
      <c r="AC54" s="84">
        <v>0</v>
      </c>
      <c r="AD54" s="84">
        <v>0</v>
      </c>
      <c r="AE54" s="84">
        <v>0</v>
      </c>
      <c r="AF54" s="84">
        <v>0</v>
      </c>
      <c r="AG54" s="84">
        <v>0</v>
      </c>
      <c r="AH54" s="84">
        <v>0</v>
      </c>
      <c r="AI54" s="84">
        <v>0</v>
      </c>
      <c r="AJ54" s="84">
        <v>0</v>
      </c>
      <c r="AK54" s="84">
        <v>0</v>
      </c>
      <c r="AL54" s="84">
        <v>0</v>
      </c>
      <c r="AM54" s="84">
        <v>0</v>
      </c>
      <c r="AN54" s="84">
        <v>0</v>
      </c>
      <c r="AO54" s="84">
        <v>0</v>
      </c>
      <c r="AP54" s="84">
        <v>0</v>
      </c>
      <c r="AQ54" s="84">
        <v>0</v>
      </c>
      <c r="AR54" s="84">
        <v>0</v>
      </c>
      <c r="AS54" s="84">
        <v>0</v>
      </c>
      <c r="AT54" s="84">
        <v>0</v>
      </c>
      <c r="AU54" s="84">
        <v>0</v>
      </c>
      <c r="AV54" s="84">
        <v>0</v>
      </c>
      <c r="AW54" s="84">
        <v>0</v>
      </c>
      <c r="AX54" s="84">
        <v>4.3784299999999998E-2</v>
      </c>
      <c r="AY54" s="84">
        <v>0</v>
      </c>
      <c r="AZ54" s="84">
        <v>0</v>
      </c>
      <c r="BA54" s="84">
        <v>0</v>
      </c>
      <c r="BB54" s="84">
        <v>0</v>
      </c>
      <c r="BC54" s="84">
        <v>0</v>
      </c>
      <c r="BD54" s="84">
        <v>0</v>
      </c>
      <c r="BE54" s="84">
        <v>0</v>
      </c>
      <c r="BF54" s="84">
        <v>0</v>
      </c>
      <c r="BG54" s="84">
        <v>0</v>
      </c>
      <c r="BH54" s="84">
        <v>0</v>
      </c>
      <c r="BI54" s="84">
        <v>0</v>
      </c>
      <c r="BJ54" s="84">
        <v>0</v>
      </c>
      <c r="BK54" s="84">
        <v>0</v>
      </c>
      <c r="BL54" s="84">
        <v>0</v>
      </c>
      <c r="BM54" s="84">
        <v>0</v>
      </c>
      <c r="BN54" s="84">
        <v>0</v>
      </c>
      <c r="BO54" s="84">
        <v>0</v>
      </c>
      <c r="BP54" s="84">
        <v>0</v>
      </c>
      <c r="BQ54" s="84">
        <v>0</v>
      </c>
      <c r="BR54" s="84">
        <v>0</v>
      </c>
      <c r="BS54" s="84">
        <v>0</v>
      </c>
      <c r="BT54" s="84">
        <v>0</v>
      </c>
      <c r="BU54" s="84">
        <v>0</v>
      </c>
      <c r="BV54" s="84">
        <v>0</v>
      </c>
      <c r="BW54" s="84">
        <v>0</v>
      </c>
      <c r="BX54" s="84">
        <v>0</v>
      </c>
      <c r="BY54" s="84">
        <v>0</v>
      </c>
      <c r="BZ54" s="84">
        <v>3.1820800000000003E-2</v>
      </c>
      <c r="CA54" s="84">
        <v>0</v>
      </c>
      <c r="CB54" s="84">
        <v>0</v>
      </c>
      <c r="CC54" s="84">
        <v>0</v>
      </c>
      <c r="CD54" s="84">
        <v>0</v>
      </c>
      <c r="CE54" s="84">
        <v>0</v>
      </c>
      <c r="CF54" s="84">
        <v>0</v>
      </c>
      <c r="CG54" s="84">
        <v>0</v>
      </c>
      <c r="CH54" s="84">
        <v>0</v>
      </c>
      <c r="CI54" s="84">
        <v>0</v>
      </c>
      <c r="CJ54" s="84">
        <v>0</v>
      </c>
      <c r="CK54" s="84">
        <v>0</v>
      </c>
      <c r="CL54" s="84">
        <v>0</v>
      </c>
      <c r="CM54" s="84">
        <v>0</v>
      </c>
      <c r="CN54" s="84">
        <v>0</v>
      </c>
      <c r="CO54" s="84">
        <v>0</v>
      </c>
      <c r="CP54" s="84">
        <v>0</v>
      </c>
      <c r="CQ54" s="84">
        <v>0</v>
      </c>
      <c r="CR54" s="84">
        <v>0</v>
      </c>
      <c r="CS54" s="84">
        <v>0</v>
      </c>
      <c r="CT54" s="84">
        <v>0</v>
      </c>
      <c r="CU54" s="84">
        <v>0</v>
      </c>
      <c r="CV54" s="84">
        <v>0</v>
      </c>
      <c r="CW54" s="84">
        <v>0</v>
      </c>
      <c r="CX54" s="84">
        <v>0</v>
      </c>
      <c r="CY54" s="84">
        <v>0</v>
      </c>
      <c r="CZ54" s="84">
        <v>0</v>
      </c>
      <c r="DA54" s="80"/>
      <c r="DB54" s="2"/>
      <c r="DC54" s="2"/>
      <c r="DD54" s="6"/>
    </row>
    <row r="55" spans="1:108" x14ac:dyDescent="0.25">
      <c r="A55" s="2" t="s">
        <v>656</v>
      </c>
      <c r="B55" s="84">
        <v>0</v>
      </c>
      <c r="C55" s="84">
        <v>0</v>
      </c>
      <c r="D55" s="84">
        <v>0</v>
      </c>
      <c r="E55" s="84">
        <v>0</v>
      </c>
      <c r="F55" s="84">
        <v>0</v>
      </c>
      <c r="G55" s="84">
        <v>0</v>
      </c>
      <c r="H55" s="84">
        <v>0</v>
      </c>
      <c r="I55" s="84">
        <v>0</v>
      </c>
      <c r="J55" s="84">
        <v>0</v>
      </c>
      <c r="K55" s="84">
        <v>0</v>
      </c>
      <c r="L55" s="84">
        <v>0</v>
      </c>
      <c r="M55" s="84">
        <v>0</v>
      </c>
      <c r="N55" s="84">
        <v>0</v>
      </c>
      <c r="O55" s="84">
        <v>0</v>
      </c>
      <c r="P55" s="84">
        <v>0</v>
      </c>
      <c r="Q55" s="84">
        <v>5.1238900000000002E-17</v>
      </c>
      <c r="R55" s="84">
        <v>0</v>
      </c>
      <c r="S55" s="84">
        <v>0</v>
      </c>
      <c r="T55" s="84">
        <v>0</v>
      </c>
      <c r="U55" s="84">
        <v>0</v>
      </c>
      <c r="V55" s="84">
        <v>0</v>
      </c>
      <c r="W55" s="84">
        <v>0</v>
      </c>
      <c r="X55" s="84">
        <v>0</v>
      </c>
      <c r="Y55" s="84">
        <v>0</v>
      </c>
      <c r="Z55" s="84">
        <v>0</v>
      </c>
      <c r="AA55" s="84">
        <v>0</v>
      </c>
      <c r="AB55" s="84">
        <v>0</v>
      </c>
      <c r="AC55" s="84">
        <v>0</v>
      </c>
      <c r="AD55" s="84">
        <v>0</v>
      </c>
      <c r="AE55" s="84">
        <v>0</v>
      </c>
      <c r="AF55" s="84">
        <v>0</v>
      </c>
      <c r="AG55" s="84">
        <v>0</v>
      </c>
      <c r="AH55" s="84">
        <v>0</v>
      </c>
      <c r="AI55" s="84">
        <v>0</v>
      </c>
      <c r="AJ55" s="84">
        <v>0</v>
      </c>
      <c r="AK55" s="84">
        <v>0</v>
      </c>
      <c r="AL55" s="84">
        <v>0</v>
      </c>
      <c r="AM55" s="84">
        <v>0</v>
      </c>
      <c r="AN55" s="84">
        <v>0</v>
      </c>
      <c r="AO55" s="84">
        <v>0</v>
      </c>
      <c r="AP55" s="84">
        <v>0</v>
      </c>
      <c r="AQ55" s="84">
        <v>0</v>
      </c>
      <c r="AR55" s="84">
        <v>0</v>
      </c>
      <c r="AS55" s="84">
        <v>0</v>
      </c>
      <c r="AT55" s="84">
        <v>0</v>
      </c>
      <c r="AU55" s="84">
        <v>0</v>
      </c>
      <c r="AV55" s="84">
        <v>0</v>
      </c>
      <c r="AW55" s="84">
        <v>0</v>
      </c>
      <c r="AX55" s="84">
        <v>0</v>
      </c>
      <c r="AY55" s="84">
        <v>0</v>
      </c>
      <c r="AZ55" s="84">
        <v>0</v>
      </c>
      <c r="BA55" s="84">
        <v>0</v>
      </c>
      <c r="BB55" s="84">
        <v>0</v>
      </c>
      <c r="BC55" s="84">
        <v>0</v>
      </c>
      <c r="BD55" s="84">
        <v>0</v>
      </c>
      <c r="BE55" s="84">
        <v>0</v>
      </c>
      <c r="BF55" s="84">
        <v>0</v>
      </c>
      <c r="BG55" s="84">
        <v>0</v>
      </c>
      <c r="BH55" s="84">
        <v>0</v>
      </c>
      <c r="BI55" s="84">
        <v>0</v>
      </c>
      <c r="BJ55" s="84">
        <v>0</v>
      </c>
      <c r="BK55" s="84">
        <v>0</v>
      </c>
      <c r="BL55" s="84">
        <v>0</v>
      </c>
      <c r="BM55" s="84">
        <v>0</v>
      </c>
      <c r="BN55" s="84">
        <v>0</v>
      </c>
      <c r="BO55" s="84">
        <v>0</v>
      </c>
      <c r="BP55" s="84">
        <v>0</v>
      </c>
      <c r="BQ55" s="84">
        <v>0</v>
      </c>
      <c r="BR55" s="84">
        <v>0</v>
      </c>
      <c r="BS55" s="84">
        <v>0</v>
      </c>
      <c r="BT55" s="84">
        <v>0</v>
      </c>
      <c r="BU55" s="84">
        <v>0</v>
      </c>
      <c r="BV55" s="84">
        <v>0</v>
      </c>
      <c r="BW55" s="84">
        <v>0</v>
      </c>
      <c r="BX55" s="84">
        <v>0</v>
      </c>
      <c r="BY55" s="84">
        <v>0</v>
      </c>
      <c r="BZ55" s="84">
        <v>0</v>
      </c>
      <c r="CA55" s="84">
        <v>0</v>
      </c>
      <c r="CB55" s="84">
        <v>0</v>
      </c>
      <c r="CC55" s="84">
        <v>0</v>
      </c>
      <c r="CD55" s="84">
        <v>0</v>
      </c>
      <c r="CE55" s="84">
        <v>0</v>
      </c>
      <c r="CF55" s="84">
        <v>0</v>
      </c>
      <c r="CG55" s="84">
        <v>0</v>
      </c>
      <c r="CH55" s="84">
        <v>0</v>
      </c>
      <c r="CI55" s="84">
        <v>0</v>
      </c>
      <c r="CJ55" s="84">
        <v>0</v>
      </c>
      <c r="CK55" s="84">
        <v>0</v>
      </c>
      <c r="CL55" s="84">
        <v>0</v>
      </c>
      <c r="CM55" s="84">
        <v>0</v>
      </c>
      <c r="CN55" s="84">
        <v>0</v>
      </c>
      <c r="CO55" s="84">
        <v>0</v>
      </c>
      <c r="CP55" s="84">
        <v>0</v>
      </c>
      <c r="CQ55" s="84">
        <v>0</v>
      </c>
      <c r="CR55" s="84">
        <v>0</v>
      </c>
      <c r="CS55" s="84">
        <v>0</v>
      </c>
      <c r="CT55" s="84">
        <v>0</v>
      </c>
      <c r="CU55" s="84">
        <v>0</v>
      </c>
      <c r="CV55" s="84">
        <v>0</v>
      </c>
      <c r="CW55" s="84">
        <v>0</v>
      </c>
      <c r="CX55" s="84">
        <v>0</v>
      </c>
      <c r="CY55" s="84">
        <v>0</v>
      </c>
      <c r="CZ55" s="84">
        <v>0</v>
      </c>
      <c r="DA55" s="80"/>
      <c r="DB55" s="2"/>
      <c r="DC55" s="2"/>
      <c r="DD55" s="6"/>
    </row>
    <row r="56" spans="1:108" x14ac:dyDescent="0.25">
      <c r="A56" s="2" t="s">
        <v>657</v>
      </c>
      <c r="B56" s="84">
        <v>0</v>
      </c>
      <c r="C56" s="84">
        <v>0</v>
      </c>
      <c r="D56" s="84">
        <v>0</v>
      </c>
      <c r="E56" s="84">
        <v>0</v>
      </c>
      <c r="F56" s="84">
        <v>0</v>
      </c>
      <c r="G56" s="84">
        <v>0</v>
      </c>
      <c r="H56" s="84">
        <v>0</v>
      </c>
      <c r="I56" s="84">
        <v>0</v>
      </c>
      <c r="J56" s="84">
        <v>0</v>
      </c>
      <c r="K56" s="84">
        <v>0</v>
      </c>
      <c r="L56" s="84">
        <v>0</v>
      </c>
      <c r="M56" s="84">
        <v>0</v>
      </c>
      <c r="N56" s="84">
        <v>0</v>
      </c>
      <c r="O56" s="84">
        <v>0</v>
      </c>
      <c r="P56" s="84">
        <v>0</v>
      </c>
      <c r="Q56" s="84">
        <v>0</v>
      </c>
      <c r="R56" s="84">
        <v>3.9412800000000003E-9</v>
      </c>
      <c r="S56" s="84">
        <v>1.6433699999999999E-2</v>
      </c>
      <c r="T56" s="84">
        <v>0</v>
      </c>
      <c r="U56" s="84">
        <v>0</v>
      </c>
      <c r="V56" s="84">
        <v>0</v>
      </c>
      <c r="W56" s="84">
        <v>0</v>
      </c>
      <c r="X56" s="84">
        <v>0</v>
      </c>
      <c r="Y56" s="84">
        <v>0</v>
      </c>
      <c r="Z56" s="84">
        <v>0</v>
      </c>
      <c r="AA56" s="84">
        <v>0</v>
      </c>
      <c r="AB56" s="84">
        <v>0</v>
      </c>
      <c r="AC56" s="84">
        <v>0</v>
      </c>
      <c r="AD56" s="84">
        <v>0</v>
      </c>
      <c r="AE56" s="84">
        <v>0</v>
      </c>
      <c r="AF56" s="84">
        <v>0</v>
      </c>
      <c r="AG56" s="84">
        <v>0</v>
      </c>
      <c r="AH56" s="84">
        <v>0</v>
      </c>
      <c r="AI56" s="84">
        <v>0</v>
      </c>
      <c r="AJ56" s="84">
        <v>0</v>
      </c>
      <c r="AK56" s="84">
        <v>0</v>
      </c>
      <c r="AL56" s="84">
        <v>1.29727E-2</v>
      </c>
      <c r="AM56" s="84">
        <v>0</v>
      </c>
      <c r="AN56" s="84">
        <v>0.101272</v>
      </c>
      <c r="AO56" s="84">
        <v>0</v>
      </c>
      <c r="AP56" s="84">
        <v>0</v>
      </c>
      <c r="AQ56" s="84">
        <v>0</v>
      </c>
      <c r="AR56" s="84">
        <v>0</v>
      </c>
      <c r="AS56" s="84">
        <v>0</v>
      </c>
      <c r="AT56" s="84">
        <v>0</v>
      </c>
      <c r="AU56" s="84">
        <v>0</v>
      </c>
      <c r="AV56" s="84">
        <v>0</v>
      </c>
      <c r="AW56" s="84">
        <v>0</v>
      </c>
      <c r="AX56" s="84">
        <v>0</v>
      </c>
      <c r="AY56" s="84">
        <v>0</v>
      </c>
      <c r="AZ56" s="84">
        <v>0</v>
      </c>
      <c r="BA56" s="84">
        <v>0</v>
      </c>
      <c r="BB56" s="84">
        <v>0</v>
      </c>
      <c r="BC56" s="84">
        <v>0</v>
      </c>
      <c r="BD56" s="84">
        <v>0</v>
      </c>
      <c r="BE56" s="84">
        <v>0</v>
      </c>
      <c r="BF56" s="84">
        <v>0</v>
      </c>
      <c r="BG56" s="84">
        <v>0</v>
      </c>
      <c r="BH56" s="84">
        <v>0</v>
      </c>
      <c r="BI56" s="84">
        <v>0</v>
      </c>
      <c r="BJ56" s="84">
        <v>0</v>
      </c>
      <c r="BK56" s="84">
        <v>0</v>
      </c>
      <c r="BL56" s="84">
        <v>0</v>
      </c>
      <c r="BM56" s="84">
        <v>0</v>
      </c>
      <c r="BN56" s="84">
        <v>0</v>
      </c>
      <c r="BO56" s="84">
        <v>0</v>
      </c>
      <c r="BP56" s="84">
        <v>0</v>
      </c>
      <c r="BQ56" s="84">
        <v>0</v>
      </c>
      <c r="BR56" s="84">
        <v>0</v>
      </c>
      <c r="BS56" s="84">
        <v>0</v>
      </c>
      <c r="BT56" s="84">
        <v>0</v>
      </c>
      <c r="BU56" s="84">
        <v>0</v>
      </c>
      <c r="BV56" s="84">
        <v>0</v>
      </c>
      <c r="BW56" s="84">
        <v>0</v>
      </c>
      <c r="BX56" s="84">
        <v>1.27663E-2</v>
      </c>
      <c r="BY56" s="84">
        <v>0</v>
      </c>
      <c r="BZ56" s="84">
        <v>0</v>
      </c>
      <c r="CA56" s="84">
        <v>0</v>
      </c>
      <c r="CB56" s="84">
        <v>0</v>
      </c>
      <c r="CC56" s="84">
        <v>0</v>
      </c>
      <c r="CD56" s="84">
        <v>0</v>
      </c>
      <c r="CE56" s="84">
        <v>0</v>
      </c>
      <c r="CF56" s="84">
        <v>0</v>
      </c>
      <c r="CG56" s="84">
        <v>0</v>
      </c>
      <c r="CH56" s="84">
        <v>0</v>
      </c>
      <c r="CI56" s="84">
        <v>0</v>
      </c>
      <c r="CJ56" s="84">
        <v>0</v>
      </c>
      <c r="CK56" s="84">
        <v>0</v>
      </c>
      <c r="CL56" s="84">
        <v>0</v>
      </c>
      <c r="CM56" s="84">
        <v>0</v>
      </c>
      <c r="CN56" s="84">
        <v>0</v>
      </c>
      <c r="CO56" s="84">
        <v>0</v>
      </c>
      <c r="CP56" s="84">
        <v>0</v>
      </c>
      <c r="CQ56" s="84">
        <v>0</v>
      </c>
      <c r="CR56" s="84">
        <v>0</v>
      </c>
      <c r="CS56" s="84">
        <v>0</v>
      </c>
      <c r="CT56" s="84">
        <v>0</v>
      </c>
      <c r="CU56" s="84">
        <v>0</v>
      </c>
      <c r="CV56" s="84">
        <v>0</v>
      </c>
      <c r="CW56" s="84">
        <v>0</v>
      </c>
      <c r="CX56" s="84">
        <v>0</v>
      </c>
      <c r="CY56" s="84">
        <v>0</v>
      </c>
      <c r="CZ56" s="84">
        <v>0</v>
      </c>
      <c r="DA56" s="80"/>
      <c r="DB56" s="2"/>
      <c r="DC56" s="2"/>
      <c r="DD56" s="6"/>
    </row>
    <row r="57" spans="1:108" x14ac:dyDescent="0.25">
      <c r="A57" s="2" t="s">
        <v>658</v>
      </c>
      <c r="B57" s="84">
        <v>0</v>
      </c>
      <c r="C57" s="84">
        <v>0</v>
      </c>
      <c r="D57" s="84">
        <v>0</v>
      </c>
      <c r="E57" s="84">
        <v>0</v>
      </c>
      <c r="F57" s="84">
        <v>0</v>
      </c>
      <c r="G57" s="84">
        <v>0</v>
      </c>
      <c r="H57" s="84">
        <v>0</v>
      </c>
      <c r="I57" s="84">
        <v>0</v>
      </c>
      <c r="J57" s="84">
        <v>0</v>
      </c>
      <c r="K57" s="84">
        <v>0</v>
      </c>
      <c r="L57" s="84">
        <v>0</v>
      </c>
      <c r="M57" s="84">
        <v>0</v>
      </c>
      <c r="N57" s="84">
        <v>0</v>
      </c>
      <c r="O57" s="84">
        <v>0</v>
      </c>
      <c r="P57" s="84">
        <v>0</v>
      </c>
      <c r="Q57" s="84">
        <v>0</v>
      </c>
      <c r="R57" s="84">
        <v>0</v>
      </c>
      <c r="S57" s="84">
        <v>1.9101099999999999E-2</v>
      </c>
      <c r="T57" s="84">
        <v>2.54208E-2</v>
      </c>
      <c r="U57" s="84">
        <v>0</v>
      </c>
      <c r="V57" s="84">
        <v>8.7855600000000006E-2</v>
      </c>
      <c r="W57" s="84">
        <v>0</v>
      </c>
      <c r="X57" s="84">
        <v>0</v>
      </c>
      <c r="Y57" s="84">
        <v>0</v>
      </c>
      <c r="Z57" s="84">
        <v>0</v>
      </c>
      <c r="AA57" s="84">
        <v>0</v>
      </c>
      <c r="AB57" s="84">
        <v>0</v>
      </c>
      <c r="AC57" s="84">
        <v>0</v>
      </c>
      <c r="AD57" s="84">
        <v>0</v>
      </c>
      <c r="AE57" s="84">
        <v>0</v>
      </c>
      <c r="AF57" s="84">
        <v>0</v>
      </c>
      <c r="AG57" s="84">
        <v>0</v>
      </c>
      <c r="AH57" s="84">
        <v>0</v>
      </c>
      <c r="AI57" s="84">
        <v>0</v>
      </c>
      <c r="AJ57" s="84">
        <v>0</v>
      </c>
      <c r="AK57" s="84">
        <v>0</v>
      </c>
      <c r="AL57" s="84">
        <v>0</v>
      </c>
      <c r="AM57" s="84">
        <v>0</v>
      </c>
      <c r="AN57" s="84">
        <v>0</v>
      </c>
      <c r="AO57" s="84">
        <v>0</v>
      </c>
      <c r="AP57" s="84">
        <v>0</v>
      </c>
      <c r="AQ57" s="84">
        <v>0</v>
      </c>
      <c r="AR57" s="84">
        <v>0</v>
      </c>
      <c r="AS57" s="84">
        <v>0</v>
      </c>
      <c r="AT57" s="84">
        <v>0</v>
      </c>
      <c r="AU57" s="84">
        <v>0</v>
      </c>
      <c r="AV57" s="84">
        <v>0</v>
      </c>
      <c r="AW57" s="84">
        <v>0</v>
      </c>
      <c r="AX57" s="84">
        <v>0</v>
      </c>
      <c r="AY57" s="84">
        <v>0</v>
      </c>
      <c r="AZ57" s="84">
        <v>0</v>
      </c>
      <c r="BA57" s="84">
        <v>0</v>
      </c>
      <c r="BB57" s="84">
        <v>0</v>
      </c>
      <c r="BC57" s="84">
        <v>0</v>
      </c>
      <c r="BD57" s="84">
        <v>0</v>
      </c>
      <c r="BE57" s="84">
        <v>0</v>
      </c>
      <c r="BF57" s="84">
        <v>0</v>
      </c>
      <c r="BG57" s="84">
        <v>0</v>
      </c>
      <c r="BH57" s="84">
        <v>0</v>
      </c>
      <c r="BI57" s="84">
        <v>0</v>
      </c>
      <c r="BJ57" s="84">
        <v>0</v>
      </c>
      <c r="BK57" s="84">
        <v>0</v>
      </c>
      <c r="BL57" s="84">
        <v>0</v>
      </c>
      <c r="BM57" s="84">
        <v>0</v>
      </c>
      <c r="BN57" s="84">
        <v>0</v>
      </c>
      <c r="BO57" s="84">
        <v>0</v>
      </c>
      <c r="BP57" s="84">
        <v>0</v>
      </c>
      <c r="BQ57" s="84">
        <v>0</v>
      </c>
      <c r="BR57" s="84">
        <v>0</v>
      </c>
      <c r="BS57" s="84">
        <v>0</v>
      </c>
      <c r="BT57" s="84">
        <v>0</v>
      </c>
      <c r="BU57" s="84">
        <v>0</v>
      </c>
      <c r="BV57" s="84">
        <v>0</v>
      </c>
      <c r="BW57" s="84">
        <v>0</v>
      </c>
      <c r="BX57" s="84">
        <v>0</v>
      </c>
      <c r="BY57" s="84">
        <v>0</v>
      </c>
      <c r="BZ57" s="84">
        <v>0</v>
      </c>
      <c r="CA57" s="84">
        <v>0</v>
      </c>
      <c r="CB57" s="84">
        <v>0</v>
      </c>
      <c r="CC57" s="84">
        <v>0</v>
      </c>
      <c r="CD57" s="84">
        <v>0</v>
      </c>
      <c r="CE57" s="84">
        <v>0</v>
      </c>
      <c r="CF57" s="84">
        <v>0</v>
      </c>
      <c r="CG57" s="84">
        <v>0</v>
      </c>
      <c r="CH57" s="84">
        <v>0</v>
      </c>
      <c r="CI57" s="84">
        <v>0</v>
      </c>
      <c r="CJ57" s="84">
        <v>0</v>
      </c>
      <c r="CK57" s="84">
        <v>0</v>
      </c>
      <c r="CL57" s="84">
        <v>0</v>
      </c>
      <c r="CM57" s="84">
        <v>0</v>
      </c>
      <c r="CN57" s="84">
        <v>0</v>
      </c>
      <c r="CO57" s="84">
        <v>0</v>
      </c>
      <c r="CP57" s="84">
        <v>0</v>
      </c>
      <c r="CQ57" s="84">
        <v>0</v>
      </c>
      <c r="CR57" s="84">
        <v>0</v>
      </c>
      <c r="CS57" s="84">
        <v>0</v>
      </c>
      <c r="CT57" s="84">
        <v>0</v>
      </c>
      <c r="CU57" s="84">
        <v>0</v>
      </c>
      <c r="CV57" s="84">
        <v>0</v>
      </c>
      <c r="CW57" s="84">
        <v>0</v>
      </c>
      <c r="CX57" s="84">
        <v>0</v>
      </c>
      <c r="CY57" s="84">
        <v>0</v>
      </c>
      <c r="CZ57" s="84">
        <v>0</v>
      </c>
      <c r="DA57" s="80"/>
      <c r="DB57" s="2"/>
      <c r="DC57" s="2"/>
      <c r="DD57" s="6"/>
    </row>
    <row r="58" spans="1:108" x14ac:dyDescent="0.25">
      <c r="A58" s="2" t="s">
        <v>659</v>
      </c>
      <c r="B58" s="84">
        <v>0</v>
      </c>
      <c r="C58" s="84">
        <v>0</v>
      </c>
      <c r="D58" s="84">
        <v>0</v>
      </c>
      <c r="E58" s="84">
        <v>0</v>
      </c>
      <c r="F58" s="84">
        <v>0</v>
      </c>
      <c r="G58" s="84">
        <v>0</v>
      </c>
      <c r="H58" s="84">
        <v>0</v>
      </c>
      <c r="I58" s="84">
        <v>0</v>
      </c>
      <c r="J58" s="84">
        <v>0</v>
      </c>
      <c r="K58" s="84">
        <v>0</v>
      </c>
      <c r="L58" s="84">
        <v>0</v>
      </c>
      <c r="M58" s="84">
        <v>0</v>
      </c>
      <c r="N58" s="84">
        <v>0</v>
      </c>
      <c r="O58" s="84">
        <v>0</v>
      </c>
      <c r="P58" s="84">
        <v>0</v>
      </c>
      <c r="Q58" s="84">
        <v>0</v>
      </c>
      <c r="R58" s="84">
        <v>0</v>
      </c>
      <c r="S58" s="84">
        <v>6.3201500000000001E-3</v>
      </c>
      <c r="T58" s="84">
        <v>8.0386699999999995E-3</v>
      </c>
      <c r="U58" s="84">
        <v>0</v>
      </c>
      <c r="V58" s="84">
        <v>2.8950699999999999E-2</v>
      </c>
      <c r="W58" s="84">
        <v>0</v>
      </c>
      <c r="X58" s="84">
        <v>0</v>
      </c>
      <c r="Y58" s="84">
        <v>0</v>
      </c>
      <c r="Z58" s="84">
        <v>0</v>
      </c>
      <c r="AA58" s="84">
        <v>0</v>
      </c>
      <c r="AB58" s="84">
        <v>0</v>
      </c>
      <c r="AC58" s="84">
        <v>0</v>
      </c>
      <c r="AD58" s="84">
        <v>0</v>
      </c>
      <c r="AE58" s="84">
        <v>0</v>
      </c>
      <c r="AF58" s="84">
        <v>0</v>
      </c>
      <c r="AG58" s="84">
        <v>0</v>
      </c>
      <c r="AH58" s="84">
        <v>0</v>
      </c>
      <c r="AI58" s="84">
        <v>0</v>
      </c>
      <c r="AJ58" s="84">
        <v>0</v>
      </c>
      <c r="AK58" s="84">
        <v>4.8337099999999997E-3</v>
      </c>
      <c r="AL58" s="84">
        <v>0</v>
      </c>
      <c r="AM58" s="84">
        <v>0</v>
      </c>
      <c r="AN58" s="84">
        <v>0</v>
      </c>
      <c r="AO58" s="84">
        <v>0</v>
      </c>
      <c r="AP58" s="84">
        <v>0</v>
      </c>
      <c r="AQ58" s="84">
        <v>0</v>
      </c>
      <c r="AR58" s="84">
        <v>0</v>
      </c>
      <c r="AS58" s="84">
        <v>0</v>
      </c>
      <c r="AT58" s="84">
        <v>0</v>
      </c>
      <c r="AU58" s="84">
        <v>0</v>
      </c>
      <c r="AV58" s="84">
        <v>0</v>
      </c>
      <c r="AW58" s="84">
        <v>0</v>
      </c>
      <c r="AX58" s="84">
        <v>0</v>
      </c>
      <c r="AY58" s="84">
        <v>0</v>
      </c>
      <c r="AZ58" s="84">
        <v>0</v>
      </c>
      <c r="BA58" s="84">
        <v>0</v>
      </c>
      <c r="BB58" s="84">
        <v>0</v>
      </c>
      <c r="BC58" s="84">
        <v>0</v>
      </c>
      <c r="BD58" s="84">
        <v>0</v>
      </c>
      <c r="BE58" s="84">
        <v>0</v>
      </c>
      <c r="BF58" s="84">
        <v>0</v>
      </c>
      <c r="BG58" s="84">
        <v>0</v>
      </c>
      <c r="BH58" s="84">
        <v>0</v>
      </c>
      <c r="BI58" s="84">
        <v>0</v>
      </c>
      <c r="BJ58" s="84">
        <v>0</v>
      </c>
      <c r="BK58" s="84">
        <v>0</v>
      </c>
      <c r="BL58" s="84">
        <v>0</v>
      </c>
      <c r="BM58" s="84">
        <v>0</v>
      </c>
      <c r="BN58" s="84">
        <v>0</v>
      </c>
      <c r="BO58" s="84">
        <v>0</v>
      </c>
      <c r="BP58" s="84">
        <v>0</v>
      </c>
      <c r="BQ58" s="84">
        <v>0</v>
      </c>
      <c r="BR58" s="84">
        <v>0</v>
      </c>
      <c r="BS58" s="84">
        <v>0</v>
      </c>
      <c r="BT58" s="84">
        <v>0</v>
      </c>
      <c r="BU58" s="84">
        <v>0</v>
      </c>
      <c r="BV58" s="84">
        <v>0</v>
      </c>
      <c r="BW58" s="84">
        <v>0</v>
      </c>
      <c r="BX58" s="84">
        <v>0</v>
      </c>
      <c r="BY58" s="84">
        <v>0</v>
      </c>
      <c r="BZ58" s="84">
        <v>0</v>
      </c>
      <c r="CA58" s="84">
        <v>0</v>
      </c>
      <c r="CB58" s="84">
        <v>0</v>
      </c>
      <c r="CC58" s="84">
        <v>0</v>
      </c>
      <c r="CD58" s="84">
        <v>0</v>
      </c>
      <c r="CE58" s="84">
        <v>0</v>
      </c>
      <c r="CF58" s="84">
        <v>0</v>
      </c>
      <c r="CG58" s="84">
        <v>0</v>
      </c>
      <c r="CH58" s="84">
        <v>0</v>
      </c>
      <c r="CI58" s="84">
        <v>0</v>
      </c>
      <c r="CJ58" s="84">
        <v>0</v>
      </c>
      <c r="CK58" s="84">
        <v>0</v>
      </c>
      <c r="CL58" s="84">
        <v>0</v>
      </c>
      <c r="CM58" s="84">
        <v>0</v>
      </c>
      <c r="CN58" s="84">
        <v>0</v>
      </c>
      <c r="CO58" s="84">
        <v>0</v>
      </c>
      <c r="CP58" s="84">
        <v>0</v>
      </c>
      <c r="CQ58" s="84">
        <v>0</v>
      </c>
      <c r="CR58" s="84">
        <v>0</v>
      </c>
      <c r="CS58" s="84">
        <v>0</v>
      </c>
      <c r="CT58" s="84">
        <v>0</v>
      </c>
      <c r="CU58" s="84">
        <v>0</v>
      </c>
      <c r="CV58" s="84">
        <v>0</v>
      </c>
      <c r="CW58" s="84">
        <v>0</v>
      </c>
      <c r="CX58" s="84">
        <v>0</v>
      </c>
      <c r="CY58" s="84">
        <v>0</v>
      </c>
      <c r="CZ58" s="84">
        <v>0</v>
      </c>
      <c r="DA58" s="80"/>
      <c r="DB58" s="2"/>
      <c r="DC58" s="2"/>
      <c r="DD58" s="6"/>
    </row>
    <row r="59" spans="1:108" x14ac:dyDescent="0.25">
      <c r="A59" s="2" t="s">
        <v>660</v>
      </c>
      <c r="B59" s="84">
        <v>0</v>
      </c>
      <c r="C59" s="84">
        <v>0</v>
      </c>
      <c r="D59" s="84">
        <v>0</v>
      </c>
      <c r="E59" s="84">
        <v>0</v>
      </c>
      <c r="F59" s="84">
        <v>0</v>
      </c>
      <c r="G59" s="84">
        <v>0</v>
      </c>
      <c r="H59" s="84">
        <v>0</v>
      </c>
      <c r="I59" s="84">
        <v>0</v>
      </c>
      <c r="J59" s="84">
        <v>0</v>
      </c>
      <c r="K59" s="84">
        <v>0</v>
      </c>
      <c r="L59" s="84">
        <v>0</v>
      </c>
      <c r="M59" s="84">
        <v>0</v>
      </c>
      <c r="N59" s="84">
        <v>0</v>
      </c>
      <c r="O59" s="84">
        <v>0</v>
      </c>
      <c r="P59" s="84">
        <v>0</v>
      </c>
      <c r="Q59" s="84">
        <v>0</v>
      </c>
      <c r="R59" s="84">
        <v>0</v>
      </c>
      <c r="S59" s="84">
        <v>0</v>
      </c>
      <c r="T59" s="84">
        <v>0</v>
      </c>
      <c r="U59" s="84">
        <v>0</v>
      </c>
      <c r="V59" s="84">
        <v>0</v>
      </c>
      <c r="W59" s="84">
        <v>0</v>
      </c>
      <c r="X59" s="84">
        <v>0</v>
      </c>
      <c r="Y59" s="84">
        <v>0</v>
      </c>
      <c r="Z59" s="84">
        <v>0</v>
      </c>
      <c r="AA59" s="84">
        <v>0</v>
      </c>
      <c r="AB59" s="84">
        <v>0</v>
      </c>
      <c r="AC59" s="84">
        <v>4.3958799999999996E-3</v>
      </c>
      <c r="AD59" s="84">
        <v>0</v>
      </c>
      <c r="AE59" s="84">
        <v>0</v>
      </c>
      <c r="AF59" s="84">
        <v>0</v>
      </c>
      <c r="AG59" s="84">
        <v>0</v>
      </c>
      <c r="AH59" s="84">
        <v>0</v>
      </c>
      <c r="AI59" s="84">
        <v>0</v>
      </c>
      <c r="AJ59" s="84">
        <v>0</v>
      </c>
      <c r="AK59" s="84">
        <v>6.2318E-3</v>
      </c>
      <c r="AL59" s="84">
        <v>0</v>
      </c>
      <c r="AM59" s="84">
        <v>0</v>
      </c>
      <c r="AN59" s="84">
        <v>0</v>
      </c>
      <c r="AO59" s="84">
        <v>0</v>
      </c>
      <c r="AP59" s="84">
        <v>0</v>
      </c>
      <c r="AQ59" s="84">
        <v>0</v>
      </c>
      <c r="AR59" s="84">
        <v>4.1092000000000004E-3</v>
      </c>
      <c r="AS59" s="84">
        <v>0</v>
      </c>
      <c r="AT59" s="84">
        <v>0</v>
      </c>
      <c r="AU59" s="84">
        <v>0</v>
      </c>
      <c r="AV59" s="84">
        <v>0</v>
      </c>
      <c r="AW59" s="84">
        <v>0</v>
      </c>
      <c r="AX59" s="84">
        <v>0</v>
      </c>
      <c r="AY59" s="84">
        <v>0</v>
      </c>
      <c r="AZ59" s="84">
        <v>0</v>
      </c>
      <c r="BA59" s="84">
        <v>0</v>
      </c>
      <c r="BB59" s="84">
        <v>0</v>
      </c>
      <c r="BC59" s="84">
        <v>0</v>
      </c>
      <c r="BD59" s="84">
        <v>0</v>
      </c>
      <c r="BE59" s="84">
        <v>0</v>
      </c>
      <c r="BF59" s="84">
        <v>0</v>
      </c>
      <c r="BG59" s="84">
        <v>0</v>
      </c>
      <c r="BH59" s="84">
        <v>0</v>
      </c>
      <c r="BI59" s="84">
        <v>0</v>
      </c>
      <c r="BJ59" s="84">
        <v>0</v>
      </c>
      <c r="BK59" s="84">
        <v>0</v>
      </c>
      <c r="BL59" s="84">
        <v>0</v>
      </c>
      <c r="BM59" s="84">
        <v>0</v>
      </c>
      <c r="BN59" s="84">
        <v>0</v>
      </c>
      <c r="BO59" s="84">
        <v>0</v>
      </c>
      <c r="BP59" s="84">
        <v>0</v>
      </c>
      <c r="BQ59" s="84">
        <v>0</v>
      </c>
      <c r="BR59" s="84">
        <v>0</v>
      </c>
      <c r="BS59" s="84">
        <v>0</v>
      </c>
      <c r="BT59" s="84">
        <v>0</v>
      </c>
      <c r="BU59" s="84">
        <v>0</v>
      </c>
      <c r="BV59" s="84">
        <v>0</v>
      </c>
      <c r="BW59" s="84">
        <v>0</v>
      </c>
      <c r="BX59" s="84">
        <v>0</v>
      </c>
      <c r="BY59" s="84">
        <v>1.8675299999999999E-2</v>
      </c>
      <c r="BZ59" s="84">
        <v>0</v>
      </c>
      <c r="CA59" s="84">
        <v>0</v>
      </c>
      <c r="CB59" s="84">
        <v>0</v>
      </c>
      <c r="CC59" s="84">
        <v>0</v>
      </c>
      <c r="CD59" s="84">
        <v>0</v>
      </c>
      <c r="CE59" s="84">
        <v>0</v>
      </c>
      <c r="CF59" s="84">
        <v>0</v>
      </c>
      <c r="CG59" s="84">
        <v>0</v>
      </c>
      <c r="CH59" s="84">
        <v>0</v>
      </c>
      <c r="CI59" s="84">
        <v>0</v>
      </c>
      <c r="CJ59" s="84">
        <v>0</v>
      </c>
      <c r="CK59" s="84">
        <v>0</v>
      </c>
      <c r="CL59" s="84">
        <v>0</v>
      </c>
      <c r="CM59" s="84">
        <v>0</v>
      </c>
      <c r="CN59" s="84">
        <v>0</v>
      </c>
      <c r="CO59" s="84">
        <v>0</v>
      </c>
      <c r="CP59" s="84">
        <v>0</v>
      </c>
      <c r="CQ59" s="84">
        <v>0</v>
      </c>
      <c r="CR59" s="84">
        <v>0</v>
      </c>
      <c r="CS59" s="84">
        <v>0</v>
      </c>
      <c r="CT59" s="84">
        <v>0</v>
      </c>
      <c r="CU59" s="84">
        <v>0</v>
      </c>
      <c r="CV59" s="84">
        <v>0</v>
      </c>
      <c r="CW59" s="84">
        <v>0</v>
      </c>
      <c r="CX59" s="84">
        <v>0</v>
      </c>
      <c r="CY59" s="84">
        <v>0</v>
      </c>
      <c r="CZ59" s="84">
        <v>0</v>
      </c>
      <c r="DA59" s="80"/>
      <c r="DB59" s="2"/>
      <c r="DC59" s="2"/>
      <c r="DD59" s="6"/>
    </row>
    <row r="60" spans="1:108" x14ac:dyDescent="0.25">
      <c r="A60" s="2" t="s">
        <v>183</v>
      </c>
      <c r="B60" s="84">
        <v>0</v>
      </c>
      <c r="C60" s="84">
        <v>0</v>
      </c>
      <c r="D60" s="84">
        <v>0</v>
      </c>
      <c r="E60" s="84">
        <v>0</v>
      </c>
      <c r="F60" s="84">
        <v>0</v>
      </c>
      <c r="G60" s="84">
        <v>0</v>
      </c>
      <c r="H60" s="84">
        <v>0</v>
      </c>
      <c r="I60" s="84">
        <v>0</v>
      </c>
      <c r="J60" s="84">
        <v>0</v>
      </c>
      <c r="K60" s="84">
        <v>0</v>
      </c>
      <c r="L60" s="84">
        <v>0</v>
      </c>
      <c r="M60" s="84">
        <v>0</v>
      </c>
      <c r="N60" s="84">
        <v>0</v>
      </c>
      <c r="O60" s="84">
        <v>0</v>
      </c>
      <c r="P60" s="84">
        <v>0</v>
      </c>
      <c r="Q60" s="84">
        <v>0</v>
      </c>
      <c r="R60" s="84">
        <v>0</v>
      </c>
      <c r="S60" s="84">
        <v>0</v>
      </c>
      <c r="T60" s="84">
        <v>0</v>
      </c>
      <c r="U60" s="84">
        <v>0</v>
      </c>
      <c r="V60" s="84">
        <v>0</v>
      </c>
      <c r="W60" s="84">
        <v>0</v>
      </c>
      <c r="X60" s="84">
        <v>0</v>
      </c>
      <c r="Y60" s="84">
        <v>0</v>
      </c>
      <c r="Z60" s="84">
        <v>0</v>
      </c>
      <c r="AA60" s="84">
        <v>0</v>
      </c>
      <c r="AB60" s="84">
        <v>0</v>
      </c>
      <c r="AC60" s="84">
        <v>0</v>
      </c>
      <c r="AD60" s="84">
        <v>0</v>
      </c>
      <c r="AE60" s="84">
        <v>0</v>
      </c>
      <c r="AF60" s="84">
        <v>0</v>
      </c>
      <c r="AG60" s="84">
        <v>0</v>
      </c>
      <c r="AH60" s="84">
        <v>0</v>
      </c>
      <c r="AI60" s="84">
        <v>0</v>
      </c>
      <c r="AJ60" s="84">
        <v>0</v>
      </c>
      <c r="AK60" s="84">
        <v>0</v>
      </c>
      <c r="AL60" s="84">
        <v>0</v>
      </c>
      <c r="AM60" s="84">
        <v>0</v>
      </c>
      <c r="AN60" s="84">
        <v>0</v>
      </c>
      <c r="AO60" s="84">
        <v>0</v>
      </c>
      <c r="AP60" s="84">
        <v>0</v>
      </c>
      <c r="AQ60" s="84">
        <v>0</v>
      </c>
      <c r="AR60" s="84">
        <v>0</v>
      </c>
      <c r="AS60" s="84">
        <v>0</v>
      </c>
      <c r="AT60" s="84">
        <v>0</v>
      </c>
      <c r="AU60" s="84">
        <v>0</v>
      </c>
      <c r="AV60" s="84">
        <v>0</v>
      </c>
      <c r="AW60" s="84">
        <v>0</v>
      </c>
      <c r="AX60" s="84">
        <v>0</v>
      </c>
      <c r="AY60" s="84">
        <v>0</v>
      </c>
      <c r="AZ60" s="84">
        <v>0</v>
      </c>
      <c r="BA60" s="84">
        <v>0</v>
      </c>
      <c r="BB60" s="84">
        <v>0</v>
      </c>
      <c r="BC60" s="84">
        <v>0</v>
      </c>
      <c r="BD60" s="84">
        <v>0</v>
      </c>
      <c r="BE60" s="84">
        <v>0</v>
      </c>
      <c r="BF60" s="84">
        <v>0</v>
      </c>
      <c r="BG60" s="84">
        <v>0</v>
      </c>
      <c r="BH60" s="84">
        <v>0</v>
      </c>
      <c r="BI60" s="84">
        <v>0</v>
      </c>
      <c r="BJ60" s="84">
        <v>0</v>
      </c>
      <c r="BK60" s="84">
        <v>0</v>
      </c>
      <c r="BL60" s="84">
        <v>0</v>
      </c>
      <c r="BM60" s="84">
        <v>0</v>
      </c>
      <c r="BN60" s="84">
        <v>0</v>
      </c>
      <c r="BO60" s="84">
        <v>0</v>
      </c>
      <c r="BP60" s="84">
        <v>0</v>
      </c>
      <c r="BQ60" s="84">
        <v>0</v>
      </c>
      <c r="BR60" s="84">
        <v>0</v>
      </c>
      <c r="BS60" s="84">
        <v>0</v>
      </c>
      <c r="BT60" s="84">
        <v>0</v>
      </c>
      <c r="BU60" s="84">
        <v>0</v>
      </c>
      <c r="BV60" s="84">
        <v>0</v>
      </c>
      <c r="BW60" s="84">
        <v>0</v>
      </c>
      <c r="BX60" s="84">
        <v>0</v>
      </c>
      <c r="BY60" s="84">
        <v>0</v>
      </c>
      <c r="BZ60" s="84">
        <v>0</v>
      </c>
      <c r="CA60" s="84">
        <v>0</v>
      </c>
      <c r="CB60" s="84">
        <v>0</v>
      </c>
      <c r="CC60" s="84">
        <v>0</v>
      </c>
      <c r="CD60" s="84">
        <v>0</v>
      </c>
      <c r="CE60" s="84">
        <v>0</v>
      </c>
      <c r="CF60" s="84">
        <v>0</v>
      </c>
      <c r="CG60" s="84">
        <v>0</v>
      </c>
      <c r="CH60" s="84">
        <v>0</v>
      </c>
      <c r="CI60" s="84">
        <v>0</v>
      </c>
      <c r="CJ60" s="84">
        <v>0</v>
      </c>
      <c r="CK60" s="84">
        <v>0</v>
      </c>
      <c r="CL60" s="84">
        <v>0</v>
      </c>
      <c r="CM60" s="84">
        <v>0</v>
      </c>
      <c r="CN60" s="84">
        <v>0</v>
      </c>
      <c r="CO60" s="84">
        <v>0</v>
      </c>
      <c r="CP60" s="84">
        <v>0</v>
      </c>
      <c r="CQ60" s="84">
        <v>0</v>
      </c>
      <c r="CR60" s="84">
        <v>0</v>
      </c>
      <c r="CS60" s="84">
        <v>0</v>
      </c>
      <c r="CT60" s="84">
        <v>0</v>
      </c>
      <c r="CU60" s="84">
        <v>0</v>
      </c>
      <c r="CV60" s="84">
        <v>0</v>
      </c>
      <c r="CW60" s="84">
        <v>0</v>
      </c>
      <c r="CX60" s="84">
        <v>0</v>
      </c>
      <c r="CY60" s="84">
        <v>0</v>
      </c>
      <c r="CZ60" s="84">
        <v>0</v>
      </c>
      <c r="DA60" s="80"/>
      <c r="DB60" s="2"/>
      <c r="DC60" s="2"/>
      <c r="DD60" s="6"/>
    </row>
    <row r="61" spans="1:108" x14ac:dyDescent="0.25">
      <c r="A61" s="2" t="s">
        <v>186</v>
      </c>
      <c r="B61" s="84">
        <v>0</v>
      </c>
      <c r="C61" s="84">
        <v>0</v>
      </c>
      <c r="D61" s="84">
        <v>0</v>
      </c>
      <c r="E61" s="84">
        <v>0</v>
      </c>
      <c r="F61" s="84">
        <v>0</v>
      </c>
      <c r="G61" s="84">
        <v>0</v>
      </c>
      <c r="H61" s="84">
        <v>0</v>
      </c>
      <c r="I61" s="84">
        <v>0</v>
      </c>
      <c r="J61" s="84">
        <v>0</v>
      </c>
      <c r="K61" s="84">
        <v>0</v>
      </c>
      <c r="L61" s="84">
        <v>0</v>
      </c>
      <c r="M61" s="84">
        <v>0</v>
      </c>
      <c r="N61" s="84">
        <v>0</v>
      </c>
      <c r="O61" s="84">
        <v>0</v>
      </c>
      <c r="P61" s="84">
        <v>0</v>
      </c>
      <c r="Q61" s="84">
        <v>0</v>
      </c>
      <c r="R61" s="84">
        <v>0</v>
      </c>
      <c r="S61" s="84">
        <v>0</v>
      </c>
      <c r="T61" s="84">
        <v>0</v>
      </c>
      <c r="U61" s="84">
        <v>0</v>
      </c>
      <c r="V61" s="84">
        <v>0</v>
      </c>
      <c r="W61" s="84">
        <v>0</v>
      </c>
      <c r="X61" s="84">
        <v>0</v>
      </c>
      <c r="Y61" s="84">
        <v>0</v>
      </c>
      <c r="Z61" s="84">
        <v>0</v>
      </c>
      <c r="AA61" s="84">
        <v>0</v>
      </c>
      <c r="AB61" s="84">
        <v>0</v>
      </c>
      <c r="AC61" s="84">
        <v>0</v>
      </c>
      <c r="AD61" s="84">
        <v>0</v>
      </c>
      <c r="AE61" s="84">
        <v>0</v>
      </c>
      <c r="AF61" s="84">
        <v>0</v>
      </c>
      <c r="AG61" s="84">
        <v>0</v>
      </c>
      <c r="AH61" s="84">
        <v>0</v>
      </c>
      <c r="AI61" s="84">
        <v>0</v>
      </c>
      <c r="AJ61" s="84">
        <v>0</v>
      </c>
      <c r="AK61" s="84">
        <v>0</v>
      </c>
      <c r="AL61" s="84">
        <v>0</v>
      </c>
      <c r="AM61" s="84">
        <v>0</v>
      </c>
      <c r="AN61" s="84">
        <v>0</v>
      </c>
      <c r="AO61" s="84">
        <v>0</v>
      </c>
      <c r="AP61" s="84">
        <v>0</v>
      </c>
      <c r="AQ61" s="84">
        <v>0</v>
      </c>
      <c r="AR61" s="84">
        <v>0</v>
      </c>
      <c r="AS61" s="84">
        <v>0</v>
      </c>
      <c r="AT61" s="84">
        <v>0</v>
      </c>
      <c r="AU61" s="84">
        <v>0</v>
      </c>
      <c r="AV61" s="84">
        <v>0</v>
      </c>
      <c r="AW61" s="84">
        <v>0</v>
      </c>
      <c r="AX61" s="84">
        <v>0</v>
      </c>
      <c r="AY61" s="84">
        <v>0</v>
      </c>
      <c r="AZ61" s="84">
        <v>0</v>
      </c>
      <c r="BA61" s="84">
        <v>0</v>
      </c>
      <c r="BB61" s="84">
        <v>0</v>
      </c>
      <c r="BC61" s="84">
        <v>0</v>
      </c>
      <c r="BD61" s="84">
        <v>0</v>
      </c>
      <c r="BE61" s="84">
        <v>0</v>
      </c>
      <c r="BF61" s="84">
        <v>0</v>
      </c>
      <c r="BG61" s="84">
        <v>0</v>
      </c>
      <c r="BH61" s="84">
        <v>0</v>
      </c>
      <c r="BI61" s="84">
        <v>0</v>
      </c>
      <c r="BJ61" s="84">
        <v>0</v>
      </c>
      <c r="BK61" s="84">
        <v>0</v>
      </c>
      <c r="BL61" s="84">
        <v>0</v>
      </c>
      <c r="BM61" s="84">
        <v>0</v>
      </c>
      <c r="BN61" s="84">
        <v>0</v>
      </c>
      <c r="BO61" s="84">
        <v>0</v>
      </c>
      <c r="BP61" s="84">
        <v>0</v>
      </c>
      <c r="BQ61" s="84">
        <v>0</v>
      </c>
      <c r="BR61" s="84">
        <v>0</v>
      </c>
      <c r="BS61" s="84">
        <v>0</v>
      </c>
      <c r="BT61" s="84">
        <v>0</v>
      </c>
      <c r="BU61" s="84">
        <v>0</v>
      </c>
      <c r="BV61" s="84">
        <v>0</v>
      </c>
      <c r="BW61" s="84">
        <v>0</v>
      </c>
      <c r="BX61" s="84">
        <v>0</v>
      </c>
      <c r="BY61" s="84">
        <v>0</v>
      </c>
      <c r="BZ61" s="84">
        <v>0</v>
      </c>
      <c r="CA61" s="84">
        <v>0</v>
      </c>
      <c r="CB61" s="84">
        <v>0</v>
      </c>
      <c r="CC61" s="84">
        <v>0</v>
      </c>
      <c r="CD61" s="84">
        <v>0</v>
      </c>
      <c r="CE61" s="84">
        <v>0</v>
      </c>
      <c r="CF61" s="84">
        <v>0</v>
      </c>
      <c r="CG61" s="84">
        <v>0</v>
      </c>
      <c r="CH61" s="84">
        <v>0</v>
      </c>
      <c r="CI61" s="84">
        <v>0</v>
      </c>
      <c r="CJ61" s="84">
        <v>0</v>
      </c>
      <c r="CK61" s="84">
        <v>0</v>
      </c>
      <c r="CL61" s="84">
        <v>0</v>
      </c>
      <c r="CM61" s="84">
        <v>0</v>
      </c>
      <c r="CN61" s="84">
        <v>0</v>
      </c>
      <c r="CO61" s="84">
        <v>0</v>
      </c>
      <c r="CP61" s="84">
        <v>0</v>
      </c>
      <c r="CQ61" s="84">
        <v>0</v>
      </c>
      <c r="CR61" s="84">
        <v>0</v>
      </c>
      <c r="CS61" s="84">
        <v>0</v>
      </c>
      <c r="CT61" s="84">
        <v>0</v>
      </c>
      <c r="CU61" s="84">
        <v>0</v>
      </c>
      <c r="CV61" s="84">
        <v>0</v>
      </c>
      <c r="CW61" s="84">
        <v>0</v>
      </c>
      <c r="CX61" s="84">
        <v>0</v>
      </c>
      <c r="CY61" s="84">
        <v>0</v>
      </c>
      <c r="CZ61" s="84">
        <v>0</v>
      </c>
      <c r="DA61" s="80"/>
      <c r="DB61" s="2"/>
      <c r="DC61" s="2"/>
      <c r="DD61" s="6"/>
    </row>
    <row r="62" spans="1:108" x14ac:dyDescent="0.25">
      <c r="A62" s="2" t="s">
        <v>189</v>
      </c>
      <c r="B62" s="84">
        <v>0</v>
      </c>
      <c r="C62" s="84">
        <v>0</v>
      </c>
      <c r="D62" s="84">
        <v>0</v>
      </c>
      <c r="E62" s="84">
        <v>0</v>
      </c>
      <c r="F62" s="84">
        <v>0</v>
      </c>
      <c r="G62" s="84">
        <v>0</v>
      </c>
      <c r="H62" s="84">
        <v>0</v>
      </c>
      <c r="I62" s="84">
        <v>0</v>
      </c>
      <c r="J62" s="84">
        <v>0</v>
      </c>
      <c r="K62" s="84">
        <v>0</v>
      </c>
      <c r="L62" s="84">
        <v>0</v>
      </c>
      <c r="M62" s="84">
        <v>0</v>
      </c>
      <c r="N62" s="84">
        <v>0</v>
      </c>
      <c r="O62" s="84">
        <v>0</v>
      </c>
      <c r="P62" s="84">
        <v>0</v>
      </c>
      <c r="Q62" s="84">
        <v>0</v>
      </c>
      <c r="R62" s="84">
        <v>0</v>
      </c>
      <c r="S62" s="84">
        <v>0</v>
      </c>
      <c r="T62" s="84">
        <v>0</v>
      </c>
      <c r="U62" s="84">
        <v>0</v>
      </c>
      <c r="V62" s="84">
        <v>0</v>
      </c>
      <c r="W62" s="84">
        <v>0</v>
      </c>
      <c r="X62" s="84">
        <v>0</v>
      </c>
      <c r="Y62" s="84">
        <v>0</v>
      </c>
      <c r="Z62" s="84">
        <v>0</v>
      </c>
      <c r="AA62" s="84">
        <v>0</v>
      </c>
      <c r="AB62" s="84">
        <v>0</v>
      </c>
      <c r="AC62" s="84">
        <v>0</v>
      </c>
      <c r="AD62" s="84">
        <v>0</v>
      </c>
      <c r="AE62" s="84">
        <v>0</v>
      </c>
      <c r="AF62" s="84">
        <v>0</v>
      </c>
      <c r="AG62" s="84">
        <v>0</v>
      </c>
      <c r="AH62" s="84">
        <v>0</v>
      </c>
      <c r="AI62" s="84">
        <v>0</v>
      </c>
      <c r="AJ62" s="84">
        <v>0</v>
      </c>
      <c r="AK62" s="84">
        <v>0</v>
      </c>
      <c r="AL62" s="84">
        <v>0</v>
      </c>
      <c r="AM62" s="84">
        <v>0</v>
      </c>
      <c r="AN62" s="84">
        <v>0</v>
      </c>
      <c r="AO62" s="84">
        <v>0</v>
      </c>
      <c r="AP62" s="84">
        <v>0</v>
      </c>
      <c r="AQ62" s="84">
        <v>0</v>
      </c>
      <c r="AR62" s="84">
        <v>0</v>
      </c>
      <c r="AS62" s="84">
        <v>0</v>
      </c>
      <c r="AT62" s="84">
        <v>0</v>
      </c>
      <c r="AU62" s="84">
        <v>0</v>
      </c>
      <c r="AV62" s="84">
        <v>0</v>
      </c>
      <c r="AW62" s="84">
        <v>0</v>
      </c>
      <c r="AX62" s="84">
        <v>0</v>
      </c>
      <c r="AY62" s="84">
        <v>0</v>
      </c>
      <c r="AZ62" s="84">
        <v>0</v>
      </c>
      <c r="BA62" s="84">
        <v>0</v>
      </c>
      <c r="BB62" s="84">
        <v>0</v>
      </c>
      <c r="BC62" s="84">
        <v>0</v>
      </c>
      <c r="BD62" s="84">
        <v>0</v>
      </c>
      <c r="BE62" s="84">
        <v>0</v>
      </c>
      <c r="BF62" s="84">
        <v>0</v>
      </c>
      <c r="BG62" s="84">
        <v>0</v>
      </c>
      <c r="BH62" s="84">
        <v>0</v>
      </c>
      <c r="BI62" s="84">
        <v>0</v>
      </c>
      <c r="BJ62" s="84">
        <v>0</v>
      </c>
      <c r="BK62" s="84">
        <v>0</v>
      </c>
      <c r="BL62" s="84">
        <v>0</v>
      </c>
      <c r="BM62" s="84">
        <v>0</v>
      </c>
      <c r="BN62" s="84">
        <v>0</v>
      </c>
      <c r="BO62" s="84">
        <v>0</v>
      </c>
      <c r="BP62" s="84">
        <v>0</v>
      </c>
      <c r="BQ62" s="84">
        <v>0</v>
      </c>
      <c r="BR62" s="84">
        <v>0</v>
      </c>
      <c r="BS62" s="84">
        <v>0</v>
      </c>
      <c r="BT62" s="84">
        <v>0</v>
      </c>
      <c r="BU62" s="84">
        <v>0</v>
      </c>
      <c r="BV62" s="84">
        <v>0</v>
      </c>
      <c r="BW62" s="84">
        <v>0</v>
      </c>
      <c r="BX62" s="84">
        <v>0</v>
      </c>
      <c r="BY62" s="84">
        <v>0</v>
      </c>
      <c r="BZ62" s="84">
        <v>0</v>
      </c>
      <c r="CA62" s="84">
        <v>0</v>
      </c>
      <c r="CB62" s="84">
        <v>0</v>
      </c>
      <c r="CC62" s="84">
        <v>0</v>
      </c>
      <c r="CD62" s="84">
        <v>0</v>
      </c>
      <c r="CE62" s="84">
        <v>0</v>
      </c>
      <c r="CF62" s="84">
        <v>0</v>
      </c>
      <c r="CG62" s="84">
        <v>0</v>
      </c>
      <c r="CH62" s="84">
        <v>0</v>
      </c>
      <c r="CI62" s="84">
        <v>0</v>
      </c>
      <c r="CJ62" s="84">
        <v>0</v>
      </c>
      <c r="CK62" s="84">
        <v>0</v>
      </c>
      <c r="CL62" s="84">
        <v>0</v>
      </c>
      <c r="CM62" s="84">
        <v>0</v>
      </c>
      <c r="CN62" s="84">
        <v>0</v>
      </c>
      <c r="CO62" s="84">
        <v>0</v>
      </c>
      <c r="CP62" s="84">
        <v>0</v>
      </c>
      <c r="CQ62" s="84">
        <v>0</v>
      </c>
      <c r="CR62" s="84">
        <v>0</v>
      </c>
      <c r="CS62" s="84">
        <v>0</v>
      </c>
      <c r="CT62" s="84">
        <v>0</v>
      </c>
      <c r="CU62" s="84">
        <v>0</v>
      </c>
      <c r="CV62" s="84">
        <v>0</v>
      </c>
      <c r="CW62" s="84">
        <v>0</v>
      </c>
      <c r="CX62" s="84">
        <v>0</v>
      </c>
      <c r="CY62" s="84">
        <v>0</v>
      </c>
      <c r="CZ62" s="84">
        <v>0</v>
      </c>
      <c r="DA62" s="80"/>
      <c r="DB62" s="2"/>
      <c r="DC62" s="2"/>
      <c r="DD62" s="6"/>
    </row>
    <row r="63" spans="1:108" x14ac:dyDescent="0.25">
      <c r="A63" s="2" t="s">
        <v>192</v>
      </c>
      <c r="B63" s="84">
        <v>0</v>
      </c>
      <c r="C63" s="84">
        <v>0</v>
      </c>
      <c r="D63" s="84">
        <v>0</v>
      </c>
      <c r="E63" s="84">
        <v>0</v>
      </c>
      <c r="F63" s="84">
        <v>0</v>
      </c>
      <c r="G63" s="84">
        <v>0</v>
      </c>
      <c r="H63" s="84">
        <v>0</v>
      </c>
      <c r="I63" s="84">
        <v>0</v>
      </c>
      <c r="J63" s="84">
        <v>0</v>
      </c>
      <c r="K63" s="84">
        <v>0</v>
      </c>
      <c r="L63" s="84">
        <v>0</v>
      </c>
      <c r="M63" s="84">
        <v>0</v>
      </c>
      <c r="N63" s="84">
        <v>0</v>
      </c>
      <c r="O63" s="84">
        <v>0</v>
      </c>
      <c r="P63" s="84">
        <v>0</v>
      </c>
      <c r="Q63" s="84">
        <v>0</v>
      </c>
      <c r="R63" s="84">
        <v>0</v>
      </c>
      <c r="S63" s="84">
        <v>2.09097E-2</v>
      </c>
      <c r="T63" s="84">
        <v>0</v>
      </c>
      <c r="U63" s="84">
        <v>0</v>
      </c>
      <c r="V63" s="84">
        <v>0</v>
      </c>
      <c r="W63" s="84">
        <v>0</v>
      </c>
      <c r="X63" s="84">
        <v>0</v>
      </c>
      <c r="Y63" s="84">
        <v>0</v>
      </c>
      <c r="Z63" s="84">
        <v>0</v>
      </c>
      <c r="AA63" s="84">
        <v>0</v>
      </c>
      <c r="AB63" s="84">
        <v>0</v>
      </c>
      <c r="AC63" s="84">
        <v>3.9927299999999999E-3</v>
      </c>
      <c r="AD63" s="84">
        <v>0</v>
      </c>
      <c r="AE63" s="84">
        <v>0</v>
      </c>
      <c r="AF63" s="84">
        <v>0</v>
      </c>
      <c r="AG63" s="84">
        <v>0</v>
      </c>
      <c r="AH63" s="84">
        <v>0</v>
      </c>
      <c r="AI63" s="84">
        <v>0</v>
      </c>
      <c r="AJ63" s="84">
        <v>0</v>
      </c>
      <c r="AK63" s="84">
        <v>0</v>
      </c>
      <c r="AL63" s="84">
        <v>0</v>
      </c>
      <c r="AM63" s="84">
        <v>0</v>
      </c>
      <c r="AN63" s="84">
        <v>0</v>
      </c>
      <c r="AO63" s="84">
        <v>0</v>
      </c>
      <c r="AP63" s="84">
        <v>0</v>
      </c>
      <c r="AQ63" s="84">
        <v>0</v>
      </c>
      <c r="AR63" s="84">
        <v>0</v>
      </c>
      <c r="AS63" s="84">
        <v>0</v>
      </c>
      <c r="AT63" s="84">
        <v>0</v>
      </c>
      <c r="AU63" s="84">
        <v>0.109347</v>
      </c>
      <c r="AV63" s="84">
        <v>0</v>
      </c>
      <c r="AW63" s="84">
        <v>0</v>
      </c>
      <c r="AX63" s="84">
        <v>0</v>
      </c>
      <c r="AY63" s="84">
        <v>0</v>
      </c>
      <c r="AZ63" s="84">
        <v>0</v>
      </c>
      <c r="BA63" s="84">
        <v>0</v>
      </c>
      <c r="BB63" s="84">
        <v>0</v>
      </c>
      <c r="BC63" s="84">
        <v>0</v>
      </c>
      <c r="BD63" s="84">
        <v>0</v>
      </c>
      <c r="BE63" s="84">
        <v>0</v>
      </c>
      <c r="BF63" s="84">
        <v>0</v>
      </c>
      <c r="BG63" s="84">
        <v>0</v>
      </c>
      <c r="BH63" s="84">
        <v>0</v>
      </c>
      <c r="BI63" s="84">
        <v>0</v>
      </c>
      <c r="BJ63" s="84">
        <v>0</v>
      </c>
      <c r="BK63" s="84">
        <v>0</v>
      </c>
      <c r="BL63" s="84">
        <v>0</v>
      </c>
      <c r="BM63" s="84">
        <v>0</v>
      </c>
      <c r="BN63" s="84">
        <v>0</v>
      </c>
      <c r="BO63" s="84">
        <v>0</v>
      </c>
      <c r="BP63" s="84">
        <v>0</v>
      </c>
      <c r="BQ63" s="84">
        <v>0</v>
      </c>
      <c r="BR63" s="84">
        <v>0</v>
      </c>
      <c r="BS63" s="84">
        <v>0</v>
      </c>
      <c r="BT63" s="84">
        <v>0</v>
      </c>
      <c r="BU63" s="84">
        <v>0</v>
      </c>
      <c r="BV63" s="84">
        <v>0</v>
      </c>
      <c r="BW63" s="84">
        <v>0</v>
      </c>
      <c r="BX63" s="84">
        <v>0</v>
      </c>
      <c r="BY63" s="84">
        <v>0</v>
      </c>
      <c r="BZ63" s="84">
        <v>0</v>
      </c>
      <c r="CA63" s="84">
        <v>0</v>
      </c>
      <c r="CB63" s="84">
        <v>0</v>
      </c>
      <c r="CC63" s="84">
        <v>0</v>
      </c>
      <c r="CD63" s="84">
        <v>0</v>
      </c>
      <c r="CE63" s="84">
        <v>0</v>
      </c>
      <c r="CF63" s="84">
        <v>0</v>
      </c>
      <c r="CG63" s="84">
        <v>1.2679499999999999E-3</v>
      </c>
      <c r="CH63" s="84">
        <v>0</v>
      </c>
      <c r="CI63" s="84">
        <v>0</v>
      </c>
      <c r="CJ63" s="84">
        <v>0</v>
      </c>
      <c r="CK63" s="84">
        <v>0</v>
      </c>
      <c r="CL63" s="84">
        <v>0</v>
      </c>
      <c r="CM63" s="84">
        <v>0</v>
      </c>
      <c r="CN63" s="84">
        <v>0</v>
      </c>
      <c r="CO63" s="84">
        <v>0</v>
      </c>
      <c r="CP63" s="84">
        <v>0</v>
      </c>
      <c r="CQ63" s="84">
        <v>0</v>
      </c>
      <c r="CR63" s="84">
        <v>0</v>
      </c>
      <c r="CS63" s="84">
        <v>0</v>
      </c>
      <c r="CT63" s="84">
        <v>0</v>
      </c>
      <c r="CU63" s="84">
        <v>0</v>
      </c>
      <c r="CV63" s="84">
        <v>0</v>
      </c>
      <c r="CW63" s="84">
        <v>0</v>
      </c>
      <c r="CX63" s="84">
        <v>0</v>
      </c>
      <c r="CY63" s="84">
        <v>0</v>
      </c>
      <c r="CZ63" s="84">
        <v>0</v>
      </c>
      <c r="DA63" s="80"/>
      <c r="DB63" s="2"/>
      <c r="DC63" s="2"/>
      <c r="DD63" s="6"/>
    </row>
    <row r="64" spans="1:108" x14ac:dyDescent="0.25">
      <c r="A64" s="2" t="s">
        <v>661</v>
      </c>
      <c r="B64" s="84">
        <v>0</v>
      </c>
      <c r="C64" s="84">
        <v>0</v>
      </c>
      <c r="D64" s="84">
        <v>0</v>
      </c>
      <c r="E64" s="84">
        <v>0</v>
      </c>
      <c r="F64" s="84">
        <v>0</v>
      </c>
      <c r="G64" s="84">
        <v>0</v>
      </c>
      <c r="H64" s="84">
        <v>0</v>
      </c>
      <c r="I64" s="84">
        <v>0</v>
      </c>
      <c r="J64" s="84">
        <v>0</v>
      </c>
      <c r="K64" s="84">
        <v>0</v>
      </c>
      <c r="L64" s="84">
        <v>0</v>
      </c>
      <c r="M64" s="84">
        <v>0</v>
      </c>
      <c r="N64" s="84">
        <v>0</v>
      </c>
      <c r="O64" s="84">
        <v>0</v>
      </c>
      <c r="P64" s="84">
        <v>0</v>
      </c>
      <c r="Q64" s="84">
        <v>0</v>
      </c>
      <c r="R64" s="84">
        <v>0</v>
      </c>
      <c r="S64" s="84">
        <v>0</v>
      </c>
      <c r="T64" s="84">
        <v>0</v>
      </c>
      <c r="U64" s="84">
        <v>0</v>
      </c>
      <c r="V64" s="84">
        <v>0</v>
      </c>
      <c r="W64" s="84">
        <v>0</v>
      </c>
      <c r="X64" s="84">
        <v>0</v>
      </c>
      <c r="Y64" s="84">
        <v>0</v>
      </c>
      <c r="Z64" s="84">
        <v>0</v>
      </c>
      <c r="AA64" s="84">
        <v>0</v>
      </c>
      <c r="AB64" s="84">
        <v>0</v>
      </c>
      <c r="AC64" s="84">
        <v>0</v>
      </c>
      <c r="AD64" s="84">
        <v>0</v>
      </c>
      <c r="AE64" s="84">
        <v>0</v>
      </c>
      <c r="AF64" s="84">
        <v>0</v>
      </c>
      <c r="AG64" s="84">
        <v>0</v>
      </c>
      <c r="AH64" s="84">
        <v>0</v>
      </c>
      <c r="AI64" s="84">
        <v>0</v>
      </c>
      <c r="AJ64" s="84">
        <v>0</v>
      </c>
      <c r="AK64" s="84">
        <v>5.2394000000000003E-2</v>
      </c>
      <c r="AL64" s="84">
        <v>0</v>
      </c>
      <c r="AM64" s="84">
        <v>0</v>
      </c>
      <c r="AN64" s="84">
        <v>0</v>
      </c>
      <c r="AO64" s="84">
        <v>0</v>
      </c>
      <c r="AP64" s="84">
        <v>0</v>
      </c>
      <c r="AQ64" s="84">
        <v>0</v>
      </c>
      <c r="AR64" s="84">
        <v>0</v>
      </c>
      <c r="AS64" s="84">
        <v>0</v>
      </c>
      <c r="AT64" s="84">
        <v>0</v>
      </c>
      <c r="AU64" s="84">
        <v>0</v>
      </c>
      <c r="AV64" s="84">
        <v>0</v>
      </c>
      <c r="AW64" s="84">
        <v>0</v>
      </c>
      <c r="AX64" s="84">
        <v>0</v>
      </c>
      <c r="AY64" s="84">
        <v>0</v>
      </c>
      <c r="AZ64" s="84">
        <v>0</v>
      </c>
      <c r="BA64" s="84">
        <v>0</v>
      </c>
      <c r="BB64" s="84">
        <v>0</v>
      </c>
      <c r="BC64" s="84">
        <v>0</v>
      </c>
      <c r="BD64" s="84">
        <v>0</v>
      </c>
      <c r="BE64" s="84">
        <v>0</v>
      </c>
      <c r="BF64" s="84">
        <v>0</v>
      </c>
      <c r="BG64" s="84">
        <v>0</v>
      </c>
      <c r="BH64" s="84">
        <v>0</v>
      </c>
      <c r="BI64" s="84">
        <v>0</v>
      </c>
      <c r="BJ64" s="84">
        <v>0</v>
      </c>
      <c r="BK64" s="84">
        <v>0</v>
      </c>
      <c r="BL64" s="84">
        <v>0</v>
      </c>
      <c r="BM64" s="84">
        <v>0</v>
      </c>
      <c r="BN64" s="84">
        <v>0</v>
      </c>
      <c r="BO64" s="84">
        <v>0</v>
      </c>
      <c r="BP64" s="84">
        <v>0</v>
      </c>
      <c r="BQ64" s="84">
        <v>0</v>
      </c>
      <c r="BR64" s="84">
        <v>0</v>
      </c>
      <c r="BS64" s="84">
        <v>0.125389</v>
      </c>
      <c r="BT64" s="84">
        <v>0</v>
      </c>
      <c r="BU64" s="84">
        <v>0</v>
      </c>
      <c r="BV64" s="84">
        <v>0</v>
      </c>
      <c r="BW64" s="84">
        <v>0</v>
      </c>
      <c r="BX64" s="84">
        <v>0</v>
      </c>
      <c r="BY64" s="84">
        <v>0</v>
      </c>
      <c r="BZ64" s="84">
        <v>0</v>
      </c>
      <c r="CA64" s="84">
        <v>0</v>
      </c>
      <c r="CB64" s="84">
        <v>0</v>
      </c>
      <c r="CC64" s="84">
        <v>0</v>
      </c>
      <c r="CD64" s="84">
        <v>6.9599599999999997E-17</v>
      </c>
      <c r="CE64" s="84">
        <v>0.125419</v>
      </c>
      <c r="CF64" s="84">
        <v>6.0809400000000006E-17</v>
      </c>
      <c r="CG64" s="84">
        <v>0.120611</v>
      </c>
      <c r="CH64" s="84">
        <v>0</v>
      </c>
      <c r="CI64" s="84">
        <v>0</v>
      </c>
      <c r="CJ64" s="84">
        <v>0</v>
      </c>
      <c r="CK64" s="84">
        <v>0</v>
      </c>
      <c r="CL64" s="84">
        <v>0</v>
      </c>
      <c r="CM64" s="84">
        <v>0</v>
      </c>
      <c r="CN64" s="84">
        <v>0</v>
      </c>
      <c r="CO64" s="84">
        <v>0</v>
      </c>
      <c r="CP64" s="84">
        <v>0</v>
      </c>
      <c r="CQ64" s="84">
        <v>0</v>
      </c>
      <c r="CR64" s="84">
        <v>0</v>
      </c>
      <c r="CS64" s="84">
        <v>0</v>
      </c>
      <c r="CT64" s="84">
        <v>0</v>
      </c>
      <c r="CU64" s="84">
        <v>0</v>
      </c>
      <c r="CV64" s="84">
        <v>0</v>
      </c>
      <c r="CW64" s="84">
        <v>0</v>
      </c>
      <c r="CX64" s="84">
        <v>0</v>
      </c>
      <c r="CY64" s="84">
        <v>0</v>
      </c>
      <c r="CZ64" s="84">
        <v>0</v>
      </c>
      <c r="DA64" s="80"/>
      <c r="DB64" s="2"/>
      <c r="DC64" s="2"/>
      <c r="DD64" s="6"/>
    </row>
    <row r="65" spans="1:108" x14ac:dyDescent="0.25">
      <c r="A65" s="2" t="s">
        <v>198</v>
      </c>
      <c r="B65" s="84">
        <v>0</v>
      </c>
      <c r="C65" s="84">
        <v>0</v>
      </c>
      <c r="D65" s="84">
        <v>0</v>
      </c>
      <c r="E65" s="84">
        <v>0</v>
      </c>
      <c r="F65" s="84">
        <v>0</v>
      </c>
      <c r="G65" s="84">
        <v>0</v>
      </c>
      <c r="H65" s="84">
        <v>0</v>
      </c>
      <c r="I65" s="84">
        <v>0</v>
      </c>
      <c r="J65" s="84">
        <v>0</v>
      </c>
      <c r="K65" s="84">
        <v>0</v>
      </c>
      <c r="L65" s="84">
        <v>0</v>
      </c>
      <c r="M65" s="84">
        <v>0</v>
      </c>
      <c r="N65" s="84">
        <v>0</v>
      </c>
      <c r="O65" s="84">
        <v>0</v>
      </c>
      <c r="P65" s="84">
        <v>0</v>
      </c>
      <c r="Q65" s="84">
        <v>0</v>
      </c>
      <c r="R65" s="84">
        <v>0</v>
      </c>
      <c r="S65" s="84">
        <v>0</v>
      </c>
      <c r="T65" s="84">
        <v>0</v>
      </c>
      <c r="U65" s="84">
        <v>0</v>
      </c>
      <c r="V65" s="84">
        <v>0</v>
      </c>
      <c r="W65" s="84">
        <v>0</v>
      </c>
      <c r="X65" s="84">
        <v>0</v>
      </c>
      <c r="Y65" s="84">
        <v>0</v>
      </c>
      <c r="Z65" s="84">
        <v>0</v>
      </c>
      <c r="AA65" s="84">
        <v>0</v>
      </c>
      <c r="AB65" s="84">
        <v>0</v>
      </c>
      <c r="AC65" s="84">
        <v>0</v>
      </c>
      <c r="AD65" s="84">
        <v>0</v>
      </c>
      <c r="AE65" s="84">
        <v>0</v>
      </c>
      <c r="AF65" s="84">
        <v>0</v>
      </c>
      <c r="AG65" s="84">
        <v>0</v>
      </c>
      <c r="AH65" s="84">
        <v>0</v>
      </c>
      <c r="AI65" s="84">
        <v>1.03146E-4</v>
      </c>
      <c r="AJ65" s="84">
        <v>0</v>
      </c>
      <c r="AK65" s="84">
        <v>0</v>
      </c>
      <c r="AL65" s="84">
        <v>0</v>
      </c>
      <c r="AM65" s="84">
        <v>0</v>
      </c>
      <c r="AN65" s="84">
        <v>0</v>
      </c>
      <c r="AO65" s="84">
        <v>0</v>
      </c>
      <c r="AP65" s="84">
        <v>0</v>
      </c>
      <c r="AQ65" s="84">
        <v>0</v>
      </c>
      <c r="AR65" s="84">
        <v>0</v>
      </c>
      <c r="AS65" s="84">
        <v>0</v>
      </c>
      <c r="AT65" s="84">
        <v>0</v>
      </c>
      <c r="AU65" s="84">
        <v>0</v>
      </c>
      <c r="AV65" s="84">
        <v>0</v>
      </c>
      <c r="AW65" s="84">
        <v>0</v>
      </c>
      <c r="AX65" s="84">
        <v>0</v>
      </c>
      <c r="AY65" s="84">
        <v>0</v>
      </c>
      <c r="AZ65" s="84">
        <v>0</v>
      </c>
      <c r="BA65" s="84">
        <v>0</v>
      </c>
      <c r="BB65" s="84">
        <v>0</v>
      </c>
      <c r="BC65" s="84">
        <v>0</v>
      </c>
      <c r="BD65" s="84">
        <v>0</v>
      </c>
      <c r="BE65" s="84">
        <v>0</v>
      </c>
      <c r="BF65" s="84">
        <v>0</v>
      </c>
      <c r="BG65" s="84">
        <v>0</v>
      </c>
      <c r="BH65" s="84">
        <v>0</v>
      </c>
      <c r="BI65" s="84">
        <v>0</v>
      </c>
      <c r="BJ65" s="84">
        <v>0</v>
      </c>
      <c r="BK65" s="84">
        <v>0</v>
      </c>
      <c r="BL65" s="84">
        <v>0</v>
      </c>
      <c r="BM65" s="84">
        <v>0</v>
      </c>
      <c r="BN65" s="84">
        <v>0</v>
      </c>
      <c r="BO65" s="84">
        <v>0</v>
      </c>
      <c r="BP65" s="84">
        <v>0</v>
      </c>
      <c r="BQ65" s="84">
        <v>0</v>
      </c>
      <c r="BR65" s="84">
        <v>0</v>
      </c>
      <c r="BS65" s="84">
        <v>0</v>
      </c>
      <c r="BT65" s="84">
        <v>0</v>
      </c>
      <c r="BU65" s="84">
        <v>0</v>
      </c>
      <c r="BV65" s="84">
        <v>0</v>
      </c>
      <c r="BW65" s="84">
        <v>0</v>
      </c>
      <c r="BX65" s="84">
        <v>0</v>
      </c>
      <c r="BY65" s="84">
        <v>0</v>
      </c>
      <c r="BZ65" s="84">
        <v>0</v>
      </c>
      <c r="CA65" s="84">
        <v>0</v>
      </c>
      <c r="CB65" s="84">
        <v>0</v>
      </c>
      <c r="CC65" s="84">
        <v>0</v>
      </c>
      <c r="CD65" s="84">
        <v>0</v>
      </c>
      <c r="CE65" s="84">
        <v>0</v>
      </c>
      <c r="CF65" s="84">
        <v>0</v>
      </c>
      <c r="CG65" s="84">
        <v>0</v>
      </c>
      <c r="CH65" s="84">
        <v>0</v>
      </c>
      <c r="CI65" s="84">
        <v>0</v>
      </c>
      <c r="CJ65" s="84">
        <v>0</v>
      </c>
      <c r="CK65" s="84">
        <v>0</v>
      </c>
      <c r="CL65" s="84">
        <v>0</v>
      </c>
      <c r="CM65" s="84">
        <v>0</v>
      </c>
      <c r="CN65" s="84">
        <v>0</v>
      </c>
      <c r="CO65" s="84">
        <v>0</v>
      </c>
      <c r="CP65" s="84">
        <v>0</v>
      </c>
      <c r="CQ65" s="84">
        <v>0</v>
      </c>
      <c r="CR65" s="84">
        <v>0</v>
      </c>
      <c r="CS65" s="84">
        <v>0</v>
      </c>
      <c r="CT65" s="84">
        <v>0</v>
      </c>
      <c r="CU65" s="84">
        <v>0</v>
      </c>
      <c r="CV65" s="84">
        <v>0</v>
      </c>
      <c r="CW65" s="84">
        <v>0</v>
      </c>
      <c r="CX65" s="84">
        <v>0</v>
      </c>
      <c r="CY65" s="84">
        <v>0</v>
      </c>
      <c r="CZ65" s="84">
        <v>0</v>
      </c>
      <c r="DA65" s="80"/>
      <c r="DB65" s="2"/>
      <c r="DC65" s="2"/>
      <c r="DD65" s="6"/>
    </row>
    <row r="66" spans="1:108" x14ac:dyDescent="0.25">
      <c r="A66" s="2" t="s">
        <v>201</v>
      </c>
      <c r="B66" s="84">
        <v>0</v>
      </c>
      <c r="C66" s="84">
        <v>0</v>
      </c>
      <c r="D66" s="84">
        <v>0</v>
      </c>
      <c r="E66" s="84">
        <v>0</v>
      </c>
      <c r="F66" s="84">
        <v>0</v>
      </c>
      <c r="G66" s="84">
        <v>0</v>
      </c>
      <c r="H66" s="84">
        <v>0</v>
      </c>
      <c r="I66" s="84">
        <v>0</v>
      </c>
      <c r="J66" s="84">
        <v>0</v>
      </c>
      <c r="K66" s="84">
        <v>0</v>
      </c>
      <c r="L66" s="84">
        <v>0</v>
      </c>
      <c r="M66" s="84">
        <v>0</v>
      </c>
      <c r="N66" s="84">
        <v>0</v>
      </c>
      <c r="O66" s="84">
        <v>0</v>
      </c>
      <c r="P66" s="84">
        <v>0</v>
      </c>
      <c r="Q66" s="84">
        <v>0</v>
      </c>
      <c r="R66" s="84">
        <v>0</v>
      </c>
      <c r="S66" s="84">
        <v>0</v>
      </c>
      <c r="T66" s="84">
        <v>0</v>
      </c>
      <c r="U66" s="84">
        <v>0</v>
      </c>
      <c r="V66" s="84">
        <v>0</v>
      </c>
      <c r="W66" s="84">
        <v>0</v>
      </c>
      <c r="X66" s="84">
        <v>0</v>
      </c>
      <c r="Y66" s="84">
        <v>0</v>
      </c>
      <c r="Z66" s="84">
        <v>0</v>
      </c>
      <c r="AA66" s="84">
        <v>0</v>
      </c>
      <c r="AB66" s="84">
        <v>0</v>
      </c>
      <c r="AC66" s="84">
        <v>0</v>
      </c>
      <c r="AD66" s="84">
        <v>0</v>
      </c>
      <c r="AE66" s="84">
        <v>0</v>
      </c>
      <c r="AF66" s="84">
        <v>0</v>
      </c>
      <c r="AG66" s="84">
        <v>0</v>
      </c>
      <c r="AH66" s="84">
        <v>0</v>
      </c>
      <c r="AI66" s="84">
        <v>0</v>
      </c>
      <c r="AJ66" s="84">
        <v>0</v>
      </c>
      <c r="AK66" s="84">
        <v>0</v>
      </c>
      <c r="AL66" s="84">
        <v>0</v>
      </c>
      <c r="AM66" s="84">
        <v>0</v>
      </c>
      <c r="AN66" s="84">
        <v>0</v>
      </c>
      <c r="AO66" s="84">
        <v>0</v>
      </c>
      <c r="AP66" s="84">
        <v>0</v>
      </c>
      <c r="AQ66" s="84">
        <v>0</v>
      </c>
      <c r="AR66" s="84">
        <v>0</v>
      </c>
      <c r="AS66" s="84">
        <v>0</v>
      </c>
      <c r="AT66" s="84">
        <v>0</v>
      </c>
      <c r="AU66" s="84">
        <v>0</v>
      </c>
      <c r="AV66" s="84">
        <v>0</v>
      </c>
      <c r="AW66" s="84">
        <v>0</v>
      </c>
      <c r="AX66" s="84">
        <v>0</v>
      </c>
      <c r="AY66" s="84">
        <v>0</v>
      </c>
      <c r="AZ66" s="84">
        <v>0</v>
      </c>
      <c r="BA66" s="84">
        <v>0</v>
      </c>
      <c r="BB66" s="84">
        <v>0</v>
      </c>
      <c r="BC66" s="84">
        <v>0</v>
      </c>
      <c r="BD66" s="84">
        <v>0</v>
      </c>
      <c r="BE66" s="84">
        <v>0</v>
      </c>
      <c r="BF66" s="84">
        <v>0</v>
      </c>
      <c r="BG66" s="84">
        <v>0</v>
      </c>
      <c r="BH66" s="84">
        <v>0</v>
      </c>
      <c r="BI66" s="84">
        <v>0</v>
      </c>
      <c r="BJ66" s="84">
        <v>0</v>
      </c>
      <c r="BK66" s="84">
        <v>0</v>
      </c>
      <c r="BL66" s="84">
        <v>0</v>
      </c>
      <c r="BM66" s="84">
        <v>0</v>
      </c>
      <c r="BN66" s="84">
        <v>0</v>
      </c>
      <c r="BO66" s="84">
        <v>0</v>
      </c>
      <c r="BP66" s="84">
        <v>0</v>
      </c>
      <c r="BQ66" s="84">
        <v>0</v>
      </c>
      <c r="BR66" s="84">
        <v>0</v>
      </c>
      <c r="BS66" s="84">
        <v>0</v>
      </c>
      <c r="BT66" s="84">
        <v>0</v>
      </c>
      <c r="BU66" s="84">
        <v>0</v>
      </c>
      <c r="BV66" s="84">
        <v>0</v>
      </c>
      <c r="BW66" s="84">
        <v>0</v>
      </c>
      <c r="BX66" s="84">
        <v>0</v>
      </c>
      <c r="BY66" s="84">
        <v>0</v>
      </c>
      <c r="BZ66" s="84">
        <v>0</v>
      </c>
      <c r="CA66" s="84">
        <v>0</v>
      </c>
      <c r="CB66" s="84">
        <v>0</v>
      </c>
      <c r="CC66" s="84">
        <v>0</v>
      </c>
      <c r="CD66" s="84">
        <v>0</v>
      </c>
      <c r="CE66" s="84">
        <v>0</v>
      </c>
      <c r="CF66" s="84">
        <v>0</v>
      </c>
      <c r="CG66" s="84">
        <v>0</v>
      </c>
      <c r="CH66" s="84">
        <v>0</v>
      </c>
      <c r="CI66" s="84">
        <v>0</v>
      </c>
      <c r="CJ66" s="84">
        <v>0</v>
      </c>
      <c r="CK66" s="84">
        <v>0</v>
      </c>
      <c r="CL66" s="84">
        <v>0</v>
      </c>
      <c r="CM66" s="84">
        <v>0</v>
      </c>
      <c r="CN66" s="84">
        <v>0</v>
      </c>
      <c r="CO66" s="84">
        <v>0</v>
      </c>
      <c r="CP66" s="84">
        <v>0</v>
      </c>
      <c r="CQ66" s="84">
        <v>0</v>
      </c>
      <c r="CR66" s="84">
        <v>0</v>
      </c>
      <c r="CS66" s="84">
        <v>0</v>
      </c>
      <c r="CT66" s="84">
        <v>0</v>
      </c>
      <c r="CU66" s="84">
        <v>0</v>
      </c>
      <c r="CV66" s="84">
        <v>0</v>
      </c>
      <c r="CW66" s="84">
        <v>0</v>
      </c>
      <c r="CX66" s="84">
        <v>0</v>
      </c>
      <c r="CY66" s="84">
        <v>0</v>
      </c>
      <c r="CZ66" s="84">
        <v>0</v>
      </c>
      <c r="DA66" s="80"/>
      <c r="DB66" s="2"/>
      <c r="DC66" s="2"/>
      <c r="DD66" s="6"/>
    </row>
    <row r="67" spans="1:108" x14ac:dyDescent="0.25">
      <c r="A67" s="2" t="s">
        <v>204</v>
      </c>
      <c r="B67" s="84">
        <v>0</v>
      </c>
      <c r="C67" s="84">
        <v>0</v>
      </c>
      <c r="D67" s="84">
        <v>0</v>
      </c>
      <c r="E67" s="84">
        <v>0</v>
      </c>
      <c r="F67" s="84">
        <v>0</v>
      </c>
      <c r="G67" s="84">
        <v>0</v>
      </c>
      <c r="H67" s="84">
        <v>0</v>
      </c>
      <c r="I67" s="84">
        <v>0</v>
      </c>
      <c r="J67" s="84">
        <v>0</v>
      </c>
      <c r="K67" s="84">
        <v>0</v>
      </c>
      <c r="L67" s="84">
        <v>0</v>
      </c>
      <c r="M67" s="84">
        <v>0</v>
      </c>
      <c r="N67" s="84">
        <v>0</v>
      </c>
      <c r="O67" s="84">
        <v>0</v>
      </c>
      <c r="P67" s="84">
        <v>0</v>
      </c>
      <c r="Q67" s="84">
        <v>0</v>
      </c>
      <c r="R67" s="84">
        <v>0</v>
      </c>
      <c r="S67" s="84">
        <v>0</v>
      </c>
      <c r="T67" s="84">
        <v>0</v>
      </c>
      <c r="U67" s="84">
        <v>0</v>
      </c>
      <c r="V67" s="84">
        <v>0</v>
      </c>
      <c r="W67" s="84">
        <v>0</v>
      </c>
      <c r="X67" s="84">
        <v>0</v>
      </c>
      <c r="Y67" s="84">
        <v>0</v>
      </c>
      <c r="Z67" s="84">
        <v>0</v>
      </c>
      <c r="AA67" s="84">
        <v>0</v>
      </c>
      <c r="AB67" s="84">
        <v>0</v>
      </c>
      <c r="AC67" s="84">
        <v>0</v>
      </c>
      <c r="AD67" s="84">
        <v>0</v>
      </c>
      <c r="AE67" s="84">
        <v>0</v>
      </c>
      <c r="AF67" s="84">
        <v>0</v>
      </c>
      <c r="AG67" s="84">
        <v>0</v>
      </c>
      <c r="AH67" s="84">
        <v>0</v>
      </c>
      <c r="AI67" s="84">
        <v>6.1110700000000005E-10</v>
      </c>
      <c r="AJ67" s="84">
        <v>0</v>
      </c>
      <c r="AK67" s="84">
        <v>0</v>
      </c>
      <c r="AL67" s="84">
        <v>0</v>
      </c>
      <c r="AM67" s="84">
        <v>0</v>
      </c>
      <c r="AN67" s="84">
        <v>0</v>
      </c>
      <c r="AO67" s="84">
        <v>0</v>
      </c>
      <c r="AP67" s="84">
        <v>0</v>
      </c>
      <c r="AQ67" s="84">
        <v>0</v>
      </c>
      <c r="AR67" s="84">
        <v>0</v>
      </c>
      <c r="AS67" s="84">
        <v>0</v>
      </c>
      <c r="AT67" s="84">
        <v>0</v>
      </c>
      <c r="AU67" s="84">
        <v>0</v>
      </c>
      <c r="AV67" s="84">
        <v>0</v>
      </c>
      <c r="AW67" s="84">
        <v>0</v>
      </c>
      <c r="AX67" s="84">
        <v>0</v>
      </c>
      <c r="AY67" s="84">
        <v>0</v>
      </c>
      <c r="AZ67" s="84">
        <v>0</v>
      </c>
      <c r="BA67" s="84">
        <v>0</v>
      </c>
      <c r="BB67" s="84">
        <v>0</v>
      </c>
      <c r="BC67" s="84">
        <v>0</v>
      </c>
      <c r="BD67" s="84">
        <v>0</v>
      </c>
      <c r="BE67" s="84">
        <v>0</v>
      </c>
      <c r="BF67" s="84">
        <v>0</v>
      </c>
      <c r="BG67" s="84">
        <v>0</v>
      </c>
      <c r="BH67" s="84">
        <v>0</v>
      </c>
      <c r="BI67" s="84">
        <v>0</v>
      </c>
      <c r="BJ67" s="84">
        <v>0</v>
      </c>
      <c r="BK67" s="84">
        <v>0</v>
      </c>
      <c r="BL67" s="84">
        <v>0</v>
      </c>
      <c r="BM67" s="84">
        <v>0</v>
      </c>
      <c r="BN67" s="84">
        <v>0</v>
      </c>
      <c r="BO67" s="84">
        <v>0</v>
      </c>
      <c r="BP67" s="84">
        <v>0</v>
      </c>
      <c r="BQ67" s="84">
        <v>0</v>
      </c>
      <c r="BR67" s="84">
        <v>0</v>
      </c>
      <c r="BS67" s="84">
        <v>0</v>
      </c>
      <c r="BT67" s="84">
        <v>0</v>
      </c>
      <c r="BU67" s="84">
        <v>0</v>
      </c>
      <c r="BV67" s="84">
        <v>0</v>
      </c>
      <c r="BW67" s="84">
        <v>0</v>
      </c>
      <c r="BX67" s="84">
        <v>0</v>
      </c>
      <c r="BY67" s="84">
        <v>0</v>
      </c>
      <c r="BZ67" s="84">
        <v>0</v>
      </c>
      <c r="CA67" s="84">
        <v>0</v>
      </c>
      <c r="CB67" s="84">
        <v>0</v>
      </c>
      <c r="CC67" s="84">
        <v>0</v>
      </c>
      <c r="CD67" s="84">
        <v>0</v>
      </c>
      <c r="CE67" s="84">
        <v>0</v>
      </c>
      <c r="CF67" s="84">
        <v>0</v>
      </c>
      <c r="CG67" s="84">
        <v>0</v>
      </c>
      <c r="CH67" s="84">
        <v>0</v>
      </c>
      <c r="CI67" s="84">
        <v>0</v>
      </c>
      <c r="CJ67" s="84">
        <v>0</v>
      </c>
      <c r="CK67" s="84">
        <v>0</v>
      </c>
      <c r="CL67" s="84">
        <v>0</v>
      </c>
      <c r="CM67" s="84">
        <v>0</v>
      </c>
      <c r="CN67" s="84">
        <v>0</v>
      </c>
      <c r="CO67" s="84">
        <v>0</v>
      </c>
      <c r="CP67" s="84">
        <v>0</v>
      </c>
      <c r="CQ67" s="84">
        <v>0</v>
      </c>
      <c r="CR67" s="84">
        <v>0</v>
      </c>
      <c r="CS67" s="84">
        <v>0</v>
      </c>
      <c r="CT67" s="84">
        <v>0</v>
      </c>
      <c r="CU67" s="84">
        <v>0</v>
      </c>
      <c r="CV67" s="84">
        <v>0</v>
      </c>
      <c r="CW67" s="84">
        <v>0</v>
      </c>
      <c r="CX67" s="84">
        <v>0</v>
      </c>
      <c r="CY67" s="84">
        <v>0</v>
      </c>
      <c r="CZ67" s="84">
        <v>0</v>
      </c>
      <c r="DA67" s="80"/>
      <c r="DB67" s="2"/>
      <c r="DC67" s="2"/>
      <c r="DD67" s="6"/>
    </row>
    <row r="68" spans="1:108" x14ac:dyDescent="0.25">
      <c r="A68" s="2" t="s">
        <v>207</v>
      </c>
      <c r="B68" s="84">
        <v>0</v>
      </c>
      <c r="C68" s="84">
        <v>0</v>
      </c>
      <c r="D68" s="84">
        <v>0</v>
      </c>
      <c r="E68" s="84">
        <v>0</v>
      </c>
      <c r="F68" s="84">
        <v>0</v>
      </c>
      <c r="G68" s="84">
        <v>0</v>
      </c>
      <c r="H68" s="84">
        <v>0</v>
      </c>
      <c r="I68" s="84">
        <v>0</v>
      </c>
      <c r="J68" s="84">
        <v>0</v>
      </c>
      <c r="K68" s="84">
        <v>0</v>
      </c>
      <c r="L68" s="84">
        <v>0</v>
      </c>
      <c r="M68" s="84">
        <v>0</v>
      </c>
      <c r="N68" s="84">
        <v>0</v>
      </c>
      <c r="O68" s="84">
        <v>0</v>
      </c>
      <c r="P68" s="84">
        <v>0</v>
      </c>
      <c r="Q68" s="84">
        <v>0</v>
      </c>
      <c r="R68" s="84">
        <v>0</v>
      </c>
      <c r="S68" s="84">
        <v>0</v>
      </c>
      <c r="T68" s="84">
        <v>0</v>
      </c>
      <c r="U68" s="84">
        <v>0</v>
      </c>
      <c r="V68" s="84">
        <v>0</v>
      </c>
      <c r="W68" s="84">
        <v>0</v>
      </c>
      <c r="X68" s="84">
        <v>0</v>
      </c>
      <c r="Y68" s="84">
        <v>0</v>
      </c>
      <c r="Z68" s="84">
        <v>0</v>
      </c>
      <c r="AA68" s="84">
        <v>0</v>
      </c>
      <c r="AB68" s="84">
        <v>0</v>
      </c>
      <c r="AC68" s="84">
        <v>0</v>
      </c>
      <c r="AD68" s="84">
        <v>0</v>
      </c>
      <c r="AE68" s="84">
        <v>0</v>
      </c>
      <c r="AF68" s="84">
        <v>0</v>
      </c>
      <c r="AG68" s="84">
        <v>0</v>
      </c>
      <c r="AH68" s="84">
        <v>0</v>
      </c>
      <c r="AI68" s="84">
        <v>0</v>
      </c>
      <c r="AJ68" s="84">
        <v>0</v>
      </c>
      <c r="AK68" s="84">
        <v>0</v>
      </c>
      <c r="AL68" s="84">
        <v>0</v>
      </c>
      <c r="AM68" s="84">
        <v>0</v>
      </c>
      <c r="AN68" s="84">
        <v>0</v>
      </c>
      <c r="AO68" s="84">
        <v>0</v>
      </c>
      <c r="AP68" s="84">
        <v>0</v>
      </c>
      <c r="AQ68" s="84">
        <v>0</v>
      </c>
      <c r="AR68" s="84">
        <v>0</v>
      </c>
      <c r="AS68" s="84">
        <v>0</v>
      </c>
      <c r="AT68" s="84">
        <v>0</v>
      </c>
      <c r="AU68" s="84">
        <v>0</v>
      </c>
      <c r="AV68" s="84">
        <v>0</v>
      </c>
      <c r="AW68" s="84">
        <v>0</v>
      </c>
      <c r="AX68" s="84">
        <v>0</v>
      </c>
      <c r="AY68" s="84">
        <v>0</v>
      </c>
      <c r="AZ68" s="84">
        <v>0</v>
      </c>
      <c r="BA68" s="84">
        <v>0</v>
      </c>
      <c r="BB68" s="84">
        <v>0</v>
      </c>
      <c r="BC68" s="84">
        <v>0</v>
      </c>
      <c r="BD68" s="84">
        <v>0</v>
      </c>
      <c r="BE68" s="84">
        <v>0</v>
      </c>
      <c r="BF68" s="84">
        <v>0</v>
      </c>
      <c r="BG68" s="84">
        <v>0</v>
      </c>
      <c r="BH68" s="84">
        <v>3.0744899999999999E-2</v>
      </c>
      <c r="BI68" s="84">
        <v>0</v>
      </c>
      <c r="BJ68" s="84">
        <v>0</v>
      </c>
      <c r="BK68" s="84">
        <v>0</v>
      </c>
      <c r="BL68" s="84">
        <v>0</v>
      </c>
      <c r="BM68" s="84">
        <v>0</v>
      </c>
      <c r="BN68" s="84">
        <v>0</v>
      </c>
      <c r="BO68" s="84">
        <v>0</v>
      </c>
      <c r="BP68" s="84">
        <v>0</v>
      </c>
      <c r="BQ68" s="84">
        <v>0</v>
      </c>
      <c r="BR68" s="84">
        <v>0</v>
      </c>
      <c r="BS68" s="84">
        <v>0</v>
      </c>
      <c r="BT68" s="84">
        <v>0</v>
      </c>
      <c r="BU68" s="84">
        <v>0</v>
      </c>
      <c r="BV68" s="84">
        <v>0</v>
      </c>
      <c r="BW68" s="84">
        <v>0</v>
      </c>
      <c r="BX68" s="84">
        <v>0</v>
      </c>
      <c r="BY68" s="84">
        <v>0</v>
      </c>
      <c r="BZ68" s="84">
        <v>0</v>
      </c>
      <c r="CA68" s="84">
        <v>0</v>
      </c>
      <c r="CB68" s="84">
        <v>0</v>
      </c>
      <c r="CC68" s="84">
        <v>0</v>
      </c>
      <c r="CD68" s="84">
        <v>0</v>
      </c>
      <c r="CE68" s="84">
        <v>0</v>
      </c>
      <c r="CF68" s="84">
        <v>0</v>
      </c>
      <c r="CG68" s="84">
        <v>0</v>
      </c>
      <c r="CH68" s="84">
        <v>0</v>
      </c>
      <c r="CI68" s="84">
        <v>0</v>
      </c>
      <c r="CJ68" s="84">
        <v>0</v>
      </c>
      <c r="CK68" s="84">
        <v>0</v>
      </c>
      <c r="CL68" s="84">
        <v>0</v>
      </c>
      <c r="CM68" s="84">
        <v>0</v>
      </c>
      <c r="CN68" s="84">
        <v>0</v>
      </c>
      <c r="CO68" s="84">
        <v>0</v>
      </c>
      <c r="CP68" s="84">
        <v>0</v>
      </c>
      <c r="CQ68" s="84">
        <v>0</v>
      </c>
      <c r="CR68" s="84">
        <v>0</v>
      </c>
      <c r="CS68" s="84">
        <v>0</v>
      </c>
      <c r="CT68" s="84">
        <v>0</v>
      </c>
      <c r="CU68" s="84">
        <v>0</v>
      </c>
      <c r="CV68" s="84">
        <v>0</v>
      </c>
      <c r="CW68" s="84">
        <v>0</v>
      </c>
      <c r="CX68" s="84">
        <v>0</v>
      </c>
      <c r="CY68" s="84">
        <v>0</v>
      </c>
      <c r="CZ68" s="84">
        <v>0</v>
      </c>
      <c r="DA68" s="80"/>
      <c r="DB68" s="2"/>
      <c r="DC68" s="2"/>
      <c r="DD68" s="6"/>
    </row>
    <row r="69" spans="1:108" x14ac:dyDescent="0.25">
      <c r="A69" s="2" t="s">
        <v>210</v>
      </c>
      <c r="B69" s="84">
        <v>0</v>
      </c>
      <c r="C69" s="84">
        <v>0</v>
      </c>
      <c r="D69" s="84">
        <v>0</v>
      </c>
      <c r="E69" s="84">
        <v>0</v>
      </c>
      <c r="F69" s="84">
        <v>0</v>
      </c>
      <c r="G69" s="84">
        <v>0</v>
      </c>
      <c r="H69" s="84">
        <v>0</v>
      </c>
      <c r="I69" s="84">
        <v>0</v>
      </c>
      <c r="J69" s="84">
        <v>0</v>
      </c>
      <c r="K69" s="84">
        <v>0</v>
      </c>
      <c r="L69" s="84">
        <v>0</v>
      </c>
      <c r="M69" s="84">
        <v>0</v>
      </c>
      <c r="N69" s="84">
        <v>0</v>
      </c>
      <c r="O69" s="84">
        <v>0</v>
      </c>
      <c r="P69" s="84">
        <v>0</v>
      </c>
      <c r="Q69" s="84">
        <v>0</v>
      </c>
      <c r="R69" s="84">
        <v>0</v>
      </c>
      <c r="S69" s="84">
        <v>0</v>
      </c>
      <c r="T69" s="84">
        <v>0</v>
      </c>
      <c r="U69" s="84">
        <v>0</v>
      </c>
      <c r="V69" s="84">
        <v>0</v>
      </c>
      <c r="W69" s="84">
        <v>0</v>
      </c>
      <c r="X69" s="84">
        <v>0</v>
      </c>
      <c r="Y69" s="84">
        <v>0</v>
      </c>
      <c r="Z69" s="84">
        <v>0</v>
      </c>
      <c r="AA69" s="84">
        <v>0</v>
      </c>
      <c r="AB69" s="84">
        <v>0</v>
      </c>
      <c r="AC69" s="84">
        <v>0</v>
      </c>
      <c r="AD69" s="84">
        <v>0</v>
      </c>
      <c r="AE69" s="84">
        <v>0</v>
      </c>
      <c r="AF69" s="84">
        <v>0</v>
      </c>
      <c r="AG69" s="84">
        <v>0</v>
      </c>
      <c r="AH69" s="84">
        <v>0</v>
      </c>
      <c r="AI69" s="84">
        <v>0</v>
      </c>
      <c r="AJ69" s="84">
        <v>0</v>
      </c>
      <c r="AK69" s="84">
        <v>0</v>
      </c>
      <c r="AL69" s="84">
        <v>0</v>
      </c>
      <c r="AM69" s="84">
        <v>0</v>
      </c>
      <c r="AN69" s="84">
        <v>0</v>
      </c>
      <c r="AO69" s="84">
        <v>0</v>
      </c>
      <c r="AP69" s="84">
        <v>0</v>
      </c>
      <c r="AQ69" s="84">
        <v>0</v>
      </c>
      <c r="AR69" s="84">
        <v>0</v>
      </c>
      <c r="AS69" s="84">
        <v>0</v>
      </c>
      <c r="AT69" s="84">
        <v>0</v>
      </c>
      <c r="AU69" s="84">
        <v>0</v>
      </c>
      <c r="AV69" s="84">
        <v>0</v>
      </c>
      <c r="AW69" s="84">
        <v>0</v>
      </c>
      <c r="AX69" s="84">
        <v>0</v>
      </c>
      <c r="AY69" s="84">
        <v>0</v>
      </c>
      <c r="AZ69" s="84">
        <v>0</v>
      </c>
      <c r="BA69" s="84">
        <v>0</v>
      </c>
      <c r="BB69" s="84">
        <v>0</v>
      </c>
      <c r="BC69" s="84">
        <v>0</v>
      </c>
      <c r="BD69" s="84">
        <v>0</v>
      </c>
      <c r="BE69" s="84">
        <v>0</v>
      </c>
      <c r="BF69" s="84">
        <v>0</v>
      </c>
      <c r="BG69" s="84">
        <v>0</v>
      </c>
      <c r="BH69" s="84">
        <v>7.1787200000000001E-7</v>
      </c>
      <c r="BI69" s="84">
        <v>0</v>
      </c>
      <c r="BJ69" s="84">
        <v>0</v>
      </c>
      <c r="BK69" s="84">
        <v>0</v>
      </c>
      <c r="BL69" s="84">
        <v>0</v>
      </c>
      <c r="BM69" s="84">
        <v>0</v>
      </c>
      <c r="BN69" s="84">
        <v>0</v>
      </c>
      <c r="BO69" s="84">
        <v>0</v>
      </c>
      <c r="BP69" s="84">
        <v>0</v>
      </c>
      <c r="BQ69" s="84">
        <v>0</v>
      </c>
      <c r="BR69" s="84">
        <v>0</v>
      </c>
      <c r="BS69" s="84">
        <v>0</v>
      </c>
      <c r="BT69" s="84">
        <v>0</v>
      </c>
      <c r="BU69" s="84">
        <v>0</v>
      </c>
      <c r="BV69" s="84">
        <v>0</v>
      </c>
      <c r="BW69" s="84">
        <v>0</v>
      </c>
      <c r="BX69" s="84">
        <v>0</v>
      </c>
      <c r="BY69" s="84">
        <v>0</v>
      </c>
      <c r="BZ69" s="84">
        <v>0</v>
      </c>
      <c r="CA69" s="84">
        <v>0</v>
      </c>
      <c r="CB69" s="84">
        <v>0</v>
      </c>
      <c r="CC69" s="84">
        <v>0</v>
      </c>
      <c r="CD69" s="84">
        <v>0</v>
      </c>
      <c r="CE69" s="84">
        <v>0</v>
      </c>
      <c r="CF69" s="84">
        <v>0</v>
      </c>
      <c r="CG69" s="84">
        <v>0</v>
      </c>
      <c r="CH69" s="84">
        <v>0</v>
      </c>
      <c r="CI69" s="84">
        <v>0</v>
      </c>
      <c r="CJ69" s="84">
        <v>0</v>
      </c>
      <c r="CK69" s="84">
        <v>0</v>
      </c>
      <c r="CL69" s="84">
        <v>0</v>
      </c>
      <c r="CM69" s="84">
        <v>0</v>
      </c>
      <c r="CN69" s="84">
        <v>0</v>
      </c>
      <c r="CO69" s="84">
        <v>0</v>
      </c>
      <c r="CP69" s="84">
        <v>0</v>
      </c>
      <c r="CQ69" s="84">
        <v>0</v>
      </c>
      <c r="CR69" s="84">
        <v>0</v>
      </c>
      <c r="CS69" s="84">
        <v>0</v>
      </c>
      <c r="CT69" s="84">
        <v>0</v>
      </c>
      <c r="CU69" s="84">
        <v>0</v>
      </c>
      <c r="CV69" s="84">
        <v>0</v>
      </c>
      <c r="CW69" s="84">
        <v>0</v>
      </c>
      <c r="CX69" s="84">
        <v>0</v>
      </c>
      <c r="CY69" s="84">
        <v>0</v>
      </c>
      <c r="CZ69" s="84">
        <v>0</v>
      </c>
      <c r="DA69" s="80"/>
      <c r="DB69" s="2"/>
      <c r="DC69" s="2"/>
      <c r="DD69" s="6"/>
    </row>
    <row r="70" spans="1:108" x14ac:dyDescent="0.25">
      <c r="A70" s="2" t="s">
        <v>213</v>
      </c>
      <c r="B70" s="84">
        <v>0</v>
      </c>
      <c r="C70" s="84">
        <v>0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4">
        <v>0</v>
      </c>
      <c r="Q70" s="84">
        <v>0</v>
      </c>
      <c r="R70" s="84">
        <v>0</v>
      </c>
      <c r="S70" s="84">
        <v>0</v>
      </c>
      <c r="T70" s="84">
        <v>0</v>
      </c>
      <c r="U70" s="84">
        <v>0</v>
      </c>
      <c r="V70" s="84">
        <v>0</v>
      </c>
      <c r="W70" s="84">
        <v>0</v>
      </c>
      <c r="X70" s="84">
        <v>0</v>
      </c>
      <c r="Y70" s="84">
        <v>0</v>
      </c>
      <c r="Z70" s="84">
        <v>0</v>
      </c>
      <c r="AA70" s="84">
        <v>0</v>
      </c>
      <c r="AB70" s="84">
        <v>0</v>
      </c>
      <c r="AC70" s="84">
        <v>0</v>
      </c>
      <c r="AD70" s="84">
        <v>0</v>
      </c>
      <c r="AE70" s="84">
        <v>0</v>
      </c>
      <c r="AF70" s="84">
        <v>0</v>
      </c>
      <c r="AG70" s="84">
        <v>0</v>
      </c>
      <c r="AH70" s="84">
        <v>0</v>
      </c>
      <c r="AI70" s="84">
        <v>0</v>
      </c>
      <c r="AJ70" s="84">
        <v>0</v>
      </c>
      <c r="AK70" s="84">
        <v>0</v>
      </c>
      <c r="AL70" s="84">
        <v>0</v>
      </c>
      <c r="AM70" s="84">
        <v>0</v>
      </c>
      <c r="AN70" s="84">
        <v>0</v>
      </c>
      <c r="AO70" s="84">
        <v>0</v>
      </c>
      <c r="AP70" s="84">
        <v>0</v>
      </c>
      <c r="AQ70" s="84">
        <v>0</v>
      </c>
      <c r="AR70" s="84">
        <v>0</v>
      </c>
      <c r="AS70" s="84">
        <v>0</v>
      </c>
      <c r="AT70" s="84">
        <v>0</v>
      </c>
      <c r="AU70" s="84">
        <v>0</v>
      </c>
      <c r="AV70" s="84">
        <v>0</v>
      </c>
      <c r="AW70" s="84">
        <v>0</v>
      </c>
      <c r="AX70" s="84">
        <v>0</v>
      </c>
      <c r="AY70" s="84">
        <v>0</v>
      </c>
      <c r="AZ70" s="84">
        <v>0</v>
      </c>
      <c r="BA70" s="84">
        <v>0</v>
      </c>
      <c r="BB70" s="84">
        <v>0</v>
      </c>
      <c r="BC70" s="84">
        <v>0</v>
      </c>
      <c r="BD70" s="84">
        <v>0</v>
      </c>
      <c r="BE70" s="84">
        <v>0</v>
      </c>
      <c r="BF70" s="84">
        <v>0</v>
      </c>
      <c r="BG70" s="84">
        <v>0</v>
      </c>
      <c r="BH70" s="84">
        <v>0</v>
      </c>
      <c r="BI70" s="84">
        <v>0</v>
      </c>
      <c r="BJ70" s="84">
        <v>0</v>
      </c>
      <c r="BK70" s="84">
        <v>0</v>
      </c>
      <c r="BL70" s="84">
        <v>0</v>
      </c>
      <c r="BM70" s="84">
        <v>0</v>
      </c>
      <c r="BN70" s="84">
        <v>0</v>
      </c>
      <c r="BO70" s="84">
        <v>0</v>
      </c>
      <c r="BP70" s="84">
        <v>0</v>
      </c>
      <c r="BQ70" s="84">
        <v>0</v>
      </c>
      <c r="BR70" s="84">
        <v>0</v>
      </c>
      <c r="BS70" s="84">
        <v>0</v>
      </c>
      <c r="BT70" s="84">
        <v>0</v>
      </c>
      <c r="BU70" s="84">
        <v>0</v>
      </c>
      <c r="BV70" s="84">
        <v>0</v>
      </c>
      <c r="BW70" s="84">
        <v>0</v>
      </c>
      <c r="BX70" s="84">
        <v>0</v>
      </c>
      <c r="BY70" s="84">
        <v>0</v>
      </c>
      <c r="BZ70" s="84">
        <v>0</v>
      </c>
      <c r="CA70" s="84">
        <v>0</v>
      </c>
      <c r="CB70" s="84">
        <v>0</v>
      </c>
      <c r="CC70" s="84">
        <v>0</v>
      </c>
      <c r="CD70" s="84">
        <v>0</v>
      </c>
      <c r="CE70" s="84">
        <v>0</v>
      </c>
      <c r="CF70" s="84">
        <v>0</v>
      </c>
      <c r="CG70" s="84">
        <v>0</v>
      </c>
      <c r="CH70" s="84">
        <v>0</v>
      </c>
      <c r="CI70" s="84">
        <v>0</v>
      </c>
      <c r="CJ70" s="84">
        <v>0</v>
      </c>
      <c r="CK70" s="84">
        <v>0</v>
      </c>
      <c r="CL70" s="84">
        <v>0</v>
      </c>
      <c r="CM70" s="84">
        <v>0</v>
      </c>
      <c r="CN70" s="84">
        <v>0</v>
      </c>
      <c r="CO70" s="84">
        <v>0</v>
      </c>
      <c r="CP70" s="84">
        <v>0</v>
      </c>
      <c r="CQ70" s="84">
        <v>0</v>
      </c>
      <c r="CR70" s="84">
        <v>0</v>
      </c>
      <c r="CS70" s="84">
        <v>0</v>
      </c>
      <c r="CT70" s="84">
        <v>0</v>
      </c>
      <c r="CU70" s="84">
        <v>0</v>
      </c>
      <c r="CV70" s="84">
        <v>0</v>
      </c>
      <c r="CW70" s="84">
        <v>0</v>
      </c>
      <c r="CX70" s="84">
        <v>0</v>
      </c>
      <c r="CY70" s="84">
        <v>0</v>
      </c>
      <c r="CZ70" s="84">
        <v>0</v>
      </c>
      <c r="DA70" s="80"/>
      <c r="DB70" s="2"/>
      <c r="DC70" s="2"/>
      <c r="DD70" s="6"/>
    </row>
    <row r="71" spans="1:108" x14ac:dyDescent="0.25">
      <c r="A71" s="2" t="s">
        <v>216</v>
      </c>
      <c r="B71" s="84">
        <v>0</v>
      </c>
      <c r="C71" s="84">
        <v>0</v>
      </c>
      <c r="D71" s="84">
        <v>0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  <c r="S71" s="84">
        <v>0</v>
      </c>
      <c r="T71" s="84">
        <v>0</v>
      </c>
      <c r="U71" s="84">
        <v>0</v>
      </c>
      <c r="V71" s="84">
        <v>0</v>
      </c>
      <c r="W71" s="84">
        <v>0</v>
      </c>
      <c r="X71" s="84">
        <v>0</v>
      </c>
      <c r="Y71" s="84">
        <v>0</v>
      </c>
      <c r="Z71" s="84">
        <v>0</v>
      </c>
      <c r="AA71" s="84">
        <v>0</v>
      </c>
      <c r="AB71" s="84">
        <v>0</v>
      </c>
      <c r="AC71" s="84">
        <v>0</v>
      </c>
      <c r="AD71" s="84">
        <v>0</v>
      </c>
      <c r="AE71" s="84">
        <v>0</v>
      </c>
      <c r="AF71" s="84">
        <v>0</v>
      </c>
      <c r="AG71" s="84">
        <v>0</v>
      </c>
      <c r="AH71" s="84">
        <v>0</v>
      </c>
      <c r="AI71" s="84">
        <v>0</v>
      </c>
      <c r="AJ71" s="84">
        <v>0</v>
      </c>
      <c r="AK71" s="84">
        <v>0</v>
      </c>
      <c r="AL71" s="84">
        <v>0</v>
      </c>
      <c r="AM71" s="84">
        <v>0</v>
      </c>
      <c r="AN71" s="84">
        <v>0</v>
      </c>
      <c r="AO71" s="84">
        <v>0</v>
      </c>
      <c r="AP71" s="84">
        <v>0</v>
      </c>
      <c r="AQ71" s="84">
        <v>0</v>
      </c>
      <c r="AR71" s="84">
        <v>0</v>
      </c>
      <c r="AS71" s="84">
        <v>0</v>
      </c>
      <c r="AT71" s="84">
        <v>0</v>
      </c>
      <c r="AU71" s="84">
        <v>0</v>
      </c>
      <c r="AV71" s="84">
        <v>0</v>
      </c>
      <c r="AW71" s="84">
        <v>0</v>
      </c>
      <c r="AX71" s="84">
        <v>0</v>
      </c>
      <c r="AY71" s="84">
        <v>0</v>
      </c>
      <c r="AZ71" s="84">
        <v>0</v>
      </c>
      <c r="BA71" s="84">
        <v>0</v>
      </c>
      <c r="BB71" s="84">
        <v>0</v>
      </c>
      <c r="BC71" s="84">
        <v>0</v>
      </c>
      <c r="BD71" s="84">
        <v>0</v>
      </c>
      <c r="BE71" s="84">
        <v>0</v>
      </c>
      <c r="BF71" s="84">
        <v>0</v>
      </c>
      <c r="BG71" s="84">
        <v>0</v>
      </c>
      <c r="BH71" s="84">
        <v>2.5530399999999998E-4</v>
      </c>
      <c r="BI71" s="84">
        <v>0</v>
      </c>
      <c r="BJ71" s="84">
        <v>0</v>
      </c>
      <c r="BK71" s="84">
        <v>0</v>
      </c>
      <c r="BL71" s="84">
        <v>0</v>
      </c>
      <c r="BM71" s="84">
        <v>0</v>
      </c>
      <c r="BN71" s="84">
        <v>0</v>
      </c>
      <c r="BO71" s="84">
        <v>0</v>
      </c>
      <c r="BP71" s="84">
        <v>0</v>
      </c>
      <c r="BQ71" s="84">
        <v>0</v>
      </c>
      <c r="BR71" s="84">
        <v>0</v>
      </c>
      <c r="BS71" s="84">
        <v>0</v>
      </c>
      <c r="BT71" s="84">
        <v>0</v>
      </c>
      <c r="BU71" s="84">
        <v>0</v>
      </c>
      <c r="BV71" s="84">
        <v>0</v>
      </c>
      <c r="BW71" s="84">
        <v>0</v>
      </c>
      <c r="BX71" s="84">
        <v>0</v>
      </c>
      <c r="BY71" s="84">
        <v>0</v>
      </c>
      <c r="BZ71" s="84">
        <v>0</v>
      </c>
      <c r="CA71" s="84">
        <v>0</v>
      </c>
      <c r="CB71" s="84">
        <v>0</v>
      </c>
      <c r="CC71" s="84">
        <v>0</v>
      </c>
      <c r="CD71" s="84">
        <v>0</v>
      </c>
      <c r="CE71" s="84">
        <v>0</v>
      </c>
      <c r="CF71" s="84">
        <v>0</v>
      </c>
      <c r="CG71" s="84">
        <v>0</v>
      </c>
      <c r="CH71" s="84">
        <v>0</v>
      </c>
      <c r="CI71" s="84">
        <v>0</v>
      </c>
      <c r="CJ71" s="84">
        <v>0</v>
      </c>
      <c r="CK71" s="84">
        <v>0</v>
      </c>
      <c r="CL71" s="84">
        <v>0</v>
      </c>
      <c r="CM71" s="84">
        <v>0</v>
      </c>
      <c r="CN71" s="84">
        <v>0</v>
      </c>
      <c r="CO71" s="84">
        <v>0</v>
      </c>
      <c r="CP71" s="84">
        <v>0</v>
      </c>
      <c r="CQ71" s="84">
        <v>0</v>
      </c>
      <c r="CR71" s="84">
        <v>0</v>
      </c>
      <c r="CS71" s="84">
        <v>0</v>
      </c>
      <c r="CT71" s="84">
        <v>0</v>
      </c>
      <c r="CU71" s="84">
        <v>0</v>
      </c>
      <c r="CV71" s="84">
        <v>0</v>
      </c>
      <c r="CW71" s="84">
        <v>0</v>
      </c>
      <c r="CX71" s="84">
        <v>0</v>
      </c>
      <c r="CY71" s="84">
        <v>0</v>
      </c>
      <c r="CZ71" s="84">
        <v>0</v>
      </c>
      <c r="DA71" s="80"/>
      <c r="DB71" s="2"/>
      <c r="DC71" s="2"/>
      <c r="DD71" s="6"/>
    </row>
    <row r="72" spans="1:108" x14ac:dyDescent="0.25">
      <c r="A72" s="2" t="s">
        <v>219</v>
      </c>
      <c r="B72" s="84">
        <v>0</v>
      </c>
      <c r="C72" s="84">
        <v>0</v>
      </c>
      <c r="D72" s="84">
        <v>0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4">
        <v>0</v>
      </c>
      <c r="Q72" s="84">
        <v>0</v>
      </c>
      <c r="R72" s="84">
        <v>0</v>
      </c>
      <c r="S72" s="84">
        <v>0</v>
      </c>
      <c r="T72" s="84">
        <v>0</v>
      </c>
      <c r="U72" s="84">
        <v>0</v>
      </c>
      <c r="V72" s="84">
        <v>0</v>
      </c>
      <c r="W72" s="84">
        <v>0</v>
      </c>
      <c r="X72" s="84">
        <v>0</v>
      </c>
      <c r="Y72" s="84">
        <v>0</v>
      </c>
      <c r="Z72" s="84">
        <v>0</v>
      </c>
      <c r="AA72" s="84">
        <v>0</v>
      </c>
      <c r="AB72" s="84">
        <v>0</v>
      </c>
      <c r="AC72" s="84">
        <v>0</v>
      </c>
      <c r="AD72" s="84">
        <v>0</v>
      </c>
      <c r="AE72" s="84">
        <v>0</v>
      </c>
      <c r="AF72" s="84">
        <v>0</v>
      </c>
      <c r="AG72" s="84">
        <v>0</v>
      </c>
      <c r="AH72" s="84">
        <v>0</v>
      </c>
      <c r="AI72" s="84">
        <v>0</v>
      </c>
      <c r="AJ72" s="84">
        <v>0</v>
      </c>
      <c r="AK72" s="84">
        <v>0</v>
      </c>
      <c r="AL72" s="84">
        <v>0</v>
      </c>
      <c r="AM72" s="84">
        <v>0</v>
      </c>
      <c r="AN72" s="84">
        <v>0</v>
      </c>
      <c r="AO72" s="84">
        <v>0</v>
      </c>
      <c r="AP72" s="84">
        <v>0</v>
      </c>
      <c r="AQ72" s="84">
        <v>0</v>
      </c>
      <c r="AR72" s="84">
        <v>0</v>
      </c>
      <c r="AS72" s="84">
        <v>0</v>
      </c>
      <c r="AT72" s="84">
        <v>0</v>
      </c>
      <c r="AU72" s="84">
        <v>0</v>
      </c>
      <c r="AV72" s="84">
        <v>0</v>
      </c>
      <c r="AW72" s="84">
        <v>0</v>
      </c>
      <c r="AX72" s="84">
        <v>0</v>
      </c>
      <c r="AY72" s="84">
        <v>0</v>
      </c>
      <c r="AZ72" s="84">
        <v>0</v>
      </c>
      <c r="BA72" s="84">
        <v>0</v>
      </c>
      <c r="BB72" s="84">
        <v>0</v>
      </c>
      <c r="BC72" s="84">
        <v>0</v>
      </c>
      <c r="BD72" s="84">
        <v>0</v>
      </c>
      <c r="BE72" s="84">
        <v>0</v>
      </c>
      <c r="BF72" s="84">
        <v>0</v>
      </c>
      <c r="BG72" s="84">
        <v>0</v>
      </c>
      <c r="BH72" s="84">
        <v>2.2489499999999999E-5</v>
      </c>
      <c r="BI72" s="84">
        <v>0</v>
      </c>
      <c r="BJ72" s="84">
        <v>0</v>
      </c>
      <c r="BK72" s="84">
        <v>0</v>
      </c>
      <c r="BL72" s="84">
        <v>0</v>
      </c>
      <c r="BM72" s="84">
        <v>0</v>
      </c>
      <c r="BN72" s="84">
        <v>0</v>
      </c>
      <c r="BO72" s="84">
        <v>0</v>
      </c>
      <c r="BP72" s="84">
        <v>0</v>
      </c>
      <c r="BQ72" s="84">
        <v>0</v>
      </c>
      <c r="BR72" s="84">
        <v>0</v>
      </c>
      <c r="BS72" s="84">
        <v>0</v>
      </c>
      <c r="BT72" s="84">
        <v>0</v>
      </c>
      <c r="BU72" s="84">
        <v>0</v>
      </c>
      <c r="BV72" s="84">
        <v>0</v>
      </c>
      <c r="BW72" s="84">
        <v>0</v>
      </c>
      <c r="BX72" s="84">
        <v>0</v>
      </c>
      <c r="BY72" s="84">
        <v>0</v>
      </c>
      <c r="BZ72" s="84">
        <v>0</v>
      </c>
      <c r="CA72" s="84">
        <v>0</v>
      </c>
      <c r="CB72" s="84">
        <v>0</v>
      </c>
      <c r="CC72" s="84">
        <v>0</v>
      </c>
      <c r="CD72" s="84">
        <v>0</v>
      </c>
      <c r="CE72" s="84">
        <v>0</v>
      </c>
      <c r="CF72" s="84">
        <v>0</v>
      </c>
      <c r="CG72" s="84">
        <v>0</v>
      </c>
      <c r="CH72" s="84">
        <v>0</v>
      </c>
      <c r="CI72" s="84">
        <v>0</v>
      </c>
      <c r="CJ72" s="84">
        <v>0</v>
      </c>
      <c r="CK72" s="84">
        <v>0</v>
      </c>
      <c r="CL72" s="84">
        <v>0</v>
      </c>
      <c r="CM72" s="84">
        <v>0</v>
      </c>
      <c r="CN72" s="84">
        <v>0</v>
      </c>
      <c r="CO72" s="84">
        <v>0</v>
      </c>
      <c r="CP72" s="84">
        <v>0</v>
      </c>
      <c r="CQ72" s="84">
        <v>0</v>
      </c>
      <c r="CR72" s="84">
        <v>0</v>
      </c>
      <c r="CS72" s="84">
        <v>0</v>
      </c>
      <c r="CT72" s="84">
        <v>0</v>
      </c>
      <c r="CU72" s="84">
        <v>0</v>
      </c>
      <c r="CV72" s="84">
        <v>0</v>
      </c>
      <c r="CW72" s="84">
        <v>0</v>
      </c>
      <c r="CX72" s="84">
        <v>0</v>
      </c>
      <c r="CY72" s="84">
        <v>0</v>
      </c>
      <c r="CZ72" s="84">
        <v>0</v>
      </c>
      <c r="DA72" s="80"/>
      <c r="DB72" s="2"/>
      <c r="DC72" s="2"/>
      <c r="DD72" s="6"/>
    </row>
    <row r="73" spans="1:108" x14ac:dyDescent="0.25">
      <c r="A73" s="2" t="s">
        <v>222</v>
      </c>
      <c r="B73" s="84">
        <v>0</v>
      </c>
      <c r="C73" s="84">
        <v>0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  <c r="S73" s="84">
        <v>0</v>
      </c>
      <c r="T73" s="84">
        <v>0</v>
      </c>
      <c r="U73" s="84">
        <v>0</v>
      </c>
      <c r="V73" s="84">
        <v>0</v>
      </c>
      <c r="W73" s="84">
        <v>0</v>
      </c>
      <c r="X73" s="84">
        <v>0</v>
      </c>
      <c r="Y73" s="84">
        <v>0</v>
      </c>
      <c r="Z73" s="84">
        <v>0</v>
      </c>
      <c r="AA73" s="84">
        <v>0</v>
      </c>
      <c r="AB73" s="84">
        <v>0</v>
      </c>
      <c r="AC73" s="84">
        <v>0</v>
      </c>
      <c r="AD73" s="84">
        <v>0</v>
      </c>
      <c r="AE73" s="84">
        <v>0</v>
      </c>
      <c r="AF73" s="84">
        <v>0</v>
      </c>
      <c r="AG73" s="84">
        <v>7.4609699999999999E-3</v>
      </c>
      <c r="AH73" s="84">
        <v>3.44379E-3</v>
      </c>
      <c r="AI73" s="84">
        <v>0.103537</v>
      </c>
      <c r="AJ73" s="84">
        <v>1.3898499999999999E-2</v>
      </c>
      <c r="AK73" s="84">
        <v>0</v>
      </c>
      <c r="AL73" s="84">
        <v>0</v>
      </c>
      <c r="AM73" s="84">
        <v>0</v>
      </c>
      <c r="AN73" s="84">
        <v>0</v>
      </c>
      <c r="AO73" s="84">
        <v>0</v>
      </c>
      <c r="AP73" s="84">
        <v>0</v>
      </c>
      <c r="AQ73" s="84">
        <v>0</v>
      </c>
      <c r="AR73" s="84">
        <v>0</v>
      </c>
      <c r="AS73" s="84">
        <v>0</v>
      </c>
      <c r="AT73" s="84">
        <v>0</v>
      </c>
      <c r="AU73" s="84">
        <v>0</v>
      </c>
      <c r="AV73" s="84">
        <v>0</v>
      </c>
      <c r="AW73" s="84">
        <v>0</v>
      </c>
      <c r="AX73" s="84">
        <v>0</v>
      </c>
      <c r="AY73" s="84">
        <v>0</v>
      </c>
      <c r="AZ73" s="84">
        <v>0</v>
      </c>
      <c r="BA73" s="84">
        <v>0</v>
      </c>
      <c r="BB73" s="84">
        <v>0</v>
      </c>
      <c r="BC73" s="84">
        <v>0</v>
      </c>
      <c r="BD73" s="84">
        <v>0</v>
      </c>
      <c r="BE73" s="84">
        <v>0</v>
      </c>
      <c r="BF73" s="84">
        <v>0</v>
      </c>
      <c r="BG73" s="84">
        <v>0</v>
      </c>
      <c r="BH73" s="84">
        <v>6.0191999999999997E-3</v>
      </c>
      <c r="BI73" s="84">
        <v>0</v>
      </c>
      <c r="BJ73" s="84">
        <v>0</v>
      </c>
      <c r="BK73" s="84">
        <v>0</v>
      </c>
      <c r="BL73" s="84">
        <v>0</v>
      </c>
      <c r="BM73" s="84">
        <v>0</v>
      </c>
      <c r="BN73" s="84">
        <v>0</v>
      </c>
      <c r="BO73" s="84">
        <v>0</v>
      </c>
      <c r="BP73" s="84">
        <v>0</v>
      </c>
      <c r="BQ73" s="84">
        <v>0</v>
      </c>
      <c r="BR73" s="84">
        <v>0</v>
      </c>
      <c r="BS73" s="84">
        <v>0</v>
      </c>
      <c r="BT73" s="84">
        <v>0</v>
      </c>
      <c r="BU73" s="84">
        <v>0</v>
      </c>
      <c r="BV73" s="84">
        <v>0</v>
      </c>
      <c r="BW73" s="84">
        <v>0</v>
      </c>
      <c r="BX73" s="84">
        <v>0</v>
      </c>
      <c r="BY73" s="84">
        <v>0</v>
      </c>
      <c r="BZ73" s="84">
        <v>0</v>
      </c>
      <c r="CA73" s="84">
        <v>0</v>
      </c>
      <c r="CB73" s="84">
        <v>0</v>
      </c>
      <c r="CC73" s="84">
        <v>0</v>
      </c>
      <c r="CD73" s="84">
        <v>0</v>
      </c>
      <c r="CE73" s="84">
        <v>0</v>
      </c>
      <c r="CF73" s="84">
        <v>0</v>
      </c>
      <c r="CG73" s="84">
        <v>0</v>
      </c>
      <c r="CH73" s="84">
        <v>0</v>
      </c>
      <c r="CI73" s="84">
        <v>0</v>
      </c>
      <c r="CJ73" s="84">
        <v>0</v>
      </c>
      <c r="CK73" s="84">
        <v>0</v>
      </c>
      <c r="CL73" s="84">
        <v>0</v>
      </c>
      <c r="CM73" s="84">
        <v>0</v>
      </c>
      <c r="CN73" s="84">
        <v>0</v>
      </c>
      <c r="CO73" s="84">
        <v>0</v>
      </c>
      <c r="CP73" s="84">
        <v>0</v>
      </c>
      <c r="CQ73" s="84">
        <v>0</v>
      </c>
      <c r="CR73" s="84">
        <v>0</v>
      </c>
      <c r="CS73" s="84">
        <v>0</v>
      </c>
      <c r="CT73" s="84">
        <v>0</v>
      </c>
      <c r="CU73" s="84">
        <v>0</v>
      </c>
      <c r="CV73" s="84">
        <v>0</v>
      </c>
      <c r="CW73" s="84">
        <v>0</v>
      </c>
      <c r="CX73" s="84">
        <v>0</v>
      </c>
      <c r="CY73" s="84">
        <v>0</v>
      </c>
      <c r="CZ73" s="84">
        <v>0</v>
      </c>
      <c r="DA73" s="80"/>
      <c r="DB73" s="2"/>
      <c r="DC73" s="2"/>
      <c r="DD73" s="6"/>
    </row>
    <row r="74" spans="1:108" x14ac:dyDescent="0.25">
      <c r="A74" s="2" t="s">
        <v>225</v>
      </c>
      <c r="B74" s="84">
        <v>0</v>
      </c>
      <c r="C74" s="84">
        <v>0</v>
      </c>
      <c r="D74" s="84">
        <v>0</v>
      </c>
      <c r="E74" s="84">
        <v>0</v>
      </c>
      <c r="F74" s="84">
        <v>0</v>
      </c>
      <c r="G74" s="84">
        <v>0</v>
      </c>
      <c r="H74" s="84">
        <v>0</v>
      </c>
      <c r="I74" s="84">
        <v>0</v>
      </c>
      <c r="J74" s="84">
        <v>0</v>
      </c>
      <c r="K74" s="84">
        <v>0</v>
      </c>
      <c r="L74" s="84">
        <v>0</v>
      </c>
      <c r="M74" s="84">
        <v>0</v>
      </c>
      <c r="N74" s="84">
        <v>0</v>
      </c>
      <c r="O74" s="84">
        <v>0</v>
      </c>
      <c r="P74" s="84">
        <v>0</v>
      </c>
      <c r="Q74" s="84">
        <v>0</v>
      </c>
      <c r="R74" s="84">
        <v>0</v>
      </c>
      <c r="S74" s="84">
        <v>0</v>
      </c>
      <c r="T74" s="84">
        <v>0</v>
      </c>
      <c r="U74" s="84">
        <v>0</v>
      </c>
      <c r="V74" s="84">
        <v>0</v>
      </c>
      <c r="W74" s="84">
        <v>0</v>
      </c>
      <c r="X74" s="84">
        <v>0</v>
      </c>
      <c r="Y74" s="84">
        <v>0</v>
      </c>
      <c r="Z74" s="84">
        <v>0</v>
      </c>
      <c r="AA74" s="84">
        <v>0</v>
      </c>
      <c r="AB74" s="84">
        <v>0</v>
      </c>
      <c r="AC74" s="84">
        <v>0</v>
      </c>
      <c r="AD74" s="84">
        <v>0</v>
      </c>
      <c r="AE74" s="84">
        <v>0</v>
      </c>
      <c r="AF74" s="84">
        <v>0</v>
      </c>
      <c r="AG74" s="84">
        <v>0</v>
      </c>
      <c r="AH74" s="84">
        <v>0</v>
      </c>
      <c r="AI74" s="84">
        <v>0</v>
      </c>
      <c r="AJ74" s="84">
        <v>0</v>
      </c>
      <c r="AK74" s="84">
        <v>0</v>
      </c>
      <c r="AL74" s="84">
        <v>0</v>
      </c>
      <c r="AM74" s="84">
        <v>0</v>
      </c>
      <c r="AN74" s="84">
        <v>0</v>
      </c>
      <c r="AO74" s="84">
        <v>0</v>
      </c>
      <c r="AP74" s="84">
        <v>0</v>
      </c>
      <c r="AQ74" s="84">
        <v>0</v>
      </c>
      <c r="AR74" s="84">
        <v>0</v>
      </c>
      <c r="AS74" s="84">
        <v>0</v>
      </c>
      <c r="AT74" s="84">
        <v>0</v>
      </c>
      <c r="AU74" s="84">
        <v>0</v>
      </c>
      <c r="AV74" s="84">
        <v>0</v>
      </c>
      <c r="AW74" s="84">
        <v>0</v>
      </c>
      <c r="AX74" s="84">
        <v>0</v>
      </c>
      <c r="AY74" s="84">
        <v>0</v>
      </c>
      <c r="AZ74" s="84">
        <v>0</v>
      </c>
      <c r="BA74" s="84">
        <v>0</v>
      </c>
      <c r="BB74" s="84">
        <v>0</v>
      </c>
      <c r="BC74" s="84">
        <v>0</v>
      </c>
      <c r="BD74" s="84">
        <v>0</v>
      </c>
      <c r="BE74" s="84">
        <v>0</v>
      </c>
      <c r="BF74" s="84">
        <v>0</v>
      </c>
      <c r="BG74" s="84">
        <v>0</v>
      </c>
      <c r="BH74" s="84">
        <v>0</v>
      </c>
      <c r="BI74" s="84">
        <v>0</v>
      </c>
      <c r="BJ74" s="84">
        <v>0</v>
      </c>
      <c r="BK74" s="84">
        <v>0</v>
      </c>
      <c r="BL74" s="84">
        <v>0</v>
      </c>
      <c r="BM74" s="84">
        <v>0</v>
      </c>
      <c r="BN74" s="84">
        <v>0</v>
      </c>
      <c r="BO74" s="84">
        <v>0</v>
      </c>
      <c r="BP74" s="84">
        <v>0</v>
      </c>
      <c r="BQ74" s="84">
        <v>0</v>
      </c>
      <c r="BR74" s="84">
        <v>0</v>
      </c>
      <c r="BS74" s="84">
        <v>0</v>
      </c>
      <c r="BT74" s="84">
        <v>0</v>
      </c>
      <c r="BU74" s="84">
        <v>0</v>
      </c>
      <c r="BV74" s="84">
        <v>0</v>
      </c>
      <c r="BW74" s="84">
        <v>0</v>
      </c>
      <c r="BX74" s="84">
        <v>0</v>
      </c>
      <c r="BY74" s="84">
        <v>0</v>
      </c>
      <c r="BZ74" s="84">
        <v>0</v>
      </c>
      <c r="CA74" s="84">
        <v>0</v>
      </c>
      <c r="CB74" s="84">
        <v>0</v>
      </c>
      <c r="CC74" s="84">
        <v>0</v>
      </c>
      <c r="CD74" s="84">
        <v>0</v>
      </c>
      <c r="CE74" s="84">
        <v>0</v>
      </c>
      <c r="CF74" s="84">
        <v>0</v>
      </c>
      <c r="CG74" s="84">
        <v>0</v>
      </c>
      <c r="CH74" s="84">
        <v>0</v>
      </c>
      <c r="CI74" s="84">
        <v>0</v>
      </c>
      <c r="CJ74" s="84">
        <v>0</v>
      </c>
      <c r="CK74" s="84">
        <v>0</v>
      </c>
      <c r="CL74" s="84">
        <v>0</v>
      </c>
      <c r="CM74" s="84">
        <v>0</v>
      </c>
      <c r="CN74" s="84">
        <v>0</v>
      </c>
      <c r="CO74" s="84">
        <v>0</v>
      </c>
      <c r="CP74" s="84">
        <v>0</v>
      </c>
      <c r="CQ74" s="84">
        <v>0</v>
      </c>
      <c r="CR74" s="84">
        <v>0</v>
      </c>
      <c r="CS74" s="84">
        <v>0</v>
      </c>
      <c r="CT74" s="84">
        <v>0</v>
      </c>
      <c r="CU74" s="84">
        <v>0</v>
      </c>
      <c r="CV74" s="84">
        <v>0</v>
      </c>
      <c r="CW74" s="84">
        <v>0</v>
      </c>
      <c r="CX74" s="84">
        <v>0</v>
      </c>
      <c r="CY74" s="84">
        <v>0</v>
      </c>
      <c r="CZ74" s="84">
        <v>0</v>
      </c>
      <c r="DA74" s="80"/>
      <c r="DB74" s="2"/>
      <c r="DC74" s="2"/>
      <c r="DD74" s="6"/>
    </row>
    <row r="75" spans="1:108" x14ac:dyDescent="0.25">
      <c r="A75" s="2" t="s">
        <v>228</v>
      </c>
      <c r="B75" s="84">
        <v>0</v>
      </c>
      <c r="C75" s="84">
        <v>0</v>
      </c>
      <c r="D75" s="84">
        <v>0</v>
      </c>
      <c r="E75" s="84">
        <v>0</v>
      </c>
      <c r="F75" s="84">
        <v>0</v>
      </c>
      <c r="G75" s="84">
        <v>0</v>
      </c>
      <c r="H75" s="84">
        <v>0</v>
      </c>
      <c r="I75" s="84">
        <v>0</v>
      </c>
      <c r="J75" s="84">
        <v>0</v>
      </c>
      <c r="K75" s="84">
        <v>0</v>
      </c>
      <c r="L75" s="84">
        <v>0</v>
      </c>
      <c r="M75" s="84">
        <v>0</v>
      </c>
      <c r="N75" s="84">
        <v>0</v>
      </c>
      <c r="O75" s="84">
        <v>0</v>
      </c>
      <c r="P75" s="84">
        <v>0</v>
      </c>
      <c r="Q75" s="84">
        <v>0</v>
      </c>
      <c r="R75" s="84">
        <v>0</v>
      </c>
      <c r="S75" s="84">
        <v>0</v>
      </c>
      <c r="T75" s="84">
        <v>0</v>
      </c>
      <c r="U75" s="84">
        <v>0</v>
      </c>
      <c r="V75" s="84">
        <v>0</v>
      </c>
      <c r="W75" s="84">
        <v>0</v>
      </c>
      <c r="X75" s="84">
        <v>0</v>
      </c>
      <c r="Y75" s="84">
        <v>0</v>
      </c>
      <c r="Z75" s="84">
        <v>0</v>
      </c>
      <c r="AA75" s="84">
        <v>0</v>
      </c>
      <c r="AB75" s="84">
        <v>0</v>
      </c>
      <c r="AC75" s="84">
        <v>0</v>
      </c>
      <c r="AD75" s="84">
        <v>0</v>
      </c>
      <c r="AE75" s="84">
        <v>0</v>
      </c>
      <c r="AF75" s="84">
        <v>0</v>
      </c>
      <c r="AG75" s="84">
        <v>0</v>
      </c>
      <c r="AH75" s="84">
        <v>0</v>
      </c>
      <c r="AI75" s="84">
        <v>0</v>
      </c>
      <c r="AJ75" s="84">
        <v>0</v>
      </c>
      <c r="AK75" s="84">
        <v>0</v>
      </c>
      <c r="AL75" s="84">
        <v>0</v>
      </c>
      <c r="AM75" s="84">
        <v>0</v>
      </c>
      <c r="AN75" s="84">
        <v>0</v>
      </c>
      <c r="AO75" s="84">
        <v>0</v>
      </c>
      <c r="AP75" s="84">
        <v>0</v>
      </c>
      <c r="AQ75" s="84">
        <v>0</v>
      </c>
      <c r="AR75" s="84">
        <v>0</v>
      </c>
      <c r="AS75" s="84">
        <v>0</v>
      </c>
      <c r="AT75" s="84">
        <v>0</v>
      </c>
      <c r="AU75" s="84">
        <v>0</v>
      </c>
      <c r="AV75" s="84">
        <v>0</v>
      </c>
      <c r="AW75" s="84">
        <v>0</v>
      </c>
      <c r="AX75" s="84">
        <v>0</v>
      </c>
      <c r="AY75" s="84">
        <v>0</v>
      </c>
      <c r="AZ75" s="84">
        <v>0</v>
      </c>
      <c r="BA75" s="84">
        <v>0</v>
      </c>
      <c r="BB75" s="84">
        <v>0</v>
      </c>
      <c r="BC75" s="84">
        <v>0</v>
      </c>
      <c r="BD75" s="84">
        <v>0</v>
      </c>
      <c r="BE75" s="84">
        <v>0</v>
      </c>
      <c r="BF75" s="84">
        <v>0</v>
      </c>
      <c r="BG75" s="84">
        <v>0</v>
      </c>
      <c r="BH75" s="84">
        <v>0</v>
      </c>
      <c r="BI75" s="84">
        <v>0</v>
      </c>
      <c r="BJ75" s="84">
        <v>0</v>
      </c>
      <c r="BK75" s="84">
        <v>0</v>
      </c>
      <c r="BL75" s="84">
        <v>0</v>
      </c>
      <c r="BM75" s="84">
        <v>0</v>
      </c>
      <c r="BN75" s="84">
        <v>0</v>
      </c>
      <c r="BO75" s="84">
        <v>0</v>
      </c>
      <c r="BP75" s="84">
        <v>0</v>
      </c>
      <c r="BQ75" s="84">
        <v>0</v>
      </c>
      <c r="BR75" s="84">
        <v>0</v>
      </c>
      <c r="BS75" s="84">
        <v>0</v>
      </c>
      <c r="BT75" s="84">
        <v>0</v>
      </c>
      <c r="BU75" s="84">
        <v>0</v>
      </c>
      <c r="BV75" s="84">
        <v>0</v>
      </c>
      <c r="BW75" s="84">
        <v>0</v>
      </c>
      <c r="BX75" s="84">
        <v>0</v>
      </c>
      <c r="BY75" s="84">
        <v>0</v>
      </c>
      <c r="BZ75" s="84">
        <v>0</v>
      </c>
      <c r="CA75" s="84">
        <v>0</v>
      </c>
      <c r="CB75" s="84">
        <v>0</v>
      </c>
      <c r="CC75" s="84">
        <v>0</v>
      </c>
      <c r="CD75" s="84">
        <v>0</v>
      </c>
      <c r="CE75" s="84">
        <v>0</v>
      </c>
      <c r="CF75" s="84">
        <v>0</v>
      </c>
      <c r="CG75" s="84">
        <v>0</v>
      </c>
      <c r="CH75" s="84">
        <v>0</v>
      </c>
      <c r="CI75" s="84">
        <v>0</v>
      </c>
      <c r="CJ75" s="84">
        <v>0</v>
      </c>
      <c r="CK75" s="84">
        <v>0</v>
      </c>
      <c r="CL75" s="84">
        <v>0</v>
      </c>
      <c r="CM75" s="84">
        <v>0</v>
      </c>
      <c r="CN75" s="84">
        <v>0</v>
      </c>
      <c r="CO75" s="84">
        <v>0</v>
      </c>
      <c r="CP75" s="84">
        <v>0</v>
      </c>
      <c r="CQ75" s="84">
        <v>0</v>
      </c>
      <c r="CR75" s="84">
        <v>0</v>
      </c>
      <c r="CS75" s="84">
        <v>0</v>
      </c>
      <c r="CT75" s="84">
        <v>0</v>
      </c>
      <c r="CU75" s="84">
        <v>0</v>
      </c>
      <c r="CV75" s="84">
        <v>0</v>
      </c>
      <c r="CW75" s="84">
        <v>0</v>
      </c>
      <c r="CX75" s="84">
        <v>0</v>
      </c>
      <c r="CY75" s="84">
        <v>0</v>
      </c>
      <c r="CZ75" s="84">
        <v>0</v>
      </c>
      <c r="DA75" s="80"/>
      <c r="DB75" s="2"/>
      <c r="DC75" s="2"/>
      <c r="DD75" s="6"/>
    </row>
    <row r="76" spans="1:108" x14ac:dyDescent="0.25">
      <c r="A76" s="2" t="s">
        <v>231</v>
      </c>
      <c r="B76" s="84">
        <v>0</v>
      </c>
      <c r="C76" s="84">
        <v>0</v>
      </c>
      <c r="D76" s="84">
        <v>0</v>
      </c>
      <c r="E76" s="84">
        <v>0</v>
      </c>
      <c r="F76" s="84">
        <v>0</v>
      </c>
      <c r="G76" s="84">
        <v>0</v>
      </c>
      <c r="H76" s="84">
        <v>0</v>
      </c>
      <c r="I76" s="84">
        <v>0</v>
      </c>
      <c r="J76" s="84">
        <v>0</v>
      </c>
      <c r="K76" s="84">
        <v>0</v>
      </c>
      <c r="L76" s="84">
        <v>0</v>
      </c>
      <c r="M76" s="84">
        <v>0</v>
      </c>
      <c r="N76" s="84">
        <v>0</v>
      </c>
      <c r="O76" s="84">
        <v>0</v>
      </c>
      <c r="P76" s="84">
        <v>0</v>
      </c>
      <c r="Q76" s="84">
        <v>0</v>
      </c>
      <c r="R76" s="84">
        <v>0</v>
      </c>
      <c r="S76" s="84">
        <v>0</v>
      </c>
      <c r="T76" s="84">
        <v>0</v>
      </c>
      <c r="U76" s="84">
        <v>0</v>
      </c>
      <c r="V76" s="84">
        <v>0</v>
      </c>
      <c r="W76" s="84">
        <v>0</v>
      </c>
      <c r="X76" s="84">
        <v>0</v>
      </c>
      <c r="Y76" s="84">
        <v>0</v>
      </c>
      <c r="Z76" s="84">
        <v>0</v>
      </c>
      <c r="AA76" s="84">
        <v>0</v>
      </c>
      <c r="AB76" s="84">
        <v>0</v>
      </c>
      <c r="AC76" s="84">
        <v>0</v>
      </c>
      <c r="AD76" s="84">
        <v>0</v>
      </c>
      <c r="AE76" s="84">
        <v>0</v>
      </c>
      <c r="AF76" s="84">
        <v>0</v>
      </c>
      <c r="AG76" s="84">
        <v>8.7969800000000005E-4</v>
      </c>
      <c r="AH76" s="84">
        <v>0</v>
      </c>
      <c r="AI76" s="84">
        <v>0</v>
      </c>
      <c r="AJ76" s="84">
        <v>0</v>
      </c>
      <c r="AK76" s="84">
        <v>0</v>
      </c>
      <c r="AL76" s="84">
        <v>0</v>
      </c>
      <c r="AM76" s="84">
        <v>0</v>
      </c>
      <c r="AN76" s="84">
        <v>0</v>
      </c>
      <c r="AO76" s="84">
        <v>0</v>
      </c>
      <c r="AP76" s="84">
        <v>0</v>
      </c>
      <c r="AQ76" s="84">
        <v>0</v>
      </c>
      <c r="AR76" s="84">
        <v>0</v>
      </c>
      <c r="AS76" s="84">
        <v>0</v>
      </c>
      <c r="AT76" s="84">
        <v>0</v>
      </c>
      <c r="AU76" s="84">
        <v>0</v>
      </c>
      <c r="AV76" s="84">
        <v>0</v>
      </c>
      <c r="AW76" s="84">
        <v>0</v>
      </c>
      <c r="AX76" s="84">
        <v>0</v>
      </c>
      <c r="AY76" s="84">
        <v>0</v>
      </c>
      <c r="AZ76" s="84">
        <v>0</v>
      </c>
      <c r="BA76" s="84">
        <v>0</v>
      </c>
      <c r="BB76" s="84">
        <v>0</v>
      </c>
      <c r="BC76" s="84">
        <v>0</v>
      </c>
      <c r="BD76" s="84">
        <v>0</v>
      </c>
      <c r="BE76" s="84">
        <v>0</v>
      </c>
      <c r="BF76" s="84">
        <v>0</v>
      </c>
      <c r="BG76" s="84">
        <v>0</v>
      </c>
      <c r="BH76" s="84">
        <v>0</v>
      </c>
      <c r="BI76" s="84">
        <v>0</v>
      </c>
      <c r="BJ76" s="84">
        <v>0</v>
      </c>
      <c r="BK76" s="84">
        <v>0</v>
      </c>
      <c r="BL76" s="84">
        <v>0</v>
      </c>
      <c r="BM76" s="84">
        <v>0</v>
      </c>
      <c r="BN76" s="84">
        <v>0</v>
      </c>
      <c r="BO76" s="84">
        <v>0</v>
      </c>
      <c r="BP76" s="84">
        <v>0</v>
      </c>
      <c r="BQ76" s="84">
        <v>0</v>
      </c>
      <c r="BR76" s="84">
        <v>0</v>
      </c>
      <c r="BS76" s="84">
        <v>0</v>
      </c>
      <c r="BT76" s="84">
        <v>0</v>
      </c>
      <c r="BU76" s="84">
        <v>0</v>
      </c>
      <c r="BV76" s="84">
        <v>0</v>
      </c>
      <c r="BW76" s="84">
        <v>0</v>
      </c>
      <c r="BX76" s="84">
        <v>0</v>
      </c>
      <c r="BY76" s="84">
        <v>0</v>
      </c>
      <c r="BZ76" s="84">
        <v>0</v>
      </c>
      <c r="CA76" s="84">
        <v>0</v>
      </c>
      <c r="CB76" s="84">
        <v>0</v>
      </c>
      <c r="CC76" s="84">
        <v>0</v>
      </c>
      <c r="CD76" s="84">
        <v>0</v>
      </c>
      <c r="CE76" s="84">
        <v>0</v>
      </c>
      <c r="CF76" s="84">
        <v>0</v>
      </c>
      <c r="CG76" s="84">
        <v>0</v>
      </c>
      <c r="CH76" s="84">
        <v>0</v>
      </c>
      <c r="CI76" s="84">
        <v>0</v>
      </c>
      <c r="CJ76" s="84">
        <v>0</v>
      </c>
      <c r="CK76" s="84">
        <v>0</v>
      </c>
      <c r="CL76" s="84">
        <v>0</v>
      </c>
      <c r="CM76" s="84">
        <v>0</v>
      </c>
      <c r="CN76" s="84">
        <v>0</v>
      </c>
      <c r="CO76" s="84">
        <v>0</v>
      </c>
      <c r="CP76" s="84">
        <v>0</v>
      </c>
      <c r="CQ76" s="84">
        <v>0</v>
      </c>
      <c r="CR76" s="84">
        <v>0</v>
      </c>
      <c r="CS76" s="84">
        <v>0</v>
      </c>
      <c r="CT76" s="84">
        <v>0</v>
      </c>
      <c r="CU76" s="84">
        <v>0</v>
      </c>
      <c r="CV76" s="84">
        <v>0</v>
      </c>
      <c r="CW76" s="84">
        <v>0</v>
      </c>
      <c r="CX76" s="84">
        <v>0</v>
      </c>
      <c r="CY76" s="84">
        <v>0</v>
      </c>
      <c r="CZ76" s="84">
        <v>0</v>
      </c>
      <c r="DA76" s="80"/>
      <c r="DB76" s="2"/>
      <c r="DC76" s="2"/>
      <c r="DD76" s="6"/>
    </row>
    <row r="77" spans="1:108" x14ac:dyDescent="0.25">
      <c r="A77" s="2" t="s">
        <v>234</v>
      </c>
      <c r="B77" s="84">
        <v>0</v>
      </c>
      <c r="C77" s="84">
        <v>0</v>
      </c>
      <c r="D77" s="84">
        <v>0</v>
      </c>
      <c r="E77" s="84">
        <v>0</v>
      </c>
      <c r="F77" s="84">
        <v>0</v>
      </c>
      <c r="G77" s="84">
        <v>0</v>
      </c>
      <c r="H77" s="84">
        <v>0</v>
      </c>
      <c r="I77" s="84">
        <v>0</v>
      </c>
      <c r="J77" s="84">
        <v>0</v>
      </c>
      <c r="K77" s="84">
        <v>0</v>
      </c>
      <c r="L77" s="84">
        <v>0</v>
      </c>
      <c r="M77" s="84">
        <v>0</v>
      </c>
      <c r="N77" s="84">
        <v>0</v>
      </c>
      <c r="O77" s="84">
        <v>0</v>
      </c>
      <c r="P77" s="84">
        <v>0</v>
      </c>
      <c r="Q77" s="84">
        <v>0</v>
      </c>
      <c r="R77" s="84">
        <v>0</v>
      </c>
      <c r="S77" s="84">
        <v>0</v>
      </c>
      <c r="T77" s="84">
        <v>0</v>
      </c>
      <c r="U77" s="84">
        <v>0</v>
      </c>
      <c r="V77" s="84">
        <v>0</v>
      </c>
      <c r="W77" s="84">
        <v>0</v>
      </c>
      <c r="X77" s="84">
        <v>0</v>
      </c>
      <c r="Y77" s="84">
        <v>0</v>
      </c>
      <c r="Z77" s="84">
        <v>0</v>
      </c>
      <c r="AA77" s="84">
        <v>0</v>
      </c>
      <c r="AB77" s="84">
        <v>0</v>
      </c>
      <c r="AC77" s="84">
        <v>0</v>
      </c>
      <c r="AD77" s="84">
        <v>0</v>
      </c>
      <c r="AE77" s="84">
        <v>0</v>
      </c>
      <c r="AF77" s="84">
        <v>0</v>
      </c>
      <c r="AG77" s="84">
        <v>0</v>
      </c>
      <c r="AH77" s="84">
        <v>4.8547899999999999E-11</v>
      </c>
      <c r="AI77" s="84">
        <v>0</v>
      </c>
      <c r="AJ77" s="84">
        <v>0</v>
      </c>
      <c r="AK77" s="84">
        <v>0</v>
      </c>
      <c r="AL77" s="84">
        <v>0</v>
      </c>
      <c r="AM77" s="84">
        <v>0</v>
      </c>
      <c r="AN77" s="84">
        <v>0</v>
      </c>
      <c r="AO77" s="84">
        <v>0</v>
      </c>
      <c r="AP77" s="84">
        <v>0</v>
      </c>
      <c r="AQ77" s="84">
        <v>0</v>
      </c>
      <c r="AR77" s="84">
        <v>0</v>
      </c>
      <c r="AS77" s="84">
        <v>0</v>
      </c>
      <c r="AT77" s="84">
        <v>0</v>
      </c>
      <c r="AU77" s="84">
        <v>0</v>
      </c>
      <c r="AV77" s="84">
        <v>0</v>
      </c>
      <c r="AW77" s="84">
        <v>0</v>
      </c>
      <c r="AX77" s="84">
        <v>0</v>
      </c>
      <c r="AY77" s="84">
        <v>0</v>
      </c>
      <c r="AZ77" s="84">
        <v>0</v>
      </c>
      <c r="BA77" s="84">
        <v>0</v>
      </c>
      <c r="BB77" s="84">
        <v>0</v>
      </c>
      <c r="BC77" s="84">
        <v>0</v>
      </c>
      <c r="BD77" s="84">
        <v>0</v>
      </c>
      <c r="BE77" s="84">
        <v>0</v>
      </c>
      <c r="BF77" s="84">
        <v>0</v>
      </c>
      <c r="BG77" s="84">
        <v>0</v>
      </c>
      <c r="BH77" s="84">
        <v>0</v>
      </c>
      <c r="BI77" s="84">
        <v>0</v>
      </c>
      <c r="BJ77" s="84">
        <v>0</v>
      </c>
      <c r="BK77" s="84">
        <v>0</v>
      </c>
      <c r="BL77" s="84">
        <v>0</v>
      </c>
      <c r="BM77" s="84">
        <v>0</v>
      </c>
      <c r="BN77" s="84">
        <v>0</v>
      </c>
      <c r="BO77" s="84">
        <v>0</v>
      </c>
      <c r="BP77" s="84">
        <v>0</v>
      </c>
      <c r="BQ77" s="84">
        <v>0</v>
      </c>
      <c r="BR77" s="84">
        <v>0</v>
      </c>
      <c r="BS77" s="84">
        <v>0</v>
      </c>
      <c r="BT77" s="84">
        <v>0</v>
      </c>
      <c r="BU77" s="84">
        <v>0</v>
      </c>
      <c r="BV77" s="84">
        <v>0</v>
      </c>
      <c r="BW77" s="84">
        <v>0</v>
      </c>
      <c r="BX77" s="84">
        <v>0</v>
      </c>
      <c r="BY77" s="84">
        <v>0</v>
      </c>
      <c r="BZ77" s="84">
        <v>0</v>
      </c>
      <c r="CA77" s="84">
        <v>0</v>
      </c>
      <c r="CB77" s="84">
        <v>0</v>
      </c>
      <c r="CC77" s="84">
        <v>0</v>
      </c>
      <c r="CD77" s="84">
        <v>0</v>
      </c>
      <c r="CE77" s="84">
        <v>0</v>
      </c>
      <c r="CF77" s="84">
        <v>0</v>
      </c>
      <c r="CG77" s="84">
        <v>0</v>
      </c>
      <c r="CH77" s="84">
        <v>0</v>
      </c>
      <c r="CI77" s="84">
        <v>0</v>
      </c>
      <c r="CJ77" s="84">
        <v>0</v>
      </c>
      <c r="CK77" s="84">
        <v>0</v>
      </c>
      <c r="CL77" s="84">
        <v>0</v>
      </c>
      <c r="CM77" s="84">
        <v>0</v>
      </c>
      <c r="CN77" s="84">
        <v>0</v>
      </c>
      <c r="CO77" s="84">
        <v>0</v>
      </c>
      <c r="CP77" s="84">
        <v>0</v>
      </c>
      <c r="CQ77" s="84">
        <v>0</v>
      </c>
      <c r="CR77" s="84">
        <v>0</v>
      </c>
      <c r="CS77" s="84">
        <v>0</v>
      </c>
      <c r="CT77" s="84">
        <v>0</v>
      </c>
      <c r="CU77" s="84">
        <v>0</v>
      </c>
      <c r="CV77" s="84">
        <v>0</v>
      </c>
      <c r="CW77" s="84">
        <v>0</v>
      </c>
      <c r="CX77" s="84">
        <v>0</v>
      </c>
      <c r="CY77" s="84">
        <v>0</v>
      </c>
      <c r="CZ77" s="84">
        <v>0</v>
      </c>
      <c r="DA77" s="80"/>
      <c r="DB77" s="2"/>
      <c r="DC77" s="2"/>
      <c r="DD77" s="6"/>
    </row>
    <row r="78" spans="1:108" x14ac:dyDescent="0.25">
      <c r="A78" s="2" t="s">
        <v>237</v>
      </c>
      <c r="B78" s="84">
        <v>0</v>
      </c>
      <c r="C78" s="84">
        <v>0</v>
      </c>
      <c r="D78" s="84">
        <v>0</v>
      </c>
      <c r="E78" s="84">
        <v>0</v>
      </c>
      <c r="F78" s="84">
        <v>0</v>
      </c>
      <c r="G78" s="84">
        <v>0</v>
      </c>
      <c r="H78" s="84">
        <v>0</v>
      </c>
      <c r="I78" s="84">
        <v>0</v>
      </c>
      <c r="J78" s="84">
        <v>0</v>
      </c>
      <c r="K78" s="84">
        <v>0</v>
      </c>
      <c r="L78" s="84">
        <v>0</v>
      </c>
      <c r="M78" s="84">
        <v>0</v>
      </c>
      <c r="N78" s="84">
        <v>0</v>
      </c>
      <c r="O78" s="84">
        <v>0</v>
      </c>
      <c r="P78" s="84">
        <v>0</v>
      </c>
      <c r="Q78" s="84">
        <v>0</v>
      </c>
      <c r="R78" s="84">
        <v>0</v>
      </c>
      <c r="S78" s="84">
        <v>0</v>
      </c>
      <c r="T78" s="84">
        <v>0</v>
      </c>
      <c r="U78" s="84">
        <v>0</v>
      </c>
      <c r="V78" s="84">
        <v>0</v>
      </c>
      <c r="W78" s="84">
        <v>0</v>
      </c>
      <c r="X78" s="84">
        <v>0</v>
      </c>
      <c r="Y78" s="84">
        <v>0</v>
      </c>
      <c r="Z78" s="84">
        <v>0</v>
      </c>
      <c r="AA78" s="84">
        <v>0</v>
      </c>
      <c r="AB78" s="84">
        <v>0</v>
      </c>
      <c r="AC78" s="84">
        <v>0</v>
      </c>
      <c r="AD78" s="84">
        <v>0</v>
      </c>
      <c r="AE78" s="84">
        <v>0</v>
      </c>
      <c r="AF78" s="84">
        <v>0</v>
      </c>
      <c r="AG78" s="84">
        <v>0</v>
      </c>
      <c r="AH78" s="84">
        <v>1.03331E-10</v>
      </c>
      <c r="AI78" s="84">
        <v>0</v>
      </c>
      <c r="AJ78" s="84">
        <v>0</v>
      </c>
      <c r="AK78" s="84">
        <v>0</v>
      </c>
      <c r="AL78" s="84">
        <v>0</v>
      </c>
      <c r="AM78" s="84">
        <v>0</v>
      </c>
      <c r="AN78" s="84">
        <v>0</v>
      </c>
      <c r="AO78" s="84">
        <v>0</v>
      </c>
      <c r="AP78" s="84">
        <v>0</v>
      </c>
      <c r="AQ78" s="84">
        <v>0</v>
      </c>
      <c r="AR78" s="84">
        <v>0</v>
      </c>
      <c r="AS78" s="84">
        <v>0</v>
      </c>
      <c r="AT78" s="84">
        <v>0</v>
      </c>
      <c r="AU78" s="84">
        <v>0</v>
      </c>
      <c r="AV78" s="84">
        <v>0</v>
      </c>
      <c r="AW78" s="84">
        <v>0</v>
      </c>
      <c r="AX78" s="84">
        <v>0</v>
      </c>
      <c r="AY78" s="84">
        <v>0</v>
      </c>
      <c r="AZ78" s="84">
        <v>0</v>
      </c>
      <c r="BA78" s="84">
        <v>0</v>
      </c>
      <c r="BB78" s="84">
        <v>0</v>
      </c>
      <c r="BC78" s="84">
        <v>0</v>
      </c>
      <c r="BD78" s="84">
        <v>0</v>
      </c>
      <c r="BE78" s="84">
        <v>0</v>
      </c>
      <c r="BF78" s="84">
        <v>0</v>
      </c>
      <c r="BG78" s="84">
        <v>0</v>
      </c>
      <c r="BH78" s="84">
        <v>0</v>
      </c>
      <c r="BI78" s="84">
        <v>0</v>
      </c>
      <c r="BJ78" s="84">
        <v>0</v>
      </c>
      <c r="BK78" s="84">
        <v>0</v>
      </c>
      <c r="BL78" s="84">
        <v>0</v>
      </c>
      <c r="BM78" s="84">
        <v>0</v>
      </c>
      <c r="BN78" s="84">
        <v>0</v>
      </c>
      <c r="BO78" s="84">
        <v>0</v>
      </c>
      <c r="BP78" s="84">
        <v>0</v>
      </c>
      <c r="BQ78" s="84">
        <v>0</v>
      </c>
      <c r="BR78" s="84">
        <v>0</v>
      </c>
      <c r="BS78" s="84">
        <v>0</v>
      </c>
      <c r="BT78" s="84">
        <v>0</v>
      </c>
      <c r="BU78" s="84">
        <v>0</v>
      </c>
      <c r="BV78" s="84">
        <v>0</v>
      </c>
      <c r="BW78" s="84">
        <v>0</v>
      </c>
      <c r="BX78" s="84">
        <v>0</v>
      </c>
      <c r="BY78" s="84">
        <v>0</v>
      </c>
      <c r="BZ78" s="84">
        <v>0</v>
      </c>
      <c r="CA78" s="84">
        <v>0</v>
      </c>
      <c r="CB78" s="84">
        <v>0</v>
      </c>
      <c r="CC78" s="84">
        <v>0</v>
      </c>
      <c r="CD78" s="84">
        <v>0</v>
      </c>
      <c r="CE78" s="84">
        <v>0</v>
      </c>
      <c r="CF78" s="84">
        <v>0</v>
      </c>
      <c r="CG78" s="84">
        <v>0</v>
      </c>
      <c r="CH78" s="84">
        <v>0</v>
      </c>
      <c r="CI78" s="84">
        <v>0</v>
      </c>
      <c r="CJ78" s="84">
        <v>0</v>
      </c>
      <c r="CK78" s="84">
        <v>0</v>
      </c>
      <c r="CL78" s="84">
        <v>0</v>
      </c>
      <c r="CM78" s="84">
        <v>0</v>
      </c>
      <c r="CN78" s="84">
        <v>0</v>
      </c>
      <c r="CO78" s="84">
        <v>0</v>
      </c>
      <c r="CP78" s="84">
        <v>0</v>
      </c>
      <c r="CQ78" s="84">
        <v>0</v>
      </c>
      <c r="CR78" s="84">
        <v>0</v>
      </c>
      <c r="CS78" s="84">
        <v>0</v>
      </c>
      <c r="CT78" s="84">
        <v>0</v>
      </c>
      <c r="CU78" s="84">
        <v>0</v>
      </c>
      <c r="CV78" s="84">
        <v>0</v>
      </c>
      <c r="CW78" s="84">
        <v>0</v>
      </c>
      <c r="CX78" s="84">
        <v>0</v>
      </c>
      <c r="CY78" s="84">
        <v>0</v>
      </c>
      <c r="CZ78" s="84">
        <v>0</v>
      </c>
      <c r="DA78" s="80"/>
      <c r="DB78" s="2"/>
      <c r="DC78" s="2"/>
      <c r="DD78" s="6"/>
    </row>
    <row r="79" spans="1:108" x14ac:dyDescent="0.25">
      <c r="A79" s="2" t="s">
        <v>240</v>
      </c>
      <c r="B79" s="84">
        <v>0</v>
      </c>
      <c r="C79" s="84">
        <v>0</v>
      </c>
      <c r="D79" s="84">
        <v>0</v>
      </c>
      <c r="E79" s="84">
        <v>0</v>
      </c>
      <c r="F79" s="84">
        <v>0</v>
      </c>
      <c r="G79" s="84">
        <v>0</v>
      </c>
      <c r="H79" s="84">
        <v>0</v>
      </c>
      <c r="I79" s="84">
        <v>0</v>
      </c>
      <c r="J79" s="84">
        <v>0</v>
      </c>
      <c r="K79" s="84">
        <v>0</v>
      </c>
      <c r="L79" s="84">
        <v>0</v>
      </c>
      <c r="M79" s="84">
        <v>0</v>
      </c>
      <c r="N79" s="84">
        <v>0</v>
      </c>
      <c r="O79" s="84">
        <v>0</v>
      </c>
      <c r="P79" s="84">
        <v>0</v>
      </c>
      <c r="Q79" s="84">
        <v>0</v>
      </c>
      <c r="R79" s="84">
        <v>0</v>
      </c>
      <c r="S79" s="84">
        <v>0</v>
      </c>
      <c r="T79" s="84">
        <v>0</v>
      </c>
      <c r="U79" s="84">
        <v>0</v>
      </c>
      <c r="V79" s="84">
        <v>0</v>
      </c>
      <c r="W79" s="84">
        <v>0</v>
      </c>
      <c r="X79" s="84">
        <v>0</v>
      </c>
      <c r="Y79" s="84">
        <v>0</v>
      </c>
      <c r="Z79" s="84">
        <v>0</v>
      </c>
      <c r="AA79" s="84">
        <v>0</v>
      </c>
      <c r="AB79" s="84">
        <v>0</v>
      </c>
      <c r="AC79" s="84">
        <v>0</v>
      </c>
      <c r="AD79" s="84">
        <v>0</v>
      </c>
      <c r="AE79" s="84">
        <v>0</v>
      </c>
      <c r="AF79" s="84">
        <v>0</v>
      </c>
      <c r="AG79" s="84">
        <v>0</v>
      </c>
      <c r="AH79" s="84">
        <v>0</v>
      </c>
      <c r="AI79" s="84">
        <v>0</v>
      </c>
      <c r="AJ79" s="84">
        <v>0</v>
      </c>
      <c r="AK79" s="84">
        <v>0</v>
      </c>
      <c r="AL79" s="84">
        <v>0</v>
      </c>
      <c r="AM79" s="84">
        <v>0</v>
      </c>
      <c r="AN79" s="84">
        <v>0</v>
      </c>
      <c r="AO79" s="84">
        <v>0</v>
      </c>
      <c r="AP79" s="84">
        <v>0</v>
      </c>
      <c r="AQ79" s="84">
        <v>0</v>
      </c>
      <c r="AR79" s="84">
        <v>0</v>
      </c>
      <c r="AS79" s="84">
        <v>0</v>
      </c>
      <c r="AT79" s="84">
        <v>0</v>
      </c>
      <c r="AU79" s="84">
        <v>0</v>
      </c>
      <c r="AV79" s="84">
        <v>0</v>
      </c>
      <c r="AW79" s="84">
        <v>0</v>
      </c>
      <c r="AX79" s="84">
        <v>0</v>
      </c>
      <c r="AY79" s="84">
        <v>0</v>
      </c>
      <c r="AZ79" s="84">
        <v>0</v>
      </c>
      <c r="BA79" s="84">
        <v>0</v>
      </c>
      <c r="BB79" s="84">
        <v>0</v>
      </c>
      <c r="BC79" s="84">
        <v>0</v>
      </c>
      <c r="BD79" s="84">
        <v>0</v>
      </c>
      <c r="BE79" s="84">
        <v>0</v>
      </c>
      <c r="BF79" s="84">
        <v>0</v>
      </c>
      <c r="BG79" s="84">
        <v>0</v>
      </c>
      <c r="BH79" s="84">
        <v>0</v>
      </c>
      <c r="BI79" s="84">
        <v>0</v>
      </c>
      <c r="BJ79" s="84">
        <v>0</v>
      </c>
      <c r="BK79" s="84">
        <v>0</v>
      </c>
      <c r="BL79" s="84">
        <v>0</v>
      </c>
      <c r="BM79" s="84">
        <v>0</v>
      </c>
      <c r="BN79" s="84">
        <v>0</v>
      </c>
      <c r="BO79" s="84">
        <v>0</v>
      </c>
      <c r="BP79" s="84">
        <v>0</v>
      </c>
      <c r="BQ79" s="84">
        <v>0</v>
      </c>
      <c r="BR79" s="84">
        <v>0</v>
      </c>
      <c r="BS79" s="84">
        <v>0</v>
      </c>
      <c r="BT79" s="84">
        <v>0</v>
      </c>
      <c r="BU79" s="84">
        <v>0</v>
      </c>
      <c r="BV79" s="84">
        <v>0</v>
      </c>
      <c r="BW79" s="84">
        <v>0</v>
      </c>
      <c r="BX79" s="84">
        <v>0</v>
      </c>
      <c r="BY79" s="84">
        <v>0</v>
      </c>
      <c r="BZ79" s="84">
        <v>0</v>
      </c>
      <c r="CA79" s="84">
        <v>0</v>
      </c>
      <c r="CB79" s="84">
        <v>0</v>
      </c>
      <c r="CC79" s="84">
        <v>0</v>
      </c>
      <c r="CD79" s="84">
        <v>0</v>
      </c>
      <c r="CE79" s="84">
        <v>0</v>
      </c>
      <c r="CF79" s="84">
        <v>0</v>
      </c>
      <c r="CG79" s="84">
        <v>0</v>
      </c>
      <c r="CH79" s="84">
        <v>0</v>
      </c>
      <c r="CI79" s="84">
        <v>0</v>
      </c>
      <c r="CJ79" s="84">
        <v>0</v>
      </c>
      <c r="CK79" s="84">
        <v>0</v>
      </c>
      <c r="CL79" s="84">
        <v>0</v>
      </c>
      <c r="CM79" s="84">
        <v>0</v>
      </c>
      <c r="CN79" s="84">
        <v>0</v>
      </c>
      <c r="CO79" s="84">
        <v>0</v>
      </c>
      <c r="CP79" s="84">
        <v>0</v>
      </c>
      <c r="CQ79" s="84">
        <v>0</v>
      </c>
      <c r="CR79" s="84">
        <v>0</v>
      </c>
      <c r="CS79" s="84">
        <v>0</v>
      </c>
      <c r="CT79" s="84">
        <v>0</v>
      </c>
      <c r="CU79" s="84">
        <v>0</v>
      </c>
      <c r="CV79" s="84">
        <v>0</v>
      </c>
      <c r="CW79" s="84">
        <v>0</v>
      </c>
      <c r="CX79" s="84">
        <v>0</v>
      </c>
      <c r="CY79" s="84">
        <v>0</v>
      </c>
      <c r="CZ79" s="84">
        <v>0</v>
      </c>
      <c r="DA79" s="80"/>
      <c r="DB79" s="2"/>
      <c r="DC79" s="2"/>
      <c r="DD79" s="6"/>
    </row>
    <row r="80" spans="1:108" x14ac:dyDescent="0.25">
      <c r="A80" s="2" t="s">
        <v>243</v>
      </c>
      <c r="B80" s="84">
        <v>0</v>
      </c>
      <c r="C80" s="84">
        <v>0</v>
      </c>
      <c r="D80" s="84">
        <v>0</v>
      </c>
      <c r="E80" s="84">
        <v>0</v>
      </c>
      <c r="F80" s="84">
        <v>0</v>
      </c>
      <c r="G80" s="84">
        <v>0</v>
      </c>
      <c r="H80" s="84">
        <v>0</v>
      </c>
      <c r="I80" s="84">
        <v>0</v>
      </c>
      <c r="J80" s="84">
        <v>0</v>
      </c>
      <c r="K80" s="84">
        <v>0</v>
      </c>
      <c r="L80" s="84">
        <v>0</v>
      </c>
      <c r="M80" s="84">
        <v>0</v>
      </c>
      <c r="N80" s="84">
        <v>0</v>
      </c>
      <c r="O80" s="84">
        <v>0</v>
      </c>
      <c r="P80" s="84">
        <v>0</v>
      </c>
      <c r="Q80" s="84">
        <v>0</v>
      </c>
      <c r="R80" s="84">
        <v>0</v>
      </c>
      <c r="S80" s="84">
        <v>0</v>
      </c>
      <c r="T80" s="84">
        <v>0</v>
      </c>
      <c r="U80" s="84">
        <v>0</v>
      </c>
      <c r="V80" s="84">
        <v>0</v>
      </c>
      <c r="W80" s="84">
        <v>0</v>
      </c>
      <c r="X80" s="84">
        <v>0</v>
      </c>
      <c r="Y80" s="84">
        <v>0</v>
      </c>
      <c r="Z80" s="84">
        <v>0</v>
      </c>
      <c r="AA80" s="84">
        <v>0</v>
      </c>
      <c r="AB80" s="84">
        <v>0</v>
      </c>
      <c r="AC80" s="84">
        <v>0</v>
      </c>
      <c r="AD80" s="84">
        <v>0</v>
      </c>
      <c r="AE80" s="84">
        <v>0</v>
      </c>
      <c r="AF80" s="84">
        <v>0</v>
      </c>
      <c r="AG80" s="84">
        <v>0</v>
      </c>
      <c r="AH80" s="84">
        <v>0</v>
      </c>
      <c r="AI80" s="84">
        <v>0</v>
      </c>
      <c r="AJ80" s="84">
        <v>0</v>
      </c>
      <c r="AK80" s="84">
        <v>0</v>
      </c>
      <c r="AL80" s="84">
        <v>0</v>
      </c>
      <c r="AM80" s="84">
        <v>0</v>
      </c>
      <c r="AN80" s="84">
        <v>0</v>
      </c>
      <c r="AO80" s="84">
        <v>0</v>
      </c>
      <c r="AP80" s="84">
        <v>0</v>
      </c>
      <c r="AQ80" s="84">
        <v>0</v>
      </c>
      <c r="AR80" s="84">
        <v>0</v>
      </c>
      <c r="AS80" s="84">
        <v>0</v>
      </c>
      <c r="AT80" s="84">
        <v>0</v>
      </c>
      <c r="AU80" s="84">
        <v>0</v>
      </c>
      <c r="AV80" s="84">
        <v>0</v>
      </c>
      <c r="AW80" s="84">
        <v>0</v>
      </c>
      <c r="AX80" s="84">
        <v>0</v>
      </c>
      <c r="AY80" s="84">
        <v>0</v>
      </c>
      <c r="AZ80" s="84">
        <v>0</v>
      </c>
      <c r="BA80" s="84">
        <v>0</v>
      </c>
      <c r="BB80" s="84">
        <v>0</v>
      </c>
      <c r="BC80" s="84">
        <v>0</v>
      </c>
      <c r="BD80" s="84">
        <v>0</v>
      </c>
      <c r="BE80" s="84">
        <v>0</v>
      </c>
      <c r="BF80" s="84">
        <v>0</v>
      </c>
      <c r="BG80" s="84">
        <v>0</v>
      </c>
      <c r="BH80" s="84">
        <v>0</v>
      </c>
      <c r="BI80" s="84">
        <v>0</v>
      </c>
      <c r="BJ80" s="84">
        <v>0</v>
      </c>
      <c r="BK80" s="84">
        <v>0</v>
      </c>
      <c r="BL80" s="84">
        <v>0</v>
      </c>
      <c r="BM80" s="84">
        <v>0</v>
      </c>
      <c r="BN80" s="84">
        <v>0</v>
      </c>
      <c r="BO80" s="84">
        <v>0</v>
      </c>
      <c r="BP80" s="84">
        <v>0</v>
      </c>
      <c r="BQ80" s="84">
        <v>0</v>
      </c>
      <c r="BR80" s="84">
        <v>0</v>
      </c>
      <c r="BS80" s="84">
        <v>0</v>
      </c>
      <c r="BT80" s="84">
        <v>0</v>
      </c>
      <c r="BU80" s="84">
        <v>0</v>
      </c>
      <c r="BV80" s="84">
        <v>0</v>
      </c>
      <c r="BW80" s="84">
        <v>0</v>
      </c>
      <c r="BX80" s="84">
        <v>0</v>
      </c>
      <c r="BY80" s="84">
        <v>0</v>
      </c>
      <c r="BZ80" s="84">
        <v>0</v>
      </c>
      <c r="CA80" s="84">
        <v>0</v>
      </c>
      <c r="CB80" s="84">
        <v>0</v>
      </c>
      <c r="CC80" s="84">
        <v>0</v>
      </c>
      <c r="CD80" s="84">
        <v>0</v>
      </c>
      <c r="CE80" s="84">
        <v>0</v>
      </c>
      <c r="CF80" s="84">
        <v>0</v>
      </c>
      <c r="CG80" s="84">
        <v>0</v>
      </c>
      <c r="CH80" s="84">
        <v>0</v>
      </c>
      <c r="CI80" s="84">
        <v>0</v>
      </c>
      <c r="CJ80" s="84">
        <v>0</v>
      </c>
      <c r="CK80" s="84">
        <v>0</v>
      </c>
      <c r="CL80" s="84">
        <v>0</v>
      </c>
      <c r="CM80" s="84">
        <v>0</v>
      </c>
      <c r="CN80" s="84">
        <v>0</v>
      </c>
      <c r="CO80" s="84">
        <v>0</v>
      </c>
      <c r="CP80" s="84">
        <v>0</v>
      </c>
      <c r="CQ80" s="84">
        <v>0</v>
      </c>
      <c r="CR80" s="84">
        <v>0</v>
      </c>
      <c r="CS80" s="84">
        <v>0</v>
      </c>
      <c r="CT80" s="84">
        <v>0</v>
      </c>
      <c r="CU80" s="84">
        <v>0</v>
      </c>
      <c r="CV80" s="84">
        <v>0</v>
      </c>
      <c r="CW80" s="84">
        <v>0</v>
      </c>
      <c r="CX80" s="84">
        <v>0</v>
      </c>
      <c r="CY80" s="84">
        <v>0</v>
      </c>
      <c r="CZ80" s="84">
        <v>0</v>
      </c>
      <c r="DA80" s="80"/>
      <c r="DB80" s="2"/>
      <c r="DC80" s="2"/>
      <c r="DD80" s="6"/>
    </row>
    <row r="81" spans="1:108" x14ac:dyDescent="0.25">
      <c r="A81" s="2" t="s">
        <v>246</v>
      </c>
      <c r="B81" s="84">
        <v>0</v>
      </c>
      <c r="C81" s="84">
        <v>0</v>
      </c>
      <c r="D81" s="84">
        <v>0</v>
      </c>
      <c r="E81" s="84">
        <v>0</v>
      </c>
      <c r="F81" s="84">
        <v>0</v>
      </c>
      <c r="G81" s="84">
        <v>0</v>
      </c>
      <c r="H81" s="84">
        <v>0</v>
      </c>
      <c r="I81" s="84">
        <v>0</v>
      </c>
      <c r="J81" s="84">
        <v>0</v>
      </c>
      <c r="K81" s="84">
        <v>0</v>
      </c>
      <c r="L81" s="84">
        <v>0</v>
      </c>
      <c r="M81" s="84">
        <v>0</v>
      </c>
      <c r="N81" s="84">
        <v>0</v>
      </c>
      <c r="O81" s="84">
        <v>0</v>
      </c>
      <c r="P81" s="84">
        <v>0</v>
      </c>
      <c r="Q81" s="84">
        <v>0</v>
      </c>
      <c r="R81" s="84">
        <v>0</v>
      </c>
      <c r="S81" s="84">
        <v>0</v>
      </c>
      <c r="T81" s="84">
        <v>0</v>
      </c>
      <c r="U81" s="84">
        <v>0</v>
      </c>
      <c r="V81" s="84">
        <v>0</v>
      </c>
      <c r="W81" s="84">
        <v>0</v>
      </c>
      <c r="X81" s="84">
        <v>0</v>
      </c>
      <c r="Y81" s="84">
        <v>0</v>
      </c>
      <c r="Z81" s="84">
        <v>0</v>
      </c>
      <c r="AA81" s="84">
        <v>0</v>
      </c>
      <c r="AB81" s="84">
        <v>0</v>
      </c>
      <c r="AC81" s="84">
        <v>0</v>
      </c>
      <c r="AD81" s="84">
        <v>0</v>
      </c>
      <c r="AE81" s="84">
        <v>0</v>
      </c>
      <c r="AF81" s="84">
        <v>0</v>
      </c>
      <c r="AG81" s="84">
        <v>0</v>
      </c>
      <c r="AH81" s="84">
        <v>0</v>
      </c>
      <c r="AI81" s="84">
        <v>0</v>
      </c>
      <c r="AJ81" s="84">
        <v>0</v>
      </c>
      <c r="AK81" s="84">
        <v>0</v>
      </c>
      <c r="AL81" s="84">
        <v>0</v>
      </c>
      <c r="AM81" s="84">
        <v>0</v>
      </c>
      <c r="AN81" s="84">
        <v>0</v>
      </c>
      <c r="AO81" s="84">
        <v>0</v>
      </c>
      <c r="AP81" s="84">
        <v>0</v>
      </c>
      <c r="AQ81" s="84">
        <v>0</v>
      </c>
      <c r="AR81" s="84">
        <v>0</v>
      </c>
      <c r="AS81" s="84">
        <v>0</v>
      </c>
      <c r="AT81" s="84">
        <v>0</v>
      </c>
      <c r="AU81" s="84">
        <v>0</v>
      </c>
      <c r="AV81" s="84">
        <v>0</v>
      </c>
      <c r="AW81" s="84">
        <v>0</v>
      </c>
      <c r="AX81" s="84">
        <v>0</v>
      </c>
      <c r="AY81" s="84">
        <v>0</v>
      </c>
      <c r="AZ81" s="84">
        <v>0</v>
      </c>
      <c r="BA81" s="84">
        <v>0</v>
      </c>
      <c r="BB81" s="84">
        <v>0</v>
      </c>
      <c r="BC81" s="84">
        <v>0</v>
      </c>
      <c r="BD81" s="84">
        <v>0</v>
      </c>
      <c r="BE81" s="84">
        <v>0</v>
      </c>
      <c r="BF81" s="84">
        <v>0</v>
      </c>
      <c r="BG81" s="84">
        <v>0</v>
      </c>
      <c r="BH81" s="84">
        <v>0</v>
      </c>
      <c r="BI81" s="84">
        <v>0</v>
      </c>
      <c r="BJ81" s="84">
        <v>0</v>
      </c>
      <c r="BK81" s="84">
        <v>0</v>
      </c>
      <c r="BL81" s="84">
        <v>0</v>
      </c>
      <c r="BM81" s="84">
        <v>0</v>
      </c>
      <c r="BN81" s="84">
        <v>0</v>
      </c>
      <c r="BO81" s="84">
        <v>0</v>
      </c>
      <c r="BP81" s="84">
        <v>0</v>
      </c>
      <c r="BQ81" s="84">
        <v>0</v>
      </c>
      <c r="BR81" s="84">
        <v>0</v>
      </c>
      <c r="BS81" s="84">
        <v>0</v>
      </c>
      <c r="BT81" s="84">
        <v>0</v>
      </c>
      <c r="BU81" s="84">
        <v>0</v>
      </c>
      <c r="BV81" s="84">
        <v>0</v>
      </c>
      <c r="BW81" s="84">
        <v>0</v>
      </c>
      <c r="BX81" s="84">
        <v>0</v>
      </c>
      <c r="BY81" s="84">
        <v>0</v>
      </c>
      <c r="BZ81" s="84">
        <v>0</v>
      </c>
      <c r="CA81" s="84">
        <v>0</v>
      </c>
      <c r="CB81" s="84">
        <v>0</v>
      </c>
      <c r="CC81" s="84">
        <v>0</v>
      </c>
      <c r="CD81" s="84">
        <v>0</v>
      </c>
      <c r="CE81" s="84">
        <v>0</v>
      </c>
      <c r="CF81" s="84">
        <v>0</v>
      </c>
      <c r="CG81" s="84">
        <v>0</v>
      </c>
      <c r="CH81" s="84">
        <v>0</v>
      </c>
      <c r="CI81" s="84">
        <v>0</v>
      </c>
      <c r="CJ81" s="84">
        <v>0</v>
      </c>
      <c r="CK81" s="84">
        <v>0</v>
      </c>
      <c r="CL81" s="84">
        <v>0</v>
      </c>
      <c r="CM81" s="84">
        <v>0</v>
      </c>
      <c r="CN81" s="84">
        <v>0</v>
      </c>
      <c r="CO81" s="84">
        <v>0</v>
      </c>
      <c r="CP81" s="84">
        <v>0</v>
      </c>
      <c r="CQ81" s="84">
        <v>0</v>
      </c>
      <c r="CR81" s="84">
        <v>0</v>
      </c>
      <c r="CS81" s="84">
        <v>0</v>
      </c>
      <c r="CT81" s="84">
        <v>0</v>
      </c>
      <c r="CU81" s="84">
        <v>0</v>
      </c>
      <c r="CV81" s="84">
        <v>0</v>
      </c>
      <c r="CW81" s="84">
        <v>0</v>
      </c>
      <c r="CX81" s="84">
        <v>0</v>
      </c>
      <c r="CY81" s="84">
        <v>0</v>
      </c>
      <c r="CZ81" s="84">
        <v>0</v>
      </c>
      <c r="DA81" s="80"/>
      <c r="DB81" s="2"/>
      <c r="DC81" s="2"/>
      <c r="DD81" s="6"/>
    </row>
    <row r="82" spans="1:108" x14ac:dyDescent="0.25">
      <c r="A82" s="2" t="s">
        <v>249</v>
      </c>
      <c r="B82" s="84">
        <v>0</v>
      </c>
      <c r="C82" s="84">
        <v>0</v>
      </c>
      <c r="D82" s="84">
        <v>0</v>
      </c>
      <c r="E82" s="84">
        <v>0</v>
      </c>
      <c r="F82" s="84">
        <v>0</v>
      </c>
      <c r="G82" s="84">
        <v>0</v>
      </c>
      <c r="H82" s="84">
        <v>0</v>
      </c>
      <c r="I82" s="84">
        <v>0</v>
      </c>
      <c r="J82" s="84">
        <v>0</v>
      </c>
      <c r="K82" s="84">
        <v>0</v>
      </c>
      <c r="L82" s="84">
        <v>0</v>
      </c>
      <c r="M82" s="84">
        <v>0</v>
      </c>
      <c r="N82" s="84">
        <v>0</v>
      </c>
      <c r="O82" s="84">
        <v>0</v>
      </c>
      <c r="P82" s="84">
        <v>0</v>
      </c>
      <c r="Q82" s="84">
        <v>0</v>
      </c>
      <c r="R82" s="84">
        <v>0</v>
      </c>
      <c r="S82" s="84">
        <v>0</v>
      </c>
      <c r="T82" s="84">
        <v>0</v>
      </c>
      <c r="U82" s="84">
        <v>0</v>
      </c>
      <c r="V82" s="84">
        <v>0</v>
      </c>
      <c r="W82" s="84">
        <v>0</v>
      </c>
      <c r="X82" s="84">
        <v>0</v>
      </c>
      <c r="Y82" s="84">
        <v>0</v>
      </c>
      <c r="Z82" s="84">
        <v>0</v>
      </c>
      <c r="AA82" s="84">
        <v>0</v>
      </c>
      <c r="AB82" s="84">
        <v>0</v>
      </c>
      <c r="AC82" s="84">
        <v>0</v>
      </c>
      <c r="AD82" s="84">
        <v>0</v>
      </c>
      <c r="AE82" s="84">
        <v>0</v>
      </c>
      <c r="AF82" s="84">
        <v>0</v>
      </c>
      <c r="AG82" s="84">
        <v>0</v>
      </c>
      <c r="AH82" s="84">
        <v>0</v>
      </c>
      <c r="AI82" s="84">
        <v>0</v>
      </c>
      <c r="AJ82" s="84">
        <v>0</v>
      </c>
      <c r="AK82" s="84">
        <v>0</v>
      </c>
      <c r="AL82" s="84">
        <v>0</v>
      </c>
      <c r="AM82" s="84">
        <v>0</v>
      </c>
      <c r="AN82" s="84">
        <v>0</v>
      </c>
      <c r="AO82" s="84">
        <v>0</v>
      </c>
      <c r="AP82" s="84">
        <v>0</v>
      </c>
      <c r="AQ82" s="84">
        <v>0</v>
      </c>
      <c r="AR82" s="84">
        <v>0</v>
      </c>
      <c r="AS82" s="84">
        <v>0</v>
      </c>
      <c r="AT82" s="84">
        <v>0</v>
      </c>
      <c r="AU82" s="84">
        <v>0</v>
      </c>
      <c r="AV82" s="84">
        <v>0</v>
      </c>
      <c r="AW82" s="84">
        <v>0</v>
      </c>
      <c r="AX82" s="84">
        <v>0</v>
      </c>
      <c r="AY82" s="84">
        <v>0</v>
      </c>
      <c r="AZ82" s="84">
        <v>0</v>
      </c>
      <c r="BA82" s="84">
        <v>0</v>
      </c>
      <c r="BB82" s="84">
        <v>0</v>
      </c>
      <c r="BC82" s="84">
        <v>0</v>
      </c>
      <c r="BD82" s="84">
        <v>0</v>
      </c>
      <c r="BE82" s="84">
        <v>0</v>
      </c>
      <c r="BF82" s="84">
        <v>0</v>
      </c>
      <c r="BG82" s="84">
        <v>0</v>
      </c>
      <c r="BH82" s="84">
        <v>0</v>
      </c>
      <c r="BI82" s="84">
        <v>0</v>
      </c>
      <c r="BJ82" s="84">
        <v>0</v>
      </c>
      <c r="BK82" s="84">
        <v>0</v>
      </c>
      <c r="BL82" s="84">
        <v>0</v>
      </c>
      <c r="BM82" s="84">
        <v>0</v>
      </c>
      <c r="BN82" s="84">
        <v>0</v>
      </c>
      <c r="BO82" s="84">
        <v>0</v>
      </c>
      <c r="BP82" s="84">
        <v>0</v>
      </c>
      <c r="BQ82" s="84">
        <v>0</v>
      </c>
      <c r="BR82" s="84">
        <v>0</v>
      </c>
      <c r="BS82" s="84">
        <v>0</v>
      </c>
      <c r="BT82" s="84">
        <v>0</v>
      </c>
      <c r="BU82" s="84">
        <v>0</v>
      </c>
      <c r="BV82" s="84">
        <v>0</v>
      </c>
      <c r="BW82" s="84">
        <v>0</v>
      </c>
      <c r="BX82" s="84">
        <v>0</v>
      </c>
      <c r="BY82" s="84">
        <v>0</v>
      </c>
      <c r="BZ82" s="84">
        <v>0</v>
      </c>
      <c r="CA82" s="84">
        <v>0</v>
      </c>
      <c r="CB82" s="84">
        <v>0</v>
      </c>
      <c r="CC82" s="84">
        <v>0</v>
      </c>
      <c r="CD82" s="84">
        <v>0</v>
      </c>
      <c r="CE82" s="84">
        <v>0</v>
      </c>
      <c r="CF82" s="84">
        <v>0</v>
      </c>
      <c r="CG82" s="84">
        <v>0</v>
      </c>
      <c r="CH82" s="84">
        <v>0</v>
      </c>
      <c r="CI82" s="84">
        <v>0</v>
      </c>
      <c r="CJ82" s="84">
        <v>0</v>
      </c>
      <c r="CK82" s="84">
        <v>0</v>
      </c>
      <c r="CL82" s="84">
        <v>0</v>
      </c>
      <c r="CM82" s="84">
        <v>0</v>
      </c>
      <c r="CN82" s="84">
        <v>0</v>
      </c>
      <c r="CO82" s="84">
        <v>0</v>
      </c>
      <c r="CP82" s="84">
        <v>0</v>
      </c>
      <c r="CQ82" s="84">
        <v>0</v>
      </c>
      <c r="CR82" s="84">
        <v>0</v>
      </c>
      <c r="CS82" s="84">
        <v>0</v>
      </c>
      <c r="CT82" s="84">
        <v>0</v>
      </c>
      <c r="CU82" s="84">
        <v>0</v>
      </c>
      <c r="CV82" s="84">
        <v>0</v>
      </c>
      <c r="CW82" s="84">
        <v>0</v>
      </c>
      <c r="CX82" s="84">
        <v>0</v>
      </c>
      <c r="CY82" s="84">
        <v>0</v>
      </c>
      <c r="CZ82" s="84">
        <v>0</v>
      </c>
      <c r="DA82" s="80"/>
      <c r="DB82" s="2"/>
      <c r="DC82" s="2"/>
      <c r="DD82" s="6"/>
    </row>
    <row r="83" spans="1:108" x14ac:dyDescent="0.25">
      <c r="A83" s="2" t="s">
        <v>252</v>
      </c>
      <c r="B83" s="84">
        <v>0</v>
      </c>
      <c r="C83" s="84">
        <v>0</v>
      </c>
      <c r="D83" s="84">
        <v>0</v>
      </c>
      <c r="E83" s="84">
        <v>0</v>
      </c>
      <c r="F83" s="84">
        <v>0</v>
      </c>
      <c r="G83" s="84">
        <v>0</v>
      </c>
      <c r="H83" s="84">
        <v>0</v>
      </c>
      <c r="I83" s="84">
        <v>0</v>
      </c>
      <c r="J83" s="84">
        <v>0</v>
      </c>
      <c r="K83" s="84">
        <v>0</v>
      </c>
      <c r="L83" s="84">
        <v>0</v>
      </c>
      <c r="M83" s="84">
        <v>0</v>
      </c>
      <c r="N83" s="84">
        <v>0</v>
      </c>
      <c r="O83" s="84">
        <v>0</v>
      </c>
      <c r="P83" s="84">
        <v>0</v>
      </c>
      <c r="Q83" s="84">
        <v>0</v>
      </c>
      <c r="R83" s="84">
        <v>0</v>
      </c>
      <c r="S83" s="84">
        <v>0</v>
      </c>
      <c r="T83" s="84">
        <v>0</v>
      </c>
      <c r="U83" s="84">
        <v>0</v>
      </c>
      <c r="V83" s="84">
        <v>0</v>
      </c>
      <c r="W83" s="84">
        <v>0</v>
      </c>
      <c r="X83" s="84">
        <v>0</v>
      </c>
      <c r="Y83" s="84">
        <v>0</v>
      </c>
      <c r="Z83" s="84">
        <v>0</v>
      </c>
      <c r="AA83" s="84">
        <v>0</v>
      </c>
      <c r="AB83" s="84">
        <v>0</v>
      </c>
      <c r="AC83" s="84">
        <v>0</v>
      </c>
      <c r="AD83" s="84">
        <v>0</v>
      </c>
      <c r="AE83" s="84">
        <v>0</v>
      </c>
      <c r="AF83" s="84">
        <v>0</v>
      </c>
      <c r="AG83" s="84">
        <v>0</v>
      </c>
      <c r="AH83" s="84">
        <v>0</v>
      </c>
      <c r="AI83" s="84">
        <v>0</v>
      </c>
      <c r="AJ83" s="84">
        <v>0</v>
      </c>
      <c r="AK83" s="84">
        <v>0</v>
      </c>
      <c r="AL83" s="84">
        <v>0</v>
      </c>
      <c r="AM83" s="84">
        <v>0</v>
      </c>
      <c r="AN83" s="84">
        <v>0</v>
      </c>
      <c r="AO83" s="84">
        <v>0</v>
      </c>
      <c r="AP83" s="84">
        <v>0</v>
      </c>
      <c r="AQ83" s="84">
        <v>0</v>
      </c>
      <c r="AR83" s="84">
        <v>0</v>
      </c>
      <c r="AS83" s="84">
        <v>0</v>
      </c>
      <c r="AT83" s="84">
        <v>0</v>
      </c>
      <c r="AU83" s="84">
        <v>0</v>
      </c>
      <c r="AV83" s="84">
        <v>0</v>
      </c>
      <c r="AW83" s="84">
        <v>0</v>
      </c>
      <c r="AX83" s="84">
        <v>0</v>
      </c>
      <c r="AY83" s="84">
        <v>0</v>
      </c>
      <c r="AZ83" s="84">
        <v>0</v>
      </c>
      <c r="BA83" s="84">
        <v>0</v>
      </c>
      <c r="BB83" s="84">
        <v>0</v>
      </c>
      <c r="BC83" s="84">
        <v>0</v>
      </c>
      <c r="BD83" s="84">
        <v>0</v>
      </c>
      <c r="BE83" s="84">
        <v>0</v>
      </c>
      <c r="BF83" s="84">
        <v>0</v>
      </c>
      <c r="BG83" s="84">
        <v>0</v>
      </c>
      <c r="BH83" s="84">
        <v>0</v>
      </c>
      <c r="BI83" s="84">
        <v>0</v>
      </c>
      <c r="BJ83" s="84">
        <v>0</v>
      </c>
      <c r="BK83" s="84">
        <v>0</v>
      </c>
      <c r="BL83" s="84">
        <v>0</v>
      </c>
      <c r="BM83" s="84">
        <v>0</v>
      </c>
      <c r="BN83" s="84">
        <v>0</v>
      </c>
      <c r="BO83" s="84">
        <v>0</v>
      </c>
      <c r="BP83" s="84">
        <v>0</v>
      </c>
      <c r="BQ83" s="84">
        <v>0</v>
      </c>
      <c r="BR83" s="84">
        <v>0</v>
      </c>
      <c r="BS83" s="84">
        <v>0</v>
      </c>
      <c r="BT83" s="84">
        <v>0</v>
      </c>
      <c r="BU83" s="84">
        <v>0</v>
      </c>
      <c r="BV83" s="84">
        <v>0</v>
      </c>
      <c r="BW83" s="84">
        <v>0</v>
      </c>
      <c r="BX83" s="84">
        <v>0</v>
      </c>
      <c r="BY83" s="84">
        <v>0</v>
      </c>
      <c r="BZ83" s="84">
        <v>0</v>
      </c>
      <c r="CA83" s="84">
        <v>0</v>
      </c>
      <c r="CB83" s="84">
        <v>0</v>
      </c>
      <c r="CC83" s="84">
        <v>0</v>
      </c>
      <c r="CD83" s="84">
        <v>0</v>
      </c>
      <c r="CE83" s="84">
        <v>0</v>
      </c>
      <c r="CF83" s="84">
        <v>0</v>
      </c>
      <c r="CG83" s="84">
        <v>0</v>
      </c>
      <c r="CH83" s="84">
        <v>0</v>
      </c>
      <c r="CI83" s="84">
        <v>0</v>
      </c>
      <c r="CJ83" s="84">
        <v>0</v>
      </c>
      <c r="CK83" s="84">
        <v>0</v>
      </c>
      <c r="CL83" s="84">
        <v>0</v>
      </c>
      <c r="CM83" s="84">
        <v>0</v>
      </c>
      <c r="CN83" s="84">
        <v>0</v>
      </c>
      <c r="CO83" s="84">
        <v>0</v>
      </c>
      <c r="CP83" s="84">
        <v>0</v>
      </c>
      <c r="CQ83" s="84">
        <v>0</v>
      </c>
      <c r="CR83" s="84">
        <v>0</v>
      </c>
      <c r="CS83" s="84">
        <v>0</v>
      </c>
      <c r="CT83" s="84">
        <v>0</v>
      </c>
      <c r="CU83" s="84">
        <v>0</v>
      </c>
      <c r="CV83" s="84">
        <v>0</v>
      </c>
      <c r="CW83" s="84">
        <v>0</v>
      </c>
      <c r="CX83" s="84">
        <v>0</v>
      </c>
      <c r="CY83" s="84">
        <v>0</v>
      </c>
      <c r="CZ83" s="84">
        <v>0</v>
      </c>
      <c r="DA83" s="80"/>
      <c r="DB83" s="2"/>
      <c r="DC83" s="2"/>
      <c r="DD83" s="6"/>
    </row>
    <row r="84" spans="1:108" x14ac:dyDescent="0.25">
      <c r="A84" s="2" t="s">
        <v>255</v>
      </c>
      <c r="B84" s="84">
        <v>0</v>
      </c>
      <c r="C84" s="84">
        <v>0</v>
      </c>
      <c r="D84" s="84">
        <v>0</v>
      </c>
      <c r="E84" s="84">
        <v>0</v>
      </c>
      <c r="F84" s="84">
        <v>0</v>
      </c>
      <c r="G84" s="84">
        <v>0</v>
      </c>
      <c r="H84" s="84">
        <v>0</v>
      </c>
      <c r="I84" s="84">
        <v>0</v>
      </c>
      <c r="J84" s="84">
        <v>0</v>
      </c>
      <c r="K84" s="84">
        <v>0</v>
      </c>
      <c r="L84" s="84">
        <v>0</v>
      </c>
      <c r="M84" s="84">
        <v>0</v>
      </c>
      <c r="N84" s="84">
        <v>0</v>
      </c>
      <c r="O84" s="84">
        <v>0</v>
      </c>
      <c r="P84" s="84">
        <v>0</v>
      </c>
      <c r="Q84" s="84">
        <v>0</v>
      </c>
      <c r="R84" s="84">
        <v>0</v>
      </c>
      <c r="S84" s="84">
        <v>0</v>
      </c>
      <c r="T84" s="84">
        <v>0</v>
      </c>
      <c r="U84" s="84">
        <v>0</v>
      </c>
      <c r="V84" s="84">
        <v>0</v>
      </c>
      <c r="W84" s="84">
        <v>0</v>
      </c>
      <c r="X84" s="84">
        <v>0</v>
      </c>
      <c r="Y84" s="84">
        <v>0</v>
      </c>
      <c r="Z84" s="84">
        <v>0</v>
      </c>
      <c r="AA84" s="84">
        <v>0</v>
      </c>
      <c r="AB84" s="84">
        <v>0</v>
      </c>
      <c r="AC84" s="84">
        <v>0</v>
      </c>
      <c r="AD84" s="84">
        <v>0</v>
      </c>
      <c r="AE84" s="84">
        <v>0</v>
      </c>
      <c r="AF84" s="84">
        <v>0</v>
      </c>
      <c r="AG84" s="84">
        <v>0</v>
      </c>
      <c r="AH84" s="84">
        <v>0</v>
      </c>
      <c r="AI84" s="84">
        <v>0</v>
      </c>
      <c r="AJ84" s="84">
        <v>0</v>
      </c>
      <c r="AK84" s="84">
        <v>0</v>
      </c>
      <c r="AL84" s="84">
        <v>0</v>
      </c>
      <c r="AM84" s="84">
        <v>0</v>
      </c>
      <c r="AN84" s="84">
        <v>0</v>
      </c>
      <c r="AO84" s="84">
        <v>0</v>
      </c>
      <c r="AP84" s="84">
        <v>0</v>
      </c>
      <c r="AQ84" s="84">
        <v>0</v>
      </c>
      <c r="AR84" s="84">
        <v>0</v>
      </c>
      <c r="AS84" s="84">
        <v>0</v>
      </c>
      <c r="AT84" s="84">
        <v>0</v>
      </c>
      <c r="AU84" s="84">
        <v>0</v>
      </c>
      <c r="AV84" s="84">
        <v>0</v>
      </c>
      <c r="AW84" s="84">
        <v>0</v>
      </c>
      <c r="AX84" s="84">
        <v>0</v>
      </c>
      <c r="AY84" s="84">
        <v>0</v>
      </c>
      <c r="AZ84" s="84">
        <v>0</v>
      </c>
      <c r="BA84" s="84">
        <v>0</v>
      </c>
      <c r="BB84" s="84">
        <v>0</v>
      </c>
      <c r="BC84" s="84">
        <v>0</v>
      </c>
      <c r="BD84" s="84">
        <v>0</v>
      </c>
      <c r="BE84" s="84">
        <v>0</v>
      </c>
      <c r="BF84" s="84">
        <v>0</v>
      </c>
      <c r="BG84" s="84">
        <v>0</v>
      </c>
      <c r="BH84" s="84">
        <v>0</v>
      </c>
      <c r="BI84" s="84">
        <v>0</v>
      </c>
      <c r="BJ84" s="84">
        <v>0</v>
      </c>
      <c r="BK84" s="84">
        <v>0</v>
      </c>
      <c r="BL84" s="84">
        <v>0</v>
      </c>
      <c r="BM84" s="84">
        <v>0</v>
      </c>
      <c r="BN84" s="84">
        <v>0</v>
      </c>
      <c r="BO84" s="84">
        <v>0</v>
      </c>
      <c r="BP84" s="84">
        <v>0</v>
      </c>
      <c r="BQ84" s="84">
        <v>0</v>
      </c>
      <c r="BR84" s="84">
        <v>0</v>
      </c>
      <c r="BS84" s="84">
        <v>0</v>
      </c>
      <c r="BT84" s="84">
        <v>0</v>
      </c>
      <c r="BU84" s="84">
        <v>0</v>
      </c>
      <c r="BV84" s="84">
        <v>0</v>
      </c>
      <c r="BW84" s="84">
        <v>0</v>
      </c>
      <c r="BX84" s="84">
        <v>0</v>
      </c>
      <c r="BY84" s="84">
        <v>0</v>
      </c>
      <c r="BZ84" s="84">
        <v>0</v>
      </c>
      <c r="CA84" s="84">
        <v>0</v>
      </c>
      <c r="CB84" s="84">
        <v>0</v>
      </c>
      <c r="CC84" s="84">
        <v>0</v>
      </c>
      <c r="CD84" s="84">
        <v>0</v>
      </c>
      <c r="CE84" s="84">
        <v>0</v>
      </c>
      <c r="CF84" s="84">
        <v>0</v>
      </c>
      <c r="CG84" s="84">
        <v>0</v>
      </c>
      <c r="CH84" s="84">
        <v>0</v>
      </c>
      <c r="CI84" s="84">
        <v>0</v>
      </c>
      <c r="CJ84" s="84">
        <v>0</v>
      </c>
      <c r="CK84" s="84">
        <v>0</v>
      </c>
      <c r="CL84" s="84">
        <v>0</v>
      </c>
      <c r="CM84" s="84">
        <v>0</v>
      </c>
      <c r="CN84" s="84">
        <v>0</v>
      </c>
      <c r="CO84" s="84">
        <v>0</v>
      </c>
      <c r="CP84" s="84">
        <v>0</v>
      </c>
      <c r="CQ84" s="84">
        <v>0</v>
      </c>
      <c r="CR84" s="84">
        <v>0</v>
      </c>
      <c r="CS84" s="84">
        <v>0</v>
      </c>
      <c r="CT84" s="84">
        <v>0</v>
      </c>
      <c r="CU84" s="84">
        <v>0</v>
      </c>
      <c r="CV84" s="84">
        <v>0</v>
      </c>
      <c r="CW84" s="84">
        <v>0</v>
      </c>
      <c r="CX84" s="84">
        <v>0</v>
      </c>
      <c r="CY84" s="84">
        <v>0</v>
      </c>
      <c r="CZ84" s="84">
        <v>0</v>
      </c>
      <c r="DA84" s="80"/>
      <c r="DB84" s="2"/>
      <c r="DC84" s="2"/>
      <c r="DD84" s="6"/>
    </row>
    <row r="85" spans="1:108" x14ac:dyDescent="0.25">
      <c r="A85" s="2" t="s">
        <v>258</v>
      </c>
      <c r="B85" s="84">
        <v>0</v>
      </c>
      <c r="C85" s="84">
        <v>0</v>
      </c>
      <c r="D85" s="84">
        <v>0</v>
      </c>
      <c r="E85" s="84">
        <v>0</v>
      </c>
      <c r="F85" s="84">
        <v>0</v>
      </c>
      <c r="G85" s="84">
        <v>0</v>
      </c>
      <c r="H85" s="84">
        <v>0</v>
      </c>
      <c r="I85" s="84">
        <v>0</v>
      </c>
      <c r="J85" s="84">
        <v>0</v>
      </c>
      <c r="K85" s="84">
        <v>0</v>
      </c>
      <c r="L85" s="84">
        <v>0</v>
      </c>
      <c r="M85" s="84">
        <v>0</v>
      </c>
      <c r="N85" s="84">
        <v>0</v>
      </c>
      <c r="O85" s="84">
        <v>0</v>
      </c>
      <c r="P85" s="84">
        <v>0</v>
      </c>
      <c r="Q85" s="84">
        <v>0</v>
      </c>
      <c r="R85" s="84">
        <v>0</v>
      </c>
      <c r="S85" s="84">
        <v>0</v>
      </c>
      <c r="T85" s="84">
        <v>0</v>
      </c>
      <c r="U85" s="84">
        <v>0</v>
      </c>
      <c r="V85" s="84">
        <v>0</v>
      </c>
      <c r="W85" s="84">
        <v>0</v>
      </c>
      <c r="X85" s="84">
        <v>0</v>
      </c>
      <c r="Y85" s="84">
        <v>0</v>
      </c>
      <c r="Z85" s="84">
        <v>0</v>
      </c>
      <c r="AA85" s="84">
        <v>0</v>
      </c>
      <c r="AB85" s="84">
        <v>0</v>
      </c>
      <c r="AC85" s="84">
        <v>0</v>
      </c>
      <c r="AD85" s="84">
        <v>0</v>
      </c>
      <c r="AE85" s="84">
        <v>0</v>
      </c>
      <c r="AF85" s="84">
        <v>0</v>
      </c>
      <c r="AG85" s="84">
        <v>0</v>
      </c>
      <c r="AH85" s="84">
        <v>0</v>
      </c>
      <c r="AI85" s="84">
        <v>0</v>
      </c>
      <c r="AJ85" s="84">
        <v>0</v>
      </c>
      <c r="AK85" s="84">
        <v>0</v>
      </c>
      <c r="AL85" s="84">
        <v>0</v>
      </c>
      <c r="AM85" s="84">
        <v>0</v>
      </c>
      <c r="AN85" s="84">
        <v>0</v>
      </c>
      <c r="AO85" s="84">
        <v>0</v>
      </c>
      <c r="AP85" s="84">
        <v>0</v>
      </c>
      <c r="AQ85" s="84">
        <v>0</v>
      </c>
      <c r="AR85" s="84">
        <v>0</v>
      </c>
      <c r="AS85" s="84">
        <v>0</v>
      </c>
      <c r="AT85" s="84">
        <v>0</v>
      </c>
      <c r="AU85" s="84">
        <v>0</v>
      </c>
      <c r="AV85" s="84">
        <v>0</v>
      </c>
      <c r="AW85" s="84">
        <v>0</v>
      </c>
      <c r="AX85" s="84">
        <v>0</v>
      </c>
      <c r="AY85" s="84">
        <v>0</v>
      </c>
      <c r="AZ85" s="84">
        <v>0</v>
      </c>
      <c r="BA85" s="84">
        <v>0</v>
      </c>
      <c r="BB85" s="84">
        <v>0</v>
      </c>
      <c r="BC85" s="84">
        <v>0</v>
      </c>
      <c r="BD85" s="84">
        <v>0</v>
      </c>
      <c r="BE85" s="84">
        <v>0</v>
      </c>
      <c r="BF85" s="84">
        <v>0</v>
      </c>
      <c r="BG85" s="84">
        <v>0</v>
      </c>
      <c r="BH85" s="84">
        <v>0</v>
      </c>
      <c r="BI85" s="84">
        <v>0</v>
      </c>
      <c r="BJ85" s="84">
        <v>0</v>
      </c>
      <c r="BK85" s="84">
        <v>0</v>
      </c>
      <c r="BL85" s="84">
        <v>0</v>
      </c>
      <c r="BM85" s="84">
        <v>0</v>
      </c>
      <c r="BN85" s="84">
        <v>0</v>
      </c>
      <c r="BO85" s="84">
        <v>0</v>
      </c>
      <c r="BP85" s="84">
        <v>0</v>
      </c>
      <c r="BQ85" s="84">
        <v>0</v>
      </c>
      <c r="BR85" s="84">
        <v>0</v>
      </c>
      <c r="BS85" s="84">
        <v>0</v>
      </c>
      <c r="BT85" s="84">
        <v>0</v>
      </c>
      <c r="BU85" s="84">
        <v>0</v>
      </c>
      <c r="BV85" s="84">
        <v>0</v>
      </c>
      <c r="BW85" s="84">
        <v>0</v>
      </c>
      <c r="BX85" s="84">
        <v>0</v>
      </c>
      <c r="BY85" s="84">
        <v>0</v>
      </c>
      <c r="BZ85" s="84">
        <v>0</v>
      </c>
      <c r="CA85" s="84">
        <v>0</v>
      </c>
      <c r="CB85" s="84">
        <v>0</v>
      </c>
      <c r="CC85" s="84">
        <v>0</v>
      </c>
      <c r="CD85" s="84">
        <v>0</v>
      </c>
      <c r="CE85" s="84">
        <v>0</v>
      </c>
      <c r="CF85" s="84">
        <v>0</v>
      </c>
      <c r="CG85" s="84">
        <v>0</v>
      </c>
      <c r="CH85" s="84">
        <v>0</v>
      </c>
      <c r="CI85" s="84">
        <v>0</v>
      </c>
      <c r="CJ85" s="84">
        <v>0</v>
      </c>
      <c r="CK85" s="84">
        <v>0</v>
      </c>
      <c r="CL85" s="84">
        <v>0</v>
      </c>
      <c r="CM85" s="84">
        <v>0</v>
      </c>
      <c r="CN85" s="84">
        <v>0</v>
      </c>
      <c r="CO85" s="84">
        <v>0</v>
      </c>
      <c r="CP85" s="84">
        <v>0</v>
      </c>
      <c r="CQ85" s="84">
        <v>0</v>
      </c>
      <c r="CR85" s="84">
        <v>0</v>
      </c>
      <c r="CS85" s="84">
        <v>0</v>
      </c>
      <c r="CT85" s="84">
        <v>0</v>
      </c>
      <c r="CU85" s="84">
        <v>0</v>
      </c>
      <c r="CV85" s="84">
        <v>0</v>
      </c>
      <c r="CW85" s="84">
        <v>0</v>
      </c>
      <c r="CX85" s="84">
        <v>0</v>
      </c>
      <c r="CY85" s="84">
        <v>0</v>
      </c>
      <c r="CZ85" s="84">
        <v>0</v>
      </c>
      <c r="DA85" s="80"/>
      <c r="DB85" s="2"/>
      <c r="DC85" s="2"/>
      <c r="DD85" s="6"/>
    </row>
    <row r="86" spans="1:108" x14ac:dyDescent="0.25">
      <c r="A86" s="2" t="s">
        <v>261</v>
      </c>
      <c r="B86" s="84">
        <v>0</v>
      </c>
      <c r="C86" s="84">
        <v>0</v>
      </c>
      <c r="D86" s="84">
        <v>0</v>
      </c>
      <c r="E86" s="84">
        <v>0</v>
      </c>
      <c r="F86" s="84">
        <v>0</v>
      </c>
      <c r="G86" s="84">
        <v>0</v>
      </c>
      <c r="H86" s="84">
        <v>0</v>
      </c>
      <c r="I86" s="84">
        <v>0</v>
      </c>
      <c r="J86" s="84">
        <v>0</v>
      </c>
      <c r="K86" s="84">
        <v>0</v>
      </c>
      <c r="L86" s="84">
        <v>0</v>
      </c>
      <c r="M86" s="84">
        <v>0</v>
      </c>
      <c r="N86" s="84">
        <v>0</v>
      </c>
      <c r="O86" s="84">
        <v>0</v>
      </c>
      <c r="P86" s="84">
        <v>0</v>
      </c>
      <c r="Q86" s="84">
        <v>0</v>
      </c>
      <c r="R86" s="84">
        <v>0</v>
      </c>
      <c r="S86" s="84">
        <v>0</v>
      </c>
      <c r="T86" s="84">
        <v>0</v>
      </c>
      <c r="U86" s="84">
        <v>0</v>
      </c>
      <c r="V86" s="84">
        <v>0</v>
      </c>
      <c r="W86" s="84">
        <v>0</v>
      </c>
      <c r="X86" s="84">
        <v>0</v>
      </c>
      <c r="Y86" s="84">
        <v>0</v>
      </c>
      <c r="Z86" s="84">
        <v>0</v>
      </c>
      <c r="AA86" s="84">
        <v>0</v>
      </c>
      <c r="AB86" s="84">
        <v>0</v>
      </c>
      <c r="AC86" s="84">
        <v>0</v>
      </c>
      <c r="AD86" s="84">
        <v>0</v>
      </c>
      <c r="AE86" s="84">
        <v>0</v>
      </c>
      <c r="AF86" s="84">
        <v>0</v>
      </c>
      <c r="AG86" s="84">
        <v>0</v>
      </c>
      <c r="AH86" s="84">
        <v>0</v>
      </c>
      <c r="AI86" s="84">
        <v>0</v>
      </c>
      <c r="AJ86" s="84">
        <v>0</v>
      </c>
      <c r="AK86" s="84">
        <v>0</v>
      </c>
      <c r="AL86" s="84">
        <v>0</v>
      </c>
      <c r="AM86" s="84">
        <v>0</v>
      </c>
      <c r="AN86" s="84">
        <v>0</v>
      </c>
      <c r="AO86" s="84">
        <v>0</v>
      </c>
      <c r="AP86" s="84">
        <v>0</v>
      </c>
      <c r="AQ86" s="84">
        <v>0</v>
      </c>
      <c r="AR86" s="84">
        <v>0</v>
      </c>
      <c r="AS86" s="84">
        <v>0</v>
      </c>
      <c r="AT86" s="84">
        <v>0</v>
      </c>
      <c r="AU86" s="84">
        <v>0</v>
      </c>
      <c r="AV86" s="84">
        <v>0</v>
      </c>
      <c r="AW86" s="84">
        <v>0</v>
      </c>
      <c r="AX86" s="84">
        <v>0</v>
      </c>
      <c r="AY86" s="84">
        <v>0</v>
      </c>
      <c r="AZ86" s="84">
        <v>0</v>
      </c>
      <c r="BA86" s="84">
        <v>0</v>
      </c>
      <c r="BB86" s="84">
        <v>0</v>
      </c>
      <c r="BC86" s="84">
        <v>0</v>
      </c>
      <c r="BD86" s="84">
        <v>0</v>
      </c>
      <c r="BE86" s="84">
        <v>0</v>
      </c>
      <c r="BF86" s="84">
        <v>0</v>
      </c>
      <c r="BG86" s="84">
        <v>0</v>
      </c>
      <c r="BH86" s="84">
        <v>0</v>
      </c>
      <c r="BI86" s="84">
        <v>0</v>
      </c>
      <c r="BJ86" s="84">
        <v>0</v>
      </c>
      <c r="BK86" s="84">
        <v>0</v>
      </c>
      <c r="BL86" s="84">
        <v>0</v>
      </c>
      <c r="BM86" s="84">
        <v>0</v>
      </c>
      <c r="BN86" s="84">
        <v>0</v>
      </c>
      <c r="BO86" s="84">
        <v>0</v>
      </c>
      <c r="BP86" s="84">
        <v>0</v>
      </c>
      <c r="BQ86" s="84">
        <v>0</v>
      </c>
      <c r="BR86" s="84">
        <v>0</v>
      </c>
      <c r="BS86" s="84">
        <v>0</v>
      </c>
      <c r="BT86" s="84">
        <v>0</v>
      </c>
      <c r="BU86" s="84">
        <v>0</v>
      </c>
      <c r="BV86" s="84">
        <v>0</v>
      </c>
      <c r="BW86" s="84">
        <v>0</v>
      </c>
      <c r="BX86" s="84">
        <v>0</v>
      </c>
      <c r="BY86" s="84">
        <v>0</v>
      </c>
      <c r="BZ86" s="84">
        <v>0</v>
      </c>
      <c r="CA86" s="84">
        <v>0</v>
      </c>
      <c r="CB86" s="84">
        <v>0</v>
      </c>
      <c r="CC86" s="84">
        <v>0</v>
      </c>
      <c r="CD86" s="84">
        <v>0</v>
      </c>
      <c r="CE86" s="84">
        <v>0</v>
      </c>
      <c r="CF86" s="84">
        <v>0</v>
      </c>
      <c r="CG86" s="84">
        <v>0</v>
      </c>
      <c r="CH86" s="84">
        <v>0</v>
      </c>
      <c r="CI86" s="84">
        <v>0</v>
      </c>
      <c r="CJ86" s="84">
        <v>0</v>
      </c>
      <c r="CK86" s="84">
        <v>0</v>
      </c>
      <c r="CL86" s="84">
        <v>0</v>
      </c>
      <c r="CM86" s="84">
        <v>0</v>
      </c>
      <c r="CN86" s="84">
        <v>0</v>
      </c>
      <c r="CO86" s="84">
        <v>0</v>
      </c>
      <c r="CP86" s="84">
        <v>0</v>
      </c>
      <c r="CQ86" s="84">
        <v>0</v>
      </c>
      <c r="CR86" s="84">
        <v>0</v>
      </c>
      <c r="CS86" s="84">
        <v>0</v>
      </c>
      <c r="CT86" s="84">
        <v>0</v>
      </c>
      <c r="CU86" s="84">
        <v>0</v>
      </c>
      <c r="CV86" s="84">
        <v>0</v>
      </c>
      <c r="CW86" s="84">
        <v>0</v>
      </c>
      <c r="CX86" s="84">
        <v>0</v>
      </c>
      <c r="CY86" s="84">
        <v>0</v>
      </c>
      <c r="CZ86" s="84">
        <v>0</v>
      </c>
      <c r="DA86" s="80"/>
      <c r="DB86" s="2"/>
      <c r="DC86" s="2"/>
      <c r="DD86" s="6"/>
    </row>
    <row r="87" spans="1:108" x14ac:dyDescent="0.25">
      <c r="A87" s="2" t="s">
        <v>264</v>
      </c>
      <c r="B87" s="84">
        <v>0</v>
      </c>
      <c r="C87" s="84">
        <v>0</v>
      </c>
      <c r="D87" s="84">
        <v>0</v>
      </c>
      <c r="E87" s="84">
        <v>0</v>
      </c>
      <c r="F87" s="84">
        <v>0</v>
      </c>
      <c r="G87" s="84">
        <v>0</v>
      </c>
      <c r="H87" s="84">
        <v>0</v>
      </c>
      <c r="I87" s="84">
        <v>0</v>
      </c>
      <c r="J87" s="84">
        <v>0</v>
      </c>
      <c r="K87" s="84">
        <v>0</v>
      </c>
      <c r="L87" s="84">
        <v>0</v>
      </c>
      <c r="M87" s="84">
        <v>0</v>
      </c>
      <c r="N87" s="84">
        <v>0</v>
      </c>
      <c r="O87" s="84">
        <v>0</v>
      </c>
      <c r="P87" s="84">
        <v>0</v>
      </c>
      <c r="Q87" s="84">
        <v>0</v>
      </c>
      <c r="R87" s="84">
        <v>0</v>
      </c>
      <c r="S87" s="84">
        <v>0</v>
      </c>
      <c r="T87" s="84">
        <v>0</v>
      </c>
      <c r="U87" s="84">
        <v>0</v>
      </c>
      <c r="V87" s="84">
        <v>0</v>
      </c>
      <c r="W87" s="84">
        <v>0</v>
      </c>
      <c r="X87" s="84">
        <v>0</v>
      </c>
      <c r="Y87" s="84">
        <v>0</v>
      </c>
      <c r="Z87" s="84">
        <v>0</v>
      </c>
      <c r="AA87" s="84">
        <v>0</v>
      </c>
      <c r="AB87" s="84">
        <v>0</v>
      </c>
      <c r="AC87" s="84">
        <v>0</v>
      </c>
      <c r="AD87" s="84">
        <v>0</v>
      </c>
      <c r="AE87" s="84">
        <v>0</v>
      </c>
      <c r="AF87" s="84">
        <v>0</v>
      </c>
      <c r="AG87" s="84">
        <v>0</v>
      </c>
      <c r="AH87" s="84">
        <v>0</v>
      </c>
      <c r="AI87" s="84">
        <v>0</v>
      </c>
      <c r="AJ87" s="84">
        <v>0</v>
      </c>
      <c r="AK87" s="84">
        <v>0</v>
      </c>
      <c r="AL87" s="84">
        <v>0</v>
      </c>
      <c r="AM87" s="84">
        <v>0</v>
      </c>
      <c r="AN87" s="84">
        <v>0</v>
      </c>
      <c r="AO87" s="84">
        <v>0</v>
      </c>
      <c r="AP87" s="84">
        <v>0</v>
      </c>
      <c r="AQ87" s="84">
        <v>0</v>
      </c>
      <c r="AR87" s="84">
        <v>0</v>
      </c>
      <c r="AS87" s="84">
        <v>0</v>
      </c>
      <c r="AT87" s="84">
        <v>0</v>
      </c>
      <c r="AU87" s="84">
        <v>0</v>
      </c>
      <c r="AV87" s="84">
        <v>0</v>
      </c>
      <c r="AW87" s="84">
        <v>0</v>
      </c>
      <c r="AX87" s="84">
        <v>0</v>
      </c>
      <c r="AY87" s="84">
        <v>0</v>
      </c>
      <c r="AZ87" s="84">
        <v>0</v>
      </c>
      <c r="BA87" s="84">
        <v>0</v>
      </c>
      <c r="BB87" s="84">
        <v>0</v>
      </c>
      <c r="BC87" s="84">
        <v>0</v>
      </c>
      <c r="BD87" s="84">
        <v>0</v>
      </c>
      <c r="BE87" s="84">
        <v>0</v>
      </c>
      <c r="BF87" s="84">
        <v>0</v>
      </c>
      <c r="BG87" s="84">
        <v>0</v>
      </c>
      <c r="BH87" s="84">
        <v>0</v>
      </c>
      <c r="BI87" s="84">
        <v>0</v>
      </c>
      <c r="BJ87" s="84">
        <v>0</v>
      </c>
      <c r="BK87" s="84">
        <v>0</v>
      </c>
      <c r="BL87" s="84">
        <v>0</v>
      </c>
      <c r="BM87" s="84">
        <v>0</v>
      </c>
      <c r="BN87" s="84">
        <v>0</v>
      </c>
      <c r="BO87" s="84">
        <v>0</v>
      </c>
      <c r="BP87" s="84">
        <v>0</v>
      </c>
      <c r="BQ87" s="84">
        <v>0</v>
      </c>
      <c r="BR87" s="84">
        <v>0</v>
      </c>
      <c r="BS87" s="84">
        <v>0</v>
      </c>
      <c r="BT87" s="84">
        <v>0</v>
      </c>
      <c r="BU87" s="84">
        <v>0</v>
      </c>
      <c r="BV87" s="84">
        <v>0</v>
      </c>
      <c r="BW87" s="84">
        <v>0</v>
      </c>
      <c r="BX87" s="84">
        <v>0</v>
      </c>
      <c r="BY87" s="84">
        <v>0</v>
      </c>
      <c r="BZ87" s="84">
        <v>0</v>
      </c>
      <c r="CA87" s="84">
        <v>0</v>
      </c>
      <c r="CB87" s="84">
        <v>0</v>
      </c>
      <c r="CC87" s="84">
        <v>0</v>
      </c>
      <c r="CD87" s="84">
        <v>0</v>
      </c>
      <c r="CE87" s="84">
        <v>0</v>
      </c>
      <c r="CF87" s="84">
        <v>0</v>
      </c>
      <c r="CG87" s="84">
        <v>0</v>
      </c>
      <c r="CH87" s="84">
        <v>0</v>
      </c>
      <c r="CI87" s="84">
        <v>0</v>
      </c>
      <c r="CJ87" s="84">
        <v>0</v>
      </c>
      <c r="CK87" s="84">
        <v>0</v>
      </c>
      <c r="CL87" s="84">
        <v>0</v>
      </c>
      <c r="CM87" s="84">
        <v>0</v>
      </c>
      <c r="CN87" s="84">
        <v>0</v>
      </c>
      <c r="CO87" s="84">
        <v>0</v>
      </c>
      <c r="CP87" s="84">
        <v>0</v>
      </c>
      <c r="CQ87" s="84">
        <v>0</v>
      </c>
      <c r="CR87" s="84">
        <v>0</v>
      </c>
      <c r="CS87" s="84">
        <v>0</v>
      </c>
      <c r="CT87" s="84">
        <v>0</v>
      </c>
      <c r="CU87" s="84">
        <v>0</v>
      </c>
      <c r="CV87" s="84">
        <v>0</v>
      </c>
      <c r="CW87" s="84">
        <v>0</v>
      </c>
      <c r="CX87" s="84">
        <v>0</v>
      </c>
      <c r="CY87" s="84">
        <v>0</v>
      </c>
      <c r="CZ87" s="84">
        <v>0</v>
      </c>
      <c r="DA87" s="80"/>
      <c r="DB87" s="2"/>
      <c r="DC87" s="2"/>
      <c r="DD87" s="6"/>
    </row>
    <row r="88" spans="1:108" x14ac:dyDescent="0.25">
      <c r="A88" s="2" t="s">
        <v>267</v>
      </c>
      <c r="B88" s="84">
        <v>0</v>
      </c>
      <c r="C88" s="84">
        <v>0</v>
      </c>
      <c r="D88" s="84">
        <v>0</v>
      </c>
      <c r="E88" s="84">
        <v>0</v>
      </c>
      <c r="F88" s="84">
        <v>0</v>
      </c>
      <c r="G88" s="84">
        <v>0</v>
      </c>
      <c r="H88" s="84">
        <v>0</v>
      </c>
      <c r="I88" s="84">
        <v>0</v>
      </c>
      <c r="J88" s="84">
        <v>0</v>
      </c>
      <c r="K88" s="84">
        <v>0</v>
      </c>
      <c r="L88" s="84">
        <v>0</v>
      </c>
      <c r="M88" s="84">
        <v>0</v>
      </c>
      <c r="N88" s="84">
        <v>0</v>
      </c>
      <c r="O88" s="84">
        <v>0</v>
      </c>
      <c r="P88" s="84">
        <v>0</v>
      </c>
      <c r="Q88" s="84">
        <v>0</v>
      </c>
      <c r="R88" s="84">
        <v>0</v>
      </c>
      <c r="S88" s="84">
        <v>0</v>
      </c>
      <c r="T88" s="84">
        <v>0</v>
      </c>
      <c r="U88" s="84">
        <v>0</v>
      </c>
      <c r="V88" s="84">
        <v>0</v>
      </c>
      <c r="W88" s="84">
        <v>0</v>
      </c>
      <c r="X88" s="84">
        <v>0</v>
      </c>
      <c r="Y88" s="84">
        <v>0</v>
      </c>
      <c r="Z88" s="84">
        <v>0</v>
      </c>
      <c r="AA88" s="84">
        <v>0</v>
      </c>
      <c r="AB88" s="84">
        <v>0</v>
      </c>
      <c r="AC88" s="84">
        <v>0</v>
      </c>
      <c r="AD88" s="84">
        <v>0</v>
      </c>
      <c r="AE88" s="84">
        <v>0</v>
      </c>
      <c r="AF88" s="84">
        <v>0</v>
      </c>
      <c r="AG88" s="84">
        <v>0</v>
      </c>
      <c r="AH88" s="84">
        <v>0</v>
      </c>
      <c r="AI88" s="84">
        <v>0</v>
      </c>
      <c r="AJ88" s="84">
        <v>0</v>
      </c>
      <c r="AK88" s="84">
        <v>0</v>
      </c>
      <c r="AL88" s="84">
        <v>0</v>
      </c>
      <c r="AM88" s="84">
        <v>0</v>
      </c>
      <c r="AN88" s="84">
        <v>0</v>
      </c>
      <c r="AO88" s="84">
        <v>0</v>
      </c>
      <c r="AP88" s="84">
        <v>0</v>
      </c>
      <c r="AQ88" s="84">
        <v>0</v>
      </c>
      <c r="AR88" s="84">
        <v>0</v>
      </c>
      <c r="AS88" s="84">
        <v>0</v>
      </c>
      <c r="AT88" s="84">
        <v>0</v>
      </c>
      <c r="AU88" s="84">
        <v>0</v>
      </c>
      <c r="AV88" s="84">
        <v>0</v>
      </c>
      <c r="AW88" s="84">
        <v>0</v>
      </c>
      <c r="AX88" s="84">
        <v>0</v>
      </c>
      <c r="AY88" s="84">
        <v>0</v>
      </c>
      <c r="AZ88" s="84">
        <v>0</v>
      </c>
      <c r="BA88" s="84">
        <v>0</v>
      </c>
      <c r="BB88" s="84">
        <v>0</v>
      </c>
      <c r="BC88" s="84">
        <v>0</v>
      </c>
      <c r="BD88" s="84">
        <v>0</v>
      </c>
      <c r="BE88" s="84">
        <v>0</v>
      </c>
      <c r="BF88" s="84">
        <v>0</v>
      </c>
      <c r="BG88" s="84">
        <v>0</v>
      </c>
      <c r="BH88" s="84">
        <v>0</v>
      </c>
      <c r="BI88" s="84">
        <v>0</v>
      </c>
      <c r="BJ88" s="84">
        <v>0</v>
      </c>
      <c r="BK88" s="84">
        <v>0</v>
      </c>
      <c r="BL88" s="84">
        <v>0</v>
      </c>
      <c r="BM88" s="84">
        <v>0</v>
      </c>
      <c r="BN88" s="84">
        <v>0</v>
      </c>
      <c r="BO88" s="84">
        <v>0</v>
      </c>
      <c r="BP88" s="84">
        <v>0</v>
      </c>
      <c r="BQ88" s="84">
        <v>0</v>
      </c>
      <c r="BR88" s="84">
        <v>0</v>
      </c>
      <c r="BS88" s="84">
        <v>0</v>
      </c>
      <c r="BT88" s="84">
        <v>0</v>
      </c>
      <c r="BU88" s="84">
        <v>0</v>
      </c>
      <c r="BV88" s="84">
        <v>0</v>
      </c>
      <c r="BW88" s="84">
        <v>0</v>
      </c>
      <c r="BX88" s="84">
        <v>0</v>
      </c>
      <c r="BY88" s="84">
        <v>0</v>
      </c>
      <c r="BZ88" s="84">
        <v>0</v>
      </c>
      <c r="CA88" s="84">
        <v>0</v>
      </c>
      <c r="CB88" s="84">
        <v>0</v>
      </c>
      <c r="CC88" s="84">
        <v>0</v>
      </c>
      <c r="CD88" s="84">
        <v>0</v>
      </c>
      <c r="CE88" s="84">
        <v>0</v>
      </c>
      <c r="CF88" s="84">
        <v>0</v>
      </c>
      <c r="CG88" s="84">
        <v>0</v>
      </c>
      <c r="CH88" s="84">
        <v>0</v>
      </c>
      <c r="CI88" s="84">
        <v>0</v>
      </c>
      <c r="CJ88" s="84">
        <v>0</v>
      </c>
      <c r="CK88" s="84">
        <v>0</v>
      </c>
      <c r="CL88" s="84">
        <v>0</v>
      </c>
      <c r="CM88" s="84">
        <v>0</v>
      </c>
      <c r="CN88" s="84">
        <v>0</v>
      </c>
      <c r="CO88" s="84">
        <v>0</v>
      </c>
      <c r="CP88" s="84">
        <v>0</v>
      </c>
      <c r="CQ88" s="84">
        <v>0</v>
      </c>
      <c r="CR88" s="84">
        <v>0</v>
      </c>
      <c r="CS88" s="84">
        <v>0</v>
      </c>
      <c r="CT88" s="84">
        <v>0</v>
      </c>
      <c r="CU88" s="84">
        <v>0</v>
      </c>
      <c r="CV88" s="84">
        <v>0</v>
      </c>
      <c r="CW88" s="84">
        <v>0</v>
      </c>
      <c r="CX88" s="84">
        <v>0</v>
      </c>
      <c r="CY88" s="84">
        <v>0</v>
      </c>
      <c r="CZ88" s="84">
        <v>0</v>
      </c>
      <c r="DA88" s="80"/>
      <c r="DB88" s="2"/>
      <c r="DC88" s="2"/>
      <c r="DD88" s="6"/>
    </row>
    <row r="89" spans="1:108" x14ac:dyDescent="0.25">
      <c r="A89" s="2" t="s">
        <v>270</v>
      </c>
      <c r="B89" s="84">
        <v>0</v>
      </c>
      <c r="C89" s="84">
        <v>0</v>
      </c>
      <c r="D89" s="84">
        <v>0</v>
      </c>
      <c r="E89" s="84">
        <v>0</v>
      </c>
      <c r="F89" s="84">
        <v>0</v>
      </c>
      <c r="G89" s="84">
        <v>0</v>
      </c>
      <c r="H89" s="84">
        <v>0</v>
      </c>
      <c r="I89" s="84">
        <v>0</v>
      </c>
      <c r="J89" s="84">
        <v>0</v>
      </c>
      <c r="K89" s="84">
        <v>0</v>
      </c>
      <c r="L89" s="84">
        <v>0</v>
      </c>
      <c r="M89" s="84">
        <v>0</v>
      </c>
      <c r="N89" s="84">
        <v>0</v>
      </c>
      <c r="O89" s="84">
        <v>0</v>
      </c>
      <c r="P89" s="84">
        <v>0</v>
      </c>
      <c r="Q89" s="84">
        <v>0</v>
      </c>
      <c r="R89" s="84">
        <v>0</v>
      </c>
      <c r="S89" s="84">
        <v>0</v>
      </c>
      <c r="T89" s="84">
        <v>0</v>
      </c>
      <c r="U89" s="84">
        <v>0</v>
      </c>
      <c r="V89" s="84">
        <v>0</v>
      </c>
      <c r="W89" s="84">
        <v>0</v>
      </c>
      <c r="X89" s="84">
        <v>0</v>
      </c>
      <c r="Y89" s="84">
        <v>0</v>
      </c>
      <c r="Z89" s="84">
        <v>0</v>
      </c>
      <c r="AA89" s="84">
        <v>0</v>
      </c>
      <c r="AB89" s="84">
        <v>0</v>
      </c>
      <c r="AC89" s="84">
        <v>0</v>
      </c>
      <c r="AD89" s="84">
        <v>0</v>
      </c>
      <c r="AE89" s="84">
        <v>0</v>
      </c>
      <c r="AF89" s="84">
        <v>0</v>
      </c>
      <c r="AG89" s="84">
        <v>0</v>
      </c>
      <c r="AH89" s="84">
        <v>0</v>
      </c>
      <c r="AI89" s="84">
        <v>0</v>
      </c>
      <c r="AJ89" s="84">
        <v>0</v>
      </c>
      <c r="AK89" s="84">
        <v>0</v>
      </c>
      <c r="AL89" s="84">
        <v>0</v>
      </c>
      <c r="AM89" s="84">
        <v>0</v>
      </c>
      <c r="AN89" s="84">
        <v>0</v>
      </c>
      <c r="AO89" s="84">
        <v>0</v>
      </c>
      <c r="AP89" s="84">
        <v>0</v>
      </c>
      <c r="AQ89" s="84">
        <v>0</v>
      </c>
      <c r="AR89" s="84">
        <v>0</v>
      </c>
      <c r="AS89" s="84">
        <v>0</v>
      </c>
      <c r="AT89" s="84">
        <v>0</v>
      </c>
      <c r="AU89" s="84">
        <v>0</v>
      </c>
      <c r="AV89" s="84">
        <v>0</v>
      </c>
      <c r="AW89" s="84">
        <v>0</v>
      </c>
      <c r="AX89" s="84">
        <v>0</v>
      </c>
      <c r="AY89" s="84">
        <v>0</v>
      </c>
      <c r="AZ89" s="84">
        <v>0</v>
      </c>
      <c r="BA89" s="84">
        <v>0</v>
      </c>
      <c r="BB89" s="84">
        <v>0</v>
      </c>
      <c r="BC89" s="84">
        <v>0</v>
      </c>
      <c r="BD89" s="84">
        <v>0</v>
      </c>
      <c r="BE89" s="84">
        <v>0</v>
      </c>
      <c r="BF89" s="84">
        <v>0</v>
      </c>
      <c r="BG89" s="84">
        <v>0</v>
      </c>
      <c r="BH89" s="84">
        <v>0</v>
      </c>
      <c r="BI89" s="84">
        <v>0</v>
      </c>
      <c r="BJ89" s="84">
        <v>0</v>
      </c>
      <c r="BK89" s="84">
        <v>0</v>
      </c>
      <c r="BL89" s="84">
        <v>0</v>
      </c>
      <c r="BM89" s="84">
        <v>0</v>
      </c>
      <c r="BN89" s="84">
        <v>0</v>
      </c>
      <c r="BO89" s="84">
        <v>0</v>
      </c>
      <c r="BP89" s="84">
        <v>0</v>
      </c>
      <c r="BQ89" s="84">
        <v>0</v>
      </c>
      <c r="BR89" s="84">
        <v>0</v>
      </c>
      <c r="BS89" s="84">
        <v>0</v>
      </c>
      <c r="BT89" s="84">
        <v>0</v>
      </c>
      <c r="BU89" s="84">
        <v>0</v>
      </c>
      <c r="BV89" s="84">
        <v>0</v>
      </c>
      <c r="BW89" s="84">
        <v>0</v>
      </c>
      <c r="BX89" s="84">
        <v>0</v>
      </c>
      <c r="BY89" s="84">
        <v>8.1841399999999995E-4</v>
      </c>
      <c r="BZ89" s="84">
        <v>0</v>
      </c>
      <c r="CA89" s="84">
        <v>0</v>
      </c>
      <c r="CB89" s="84">
        <v>0</v>
      </c>
      <c r="CC89" s="84">
        <v>0</v>
      </c>
      <c r="CD89" s="84">
        <v>0</v>
      </c>
      <c r="CE89" s="84">
        <v>0</v>
      </c>
      <c r="CF89" s="84">
        <v>0</v>
      </c>
      <c r="CG89" s="84">
        <v>0</v>
      </c>
      <c r="CH89" s="84">
        <v>0</v>
      </c>
      <c r="CI89" s="84">
        <v>0</v>
      </c>
      <c r="CJ89" s="84">
        <v>0</v>
      </c>
      <c r="CK89" s="84">
        <v>0</v>
      </c>
      <c r="CL89" s="84">
        <v>0</v>
      </c>
      <c r="CM89" s="84">
        <v>0</v>
      </c>
      <c r="CN89" s="84">
        <v>0</v>
      </c>
      <c r="CO89" s="84">
        <v>0</v>
      </c>
      <c r="CP89" s="84">
        <v>0</v>
      </c>
      <c r="CQ89" s="84">
        <v>0</v>
      </c>
      <c r="CR89" s="84">
        <v>0</v>
      </c>
      <c r="CS89" s="84">
        <v>0</v>
      </c>
      <c r="CT89" s="84">
        <v>0</v>
      </c>
      <c r="CU89" s="84">
        <v>0</v>
      </c>
      <c r="CV89" s="84">
        <v>0</v>
      </c>
      <c r="CW89" s="84">
        <v>0</v>
      </c>
      <c r="CX89" s="84">
        <v>0</v>
      </c>
      <c r="CY89" s="84">
        <v>0</v>
      </c>
      <c r="CZ89" s="84">
        <v>0</v>
      </c>
      <c r="DA89" s="80"/>
      <c r="DB89" s="2"/>
      <c r="DC89" s="2"/>
      <c r="DD89" s="6"/>
    </row>
    <row r="90" spans="1:108" x14ac:dyDescent="0.25">
      <c r="A90" s="2" t="s">
        <v>273</v>
      </c>
      <c r="B90" s="84">
        <v>0</v>
      </c>
      <c r="C90" s="84">
        <v>0</v>
      </c>
      <c r="D90" s="84">
        <v>0</v>
      </c>
      <c r="E90" s="84">
        <v>0</v>
      </c>
      <c r="F90" s="84">
        <v>0</v>
      </c>
      <c r="G90" s="84">
        <v>0</v>
      </c>
      <c r="H90" s="84">
        <v>0</v>
      </c>
      <c r="I90" s="84">
        <v>0</v>
      </c>
      <c r="J90" s="84">
        <v>0</v>
      </c>
      <c r="K90" s="84">
        <v>0</v>
      </c>
      <c r="L90" s="84">
        <v>0</v>
      </c>
      <c r="M90" s="84">
        <v>0</v>
      </c>
      <c r="N90" s="84">
        <v>0</v>
      </c>
      <c r="O90" s="84">
        <v>0</v>
      </c>
      <c r="P90" s="84">
        <v>0</v>
      </c>
      <c r="Q90" s="84">
        <v>0</v>
      </c>
      <c r="R90" s="84">
        <v>0</v>
      </c>
      <c r="S90" s="84">
        <v>0</v>
      </c>
      <c r="T90" s="84">
        <v>0</v>
      </c>
      <c r="U90" s="84">
        <v>0</v>
      </c>
      <c r="V90" s="84">
        <v>0</v>
      </c>
      <c r="W90" s="84">
        <v>0</v>
      </c>
      <c r="X90" s="84">
        <v>0</v>
      </c>
      <c r="Y90" s="84">
        <v>0</v>
      </c>
      <c r="Z90" s="84">
        <v>0</v>
      </c>
      <c r="AA90" s="84">
        <v>0</v>
      </c>
      <c r="AB90" s="84">
        <v>0</v>
      </c>
      <c r="AC90" s="84">
        <v>0</v>
      </c>
      <c r="AD90" s="84">
        <v>0</v>
      </c>
      <c r="AE90" s="84">
        <v>0</v>
      </c>
      <c r="AF90" s="84">
        <v>0</v>
      </c>
      <c r="AG90" s="84">
        <v>0</v>
      </c>
      <c r="AH90" s="84">
        <v>0</v>
      </c>
      <c r="AI90" s="84">
        <v>0</v>
      </c>
      <c r="AJ90" s="84">
        <v>0</v>
      </c>
      <c r="AK90" s="84">
        <v>0</v>
      </c>
      <c r="AL90" s="84">
        <v>0</v>
      </c>
      <c r="AM90" s="84">
        <v>0</v>
      </c>
      <c r="AN90" s="84">
        <v>0</v>
      </c>
      <c r="AO90" s="84">
        <v>0</v>
      </c>
      <c r="AP90" s="84">
        <v>0</v>
      </c>
      <c r="AQ90" s="84">
        <v>0</v>
      </c>
      <c r="AR90" s="84">
        <v>0</v>
      </c>
      <c r="AS90" s="84">
        <v>0</v>
      </c>
      <c r="AT90" s="84">
        <v>0</v>
      </c>
      <c r="AU90" s="84">
        <v>0</v>
      </c>
      <c r="AV90" s="84">
        <v>0</v>
      </c>
      <c r="AW90" s="84">
        <v>0</v>
      </c>
      <c r="AX90" s="84">
        <v>0</v>
      </c>
      <c r="AY90" s="84">
        <v>0</v>
      </c>
      <c r="AZ90" s="84">
        <v>0</v>
      </c>
      <c r="BA90" s="84">
        <v>0</v>
      </c>
      <c r="BB90" s="84">
        <v>0</v>
      </c>
      <c r="BC90" s="84">
        <v>0</v>
      </c>
      <c r="BD90" s="84">
        <v>0</v>
      </c>
      <c r="BE90" s="84">
        <v>0</v>
      </c>
      <c r="BF90" s="84">
        <v>0</v>
      </c>
      <c r="BG90" s="84">
        <v>0</v>
      </c>
      <c r="BH90" s="84">
        <v>0</v>
      </c>
      <c r="BI90" s="84">
        <v>0</v>
      </c>
      <c r="BJ90" s="84">
        <v>0</v>
      </c>
      <c r="BK90" s="84">
        <v>0</v>
      </c>
      <c r="BL90" s="84">
        <v>0</v>
      </c>
      <c r="BM90" s="84">
        <v>0</v>
      </c>
      <c r="BN90" s="84">
        <v>0</v>
      </c>
      <c r="BO90" s="84">
        <v>0</v>
      </c>
      <c r="BP90" s="84">
        <v>0</v>
      </c>
      <c r="BQ90" s="84">
        <v>0</v>
      </c>
      <c r="BR90" s="84">
        <v>0</v>
      </c>
      <c r="BS90" s="84">
        <v>0</v>
      </c>
      <c r="BT90" s="84">
        <v>0</v>
      </c>
      <c r="BU90" s="84">
        <v>0</v>
      </c>
      <c r="BV90" s="84">
        <v>0</v>
      </c>
      <c r="BW90" s="84">
        <v>0</v>
      </c>
      <c r="BX90" s="84">
        <v>0</v>
      </c>
      <c r="BY90" s="84">
        <v>1.11527E-3</v>
      </c>
      <c r="BZ90" s="84">
        <v>0</v>
      </c>
      <c r="CA90" s="84">
        <v>0</v>
      </c>
      <c r="CB90" s="84">
        <v>0</v>
      </c>
      <c r="CC90" s="84">
        <v>0</v>
      </c>
      <c r="CD90" s="84">
        <v>0</v>
      </c>
      <c r="CE90" s="84">
        <v>0</v>
      </c>
      <c r="CF90" s="84">
        <v>0</v>
      </c>
      <c r="CG90" s="84">
        <v>0</v>
      </c>
      <c r="CH90" s="84">
        <v>0</v>
      </c>
      <c r="CI90" s="84">
        <v>0</v>
      </c>
      <c r="CJ90" s="84">
        <v>0</v>
      </c>
      <c r="CK90" s="84">
        <v>0</v>
      </c>
      <c r="CL90" s="84">
        <v>0</v>
      </c>
      <c r="CM90" s="84">
        <v>0</v>
      </c>
      <c r="CN90" s="84">
        <v>0</v>
      </c>
      <c r="CO90" s="84">
        <v>0</v>
      </c>
      <c r="CP90" s="84">
        <v>0</v>
      </c>
      <c r="CQ90" s="84">
        <v>0</v>
      </c>
      <c r="CR90" s="84">
        <v>0</v>
      </c>
      <c r="CS90" s="84">
        <v>0</v>
      </c>
      <c r="CT90" s="84">
        <v>0</v>
      </c>
      <c r="CU90" s="84">
        <v>0</v>
      </c>
      <c r="CV90" s="84">
        <v>0</v>
      </c>
      <c r="CW90" s="84">
        <v>0</v>
      </c>
      <c r="CX90" s="84">
        <v>0</v>
      </c>
      <c r="CY90" s="84">
        <v>0</v>
      </c>
      <c r="CZ90" s="84">
        <v>0</v>
      </c>
      <c r="DA90" s="80"/>
      <c r="DB90" s="2"/>
      <c r="DC90" s="2"/>
      <c r="DD90" s="6"/>
    </row>
    <row r="91" spans="1:108" x14ac:dyDescent="0.25">
      <c r="A91" s="2" t="s">
        <v>276</v>
      </c>
      <c r="B91" s="84">
        <v>0</v>
      </c>
      <c r="C91" s="84">
        <v>0</v>
      </c>
      <c r="D91" s="84">
        <v>0</v>
      </c>
      <c r="E91" s="84">
        <v>0</v>
      </c>
      <c r="F91" s="84">
        <v>0</v>
      </c>
      <c r="G91" s="84">
        <v>0</v>
      </c>
      <c r="H91" s="84">
        <v>0</v>
      </c>
      <c r="I91" s="84">
        <v>0</v>
      </c>
      <c r="J91" s="84">
        <v>0</v>
      </c>
      <c r="K91" s="84">
        <v>0</v>
      </c>
      <c r="L91" s="84">
        <v>0</v>
      </c>
      <c r="M91" s="84">
        <v>0</v>
      </c>
      <c r="N91" s="84">
        <v>0</v>
      </c>
      <c r="O91" s="84">
        <v>0</v>
      </c>
      <c r="P91" s="84">
        <v>0</v>
      </c>
      <c r="Q91" s="84">
        <v>0</v>
      </c>
      <c r="R91" s="84">
        <v>0</v>
      </c>
      <c r="S91" s="84">
        <v>0</v>
      </c>
      <c r="T91" s="84">
        <v>0</v>
      </c>
      <c r="U91" s="84">
        <v>0</v>
      </c>
      <c r="V91" s="84">
        <v>0</v>
      </c>
      <c r="W91" s="84">
        <v>0</v>
      </c>
      <c r="X91" s="84">
        <v>0</v>
      </c>
      <c r="Y91" s="84">
        <v>0</v>
      </c>
      <c r="Z91" s="84">
        <v>0</v>
      </c>
      <c r="AA91" s="84">
        <v>0</v>
      </c>
      <c r="AB91" s="84">
        <v>0</v>
      </c>
      <c r="AC91" s="84">
        <v>1.19465E-3</v>
      </c>
      <c r="AD91" s="84">
        <v>0</v>
      </c>
      <c r="AE91" s="84">
        <v>0</v>
      </c>
      <c r="AF91" s="84">
        <v>0</v>
      </c>
      <c r="AG91" s="84">
        <v>0</v>
      </c>
      <c r="AH91" s="84">
        <v>0</v>
      </c>
      <c r="AI91" s="84">
        <v>0</v>
      </c>
      <c r="AJ91" s="84">
        <v>3.1217499999999999E-2</v>
      </c>
      <c r="AK91" s="84">
        <v>0</v>
      </c>
      <c r="AL91" s="84">
        <v>0</v>
      </c>
      <c r="AM91" s="84">
        <v>0</v>
      </c>
      <c r="AN91" s="84">
        <v>0</v>
      </c>
      <c r="AO91" s="84">
        <v>0</v>
      </c>
      <c r="AP91" s="84">
        <v>0</v>
      </c>
      <c r="AQ91" s="84">
        <v>0</v>
      </c>
      <c r="AR91" s="84">
        <v>0</v>
      </c>
      <c r="AS91" s="84">
        <v>0</v>
      </c>
      <c r="AT91" s="84">
        <v>0</v>
      </c>
      <c r="AU91" s="84">
        <v>6.2101799999999999E-2</v>
      </c>
      <c r="AV91" s="84">
        <v>0</v>
      </c>
      <c r="AW91" s="84">
        <v>8.9508999999999994E-17</v>
      </c>
      <c r="AX91" s="84">
        <v>0</v>
      </c>
      <c r="AY91" s="84">
        <v>0</v>
      </c>
      <c r="AZ91" s="84">
        <v>0</v>
      </c>
      <c r="BA91" s="84">
        <v>0</v>
      </c>
      <c r="BB91" s="84">
        <v>0</v>
      </c>
      <c r="BC91" s="84">
        <v>0</v>
      </c>
      <c r="BD91" s="84">
        <v>0</v>
      </c>
      <c r="BE91" s="84">
        <v>0</v>
      </c>
      <c r="BF91" s="84">
        <v>0</v>
      </c>
      <c r="BG91" s="84">
        <v>0</v>
      </c>
      <c r="BH91" s="84">
        <v>2.4149199999999999E-2</v>
      </c>
      <c r="BI91" s="84">
        <v>0</v>
      </c>
      <c r="BJ91" s="84">
        <v>0</v>
      </c>
      <c r="BK91" s="84">
        <v>0</v>
      </c>
      <c r="BL91" s="84">
        <v>0</v>
      </c>
      <c r="BM91" s="84">
        <v>0</v>
      </c>
      <c r="BN91" s="84">
        <v>0</v>
      </c>
      <c r="BO91" s="84">
        <v>0</v>
      </c>
      <c r="BP91" s="84">
        <v>0</v>
      </c>
      <c r="BQ91" s="84">
        <v>0</v>
      </c>
      <c r="BR91" s="84">
        <v>0</v>
      </c>
      <c r="BS91" s="84">
        <v>0</v>
      </c>
      <c r="BT91" s="84">
        <v>0</v>
      </c>
      <c r="BU91" s="84">
        <v>0</v>
      </c>
      <c r="BV91" s="84">
        <v>0</v>
      </c>
      <c r="BW91" s="84">
        <v>0</v>
      </c>
      <c r="BX91" s="84">
        <v>0</v>
      </c>
      <c r="BY91" s="84">
        <v>9.4682399999999997E-4</v>
      </c>
      <c r="BZ91" s="84">
        <v>0</v>
      </c>
      <c r="CA91" s="84">
        <v>0</v>
      </c>
      <c r="CB91" s="84">
        <v>0</v>
      </c>
      <c r="CC91" s="84">
        <v>0</v>
      </c>
      <c r="CD91" s="84">
        <v>0</v>
      </c>
      <c r="CE91" s="84">
        <v>0</v>
      </c>
      <c r="CF91" s="84">
        <v>0</v>
      </c>
      <c r="CG91" s="84">
        <v>0</v>
      </c>
      <c r="CH91" s="84">
        <v>0</v>
      </c>
      <c r="CI91" s="84">
        <v>0</v>
      </c>
      <c r="CJ91" s="84">
        <v>0</v>
      </c>
      <c r="CK91" s="84">
        <v>0</v>
      </c>
      <c r="CL91" s="84">
        <v>0</v>
      </c>
      <c r="CM91" s="84">
        <v>0</v>
      </c>
      <c r="CN91" s="84">
        <v>0</v>
      </c>
      <c r="CO91" s="84">
        <v>0</v>
      </c>
      <c r="CP91" s="84">
        <v>0</v>
      </c>
      <c r="CQ91" s="84">
        <v>0</v>
      </c>
      <c r="CR91" s="84">
        <v>8.1367800000000004E-2</v>
      </c>
      <c r="CS91" s="84">
        <v>0</v>
      </c>
      <c r="CT91" s="84">
        <v>0</v>
      </c>
      <c r="CU91" s="84">
        <v>0</v>
      </c>
      <c r="CV91" s="84">
        <v>0</v>
      </c>
      <c r="CW91" s="84">
        <v>0</v>
      </c>
      <c r="CX91" s="84">
        <v>0</v>
      </c>
      <c r="CY91" s="84">
        <v>0</v>
      </c>
      <c r="CZ91" s="84">
        <v>0</v>
      </c>
      <c r="DA91" s="80"/>
      <c r="DB91" s="2"/>
      <c r="DC91" s="2"/>
      <c r="DD91" s="6"/>
    </row>
    <row r="92" spans="1:108" x14ac:dyDescent="0.25">
      <c r="A92" s="2" t="s">
        <v>279</v>
      </c>
      <c r="B92" s="84">
        <v>0</v>
      </c>
      <c r="C92" s="84">
        <v>0</v>
      </c>
      <c r="D92" s="84">
        <v>0</v>
      </c>
      <c r="E92" s="84">
        <v>0</v>
      </c>
      <c r="F92" s="84">
        <v>0</v>
      </c>
      <c r="G92" s="84">
        <v>0</v>
      </c>
      <c r="H92" s="84">
        <v>0</v>
      </c>
      <c r="I92" s="84">
        <v>0</v>
      </c>
      <c r="J92" s="84">
        <v>0</v>
      </c>
      <c r="K92" s="84">
        <v>0</v>
      </c>
      <c r="L92" s="84">
        <v>0</v>
      </c>
      <c r="M92" s="84">
        <v>0</v>
      </c>
      <c r="N92" s="84">
        <v>0</v>
      </c>
      <c r="O92" s="84">
        <v>0</v>
      </c>
      <c r="P92" s="84">
        <v>0</v>
      </c>
      <c r="Q92" s="84">
        <v>0</v>
      </c>
      <c r="R92" s="84">
        <v>0</v>
      </c>
      <c r="S92" s="84">
        <v>0</v>
      </c>
      <c r="T92" s="84">
        <v>0</v>
      </c>
      <c r="U92" s="84">
        <v>0</v>
      </c>
      <c r="V92" s="84">
        <v>0</v>
      </c>
      <c r="W92" s="84">
        <v>0</v>
      </c>
      <c r="X92" s="84">
        <v>0</v>
      </c>
      <c r="Y92" s="84">
        <v>0</v>
      </c>
      <c r="Z92" s="84">
        <v>0</v>
      </c>
      <c r="AA92" s="84">
        <v>0</v>
      </c>
      <c r="AB92" s="84">
        <v>0</v>
      </c>
      <c r="AC92" s="84">
        <v>0</v>
      </c>
      <c r="AD92" s="84">
        <v>0</v>
      </c>
      <c r="AE92" s="84">
        <v>0</v>
      </c>
      <c r="AF92" s="84">
        <v>0</v>
      </c>
      <c r="AG92" s="84">
        <v>0</v>
      </c>
      <c r="AH92" s="84">
        <v>0</v>
      </c>
      <c r="AI92" s="84">
        <v>1.88732E-10</v>
      </c>
      <c r="AJ92" s="84">
        <v>0</v>
      </c>
      <c r="AK92" s="84">
        <v>0</v>
      </c>
      <c r="AL92" s="84">
        <v>0</v>
      </c>
      <c r="AM92" s="84">
        <v>0</v>
      </c>
      <c r="AN92" s="84">
        <v>0</v>
      </c>
      <c r="AO92" s="84">
        <v>0</v>
      </c>
      <c r="AP92" s="84">
        <v>0</v>
      </c>
      <c r="AQ92" s="84">
        <v>0</v>
      </c>
      <c r="AR92" s="84">
        <v>0</v>
      </c>
      <c r="AS92" s="84">
        <v>0</v>
      </c>
      <c r="AT92" s="84">
        <v>0</v>
      </c>
      <c r="AU92" s="84">
        <v>0</v>
      </c>
      <c r="AV92" s="84">
        <v>0</v>
      </c>
      <c r="AW92" s="84">
        <v>0</v>
      </c>
      <c r="AX92" s="84">
        <v>0</v>
      </c>
      <c r="AY92" s="84">
        <v>0</v>
      </c>
      <c r="AZ92" s="84">
        <v>0</v>
      </c>
      <c r="BA92" s="84">
        <v>0</v>
      </c>
      <c r="BB92" s="84">
        <v>0</v>
      </c>
      <c r="BC92" s="84">
        <v>0</v>
      </c>
      <c r="BD92" s="84">
        <v>0</v>
      </c>
      <c r="BE92" s="84">
        <v>0</v>
      </c>
      <c r="BF92" s="84">
        <v>0</v>
      </c>
      <c r="BG92" s="84">
        <v>0</v>
      </c>
      <c r="BH92" s="84">
        <v>0</v>
      </c>
      <c r="BI92" s="84">
        <v>0</v>
      </c>
      <c r="BJ92" s="84">
        <v>0</v>
      </c>
      <c r="BK92" s="84">
        <v>0</v>
      </c>
      <c r="BL92" s="84">
        <v>0</v>
      </c>
      <c r="BM92" s="84">
        <v>0</v>
      </c>
      <c r="BN92" s="84">
        <v>0</v>
      </c>
      <c r="BO92" s="84">
        <v>0</v>
      </c>
      <c r="BP92" s="84">
        <v>0</v>
      </c>
      <c r="BQ92" s="84">
        <v>0</v>
      </c>
      <c r="BR92" s="84">
        <v>0</v>
      </c>
      <c r="BS92" s="84">
        <v>0</v>
      </c>
      <c r="BT92" s="84">
        <v>0</v>
      </c>
      <c r="BU92" s="84">
        <v>0</v>
      </c>
      <c r="BV92" s="84">
        <v>0</v>
      </c>
      <c r="BW92" s="84">
        <v>0</v>
      </c>
      <c r="BX92" s="84">
        <v>0</v>
      </c>
      <c r="BY92" s="84">
        <v>0</v>
      </c>
      <c r="BZ92" s="84">
        <v>0</v>
      </c>
      <c r="CA92" s="84">
        <v>0</v>
      </c>
      <c r="CB92" s="84">
        <v>0</v>
      </c>
      <c r="CC92" s="84">
        <v>0</v>
      </c>
      <c r="CD92" s="84">
        <v>0</v>
      </c>
      <c r="CE92" s="84">
        <v>0</v>
      </c>
      <c r="CF92" s="84">
        <v>0</v>
      </c>
      <c r="CG92" s="84">
        <v>0</v>
      </c>
      <c r="CH92" s="84">
        <v>0</v>
      </c>
      <c r="CI92" s="84">
        <v>0</v>
      </c>
      <c r="CJ92" s="84">
        <v>0</v>
      </c>
      <c r="CK92" s="84">
        <v>0</v>
      </c>
      <c r="CL92" s="84">
        <v>0</v>
      </c>
      <c r="CM92" s="84">
        <v>0</v>
      </c>
      <c r="CN92" s="84">
        <v>0</v>
      </c>
      <c r="CO92" s="84">
        <v>0</v>
      </c>
      <c r="CP92" s="84">
        <v>0</v>
      </c>
      <c r="CQ92" s="84">
        <v>0</v>
      </c>
      <c r="CR92" s="84">
        <v>0</v>
      </c>
      <c r="CS92" s="84">
        <v>0</v>
      </c>
      <c r="CT92" s="84">
        <v>0</v>
      </c>
      <c r="CU92" s="84">
        <v>0</v>
      </c>
      <c r="CV92" s="84">
        <v>0</v>
      </c>
      <c r="CW92" s="84">
        <v>0</v>
      </c>
      <c r="CX92" s="84">
        <v>0</v>
      </c>
      <c r="CY92" s="84">
        <v>0</v>
      </c>
      <c r="CZ92" s="84">
        <v>0</v>
      </c>
      <c r="DA92" s="80"/>
      <c r="DB92" s="2"/>
      <c r="DC92" s="2"/>
      <c r="DD92" s="6"/>
    </row>
    <row r="93" spans="1:108" x14ac:dyDescent="0.25">
      <c r="A93" s="2" t="s">
        <v>282</v>
      </c>
      <c r="B93" s="84">
        <v>0</v>
      </c>
      <c r="C93" s="84">
        <v>0</v>
      </c>
      <c r="D93" s="84">
        <v>0</v>
      </c>
      <c r="E93" s="84">
        <v>0</v>
      </c>
      <c r="F93" s="84">
        <v>0</v>
      </c>
      <c r="G93" s="84">
        <v>0</v>
      </c>
      <c r="H93" s="84">
        <v>0</v>
      </c>
      <c r="I93" s="84">
        <v>0</v>
      </c>
      <c r="J93" s="84">
        <v>0</v>
      </c>
      <c r="K93" s="84">
        <v>0</v>
      </c>
      <c r="L93" s="84">
        <v>0</v>
      </c>
      <c r="M93" s="84">
        <v>0</v>
      </c>
      <c r="N93" s="84">
        <v>0</v>
      </c>
      <c r="O93" s="84">
        <v>0</v>
      </c>
      <c r="P93" s="84">
        <v>0</v>
      </c>
      <c r="Q93" s="84">
        <v>0</v>
      </c>
      <c r="R93" s="84">
        <v>0</v>
      </c>
      <c r="S93" s="84">
        <v>0</v>
      </c>
      <c r="T93" s="84">
        <v>0</v>
      </c>
      <c r="U93" s="84">
        <v>0</v>
      </c>
      <c r="V93" s="84">
        <v>0</v>
      </c>
      <c r="W93" s="84">
        <v>0</v>
      </c>
      <c r="X93" s="84">
        <v>0</v>
      </c>
      <c r="Y93" s="84">
        <v>0</v>
      </c>
      <c r="Z93" s="84">
        <v>0</v>
      </c>
      <c r="AA93" s="84">
        <v>0</v>
      </c>
      <c r="AB93" s="84">
        <v>0</v>
      </c>
      <c r="AC93" s="84">
        <v>0</v>
      </c>
      <c r="AD93" s="84">
        <v>0</v>
      </c>
      <c r="AE93" s="84">
        <v>0</v>
      </c>
      <c r="AF93" s="84">
        <v>0</v>
      </c>
      <c r="AG93" s="84">
        <v>0</v>
      </c>
      <c r="AH93" s="84">
        <v>6.7376300000000001E-11</v>
      </c>
      <c r="AI93" s="84">
        <v>0</v>
      </c>
      <c r="AJ93" s="84">
        <v>0</v>
      </c>
      <c r="AK93" s="84">
        <v>0</v>
      </c>
      <c r="AL93" s="84">
        <v>0</v>
      </c>
      <c r="AM93" s="84">
        <v>0</v>
      </c>
      <c r="AN93" s="84">
        <v>0</v>
      </c>
      <c r="AO93" s="84">
        <v>0</v>
      </c>
      <c r="AP93" s="84">
        <v>0</v>
      </c>
      <c r="AQ93" s="84">
        <v>0</v>
      </c>
      <c r="AR93" s="84">
        <v>0</v>
      </c>
      <c r="AS93" s="84">
        <v>0</v>
      </c>
      <c r="AT93" s="84">
        <v>0</v>
      </c>
      <c r="AU93" s="84">
        <v>0</v>
      </c>
      <c r="AV93" s="84">
        <v>0</v>
      </c>
      <c r="AW93" s="84">
        <v>0</v>
      </c>
      <c r="AX93" s="84">
        <v>0</v>
      </c>
      <c r="AY93" s="84">
        <v>0</v>
      </c>
      <c r="AZ93" s="84">
        <v>0</v>
      </c>
      <c r="BA93" s="84">
        <v>0</v>
      </c>
      <c r="BB93" s="84">
        <v>0</v>
      </c>
      <c r="BC93" s="84">
        <v>0</v>
      </c>
      <c r="BD93" s="84">
        <v>0</v>
      </c>
      <c r="BE93" s="84">
        <v>0</v>
      </c>
      <c r="BF93" s="84">
        <v>0</v>
      </c>
      <c r="BG93" s="84">
        <v>0</v>
      </c>
      <c r="BH93" s="84">
        <v>0</v>
      </c>
      <c r="BI93" s="84">
        <v>0</v>
      </c>
      <c r="BJ93" s="84">
        <v>0</v>
      </c>
      <c r="BK93" s="84">
        <v>0</v>
      </c>
      <c r="BL93" s="84">
        <v>0</v>
      </c>
      <c r="BM93" s="84">
        <v>0</v>
      </c>
      <c r="BN93" s="84">
        <v>0</v>
      </c>
      <c r="BO93" s="84">
        <v>0</v>
      </c>
      <c r="BP93" s="84">
        <v>0</v>
      </c>
      <c r="BQ93" s="84">
        <v>0</v>
      </c>
      <c r="BR93" s="84">
        <v>0</v>
      </c>
      <c r="BS93" s="84">
        <v>0</v>
      </c>
      <c r="BT93" s="84">
        <v>0</v>
      </c>
      <c r="BU93" s="84">
        <v>0</v>
      </c>
      <c r="BV93" s="84">
        <v>0</v>
      </c>
      <c r="BW93" s="84">
        <v>0</v>
      </c>
      <c r="BX93" s="84">
        <v>0</v>
      </c>
      <c r="BY93" s="84">
        <v>0</v>
      </c>
      <c r="BZ93" s="84">
        <v>0</v>
      </c>
      <c r="CA93" s="84">
        <v>0</v>
      </c>
      <c r="CB93" s="84">
        <v>0</v>
      </c>
      <c r="CC93" s="84">
        <v>0</v>
      </c>
      <c r="CD93" s="84">
        <v>0</v>
      </c>
      <c r="CE93" s="84">
        <v>0</v>
      </c>
      <c r="CF93" s="84">
        <v>0</v>
      </c>
      <c r="CG93" s="84">
        <v>0</v>
      </c>
      <c r="CH93" s="84">
        <v>0</v>
      </c>
      <c r="CI93" s="84">
        <v>0</v>
      </c>
      <c r="CJ93" s="84">
        <v>0</v>
      </c>
      <c r="CK93" s="84">
        <v>0</v>
      </c>
      <c r="CL93" s="84">
        <v>0</v>
      </c>
      <c r="CM93" s="84">
        <v>0</v>
      </c>
      <c r="CN93" s="84">
        <v>0</v>
      </c>
      <c r="CO93" s="84">
        <v>0</v>
      </c>
      <c r="CP93" s="84">
        <v>0</v>
      </c>
      <c r="CQ93" s="84">
        <v>0</v>
      </c>
      <c r="CR93" s="84">
        <v>0</v>
      </c>
      <c r="CS93" s="84">
        <v>0</v>
      </c>
      <c r="CT93" s="84">
        <v>0</v>
      </c>
      <c r="CU93" s="84">
        <v>0</v>
      </c>
      <c r="CV93" s="84">
        <v>0</v>
      </c>
      <c r="CW93" s="84">
        <v>0</v>
      </c>
      <c r="CX93" s="84">
        <v>0</v>
      </c>
      <c r="CY93" s="84">
        <v>0</v>
      </c>
      <c r="CZ93" s="84">
        <v>0</v>
      </c>
      <c r="DA93" s="80"/>
      <c r="DB93" s="2"/>
      <c r="DC93" s="2"/>
      <c r="DD93" s="6"/>
    </row>
    <row r="94" spans="1:108" x14ac:dyDescent="0.25">
      <c r="A94" s="2" t="s">
        <v>285</v>
      </c>
      <c r="B94" s="84">
        <v>0</v>
      </c>
      <c r="C94" s="84">
        <v>0</v>
      </c>
      <c r="D94" s="84">
        <v>0</v>
      </c>
      <c r="E94" s="84">
        <v>0</v>
      </c>
      <c r="F94" s="84">
        <v>0</v>
      </c>
      <c r="G94" s="84">
        <v>0</v>
      </c>
      <c r="H94" s="84">
        <v>0</v>
      </c>
      <c r="I94" s="84">
        <v>0</v>
      </c>
      <c r="J94" s="84">
        <v>0</v>
      </c>
      <c r="K94" s="84">
        <v>0</v>
      </c>
      <c r="L94" s="84">
        <v>0</v>
      </c>
      <c r="M94" s="84">
        <v>0</v>
      </c>
      <c r="N94" s="84">
        <v>0</v>
      </c>
      <c r="O94" s="84">
        <v>0</v>
      </c>
      <c r="P94" s="84">
        <v>0</v>
      </c>
      <c r="Q94" s="84">
        <v>0</v>
      </c>
      <c r="R94" s="84">
        <v>0</v>
      </c>
      <c r="S94" s="84">
        <v>0</v>
      </c>
      <c r="T94" s="84">
        <v>0</v>
      </c>
      <c r="U94" s="84">
        <v>0</v>
      </c>
      <c r="V94" s="84">
        <v>0</v>
      </c>
      <c r="W94" s="84">
        <v>0</v>
      </c>
      <c r="X94" s="84">
        <v>0</v>
      </c>
      <c r="Y94" s="84">
        <v>0</v>
      </c>
      <c r="Z94" s="84">
        <v>0</v>
      </c>
      <c r="AA94" s="84">
        <v>0</v>
      </c>
      <c r="AB94" s="84">
        <v>0</v>
      </c>
      <c r="AC94" s="84">
        <v>0</v>
      </c>
      <c r="AD94" s="84">
        <v>0</v>
      </c>
      <c r="AE94" s="84">
        <v>0</v>
      </c>
      <c r="AF94" s="84">
        <v>0</v>
      </c>
      <c r="AG94" s="84">
        <v>0</v>
      </c>
      <c r="AH94" s="84">
        <v>1.88689E-4</v>
      </c>
      <c r="AI94" s="84">
        <v>0</v>
      </c>
      <c r="AJ94" s="84">
        <v>0</v>
      </c>
      <c r="AK94" s="84">
        <v>0</v>
      </c>
      <c r="AL94" s="84">
        <v>0</v>
      </c>
      <c r="AM94" s="84">
        <v>0</v>
      </c>
      <c r="AN94" s="84">
        <v>0</v>
      </c>
      <c r="AO94" s="84">
        <v>0</v>
      </c>
      <c r="AP94" s="84">
        <v>0</v>
      </c>
      <c r="AQ94" s="84">
        <v>0</v>
      </c>
      <c r="AR94" s="84">
        <v>0</v>
      </c>
      <c r="AS94" s="84">
        <v>0</v>
      </c>
      <c r="AT94" s="84">
        <v>0</v>
      </c>
      <c r="AU94" s="84">
        <v>0</v>
      </c>
      <c r="AV94" s="84">
        <v>0</v>
      </c>
      <c r="AW94" s="84">
        <v>0</v>
      </c>
      <c r="AX94" s="84">
        <v>0</v>
      </c>
      <c r="AY94" s="84">
        <v>0</v>
      </c>
      <c r="AZ94" s="84">
        <v>0</v>
      </c>
      <c r="BA94" s="84">
        <v>0</v>
      </c>
      <c r="BB94" s="84">
        <v>0</v>
      </c>
      <c r="BC94" s="84">
        <v>0</v>
      </c>
      <c r="BD94" s="84">
        <v>0</v>
      </c>
      <c r="BE94" s="84">
        <v>0</v>
      </c>
      <c r="BF94" s="84">
        <v>0</v>
      </c>
      <c r="BG94" s="84">
        <v>0</v>
      </c>
      <c r="BH94" s="84">
        <v>3.2055299999999998E-5</v>
      </c>
      <c r="BI94" s="84">
        <v>0</v>
      </c>
      <c r="BJ94" s="84">
        <v>0</v>
      </c>
      <c r="BK94" s="84">
        <v>0</v>
      </c>
      <c r="BL94" s="84">
        <v>0</v>
      </c>
      <c r="BM94" s="84">
        <v>0</v>
      </c>
      <c r="BN94" s="84">
        <v>0</v>
      </c>
      <c r="BO94" s="84">
        <v>0</v>
      </c>
      <c r="BP94" s="84">
        <v>0</v>
      </c>
      <c r="BQ94" s="84">
        <v>0</v>
      </c>
      <c r="BR94" s="84">
        <v>0</v>
      </c>
      <c r="BS94" s="84">
        <v>0</v>
      </c>
      <c r="BT94" s="84">
        <v>0</v>
      </c>
      <c r="BU94" s="84">
        <v>0</v>
      </c>
      <c r="BV94" s="84">
        <v>0</v>
      </c>
      <c r="BW94" s="84">
        <v>0</v>
      </c>
      <c r="BX94" s="84">
        <v>0</v>
      </c>
      <c r="BY94" s="84">
        <v>0</v>
      </c>
      <c r="BZ94" s="84">
        <v>0</v>
      </c>
      <c r="CA94" s="84">
        <v>0</v>
      </c>
      <c r="CB94" s="84">
        <v>0</v>
      </c>
      <c r="CC94" s="84">
        <v>0</v>
      </c>
      <c r="CD94" s="84">
        <v>0</v>
      </c>
      <c r="CE94" s="84">
        <v>0</v>
      </c>
      <c r="CF94" s="84">
        <v>0</v>
      </c>
      <c r="CG94" s="84">
        <v>0</v>
      </c>
      <c r="CH94" s="84">
        <v>0</v>
      </c>
      <c r="CI94" s="84">
        <v>0</v>
      </c>
      <c r="CJ94" s="84">
        <v>0</v>
      </c>
      <c r="CK94" s="84">
        <v>0</v>
      </c>
      <c r="CL94" s="84">
        <v>0</v>
      </c>
      <c r="CM94" s="84">
        <v>0</v>
      </c>
      <c r="CN94" s="84">
        <v>0</v>
      </c>
      <c r="CO94" s="84">
        <v>0</v>
      </c>
      <c r="CP94" s="84">
        <v>0</v>
      </c>
      <c r="CQ94" s="84">
        <v>0</v>
      </c>
      <c r="CR94" s="84">
        <v>0</v>
      </c>
      <c r="CS94" s="84">
        <v>0</v>
      </c>
      <c r="CT94" s="84">
        <v>0</v>
      </c>
      <c r="CU94" s="84">
        <v>0</v>
      </c>
      <c r="CV94" s="84">
        <v>0</v>
      </c>
      <c r="CW94" s="84">
        <v>0</v>
      </c>
      <c r="CX94" s="84">
        <v>0</v>
      </c>
      <c r="CY94" s="84">
        <v>0</v>
      </c>
      <c r="CZ94" s="84">
        <v>0</v>
      </c>
      <c r="DA94" s="80"/>
      <c r="DB94" s="2"/>
      <c r="DC94" s="2"/>
      <c r="DD94" s="6"/>
    </row>
    <row r="95" spans="1:108" x14ac:dyDescent="0.25">
      <c r="A95" s="2" t="s">
        <v>288</v>
      </c>
      <c r="B95" s="84">
        <v>0</v>
      </c>
      <c r="C95" s="84">
        <v>0</v>
      </c>
      <c r="D95" s="84">
        <v>0</v>
      </c>
      <c r="E95" s="84">
        <v>0</v>
      </c>
      <c r="F95" s="84">
        <v>0</v>
      </c>
      <c r="G95" s="84">
        <v>0</v>
      </c>
      <c r="H95" s="84">
        <v>0</v>
      </c>
      <c r="I95" s="84">
        <v>0</v>
      </c>
      <c r="J95" s="84">
        <v>0</v>
      </c>
      <c r="K95" s="84">
        <v>0</v>
      </c>
      <c r="L95" s="84">
        <v>0</v>
      </c>
      <c r="M95" s="84">
        <v>0</v>
      </c>
      <c r="N95" s="84">
        <v>0</v>
      </c>
      <c r="O95" s="84">
        <v>0</v>
      </c>
      <c r="P95" s="84">
        <v>0</v>
      </c>
      <c r="Q95" s="84">
        <v>0</v>
      </c>
      <c r="R95" s="84">
        <v>0</v>
      </c>
      <c r="S95" s="84">
        <v>0</v>
      </c>
      <c r="T95" s="84">
        <v>0</v>
      </c>
      <c r="U95" s="84">
        <v>0</v>
      </c>
      <c r="V95" s="84">
        <v>0</v>
      </c>
      <c r="W95" s="84">
        <v>0</v>
      </c>
      <c r="X95" s="84">
        <v>0</v>
      </c>
      <c r="Y95" s="84">
        <v>0</v>
      </c>
      <c r="Z95" s="84">
        <v>0</v>
      </c>
      <c r="AA95" s="84">
        <v>0</v>
      </c>
      <c r="AB95" s="84">
        <v>0</v>
      </c>
      <c r="AC95" s="84">
        <v>0</v>
      </c>
      <c r="AD95" s="84">
        <v>0</v>
      </c>
      <c r="AE95" s="84">
        <v>0</v>
      </c>
      <c r="AF95" s="84">
        <v>0</v>
      </c>
      <c r="AG95" s="84">
        <v>0</v>
      </c>
      <c r="AH95" s="84">
        <v>1.8097799999999999E-4</v>
      </c>
      <c r="AI95" s="84">
        <v>0</v>
      </c>
      <c r="AJ95" s="84">
        <v>0</v>
      </c>
      <c r="AK95" s="84">
        <v>0</v>
      </c>
      <c r="AL95" s="84">
        <v>0</v>
      </c>
      <c r="AM95" s="84">
        <v>0</v>
      </c>
      <c r="AN95" s="84">
        <v>0</v>
      </c>
      <c r="AO95" s="84">
        <v>0</v>
      </c>
      <c r="AP95" s="84">
        <v>0</v>
      </c>
      <c r="AQ95" s="84">
        <v>0</v>
      </c>
      <c r="AR95" s="84">
        <v>0</v>
      </c>
      <c r="AS95" s="84">
        <v>0</v>
      </c>
      <c r="AT95" s="84">
        <v>0</v>
      </c>
      <c r="AU95" s="84">
        <v>0</v>
      </c>
      <c r="AV95" s="84">
        <v>0</v>
      </c>
      <c r="AW95" s="84">
        <v>0</v>
      </c>
      <c r="AX95" s="84">
        <v>0</v>
      </c>
      <c r="AY95" s="84">
        <v>0</v>
      </c>
      <c r="AZ95" s="84">
        <v>0</v>
      </c>
      <c r="BA95" s="84">
        <v>0</v>
      </c>
      <c r="BB95" s="84">
        <v>0</v>
      </c>
      <c r="BC95" s="84">
        <v>0</v>
      </c>
      <c r="BD95" s="84">
        <v>0</v>
      </c>
      <c r="BE95" s="84">
        <v>0</v>
      </c>
      <c r="BF95" s="84">
        <v>0</v>
      </c>
      <c r="BG95" s="84">
        <v>0</v>
      </c>
      <c r="BH95" s="84">
        <v>3.0745299999999999E-5</v>
      </c>
      <c r="BI95" s="84">
        <v>0</v>
      </c>
      <c r="BJ95" s="84">
        <v>0</v>
      </c>
      <c r="BK95" s="84">
        <v>0</v>
      </c>
      <c r="BL95" s="84">
        <v>0</v>
      </c>
      <c r="BM95" s="84">
        <v>0</v>
      </c>
      <c r="BN95" s="84">
        <v>0</v>
      </c>
      <c r="BO95" s="84">
        <v>0</v>
      </c>
      <c r="BP95" s="84">
        <v>0</v>
      </c>
      <c r="BQ95" s="84">
        <v>0</v>
      </c>
      <c r="BR95" s="84">
        <v>0</v>
      </c>
      <c r="BS95" s="84">
        <v>0</v>
      </c>
      <c r="BT95" s="84">
        <v>0</v>
      </c>
      <c r="BU95" s="84">
        <v>0</v>
      </c>
      <c r="BV95" s="84">
        <v>0</v>
      </c>
      <c r="BW95" s="84">
        <v>0</v>
      </c>
      <c r="BX95" s="84">
        <v>0</v>
      </c>
      <c r="BY95" s="84">
        <v>0</v>
      </c>
      <c r="BZ95" s="84">
        <v>0</v>
      </c>
      <c r="CA95" s="84">
        <v>0</v>
      </c>
      <c r="CB95" s="84">
        <v>0</v>
      </c>
      <c r="CC95" s="84">
        <v>0</v>
      </c>
      <c r="CD95" s="84">
        <v>0</v>
      </c>
      <c r="CE95" s="84">
        <v>0</v>
      </c>
      <c r="CF95" s="84">
        <v>0</v>
      </c>
      <c r="CG95" s="84">
        <v>0</v>
      </c>
      <c r="CH95" s="84">
        <v>0</v>
      </c>
      <c r="CI95" s="84">
        <v>0</v>
      </c>
      <c r="CJ95" s="84">
        <v>0</v>
      </c>
      <c r="CK95" s="84">
        <v>0</v>
      </c>
      <c r="CL95" s="84">
        <v>0</v>
      </c>
      <c r="CM95" s="84">
        <v>0</v>
      </c>
      <c r="CN95" s="84">
        <v>0</v>
      </c>
      <c r="CO95" s="84">
        <v>0</v>
      </c>
      <c r="CP95" s="84">
        <v>0</v>
      </c>
      <c r="CQ95" s="84">
        <v>0</v>
      </c>
      <c r="CR95" s="84">
        <v>0</v>
      </c>
      <c r="CS95" s="84">
        <v>0</v>
      </c>
      <c r="CT95" s="84">
        <v>0</v>
      </c>
      <c r="CU95" s="84">
        <v>0</v>
      </c>
      <c r="CV95" s="84">
        <v>0</v>
      </c>
      <c r="CW95" s="84">
        <v>0</v>
      </c>
      <c r="CX95" s="84">
        <v>0</v>
      </c>
      <c r="CY95" s="84">
        <v>0</v>
      </c>
      <c r="CZ95" s="84">
        <v>0</v>
      </c>
      <c r="DA95" s="80"/>
      <c r="DB95" s="2"/>
      <c r="DC95" s="2"/>
      <c r="DD95" s="6"/>
    </row>
    <row r="96" spans="1:108" x14ac:dyDescent="0.25">
      <c r="A96" s="2" t="s">
        <v>291</v>
      </c>
      <c r="B96" s="84">
        <v>0</v>
      </c>
      <c r="C96" s="84">
        <v>0</v>
      </c>
      <c r="D96" s="84">
        <v>0</v>
      </c>
      <c r="E96" s="84">
        <v>0</v>
      </c>
      <c r="F96" s="84">
        <v>0</v>
      </c>
      <c r="G96" s="84">
        <v>0</v>
      </c>
      <c r="H96" s="84">
        <v>0</v>
      </c>
      <c r="I96" s="84">
        <v>0</v>
      </c>
      <c r="J96" s="84">
        <v>0</v>
      </c>
      <c r="K96" s="84">
        <v>0</v>
      </c>
      <c r="L96" s="84">
        <v>0</v>
      </c>
      <c r="M96" s="84">
        <v>0</v>
      </c>
      <c r="N96" s="84">
        <v>0</v>
      </c>
      <c r="O96" s="84">
        <v>0</v>
      </c>
      <c r="P96" s="84">
        <v>0</v>
      </c>
      <c r="Q96" s="84">
        <v>0</v>
      </c>
      <c r="R96" s="84">
        <v>0</v>
      </c>
      <c r="S96" s="84">
        <v>0</v>
      </c>
      <c r="T96" s="84">
        <v>0</v>
      </c>
      <c r="U96" s="84">
        <v>0</v>
      </c>
      <c r="V96" s="84">
        <v>0</v>
      </c>
      <c r="W96" s="84">
        <v>0</v>
      </c>
      <c r="X96" s="84">
        <v>0</v>
      </c>
      <c r="Y96" s="84">
        <v>0</v>
      </c>
      <c r="Z96" s="84">
        <v>0</v>
      </c>
      <c r="AA96" s="84">
        <v>0</v>
      </c>
      <c r="AB96" s="84">
        <v>0</v>
      </c>
      <c r="AC96" s="84">
        <v>0</v>
      </c>
      <c r="AD96" s="84">
        <v>0</v>
      </c>
      <c r="AE96" s="84">
        <v>0</v>
      </c>
      <c r="AF96" s="84">
        <v>0</v>
      </c>
      <c r="AG96" s="84">
        <v>0</v>
      </c>
      <c r="AH96" s="84">
        <v>2.3828099999999999E-4</v>
      </c>
      <c r="AI96" s="84">
        <v>0</v>
      </c>
      <c r="AJ96" s="84">
        <v>0</v>
      </c>
      <c r="AK96" s="84">
        <v>0</v>
      </c>
      <c r="AL96" s="84">
        <v>0</v>
      </c>
      <c r="AM96" s="84">
        <v>0</v>
      </c>
      <c r="AN96" s="84">
        <v>0</v>
      </c>
      <c r="AO96" s="84">
        <v>0</v>
      </c>
      <c r="AP96" s="84">
        <v>0</v>
      </c>
      <c r="AQ96" s="84">
        <v>0</v>
      </c>
      <c r="AR96" s="84">
        <v>0</v>
      </c>
      <c r="AS96" s="84">
        <v>0</v>
      </c>
      <c r="AT96" s="84">
        <v>0</v>
      </c>
      <c r="AU96" s="84">
        <v>0</v>
      </c>
      <c r="AV96" s="84">
        <v>0</v>
      </c>
      <c r="AW96" s="84">
        <v>0</v>
      </c>
      <c r="AX96" s="84">
        <v>0</v>
      </c>
      <c r="AY96" s="84">
        <v>0</v>
      </c>
      <c r="AZ96" s="84">
        <v>0</v>
      </c>
      <c r="BA96" s="84">
        <v>0</v>
      </c>
      <c r="BB96" s="84">
        <v>0</v>
      </c>
      <c r="BC96" s="84">
        <v>0</v>
      </c>
      <c r="BD96" s="84">
        <v>0</v>
      </c>
      <c r="BE96" s="84">
        <v>0</v>
      </c>
      <c r="BF96" s="84">
        <v>0</v>
      </c>
      <c r="BG96" s="84">
        <v>0</v>
      </c>
      <c r="BH96" s="84">
        <v>4.0480099999999999E-5</v>
      </c>
      <c r="BI96" s="84">
        <v>0</v>
      </c>
      <c r="BJ96" s="84">
        <v>0</v>
      </c>
      <c r="BK96" s="84">
        <v>0</v>
      </c>
      <c r="BL96" s="84">
        <v>0</v>
      </c>
      <c r="BM96" s="84">
        <v>0</v>
      </c>
      <c r="BN96" s="84">
        <v>0</v>
      </c>
      <c r="BO96" s="84">
        <v>0</v>
      </c>
      <c r="BP96" s="84">
        <v>0</v>
      </c>
      <c r="BQ96" s="84">
        <v>0</v>
      </c>
      <c r="BR96" s="84">
        <v>0</v>
      </c>
      <c r="BS96" s="84">
        <v>0</v>
      </c>
      <c r="BT96" s="84">
        <v>0</v>
      </c>
      <c r="BU96" s="84">
        <v>0</v>
      </c>
      <c r="BV96" s="84">
        <v>0</v>
      </c>
      <c r="BW96" s="84">
        <v>0</v>
      </c>
      <c r="BX96" s="84">
        <v>0</v>
      </c>
      <c r="BY96" s="84">
        <v>0</v>
      </c>
      <c r="BZ96" s="84">
        <v>0</v>
      </c>
      <c r="CA96" s="84">
        <v>0</v>
      </c>
      <c r="CB96" s="84">
        <v>0</v>
      </c>
      <c r="CC96" s="84">
        <v>0</v>
      </c>
      <c r="CD96" s="84">
        <v>0</v>
      </c>
      <c r="CE96" s="84">
        <v>0</v>
      </c>
      <c r="CF96" s="84">
        <v>0</v>
      </c>
      <c r="CG96" s="84">
        <v>0</v>
      </c>
      <c r="CH96" s="84">
        <v>0</v>
      </c>
      <c r="CI96" s="84">
        <v>0</v>
      </c>
      <c r="CJ96" s="84">
        <v>0</v>
      </c>
      <c r="CK96" s="84">
        <v>0</v>
      </c>
      <c r="CL96" s="84">
        <v>0</v>
      </c>
      <c r="CM96" s="84">
        <v>0</v>
      </c>
      <c r="CN96" s="84">
        <v>0</v>
      </c>
      <c r="CO96" s="84">
        <v>0</v>
      </c>
      <c r="CP96" s="84">
        <v>0</v>
      </c>
      <c r="CQ96" s="84">
        <v>0</v>
      </c>
      <c r="CR96" s="84">
        <v>0</v>
      </c>
      <c r="CS96" s="84">
        <v>0</v>
      </c>
      <c r="CT96" s="84">
        <v>0</v>
      </c>
      <c r="CU96" s="84">
        <v>0</v>
      </c>
      <c r="CV96" s="84">
        <v>0</v>
      </c>
      <c r="CW96" s="84">
        <v>0</v>
      </c>
      <c r="CX96" s="84">
        <v>0</v>
      </c>
      <c r="CY96" s="84">
        <v>0</v>
      </c>
      <c r="CZ96" s="84">
        <v>0</v>
      </c>
      <c r="DA96" s="80"/>
      <c r="DB96" s="2"/>
      <c r="DC96" s="2"/>
      <c r="DD96" s="6"/>
    </row>
    <row r="97" spans="1:108" x14ac:dyDescent="0.25">
      <c r="A97" s="2" t="s">
        <v>662</v>
      </c>
      <c r="B97" s="84">
        <v>0</v>
      </c>
      <c r="C97" s="84">
        <v>0</v>
      </c>
      <c r="D97" s="84">
        <v>0</v>
      </c>
      <c r="E97" s="84">
        <v>0</v>
      </c>
      <c r="F97" s="84">
        <v>0</v>
      </c>
      <c r="G97" s="84">
        <v>0</v>
      </c>
      <c r="H97" s="84">
        <v>0</v>
      </c>
      <c r="I97" s="84">
        <v>0</v>
      </c>
      <c r="J97" s="84">
        <v>0</v>
      </c>
      <c r="K97" s="84">
        <v>0</v>
      </c>
      <c r="L97" s="84">
        <v>0</v>
      </c>
      <c r="M97" s="84">
        <v>0</v>
      </c>
      <c r="N97" s="84">
        <v>0</v>
      </c>
      <c r="O97" s="84">
        <v>0</v>
      </c>
      <c r="P97" s="84">
        <v>0</v>
      </c>
      <c r="Q97" s="84">
        <v>0</v>
      </c>
      <c r="R97" s="84">
        <v>0</v>
      </c>
      <c r="S97" s="84">
        <v>1.72303E-2</v>
      </c>
      <c r="T97" s="84">
        <v>0</v>
      </c>
      <c r="U97" s="84">
        <v>0</v>
      </c>
      <c r="V97" s="84">
        <v>0</v>
      </c>
      <c r="W97" s="84">
        <v>0</v>
      </c>
      <c r="X97" s="84">
        <v>0</v>
      </c>
      <c r="Y97" s="84">
        <v>0</v>
      </c>
      <c r="Z97" s="84">
        <v>0</v>
      </c>
      <c r="AA97" s="84">
        <v>0</v>
      </c>
      <c r="AB97" s="84">
        <v>0</v>
      </c>
      <c r="AC97" s="84">
        <v>7.4109100000000004E-4</v>
      </c>
      <c r="AD97" s="84">
        <v>0</v>
      </c>
      <c r="AE97" s="84">
        <v>0</v>
      </c>
      <c r="AF97" s="84">
        <v>0</v>
      </c>
      <c r="AG97" s="84">
        <v>0</v>
      </c>
      <c r="AH97" s="84">
        <v>0</v>
      </c>
      <c r="AI97" s="84">
        <v>0</v>
      </c>
      <c r="AJ97" s="84">
        <v>0</v>
      </c>
      <c r="AK97" s="84">
        <v>4.6802299999999997E-4</v>
      </c>
      <c r="AL97" s="84">
        <v>8.5293200000000004E-4</v>
      </c>
      <c r="AM97" s="84">
        <v>0</v>
      </c>
      <c r="AN97" s="84">
        <v>4.6738500000000002E-2</v>
      </c>
      <c r="AO97" s="84">
        <v>0</v>
      </c>
      <c r="AP97" s="84">
        <v>0</v>
      </c>
      <c r="AQ97" s="84">
        <v>0</v>
      </c>
      <c r="AR97" s="84">
        <v>7.5979400000000005E-4</v>
      </c>
      <c r="AS97" s="84">
        <v>0</v>
      </c>
      <c r="AT97" s="84">
        <v>7.0694300000000002E-2</v>
      </c>
      <c r="AU97" s="84">
        <v>3.0320799999999998E-2</v>
      </c>
      <c r="AV97" s="84">
        <v>0</v>
      </c>
      <c r="AW97" s="84">
        <v>0</v>
      </c>
      <c r="AX97" s="84">
        <v>0</v>
      </c>
      <c r="AY97" s="84">
        <v>0</v>
      </c>
      <c r="AZ97" s="84">
        <v>0</v>
      </c>
      <c r="BA97" s="84">
        <v>0</v>
      </c>
      <c r="BB97" s="84">
        <v>0</v>
      </c>
      <c r="BC97" s="84">
        <v>0</v>
      </c>
      <c r="BD97" s="84">
        <v>0</v>
      </c>
      <c r="BE97" s="84">
        <v>0</v>
      </c>
      <c r="BF97" s="84">
        <v>0</v>
      </c>
      <c r="BG97" s="84">
        <v>0</v>
      </c>
      <c r="BH97" s="84">
        <v>0</v>
      </c>
      <c r="BI97" s="84">
        <v>0</v>
      </c>
      <c r="BJ97" s="84">
        <v>0</v>
      </c>
      <c r="BK97" s="84">
        <v>0</v>
      </c>
      <c r="BL97" s="84">
        <v>0</v>
      </c>
      <c r="BM97" s="84">
        <v>0</v>
      </c>
      <c r="BN97" s="84">
        <v>0</v>
      </c>
      <c r="BO97" s="84">
        <v>0</v>
      </c>
      <c r="BP97" s="84">
        <v>0</v>
      </c>
      <c r="BQ97" s="84">
        <v>0</v>
      </c>
      <c r="BR97" s="84">
        <v>0</v>
      </c>
      <c r="BS97" s="84">
        <v>0</v>
      </c>
      <c r="BT97" s="84">
        <v>0</v>
      </c>
      <c r="BU97" s="84">
        <v>0</v>
      </c>
      <c r="BV97" s="84">
        <v>0</v>
      </c>
      <c r="BW97" s="84">
        <v>0</v>
      </c>
      <c r="BX97" s="84">
        <v>8.2625099999999996E-4</v>
      </c>
      <c r="BY97" s="84">
        <v>5.8786699999999995E-4</v>
      </c>
      <c r="BZ97" s="84">
        <v>0</v>
      </c>
      <c r="CA97" s="84">
        <v>0</v>
      </c>
      <c r="CB97" s="84">
        <v>0</v>
      </c>
      <c r="CC97" s="84">
        <v>0</v>
      </c>
      <c r="CD97" s="84">
        <v>0</v>
      </c>
      <c r="CE97" s="84">
        <v>0</v>
      </c>
      <c r="CF97" s="84">
        <v>0</v>
      </c>
      <c r="CG97" s="84">
        <v>2.6856900000000002E-4</v>
      </c>
      <c r="CH97" s="84">
        <v>0</v>
      </c>
      <c r="CI97" s="84">
        <v>0</v>
      </c>
      <c r="CJ97" s="84">
        <v>0</v>
      </c>
      <c r="CK97" s="84">
        <v>0</v>
      </c>
      <c r="CL97" s="84">
        <v>0</v>
      </c>
      <c r="CM97" s="84">
        <v>0</v>
      </c>
      <c r="CN97" s="84">
        <v>0</v>
      </c>
      <c r="CO97" s="84">
        <v>0</v>
      </c>
      <c r="CP97" s="84">
        <v>0</v>
      </c>
      <c r="CQ97" s="84">
        <v>0</v>
      </c>
      <c r="CR97" s="84">
        <v>8.1367800000000004E-2</v>
      </c>
      <c r="CS97" s="84">
        <v>8.5914100000000001E-4</v>
      </c>
      <c r="CT97" s="84">
        <v>0</v>
      </c>
      <c r="CU97" s="84">
        <v>0</v>
      </c>
      <c r="CV97" s="84">
        <v>0</v>
      </c>
      <c r="CW97" s="84">
        <v>0</v>
      </c>
      <c r="CX97" s="84">
        <v>0</v>
      </c>
      <c r="CY97" s="84">
        <v>0</v>
      </c>
      <c r="CZ97" s="84">
        <v>0</v>
      </c>
      <c r="DA97" s="80"/>
      <c r="DB97" s="2"/>
      <c r="DC97" s="2"/>
      <c r="DD97" s="6"/>
    </row>
    <row r="98" spans="1:108" x14ac:dyDescent="0.25">
      <c r="A98" s="2" t="s">
        <v>297</v>
      </c>
      <c r="B98" s="84">
        <v>0</v>
      </c>
      <c r="C98" s="84">
        <v>0</v>
      </c>
      <c r="D98" s="84">
        <v>0</v>
      </c>
      <c r="E98" s="84">
        <v>0</v>
      </c>
      <c r="F98" s="84">
        <v>0</v>
      </c>
      <c r="G98" s="84">
        <v>0</v>
      </c>
      <c r="H98" s="84">
        <v>0</v>
      </c>
      <c r="I98" s="84">
        <v>0</v>
      </c>
      <c r="J98" s="84">
        <v>0</v>
      </c>
      <c r="K98" s="84">
        <v>0</v>
      </c>
      <c r="L98" s="84">
        <v>0</v>
      </c>
      <c r="M98" s="84">
        <v>0</v>
      </c>
      <c r="N98" s="84">
        <v>0</v>
      </c>
      <c r="O98" s="84">
        <v>0</v>
      </c>
      <c r="P98" s="84">
        <v>0</v>
      </c>
      <c r="Q98" s="84">
        <v>0</v>
      </c>
      <c r="R98" s="84">
        <v>0</v>
      </c>
      <c r="S98" s="84">
        <v>0</v>
      </c>
      <c r="T98" s="84">
        <v>0</v>
      </c>
      <c r="U98" s="84">
        <v>0</v>
      </c>
      <c r="V98" s="84">
        <v>0</v>
      </c>
      <c r="W98" s="84">
        <v>0</v>
      </c>
      <c r="X98" s="84">
        <v>0</v>
      </c>
      <c r="Y98" s="84">
        <v>0</v>
      </c>
      <c r="Z98" s="84">
        <v>0</v>
      </c>
      <c r="AA98" s="84">
        <v>0</v>
      </c>
      <c r="AB98" s="84">
        <v>0</v>
      </c>
      <c r="AC98" s="84">
        <v>0</v>
      </c>
      <c r="AD98" s="84">
        <v>0</v>
      </c>
      <c r="AE98" s="84">
        <v>0</v>
      </c>
      <c r="AF98" s="84">
        <v>0</v>
      </c>
      <c r="AG98" s="84">
        <v>0</v>
      </c>
      <c r="AH98" s="84">
        <v>0</v>
      </c>
      <c r="AI98" s="84">
        <v>0</v>
      </c>
      <c r="AJ98" s="84">
        <v>0</v>
      </c>
      <c r="AK98" s="84">
        <v>0</v>
      </c>
      <c r="AL98" s="84">
        <v>0</v>
      </c>
      <c r="AM98" s="84">
        <v>0</v>
      </c>
      <c r="AN98" s="84">
        <v>0</v>
      </c>
      <c r="AO98" s="84">
        <v>0</v>
      </c>
      <c r="AP98" s="84">
        <v>0</v>
      </c>
      <c r="AQ98" s="84">
        <v>0</v>
      </c>
      <c r="AR98" s="84">
        <v>0</v>
      </c>
      <c r="AS98" s="84">
        <v>0</v>
      </c>
      <c r="AT98" s="84">
        <v>0</v>
      </c>
      <c r="AU98" s="84">
        <v>0</v>
      </c>
      <c r="AV98" s="84">
        <v>0</v>
      </c>
      <c r="AW98" s="84">
        <v>0</v>
      </c>
      <c r="AX98" s="84">
        <v>0</v>
      </c>
      <c r="AY98" s="84">
        <v>0</v>
      </c>
      <c r="AZ98" s="84">
        <v>0</v>
      </c>
      <c r="BA98" s="84">
        <v>0</v>
      </c>
      <c r="BB98" s="84">
        <v>0</v>
      </c>
      <c r="BC98" s="84">
        <v>0</v>
      </c>
      <c r="BD98" s="84">
        <v>0</v>
      </c>
      <c r="BE98" s="84">
        <v>0</v>
      </c>
      <c r="BF98" s="84">
        <v>0</v>
      </c>
      <c r="BG98" s="84">
        <v>0</v>
      </c>
      <c r="BH98" s="84">
        <v>0</v>
      </c>
      <c r="BI98" s="84">
        <v>0</v>
      </c>
      <c r="BJ98" s="84">
        <v>0</v>
      </c>
      <c r="BK98" s="84">
        <v>0</v>
      </c>
      <c r="BL98" s="84">
        <v>0</v>
      </c>
      <c r="BM98" s="84">
        <v>0</v>
      </c>
      <c r="BN98" s="84">
        <v>0</v>
      </c>
      <c r="BO98" s="84">
        <v>0</v>
      </c>
      <c r="BP98" s="84">
        <v>0</v>
      </c>
      <c r="BQ98" s="84">
        <v>0</v>
      </c>
      <c r="BR98" s="84">
        <v>0</v>
      </c>
      <c r="BS98" s="84">
        <v>0</v>
      </c>
      <c r="BT98" s="84">
        <v>0</v>
      </c>
      <c r="BU98" s="84">
        <v>0</v>
      </c>
      <c r="BV98" s="84">
        <v>0</v>
      </c>
      <c r="BW98" s="84">
        <v>0</v>
      </c>
      <c r="BX98" s="84">
        <v>0</v>
      </c>
      <c r="BY98" s="84">
        <v>0</v>
      </c>
      <c r="BZ98" s="84">
        <v>0</v>
      </c>
      <c r="CA98" s="84">
        <v>0</v>
      </c>
      <c r="CB98" s="84">
        <v>0</v>
      </c>
      <c r="CC98" s="84">
        <v>0</v>
      </c>
      <c r="CD98" s="84">
        <v>0</v>
      </c>
      <c r="CE98" s="84">
        <v>0</v>
      </c>
      <c r="CF98" s="84">
        <v>0</v>
      </c>
      <c r="CG98" s="84">
        <v>0</v>
      </c>
      <c r="CH98" s="84">
        <v>0</v>
      </c>
      <c r="CI98" s="84">
        <v>0</v>
      </c>
      <c r="CJ98" s="84">
        <v>0</v>
      </c>
      <c r="CK98" s="84">
        <v>0</v>
      </c>
      <c r="CL98" s="84">
        <v>0</v>
      </c>
      <c r="CM98" s="84">
        <v>0</v>
      </c>
      <c r="CN98" s="84">
        <v>0</v>
      </c>
      <c r="CO98" s="84">
        <v>0</v>
      </c>
      <c r="CP98" s="84">
        <v>0</v>
      </c>
      <c r="CQ98" s="84">
        <v>0</v>
      </c>
      <c r="CR98" s="84">
        <v>0</v>
      </c>
      <c r="CS98" s="84">
        <v>0</v>
      </c>
      <c r="CT98" s="84">
        <v>0</v>
      </c>
      <c r="CU98" s="84">
        <v>0</v>
      </c>
      <c r="CV98" s="84">
        <v>0</v>
      </c>
      <c r="CW98" s="84">
        <v>0</v>
      </c>
      <c r="CX98" s="84">
        <v>0</v>
      </c>
      <c r="CY98" s="84">
        <v>0</v>
      </c>
      <c r="CZ98" s="84">
        <v>0</v>
      </c>
      <c r="DA98" s="80"/>
      <c r="DB98" s="2"/>
      <c r="DC98" s="2"/>
      <c r="DD98" s="6"/>
    </row>
    <row r="99" spans="1:108" x14ac:dyDescent="0.25">
      <c r="A99" s="2" t="s">
        <v>300</v>
      </c>
      <c r="B99" s="84">
        <v>0</v>
      </c>
      <c r="C99" s="84">
        <v>0</v>
      </c>
      <c r="D99" s="84">
        <v>0</v>
      </c>
      <c r="E99" s="84">
        <v>0</v>
      </c>
      <c r="F99" s="84">
        <v>0</v>
      </c>
      <c r="G99" s="84">
        <v>0</v>
      </c>
      <c r="H99" s="84">
        <v>0</v>
      </c>
      <c r="I99" s="84">
        <v>0</v>
      </c>
      <c r="J99" s="84">
        <v>0</v>
      </c>
      <c r="K99" s="84">
        <v>0</v>
      </c>
      <c r="L99" s="84">
        <v>0</v>
      </c>
      <c r="M99" s="84">
        <v>0</v>
      </c>
      <c r="N99" s="84">
        <v>0</v>
      </c>
      <c r="O99" s="84">
        <v>0</v>
      </c>
      <c r="P99" s="84">
        <v>0</v>
      </c>
      <c r="Q99" s="84">
        <v>0</v>
      </c>
      <c r="R99" s="84">
        <v>0</v>
      </c>
      <c r="S99" s="84">
        <v>0</v>
      </c>
      <c r="T99" s="84">
        <v>0</v>
      </c>
      <c r="U99" s="84">
        <v>0</v>
      </c>
      <c r="V99" s="84">
        <v>0</v>
      </c>
      <c r="W99" s="84">
        <v>0</v>
      </c>
      <c r="X99" s="84">
        <v>0</v>
      </c>
      <c r="Y99" s="84">
        <v>0</v>
      </c>
      <c r="Z99" s="84">
        <v>0</v>
      </c>
      <c r="AA99" s="84">
        <v>0</v>
      </c>
      <c r="AB99" s="84">
        <v>0</v>
      </c>
      <c r="AC99" s="84">
        <v>0</v>
      </c>
      <c r="AD99" s="84">
        <v>0</v>
      </c>
      <c r="AE99" s="84">
        <v>0</v>
      </c>
      <c r="AF99" s="84">
        <v>0</v>
      </c>
      <c r="AG99" s="84">
        <v>0</v>
      </c>
      <c r="AH99" s="84">
        <v>0</v>
      </c>
      <c r="AI99" s="84">
        <v>0</v>
      </c>
      <c r="AJ99" s="84">
        <v>0</v>
      </c>
      <c r="AK99" s="84">
        <v>0</v>
      </c>
      <c r="AL99" s="84">
        <v>0</v>
      </c>
      <c r="AM99" s="84">
        <v>0</v>
      </c>
      <c r="AN99" s="84">
        <v>0</v>
      </c>
      <c r="AO99" s="84">
        <v>0</v>
      </c>
      <c r="AP99" s="84">
        <v>0</v>
      </c>
      <c r="AQ99" s="84">
        <v>0</v>
      </c>
      <c r="AR99" s="84">
        <v>0</v>
      </c>
      <c r="AS99" s="84">
        <v>0</v>
      </c>
      <c r="AT99" s="84">
        <v>0</v>
      </c>
      <c r="AU99" s="84">
        <v>0</v>
      </c>
      <c r="AV99" s="84">
        <v>0</v>
      </c>
      <c r="AW99" s="84">
        <v>0</v>
      </c>
      <c r="AX99" s="84">
        <v>0</v>
      </c>
      <c r="AY99" s="84">
        <v>0</v>
      </c>
      <c r="AZ99" s="84">
        <v>0</v>
      </c>
      <c r="BA99" s="84">
        <v>0</v>
      </c>
      <c r="BB99" s="84">
        <v>0</v>
      </c>
      <c r="BC99" s="84">
        <v>0</v>
      </c>
      <c r="BD99" s="84">
        <v>0</v>
      </c>
      <c r="BE99" s="84">
        <v>0</v>
      </c>
      <c r="BF99" s="84">
        <v>0</v>
      </c>
      <c r="BG99" s="84">
        <v>0</v>
      </c>
      <c r="BH99" s="84">
        <v>0</v>
      </c>
      <c r="BI99" s="84">
        <v>0</v>
      </c>
      <c r="BJ99" s="84">
        <v>0</v>
      </c>
      <c r="BK99" s="84">
        <v>0</v>
      </c>
      <c r="BL99" s="84">
        <v>0</v>
      </c>
      <c r="BM99" s="84">
        <v>0</v>
      </c>
      <c r="BN99" s="84">
        <v>0</v>
      </c>
      <c r="BO99" s="84">
        <v>0</v>
      </c>
      <c r="BP99" s="84">
        <v>0</v>
      </c>
      <c r="BQ99" s="84">
        <v>0</v>
      </c>
      <c r="BR99" s="84">
        <v>0</v>
      </c>
      <c r="BS99" s="84">
        <v>0</v>
      </c>
      <c r="BT99" s="84">
        <v>0</v>
      </c>
      <c r="BU99" s="84">
        <v>0</v>
      </c>
      <c r="BV99" s="84">
        <v>0</v>
      </c>
      <c r="BW99" s="84">
        <v>0</v>
      </c>
      <c r="BX99" s="84">
        <v>0</v>
      </c>
      <c r="BY99" s="84">
        <v>0</v>
      </c>
      <c r="BZ99" s="84">
        <v>0</v>
      </c>
      <c r="CA99" s="84">
        <v>0</v>
      </c>
      <c r="CB99" s="84">
        <v>0</v>
      </c>
      <c r="CC99" s="84">
        <v>0</v>
      </c>
      <c r="CD99" s="84">
        <v>0</v>
      </c>
      <c r="CE99" s="84">
        <v>0</v>
      </c>
      <c r="CF99" s="84">
        <v>0</v>
      </c>
      <c r="CG99" s="84">
        <v>0</v>
      </c>
      <c r="CH99" s="84">
        <v>0</v>
      </c>
      <c r="CI99" s="84">
        <v>0</v>
      </c>
      <c r="CJ99" s="84">
        <v>0</v>
      </c>
      <c r="CK99" s="84">
        <v>0</v>
      </c>
      <c r="CL99" s="84">
        <v>0</v>
      </c>
      <c r="CM99" s="84">
        <v>0</v>
      </c>
      <c r="CN99" s="84">
        <v>0</v>
      </c>
      <c r="CO99" s="84">
        <v>0</v>
      </c>
      <c r="CP99" s="84">
        <v>0</v>
      </c>
      <c r="CQ99" s="84">
        <v>0</v>
      </c>
      <c r="CR99" s="84">
        <v>0</v>
      </c>
      <c r="CS99" s="84">
        <v>0</v>
      </c>
      <c r="CT99" s="84">
        <v>0</v>
      </c>
      <c r="CU99" s="84">
        <v>0</v>
      </c>
      <c r="CV99" s="84">
        <v>0</v>
      </c>
      <c r="CW99" s="84">
        <v>0</v>
      </c>
      <c r="CX99" s="84">
        <v>0</v>
      </c>
      <c r="CY99" s="84">
        <v>0</v>
      </c>
      <c r="CZ99" s="84">
        <v>0</v>
      </c>
      <c r="DA99" s="80"/>
      <c r="DB99" s="2"/>
      <c r="DC99" s="2"/>
      <c r="DD99" s="6"/>
    </row>
    <row r="100" spans="1:108" x14ac:dyDescent="0.25">
      <c r="A100" s="2" t="s">
        <v>303</v>
      </c>
      <c r="B100" s="84">
        <v>0</v>
      </c>
      <c r="C100" s="84">
        <v>0</v>
      </c>
      <c r="D100" s="84">
        <v>0</v>
      </c>
      <c r="E100" s="84">
        <v>0</v>
      </c>
      <c r="F100" s="84">
        <v>0</v>
      </c>
      <c r="G100" s="84">
        <v>0</v>
      </c>
      <c r="H100" s="84">
        <v>0</v>
      </c>
      <c r="I100" s="84">
        <v>0</v>
      </c>
      <c r="J100" s="84">
        <v>0</v>
      </c>
      <c r="K100" s="84">
        <v>0</v>
      </c>
      <c r="L100" s="84">
        <v>0</v>
      </c>
      <c r="M100" s="84">
        <v>0</v>
      </c>
      <c r="N100" s="84">
        <v>0</v>
      </c>
      <c r="O100" s="84">
        <v>0</v>
      </c>
      <c r="P100" s="84">
        <v>0</v>
      </c>
      <c r="Q100" s="84">
        <v>0</v>
      </c>
      <c r="R100" s="84">
        <v>0</v>
      </c>
      <c r="S100" s="84">
        <v>0</v>
      </c>
      <c r="T100" s="84">
        <v>0</v>
      </c>
      <c r="U100" s="84">
        <v>0</v>
      </c>
      <c r="V100" s="84">
        <v>0</v>
      </c>
      <c r="W100" s="84">
        <v>0</v>
      </c>
      <c r="X100" s="84">
        <v>0</v>
      </c>
      <c r="Y100" s="84">
        <v>0</v>
      </c>
      <c r="Z100" s="84">
        <v>0</v>
      </c>
      <c r="AA100" s="84">
        <v>0</v>
      </c>
      <c r="AB100" s="84">
        <v>0</v>
      </c>
      <c r="AC100" s="84">
        <v>2.4218500000000001E-3</v>
      </c>
      <c r="AD100" s="84">
        <v>0</v>
      </c>
      <c r="AE100" s="84">
        <v>0</v>
      </c>
      <c r="AF100" s="84">
        <v>0</v>
      </c>
      <c r="AG100" s="84">
        <v>0</v>
      </c>
      <c r="AH100" s="84">
        <v>0</v>
      </c>
      <c r="AI100" s="84">
        <v>0</v>
      </c>
      <c r="AJ100" s="84">
        <v>0</v>
      </c>
      <c r="AK100" s="84">
        <v>1.47912E-3</v>
      </c>
      <c r="AL100" s="84">
        <v>0</v>
      </c>
      <c r="AM100" s="84">
        <v>0</v>
      </c>
      <c r="AN100" s="84">
        <v>0</v>
      </c>
      <c r="AO100" s="84">
        <v>0</v>
      </c>
      <c r="AP100" s="84">
        <v>0</v>
      </c>
      <c r="AQ100" s="84">
        <v>0</v>
      </c>
      <c r="AR100" s="84">
        <v>2.47007E-3</v>
      </c>
      <c r="AS100" s="84">
        <v>0</v>
      </c>
      <c r="AT100" s="84">
        <v>0</v>
      </c>
      <c r="AU100" s="84">
        <v>4.73926E-2</v>
      </c>
      <c r="AV100" s="84">
        <v>0</v>
      </c>
      <c r="AW100" s="84">
        <v>0</v>
      </c>
      <c r="AX100" s="84">
        <v>0</v>
      </c>
      <c r="AY100" s="84">
        <v>0</v>
      </c>
      <c r="AZ100" s="84">
        <v>0</v>
      </c>
      <c r="BA100" s="84">
        <v>0</v>
      </c>
      <c r="BB100" s="84">
        <v>0</v>
      </c>
      <c r="BC100" s="84">
        <v>0</v>
      </c>
      <c r="BD100" s="84">
        <v>0</v>
      </c>
      <c r="BE100" s="84">
        <v>0</v>
      </c>
      <c r="BF100" s="84">
        <v>0</v>
      </c>
      <c r="BG100" s="84">
        <v>0</v>
      </c>
      <c r="BH100" s="84">
        <v>0</v>
      </c>
      <c r="BI100" s="84">
        <v>0</v>
      </c>
      <c r="BJ100" s="84">
        <v>0</v>
      </c>
      <c r="BK100" s="84">
        <v>0</v>
      </c>
      <c r="BL100" s="84">
        <v>0</v>
      </c>
      <c r="BM100" s="84">
        <v>0</v>
      </c>
      <c r="BN100" s="84">
        <v>0</v>
      </c>
      <c r="BO100" s="84">
        <v>0</v>
      </c>
      <c r="BP100" s="84">
        <v>0</v>
      </c>
      <c r="BQ100" s="84">
        <v>0</v>
      </c>
      <c r="BR100" s="84">
        <v>0</v>
      </c>
      <c r="BS100" s="84">
        <v>0</v>
      </c>
      <c r="BT100" s="84">
        <v>0</v>
      </c>
      <c r="BU100" s="84">
        <v>0</v>
      </c>
      <c r="BV100" s="84">
        <v>0</v>
      </c>
      <c r="BW100" s="84">
        <v>0</v>
      </c>
      <c r="BX100" s="84">
        <v>0</v>
      </c>
      <c r="BY100" s="84">
        <v>2.0319700000000001E-3</v>
      </c>
      <c r="BZ100" s="84">
        <v>0</v>
      </c>
      <c r="CA100" s="84">
        <v>0</v>
      </c>
      <c r="CB100" s="84">
        <v>0</v>
      </c>
      <c r="CC100" s="84">
        <v>0</v>
      </c>
      <c r="CD100" s="84">
        <v>0</v>
      </c>
      <c r="CE100" s="84">
        <v>0</v>
      </c>
      <c r="CF100" s="84">
        <v>0</v>
      </c>
      <c r="CG100" s="84">
        <v>0</v>
      </c>
      <c r="CH100" s="84">
        <v>0</v>
      </c>
      <c r="CI100" s="84">
        <v>0</v>
      </c>
      <c r="CJ100" s="84">
        <v>0</v>
      </c>
      <c r="CK100" s="84">
        <v>0</v>
      </c>
      <c r="CL100" s="84">
        <v>0</v>
      </c>
      <c r="CM100" s="84">
        <v>0</v>
      </c>
      <c r="CN100" s="84">
        <v>0</v>
      </c>
      <c r="CO100" s="84">
        <v>0</v>
      </c>
      <c r="CP100" s="84">
        <v>0</v>
      </c>
      <c r="CQ100" s="84">
        <v>0</v>
      </c>
      <c r="CR100" s="84">
        <v>0</v>
      </c>
      <c r="CS100" s="84">
        <v>0</v>
      </c>
      <c r="CT100" s="84">
        <v>0</v>
      </c>
      <c r="CU100" s="84">
        <v>0</v>
      </c>
      <c r="CV100" s="84">
        <v>0</v>
      </c>
      <c r="CW100" s="84">
        <v>0</v>
      </c>
      <c r="CX100" s="84">
        <v>0</v>
      </c>
      <c r="CY100" s="84">
        <v>0</v>
      </c>
      <c r="CZ100" s="84">
        <v>0</v>
      </c>
      <c r="DA100" s="80"/>
      <c r="DB100" s="2"/>
      <c r="DC100" s="2"/>
      <c r="DD100" s="6"/>
    </row>
    <row r="101" spans="1:108" x14ac:dyDescent="0.25">
      <c r="A101" s="2" t="s">
        <v>306</v>
      </c>
      <c r="B101" s="84">
        <v>0</v>
      </c>
      <c r="C101" s="84">
        <v>0</v>
      </c>
      <c r="D101" s="84">
        <v>0</v>
      </c>
      <c r="E101" s="84">
        <v>0</v>
      </c>
      <c r="F101" s="84">
        <v>0</v>
      </c>
      <c r="G101" s="84">
        <v>0</v>
      </c>
      <c r="H101" s="84">
        <v>0</v>
      </c>
      <c r="I101" s="84">
        <v>0</v>
      </c>
      <c r="J101" s="84">
        <v>0</v>
      </c>
      <c r="K101" s="84">
        <v>0</v>
      </c>
      <c r="L101" s="84">
        <v>0</v>
      </c>
      <c r="M101" s="84">
        <v>0</v>
      </c>
      <c r="N101" s="84">
        <v>0</v>
      </c>
      <c r="O101" s="84">
        <v>0</v>
      </c>
      <c r="P101" s="84">
        <v>0</v>
      </c>
      <c r="Q101" s="84">
        <v>0</v>
      </c>
      <c r="R101" s="84">
        <v>0</v>
      </c>
      <c r="S101" s="84">
        <v>0</v>
      </c>
      <c r="T101" s="84">
        <v>0</v>
      </c>
      <c r="U101" s="84">
        <v>0</v>
      </c>
      <c r="V101" s="84">
        <v>0</v>
      </c>
      <c r="W101" s="84">
        <v>0</v>
      </c>
      <c r="X101" s="84">
        <v>0</v>
      </c>
      <c r="Y101" s="84">
        <v>0</v>
      </c>
      <c r="Z101" s="84">
        <v>0</v>
      </c>
      <c r="AA101" s="84">
        <v>0</v>
      </c>
      <c r="AB101" s="84">
        <v>0</v>
      </c>
      <c r="AC101" s="84">
        <v>1.04201E-5</v>
      </c>
      <c r="AD101" s="84">
        <v>0</v>
      </c>
      <c r="AE101" s="84">
        <v>0</v>
      </c>
      <c r="AF101" s="84">
        <v>0</v>
      </c>
      <c r="AG101" s="84">
        <v>0</v>
      </c>
      <c r="AH101" s="84">
        <v>0</v>
      </c>
      <c r="AI101" s="84">
        <v>0</v>
      </c>
      <c r="AJ101" s="84">
        <v>0</v>
      </c>
      <c r="AK101" s="84">
        <v>0</v>
      </c>
      <c r="AL101" s="84">
        <v>0</v>
      </c>
      <c r="AM101" s="84">
        <v>0</v>
      </c>
      <c r="AN101" s="84">
        <v>0</v>
      </c>
      <c r="AO101" s="84">
        <v>0</v>
      </c>
      <c r="AP101" s="84">
        <v>0</v>
      </c>
      <c r="AQ101" s="84">
        <v>0</v>
      </c>
      <c r="AR101" s="84">
        <v>0</v>
      </c>
      <c r="AS101" s="84">
        <v>0</v>
      </c>
      <c r="AT101" s="84">
        <v>0</v>
      </c>
      <c r="AU101" s="84">
        <v>1.7300200000000001E-4</v>
      </c>
      <c r="AV101" s="84">
        <v>0</v>
      </c>
      <c r="AW101" s="84">
        <v>0</v>
      </c>
      <c r="AX101" s="84">
        <v>0</v>
      </c>
      <c r="AY101" s="84">
        <v>0</v>
      </c>
      <c r="AZ101" s="84">
        <v>0</v>
      </c>
      <c r="BA101" s="84">
        <v>0</v>
      </c>
      <c r="BB101" s="84">
        <v>0</v>
      </c>
      <c r="BC101" s="84">
        <v>0</v>
      </c>
      <c r="BD101" s="84">
        <v>0</v>
      </c>
      <c r="BE101" s="84">
        <v>0</v>
      </c>
      <c r="BF101" s="84">
        <v>0</v>
      </c>
      <c r="BG101" s="84">
        <v>0</v>
      </c>
      <c r="BH101" s="84">
        <v>0</v>
      </c>
      <c r="BI101" s="84">
        <v>0</v>
      </c>
      <c r="BJ101" s="84">
        <v>0</v>
      </c>
      <c r="BK101" s="84">
        <v>0</v>
      </c>
      <c r="BL101" s="84">
        <v>0</v>
      </c>
      <c r="BM101" s="84">
        <v>0</v>
      </c>
      <c r="BN101" s="84">
        <v>0</v>
      </c>
      <c r="BO101" s="84">
        <v>0</v>
      </c>
      <c r="BP101" s="84">
        <v>0</v>
      </c>
      <c r="BQ101" s="84">
        <v>0</v>
      </c>
      <c r="BR101" s="84">
        <v>0</v>
      </c>
      <c r="BS101" s="84">
        <v>0</v>
      </c>
      <c r="BT101" s="84">
        <v>0</v>
      </c>
      <c r="BU101" s="84">
        <v>0</v>
      </c>
      <c r="BV101" s="84">
        <v>0</v>
      </c>
      <c r="BW101" s="84">
        <v>0</v>
      </c>
      <c r="BX101" s="84">
        <v>0</v>
      </c>
      <c r="BY101" s="84">
        <v>8.7258200000000001E-6</v>
      </c>
      <c r="BZ101" s="84">
        <v>0</v>
      </c>
      <c r="CA101" s="84">
        <v>0</v>
      </c>
      <c r="CB101" s="84">
        <v>0</v>
      </c>
      <c r="CC101" s="84">
        <v>0</v>
      </c>
      <c r="CD101" s="84">
        <v>0</v>
      </c>
      <c r="CE101" s="84">
        <v>0</v>
      </c>
      <c r="CF101" s="84">
        <v>0</v>
      </c>
      <c r="CG101" s="84">
        <v>0</v>
      </c>
      <c r="CH101" s="84">
        <v>0</v>
      </c>
      <c r="CI101" s="84">
        <v>0</v>
      </c>
      <c r="CJ101" s="84">
        <v>0</v>
      </c>
      <c r="CK101" s="84">
        <v>0</v>
      </c>
      <c r="CL101" s="84">
        <v>0</v>
      </c>
      <c r="CM101" s="84">
        <v>0</v>
      </c>
      <c r="CN101" s="84">
        <v>0</v>
      </c>
      <c r="CO101" s="84">
        <v>0</v>
      </c>
      <c r="CP101" s="84">
        <v>0</v>
      </c>
      <c r="CQ101" s="84">
        <v>0</v>
      </c>
      <c r="CR101" s="84">
        <v>0</v>
      </c>
      <c r="CS101" s="84">
        <v>0</v>
      </c>
      <c r="CT101" s="84">
        <v>0</v>
      </c>
      <c r="CU101" s="84">
        <v>0</v>
      </c>
      <c r="CV101" s="84">
        <v>0</v>
      </c>
      <c r="CW101" s="84">
        <v>0</v>
      </c>
      <c r="CX101" s="84">
        <v>0</v>
      </c>
      <c r="CY101" s="84">
        <v>0</v>
      </c>
      <c r="CZ101" s="84">
        <v>0</v>
      </c>
      <c r="DA101" s="80"/>
      <c r="DB101" s="2"/>
      <c r="DC101" s="2"/>
      <c r="DD101" s="6"/>
    </row>
    <row r="102" spans="1:108" x14ac:dyDescent="0.25">
      <c r="A102" s="2" t="s">
        <v>309</v>
      </c>
      <c r="B102" s="84">
        <v>0</v>
      </c>
      <c r="C102" s="84">
        <v>0</v>
      </c>
      <c r="D102" s="84">
        <v>0</v>
      </c>
      <c r="E102" s="84">
        <v>0</v>
      </c>
      <c r="F102" s="84">
        <v>0</v>
      </c>
      <c r="G102" s="84">
        <v>0</v>
      </c>
      <c r="H102" s="84">
        <v>0</v>
      </c>
      <c r="I102" s="84">
        <v>0</v>
      </c>
      <c r="J102" s="84">
        <v>0</v>
      </c>
      <c r="K102" s="84">
        <v>0</v>
      </c>
      <c r="L102" s="84">
        <v>0</v>
      </c>
      <c r="M102" s="84">
        <v>0</v>
      </c>
      <c r="N102" s="84">
        <v>0</v>
      </c>
      <c r="O102" s="84">
        <v>0</v>
      </c>
      <c r="P102" s="84">
        <v>0</v>
      </c>
      <c r="Q102" s="84">
        <v>0</v>
      </c>
      <c r="R102" s="84">
        <v>0</v>
      </c>
      <c r="S102" s="84">
        <v>0</v>
      </c>
      <c r="T102" s="84">
        <v>0</v>
      </c>
      <c r="U102" s="84">
        <v>0</v>
      </c>
      <c r="V102" s="84">
        <v>0</v>
      </c>
      <c r="W102" s="84">
        <v>0</v>
      </c>
      <c r="X102" s="84">
        <v>0</v>
      </c>
      <c r="Y102" s="84">
        <v>0</v>
      </c>
      <c r="Z102" s="84">
        <v>0</v>
      </c>
      <c r="AA102" s="84">
        <v>0</v>
      </c>
      <c r="AB102" s="84">
        <v>0</v>
      </c>
      <c r="AC102" s="84">
        <v>7.3871500000000006E-5</v>
      </c>
      <c r="AD102" s="84">
        <v>0</v>
      </c>
      <c r="AE102" s="84">
        <v>0</v>
      </c>
      <c r="AF102" s="84">
        <v>0</v>
      </c>
      <c r="AG102" s="84">
        <v>0</v>
      </c>
      <c r="AH102" s="84">
        <v>0</v>
      </c>
      <c r="AI102" s="84">
        <v>0</v>
      </c>
      <c r="AJ102" s="84">
        <v>0</v>
      </c>
      <c r="AK102" s="84">
        <v>0</v>
      </c>
      <c r="AL102" s="84">
        <v>0</v>
      </c>
      <c r="AM102" s="84">
        <v>0</v>
      </c>
      <c r="AN102" s="84">
        <v>0</v>
      </c>
      <c r="AO102" s="84">
        <v>0</v>
      </c>
      <c r="AP102" s="84">
        <v>0</v>
      </c>
      <c r="AQ102" s="84">
        <v>0</v>
      </c>
      <c r="AR102" s="84">
        <v>0</v>
      </c>
      <c r="AS102" s="84">
        <v>0</v>
      </c>
      <c r="AT102" s="84">
        <v>0</v>
      </c>
      <c r="AU102" s="84">
        <v>1.2264699999999999E-3</v>
      </c>
      <c r="AV102" s="84">
        <v>0</v>
      </c>
      <c r="AW102" s="84">
        <v>0</v>
      </c>
      <c r="AX102" s="84">
        <v>0</v>
      </c>
      <c r="AY102" s="84">
        <v>0</v>
      </c>
      <c r="AZ102" s="84">
        <v>0</v>
      </c>
      <c r="BA102" s="84">
        <v>0</v>
      </c>
      <c r="BB102" s="84">
        <v>0</v>
      </c>
      <c r="BC102" s="84">
        <v>0</v>
      </c>
      <c r="BD102" s="84">
        <v>0</v>
      </c>
      <c r="BE102" s="84">
        <v>0</v>
      </c>
      <c r="BF102" s="84">
        <v>0</v>
      </c>
      <c r="BG102" s="84">
        <v>0</v>
      </c>
      <c r="BH102" s="84">
        <v>0</v>
      </c>
      <c r="BI102" s="84">
        <v>0</v>
      </c>
      <c r="BJ102" s="84">
        <v>0</v>
      </c>
      <c r="BK102" s="84">
        <v>0</v>
      </c>
      <c r="BL102" s="84">
        <v>0</v>
      </c>
      <c r="BM102" s="84">
        <v>0</v>
      </c>
      <c r="BN102" s="84">
        <v>0</v>
      </c>
      <c r="BO102" s="84">
        <v>0</v>
      </c>
      <c r="BP102" s="84">
        <v>0</v>
      </c>
      <c r="BQ102" s="84">
        <v>0</v>
      </c>
      <c r="BR102" s="84">
        <v>0</v>
      </c>
      <c r="BS102" s="84">
        <v>0</v>
      </c>
      <c r="BT102" s="84">
        <v>0</v>
      </c>
      <c r="BU102" s="84">
        <v>0</v>
      </c>
      <c r="BV102" s="84">
        <v>0</v>
      </c>
      <c r="BW102" s="84">
        <v>0</v>
      </c>
      <c r="BX102" s="84">
        <v>0</v>
      </c>
      <c r="BY102" s="84">
        <v>6.1860100000000001E-5</v>
      </c>
      <c r="BZ102" s="84">
        <v>0</v>
      </c>
      <c r="CA102" s="84">
        <v>0</v>
      </c>
      <c r="CB102" s="84">
        <v>0</v>
      </c>
      <c r="CC102" s="84">
        <v>0</v>
      </c>
      <c r="CD102" s="84">
        <v>0</v>
      </c>
      <c r="CE102" s="84">
        <v>0</v>
      </c>
      <c r="CF102" s="84">
        <v>0</v>
      </c>
      <c r="CG102" s="84">
        <v>0</v>
      </c>
      <c r="CH102" s="84">
        <v>0</v>
      </c>
      <c r="CI102" s="84">
        <v>0</v>
      </c>
      <c r="CJ102" s="84">
        <v>0</v>
      </c>
      <c r="CK102" s="84">
        <v>0</v>
      </c>
      <c r="CL102" s="84">
        <v>0</v>
      </c>
      <c r="CM102" s="84">
        <v>0</v>
      </c>
      <c r="CN102" s="84">
        <v>0</v>
      </c>
      <c r="CO102" s="84">
        <v>0</v>
      </c>
      <c r="CP102" s="84">
        <v>0</v>
      </c>
      <c r="CQ102" s="84">
        <v>0</v>
      </c>
      <c r="CR102" s="84">
        <v>0</v>
      </c>
      <c r="CS102" s="84">
        <v>0</v>
      </c>
      <c r="CT102" s="84">
        <v>0</v>
      </c>
      <c r="CU102" s="84">
        <v>0</v>
      </c>
      <c r="CV102" s="84">
        <v>0</v>
      </c>
      <c r="CW102" s="84">
        <v>0</v>
      </c>
      <c r="CX102" s="84">
        <v>0</v>
      </c>
      <c r="CY102" s="84">
        <v>0</v>
      </c>
      <c r="CZ102" s="84">
        <v>0</v>
      </c>
      <c r="DA102" s="80"/>
      <c r="DB102" s="2"/>
      <c r="DC102" s="2"/>
      <c r="DD102" s="6"/>
    </row>
    <row r="103" spans="1:108" x14ac:dyDescent="0.25">
      <c r="A103" s="2" t="s">
        <v>312</v>
      </c>
      <c r="B103" s="84">
        <v>0</v>
      </c>
      <c r="C103" s="84">
        <v>0</v>
      </c>
      <c r="D103" s="84">
        <v>0</v>
      </c>
      <c r="E103" s="84">
        <v>0</v>
      </c>
      <c r="F103" s="84">
        <v>0</v>
      </c>
      <c r="G103" s="84">
        <v>0</v>
      </c>
      <c r="H103" s="84">
        <v>0</v>
      </c>
      <c r="I103" s="84">
        <v>0</v>
      </c>
      <c r="J103" s="84">
        <v>0</v>
      </c>
      <c r="K103" s="84">
        <v>0</v>
      </c>
      <c r="L103" s="84">
        <v>0</v>
      </c>
      <c r="M103" s="84">
        <v>0</v>
      </c>
      <c r="N103" s="84">
        <v>0</v>
      </c>
      <c r="O103" s="84">
        <v>0</v>
      </c>
      <c r="P103" s="84">
        <v>0</v>
      </c>
      <c r="Q103" s="84">
        <v>0</v>
      </c>
      <c r="R103" s="84">
        <v>0</v>
      </c>
      <c r="S103" s="84">
        <v>0</v>
      </c>
      <c r="T103" s="84">
        <v>0</v>
      </c>
      <c r="U103" s="84">
        <v>0</v>
      </c>
      <c r="V103" s="84">
        <v>0</v>
      </c>
      <c r="W103" s="84">
        <v>0</v>
      </c>
      <c r="X103" s="84">
        <v>0</v>
      </c>
      <c r="Y103" s="84">
        <v>0</v>
      </c>
      <c r="Z103" s="84">
        <v>0</v>
      </c>
      <c r="AA103" s="84">
        <v>0</v>
      </c>
      <c r="AB103" s="84">
        <v>0</v>
      </c>
      <c r="AC103" s="84">
        <v>0</v>
      </c>
      <c r="AD103" s="84">
        <v>0</v>
      </c>
      <c r="AE103" s="84">
        <v>0</v>
      </c>
      <c r="AF103" s="84">
        <v>0</v>
      </c>
      <c r="AG103" s="84">
        <v>0</v>
      </c>
      <c r="AH103" s="84">
        <v>0</v>
      </c>
      <c r="AI103" s="84">
        <v>0</v>
      </c>
      <c r="AJ103" s="84">
        <v>0</v>
      </c>
      <c r="AK103" s="84">
        <v>0</v>
      </c>
      <c r="AL103" s="84">
        <v>0</v>
      </c>
      <c r="AM103" s="84">
        <v>0</v>
      </c>
      <c r="AN103" s="84">
        <v>0</v>
      </c>
      <c r="AO103" s="84">
        <v>0</v>
      </c>
      <c r="AP103" s="84">
        <v>0</v>
      </c>
      <c r="AQ103" s="84">
        <v>0</v>
      </c>
      <c r="AR103" s="84">
        <v>0</v>
      </c>
      <c r="AS103" s="84">
        <v>0</v>
      </c>
      <c r="AT103" s="84">
        <v>0</v>
      </c>
      <c r="AU103" s="84">
        <v>0</v>
      </c>
      <c r="AV103" s="84">
        <v>0</v>
      </c>
      <c r="AW103" s="84">
        <v>0</v>
      </c>
      <c r="AX103" s="84">
        <v>0</v>
      </c>
      <c r="AY103" s="84">
        <v>0</v>
      </c>
      <c r="AZ103" s="84">
        <v>0</v>
      </c>
      <c r="BA103" s="84">
        <v>0</v>
      </c>
      <c r="BB103" s="84">
        <v>0</v>
      </c>
      <c r="BC103" s="84">
        <v>0</v>
      </c>
      <c r="BD103" s="84">
        <v>0</v>
      </c>
      <c r="BE103" s="84">
        <v>0</v>
      </c>
      <c r="BF103" s="84">
        <v>0</v>
      </c>
      <c r="BG103" s="84">
        <v>0</v>
      </c>
      <c r="BH103" s="84">
        <v>0</v>
      </c>
      <c r="BI103" s="84">
        <v>0</v>
      </c>
      <c r="BJ103" s="84">
        <v>0</v>
      </c>
      <c r="BK103" s="84">
        <v>0</v>
      </c>
      <c r="BL103" s="84">
        <v>0</v>
      </c>
      <c r="BM103" s="84">
        <v>0</v>
      </c>
      <c r="BN103" s="84">
        <v>0</v>
      </c>
      <c r="BO103" s="84">
        <v>0</v>
      </c>
      <c r="BP103" s="84">
        <v>0</v>
      </c>
      <c r="BQ103" s="84">
        <v>0</v>
      </c>
      <c r="BR103" s="84">
        <v>0</v>
      </c>
      <c r="BS103" s="84">
        <v>0</v>
      </c>
      <c r="BT103" s="84">
        <v>0</v>
      </c>
      <c r="BU103" s="84">
        <v>0</v>
      </c>
      <c r="BV103" s="84">
        <v>0</v>
      </c>
      <c r="BW103" s="84">
        <v>0</v>
      </c>
      <c r="BX103" s="84">
        <v>0</v>
      </c>
      <c r="BY103" s="84">
        <v>0</v>
      </c>
      <c r="BZ103" s="84">
        <v>0</v>
      </c>
      <c r="CA103" s="84">
        <v>0</v>
      </c>
      <c r="CB103" s="84">
        <v>0</v>
      </c>
      <c r="CC103" s="84">
        <v>0</v>
      </c>
      <c r="CD103" s="84">
        <v>0</v>
      </c>
      <c r="CE103" s="84">
        <v>0</v>
      </c>
      <c r="CF103" s="84">
        <v>0</v>
      </c>
      <c r="CG103" s="84">
        <v>0</v>
      </c>
      <c r="CH103" s="84">
        <v>0</v>
      </c>
      <c r="CI103" s="84">
        <v>0</v>
      </c>
      <c r="CJ103" s="84">
        <v>0</v>
      </c>
      <c r="CK103" s="84">
        <v>0</v>
      </c>
      <c r="CL103" s="84">
        <v>0</v>
      </c>
      <c r="CM103" s="84">
        <v>0</v>
      </c>
      <c r="CN103" s="84">
        <v>0</v>
      </c>
      <c r="CO103" s="84">
        <v>0</v>
      </c>
      <c r="CP103" s="84">
        <v>0</v>
      </c>
      <c r="CQ103" s="84">
        <v>0</v>
      </c>
      <c r="CR103" s="84">
        <v>0</v>
      </c>
      <c r="CS103" s="84">
        <v>0</v>
      </c>
      <c r="CT103" s="84">
        <v>0</v>
      </c>
      <c r="CU103" s="84">
        <v>0</v>
      </c>
      <c r="CV103" s="84">
        <v>0</v>
      </c>
      <c r="CW103" s="84">
        <v>0</v>
      </c>
      <c r="CX103" s="84">
        <v>0</v>
      </c>
      <c r="CY103" s="84">
        <v>0</v>
      </c>
      <c r="CZ103" s="84">
        <v>0</v>
      </c>
      <c r="DA103" s="80"/>
      <c r="DB103" s="2"/>
      <c r="DC103" s="2"/>
      <c r="DD103" s="6"/>
    </row>
    <row r="104" spans="1:108" x14ac:dyDescent="0.25">
      <c r="A104" s="2" t="s">
        <v>315</v>
      </c>
      <c r="B104" s="84">
        <v>0</v>
      </c>
      <c r="C104" s="84">
        <v>0</v>
      </c>
      <c r="D104" s="84">
        <v>0</v>
      </c>
      <c r="E104" s="84">
        <v>0</v>
      </c>
      <c r="F104" s="84">
        <v>0</v>
      </c>
      <c r="G104" s="84">
        <v>0</v>
      </c>
      <c r="H104" s="84">
        <v>0</v>
      </c>
      <c r="I104" s="84">
        <v>0</v>
      </c>
      <c r="J104" s="84">
        <v>0</v>
      </c>
      <c r="K104" s="84">
        <v>0</v>
      </c>
      <c r="L104" s="84">
        <v>0</v>
      </c>
      <c r="M104" s="84">
        <v>0</v>
      </c>
      <c r="N104" s="84">
        <v>0</v>
      </c>
      <c r="O104" s="84">
        <v>0</v>
      </c>
      <c r="P104" s="84">
        <v>0</v>
      </c>
      <c r="Q104" s="84">
        <v>0</v>
      </c>
      <c r="R104" s="84">
        <v>0</v>
      </c>
      <c r="S104" s="84">
        <v>0</v>
      </c>
      <c r="T104" s="84">
        <v>0</v>
      </c>
      <c r="U104" s="84">
        <v>0</v>
      </c>
      <c r="V104" s="84">
        <v>0</v>
      </c>
      <c r="W104" s="84">
        <v>0</v>
      </c>
      <c r="X104" s="84">
        <v>0</v>
      </c>
      <c r="Y104" s="84">
        <v>0</v>
      </c>
      <c r="Z104" s="84">
        <v>0</v>
      </c>
      <c r="AA104" s="84">
        <v>0</v>
      </c>
      <c r="AB104" s="84">
        <v>0</v>
      </c>
      <c r="AC104" s="84">
        <v>4.1620900000000002E-3</v>
      </c>
      <c r="AD104" s="84">
        <v>0</v>
      </c>
      <c r="AE104" s="84">
        <v>0</v>
      </c>
      <c r="AF104" s="84">
        <v>0</v>
      </c>
      <c r="AG104" s="84">
        <v>0</v>
      </c>
      <c r="AH104" s="84">
        <v>0</v>
      </c>
      <c r="AI104" s="84">
        <v>0</v>
      </c>
      <c r="AJ104" s="84">
        <v>0</v>
      </c>
      <c r="AK104" s="84">
        <v>2.5412299999999998E-3</v>
      </c>
      <c r="AL104" s="84">
        <v>0</v>
      </c>
      <c r="AM104" s="84">
        <v>0</v>
      </c>
      <c r="AN104" s="84">
        <v>0</v>
      </c>
      <c r="AO104" s="84">
        <v>0</v>
      </c>
      <c r="AP104" s="84">
        <v>0</v>
      </c>
      <c r="AQ104" s="84">
        <v>0</v>
      </c>
      <c r="AR104" s="84">
        <v>4.2450200000000004E-3</v>
      </c>
      <c r="AS104" s="84">
        <v>0</v>
      </c>
      <c r="AT104" s="84">
        <v>0</v>
      </c>
      <c r="AU104" s="84">
        <v>8.1171099999999996E-2</v>
      </c>
      <c r="AV104" s="84">
        <v>0</v>
      </c>
      <c r="AW104" s="84">
        <v>0</v>
      </c>
      <c r="AX104" s="84">
        <v>0</v>
      </c>
      <c r="AY104" s="84">
        <v>0</v>
      </c>
      <c r="AZ104" s="84">
        <v>0</v>
      </c>
      <c r="BA104" s="84">
        <v>0</v>
      </c>
      <c r="BB104" s="84">
        <v>0</v>
      </c>
      <c r="BC104" s="84">
        <v>0</v>
      </c>
      <c r="BD104" s="84">
        <v>0</v>
      </c>
      <c r="BE104" s="84">
        <v>0</v>
      </c>
      <c r="BF104" s="84">
        <v>0</v>
      </c>
      <c r="BG104" s="84">
        <v>0</v>
      </c>
      <c r="BH104" s="84">
        <v>0</v>
      </c>
      <c r="BI104" s="84">
        <v>0</v>
      </c>
      <c r="BJ104" s="84">
        <v>0</v>
      </c>
      <c r="BK104" s="84">
        <v>0</v>
      </c>
      <c r="BL104" s="84">
        <v>0</v>
      </c>
      <c r="BM104" s="84">
        <v>0</v>
      </c>
      <c r="BN104" s="84">
        <v>0</v>
      </c>
      <c r="BO104" s="84">
        <v>0</v>
      </c>
      <c r="BP104" s="84">
        <v>0</v>
      </c>
      <c r="BQ104" s="84">
        <v>0</v>
      </c>
      <c r="BR104" s="84">
        <v>0</v>
      </c>
      <c r="BS104" s="84">
        <v>0</v>
      </c>
      <c r="BT104" s="84">
        <v>0</v>
      </c>
      <c r="BU104" s="84">
        <v>0</v>
      </c>
      <c r="BV104" s="84">
        <v>0</v>
      </c>
      <c r="BW104" s="84">
        <v>0</v>
      </c>
      <c r="BX104" s="84">
        <v>0</v>
      </c>
      <c r="BY104" s="84">
        <v>0</v>
      </c>
      <c r="BZ104" s="84">
        <v>0</v>
      </c>
      <c r="CA104" s="84">
        <v>0</v>
      </c>
      <c r="CB104" s="84">
        <v>0</v>
      </c>
      <c r="CC104" s="84">
        <v>0</v>
      </c>
      <c r="CD104" s="84">
        <v>0</v>
      </c>
      <c r="CE104" s="84">
        <v>0</v>
      </c>
      <c r="CF104" s="84">
        <v>0</v>
      </c>
      <c r="CG104" s="84">
        <v>0</v>
      </c>
      <c r="CH104" s="84">
        <v>0</v>
      </c>
      <c r="CI104" s="84">
        <v>0</v>
      </c>
      <c r="CJ104" s="84">
        <v>0</v>
      </c>
      <c r="CK104" s="84">
        <v>0</v>
      </c>
      <c r="CL104" s="84">
        <v>0</v>
      </c>
      <c r="CM104" s="84">
        <v>0</v>
      </c>
      <c r="CN104" s="84">
        <v>0</v>
      </c>
      <c r="CO104" s="84">
        <v>0</v>
      </c>
      <c r="CP104" s="84">
        <v>0</v>
      </c>
      <c r="CQ104" s="84">
        <v>0</v>
      </c>
      <c r="CR104" s="84">
        <v>0</v>
      </c>
      <c r="CS104" s="84">
        <v>4.8177599999999999E-3</v>
      </c>
      <c r="CT104" s="84">
        <v>0</v>
      </c>
      <c r="CU104" s="84">
        <v>0</v>
      </c>
      <c r="CV104" s="84">
        <v>0</v>
      </c>
      <c r="CW104" s="84">
        <v>0</v>
      </c>
      <c r="CX104" s="84">
        <v>0</v>
      </c>
      <c r="CY104" s="84">
        <v>0</v>
      </c>
      <c r="CZ104" s="84">
        <v>0</v>
      </c>
      <c r="DA104" s="80"/>
      <c r="DB104" s="2"/>
      <c r="DC104" s="2"/>
      <c r="DD104" s="6"/>
    </row>
    <row r="105" spans="1:108" x14ac:dyDescent="0.25">
      <c r="A105" s="2" t="s">
        <v>318</v>
      </c>
      <c r="B105" s="84">
        <v>0</v>
      </c>
      <c r="C105" s="84">
        <v>0</v>
      </c>
      <c r="D105" s="84">
        <v>0</v>
      </c>
      <c r="E105" s="84">
        <v>0</v>
      </c>
      <c r="F105" s="84">
        <v>0</v>
      </c>
      <c r="G105" s="84">
        <v>0</v>
      </c>
      <c r="H105" s="84">
        <v>0</v>
      </c>
      <c r="I105" s="84">
        <v>0</v>
      </c>
      <c r="J105" s="84">
        <v>0</v>
      </c>
      <c r="K105" s="84">
        <v>0</v>
      </c>
      <c r="L105" s="84">
        <v>0</v>
      </c>
      <c r="M105" s="84">
        <v>0</v>
      </c>
      <c r="N105" s="84">
        <v>0</v>
      </c>
      <c r="O105" s="84">
        <v>0</v>
      </c>
      <c r="P105" s="84">
        <v>0</v>
      </c>
      <c r="Q105" s="84">
        <v>0</v>
      </c>
      <c r="R105" s="84">
        <v>0</v>
      </c>
      <c r="S105" s="84">
        <v>0</v>
      </c>
      <c r="T105" s="84">
        <v>0</v>
      </c>
      <c r="U105" s="84">
        <v>0</v>
      </c>
      <c r="V105" s="84">
        <v>0</v>
      </c>
      <c r="W105" s="84">
        <v>0</v>
      </c>
      <c r="X105" s="84">
        <v>0</v>
      </c>
      <c r="Y105" s="84">
        <v>0</v>
      </c>
      <c r="Z105" s="84">
        <v>0</v>
      </c>
      <c r="AA105" s="84">
        <v>0</v>
      </c>
      <c r="AB105" s="84">
        <v>0</v>
      </c>
      <c r="AC105" s="84">
        <v>0</v>
      </c>
      <c r="AD105" s="84">
        <v>0</v>
      </c>
      <c r="AE105" s="84">
        <v>0</v>
      </c>
      <c r="AF105" s="84">
        <v>0</v>
      </c>
      <c r="AG105" s="84">
        <v>0</v>
      </c>
      <c r="AH105" s="84">
        <v>0</v>
      </c>
      <c r="AI105" s="84">
        <v>0</v>
      </c>
      <c r="AJ105" s="84">
        <v>0</v>
      </c>
      <c r="AK105" s="84">
        <v>0</v>
      </c>
      <c r="AL105" s="84">
        <v>0</v>
      </c>
      <c r="AM105" s="84">
        <v>0</v>
      </c>
      <c r="AN105" s="84">
        <v>0</v>
      </c>
      <c r="AO105" s="84">
        <v>0</v>
      </c>
      <c r="AP105" s="84">
        <v>0</v>
      </c>
      <c r="AQ105" s="84">
        <v>0</v>
      </c>
      <c r="AR105" s="84">
        <v>0</v>
      </c>
      <c r="AS105" s="84">
        <v>0</v>
      </c>
      <c r="AT105" s="84">
        <v>0</v>
      </c>
      <c r="AU105" s="84">
        <v>0</v>
      </c>
      <c r="AV105" s="84">
        <v>0</v>
      </c>
      <c r="AW105" s="84">
        <v>0</v>
      </c>
      <c r="AX105" s="84">
        <v>0</v>
      </c>
      <c r="AY105" s="84">
        <v>0</v>
      </c>
      <c r="AZ105" s="84">
        <v>0</v>
      </c>
      <c r="BA105" s="84">
        <v>0</v>
      </c>
      <c r="BB105" s="84">
        <v>0</v>
      </c>
      <c r="BC105" s="84">
        <v>0</v>
      </c>
      <c r="BD105" s="84">
        <v>0</v>
      </c>
      <c r="BE105" s="84">
        <v>0</v>
      </c>
      <c r="BF105" s="84">
        <v>0</v>
      </c>
      <c r="BG105" s="84">
        <v>0</v>
      </c>
      <c r="BH105" s="84">
        <v>0</v>
      </c>
      <c r="BI105" s="84">
        <v>0</v>
      </c>
      <c r="BJ105" s="84">
        <v>0</v>
      </c>
      <c r="BK105" s="84">
        <v>0</v>
      </c>
      <c r="BL105" s="84">
        <v>0</v>
      </c>
      <c r="BM105" s="84">
        <v>0</v>
      </c>
      <c r="BN105" s="84">
        <v>0</v>
      </c>
      <c r="BO105" s="84">
        <v>0</v>
      </c>
      <c r="BP105" s="84">
        <v>0</v>
      </c>
      <c r="BQ105" s="84">
        <v>0</v>
      </c>
      <c r="BR105" s="84">
        <v>0</v>
      </c>
      <c r="BS105" s="84">
        <v>0</v>
      </c>
      <c r="BT105" s="84">
        <v>0</v>
      </c>
      <c r="BU105" s="84">
        <v>0</v>
      </c>
      <c r="BV105" s="84">
        <v>0</v>
      </c>
      <c r="BW105" s="84">
        <v>0</v>
      </c>
      <c r="BX105" s="84">
        <v>0</v>
      </c>
      <c r="BY105" s="84">
        <v>0</v>
      </c>
      <c r="BZ105" s="84">
        <v>0</v>
      </c>
      <c r="CA105" s="84">
        <v>0</v>
      </c>
      <c r="CB105" s="84">
        <v>0</v>
      </c>
      <c r="CC105" s="84">
        <v>0</v>
      </c>
      <c r="CD105" s="84">
        <v>0</v>
      </c>
      <c r="CE105" s="84">
        <v>0</v>
      </c>
      <c r="CF105" s="84">
        <v>0</v>
      </c>
      <c r="CG105" s="84">
        <v>0</v>
      </c>
      <c r="CH105" s="84">
        <v>0</v>
      </c>
      <c r="CI105" s="84">
        <v>0</v>
      </c>
      <c r="CJ105" s="84">
        <v>0</v>
      </c>
      <c r="CK105" s="84">
        <v>0</v>
      </c>
      <c r="CL105" s="84">
        <v>0</v>
      </c>
      <c r="CM105" s="84">
        <v>0</v>
      </c>
      <c r="CN105" s="84">
        <v>0</v>
      </c>
      <c r="CO105" s="84">
        <v>0</v>
      </c>
      <c r="CP105" s="84">
        <v>0</v>
      </c>
      <c r="CQ105" s="84">
        <v>0</v>
      </c>
      <c r="CR105" s="84">
        <v>0</v>
      </c>
      <c r="CS105" s="84">
        <v>0</v>
      </c>
      <c r="CT105" s="84">
        <v>0</v>
      </c>
      <c r="CU105" s="84">
        <v>0</v>
      </c>
      <c r="CV105" s="84">
        <v>0</v>
      </c>
      <c r="CW105" s="84">
        <v>0</v>
      </c>
      <c r="CX105" s="84">
        <v>0</v>
      </c>
      <c r="CY105" s="84">
        <v>0</v>
      </c>
      <c r="CZ105" s="84">
        <v>0</v>
      </c>
      <c r="DA105" s="80"/>
      <c r="DB105" s="2"/>
      <c r="DC105" s="2"/>
      <c r="DD105" s="6"/>
    </row>
    <row r="106" spans="1:108" x14ac:dyDescent="0.25">
      <c r="A106" s="2" t="s">
        <v>321</v>
      </c>
      <c r="B106" s="84">
        <v>0</v>
      </c>
      <c r="C106" s="84">
        <v>0</v>
      </c>
      <c r="D106" s="84">
        <v>0</v>
      </c>
      <c r="E106" s="84">
        <v>0</v>
      </c>
      <c r="F106" s="84">
        <v>0</v>
      </c>
      <c r="G106" s="84">
        <v>0</v>
      </c>
      <c r="H106" s="84">
        <v>0</v>
      </c>
      <c r="I106" s="84">
        <v>0</v>
      </c>
      <c r="J106" s="84">
        <v>0</v>
      </c>
      <c r="K106" s="84">
        <v>0</v>
      </c>
      <c r="L106" s="84">
        <v>0</v>
      </c>
      <c r="M106" s="84">
        <v>0</v>
      </c>
      <c r="N106" s="84">
        <v>0</v>
      </c>
      <c r="O106" s="84">
        <v>0</v>
      </c>
      <c r="P106" s="84">
        <v>0</v>
      </c>
      <c r="Q106" s="84">
        <v>0</v>
      </c>
      <c r="R106" s="84">
        <v>0</v>
      </c>
      <c r="S106" s="84">
        <v>0</v>
      </c>
      <c r="T106" s="84">
        <v>0</v>
      </c>
      <c r="U106" s="84">
        <v>0</v>
      </c>
      <c r="V106" s="84">
        <v>0</v>
      </c>
      <c r="W106" s="84">
        <v>0</v>
      </c>
      <c r="X106" s="84">
        <v>0</v>
      </c>
      <c r="Y106" s="84">
        <v>0</v>
      </c>
      <c r="Z106" s="84">
        <v>0</v>
      </c>
      <c r="AA106" s="84">
        <v>0</v>
      </c>
      <c r="AB106" s="84">
        <v>0</v>
      </c>
      <c r="AC106" s="84">
        <v>0</v>
      </c>
      <c r="AD106" s="84">
        <v>0</v>
      </c>
      <c r="AE106" s="84">
        <v>0</v>
      </c>
      <c r="AF106" s="84">
        <v>0</v>
      </c>
      <c r="AG106" s="84">
        <v>0</v>
      </c>
      <c r="AH106" s="84">
        <v>0</v>
      </c>
      <c r="AI106" s="84">
        <v>0</v>
      </c>
      <c r="AJ106" s="84">
        <v>0</v>
      </c>
      <c r="AK106" s="84">
        <v>0</v>
      </c>
      <c r="AL106" s="84">
        <v>0</v>
      </c>
      <c r="AM106" s="84">
        <v>0</v>
      </c>
      <c r="AN106" s="84">
        <v>0</v>
      </c>
      <c r="AO106" s="84">
        <v>0</v>
      </c>
      <c r="AP106" s="84">
        <v>0</v>
      </c>
      <c r="AQ106" s="84">
        <v>0</v>
      </c>
      <c r="AR106" s="84">
        <v>0</v>
      </c>
      <c r="AS106" s="84">
        <v>0</v>
      </c>
      <c r="AT106" s="84">
        <v>0</v>
      </c>
      <c r="AU106" s="84">
        <v>0</v>
      </c>
      <c r="AV106" s="84">
        <v>0</v>
      </c>
      <c r="AW106" s="84">
        <v>0</v>
      </c>
      <c r="AX106" s="84">
        <v>0</v>
      </c>
      <c r="AY106" s="84">
        <v>0</v>
      </c>
      <c r="AZ106" s="84">
        <v>0</v>
      </c>
      <c r="BA106" s="84">
        <v>0</v>
      </c>
      <c r="BB106" s="84">
        <v>0</v>
      </c>
      <c r="BC106" s="84">
        <v>0</v>
      </c>
      <c r="BD106" s="84">
        <v>0</v>
      </c>
      <c r="BE106" s="84">
        <v>0</v>
      </c>
      <c r="BF106" s="84">
        <v>0</v>
      </c>
      <c r="BG106" s="84">
        <v>0</v>
      </c>
      <c r="BH106" s="84">
        <v>0</v>
      </c>
      <c r="BI106" s="84">
        <v>0</v>
      </c>
      <c r="BJ106" s="84">
        <v>0</v>
      </c>
      <c r="BK106" s="84">
        <v>0</v>
      </c>
      <c r="BL106" s="84">
        <v>0</v>
      </c>
      <c r="BM106" s="84">
        <v>0</v>
      </c>
      <c r="BN106" s="84">
        <v>0</v>
      </c>
      <c r="BO106" s="84">
        <v>0</v>
      </c>
      <c r="BP106" s="84">
        <v>0</v>
      </c>
      <c r="BQ106" s="84">
        <v>0</v>
      </c>
      <c r="BR106" s="84">
        <v>0</v>
      </c>
      <c r="BS106" s="84">
        <v>0</v>
      </c>
      <c r="BT106" s="84">
        <v>0</v>
      </c>
      <c r="BU106" s="84">
        <v>0</v>
      </c>
      <c r="BV106" s="84">
        <v>0</v>
      </c>
      <c r="BW106" s="84">
        <v>0</v>
      </c>
      <c r="BX106" s="84">
        <v>0</v>
      </c>
      <c r="BY106" s="84">
        <v>0</v>
      </c>
      <c r="BZ106" s="84">
        <v>0</v>
      </c>
      <c r="CA106" s="84">
        <v>0</v>
      </c>
      <c r="CB106" s="84">
        <v>0</v>
      </c>
      <c r="CC106" s="84">
        <v>0</v>
      </c>
      <c r="CD106" s="84">
        <v>0</v>
      </c>
      <c r="CE106" s="84">
        <v>0</v>
      </c>
      <c r="CF106" s="84">
        <v>0</v>
      </c>
      <c r="CG106" s="84">
        <v>0</v>
      </c>
      <c r="CH106" s="84">
        <v>0</v>
      </c>
      <c r="CI106" s="84">
        <v>0</v>
      </c>
      <c r="CJ106" s="84">
        <v>0</v>
      </c>
      <c r="CK106" s="84">
        <v>0</v>
      </c>
      <c r="CL106" s="84">
        <v>0</v>
      </c>
      <c r="CM106" s="84">
        <v>0</v>
      </c>
      <c r="CN106" s="84">
        <v>0</v>
      </c>
      <c r="CO106" s="84">
        <v>0</v>
      </c>
      <c r="CP106" s="84">
        <v>0</v>
      </c>
      <c r="CQ106" s="84">
        <v>0</v>
      </c>
      <c r="CR106" s="84">
        <v>0</v>
      </c>
      <c r="CS106" s="84">
        <v>0</v>
      </c>
      <c r="CT106" s="84">
        <v>0</v>
      </c>
      <c r="CU106" s="84">
        <v>0</v>
      </c>
      <c r="CV106" s="84">
        <v>0</v>
      </c>
      <c r="CW106" s="84">
        <v>0</v>
      </c>
      <c r="CX106" s="84">
        <v>0</v>
      </c>
      <c r="CY106" s="84">
        <v>0</v>
      </c>
      <c r="CZ106" s="84">
        <v>0</v>
      </c>
      <c r="DA106" s="80"/>
      <c r="DB106" s="2"/>
      <c r="DC106" s="2"/>
      <c r="DD106" s="6"/>
    </row>
    <row r="107" spans="1:108" x14ac:dyDescent="0.25">
      <c r="A107" s="2" t="s">
        <v>324</v>
      </c>
      <c r="B107" s="84">
        <v>0</v>
      </c>
      <c r="C107" s="84">
        <v>0</v>
      </c>
      <c r="D107" s="84">
        <v>0</v>
      </c>
      <c r="E107" s="84">
        <v>0</v>
      </c>
      <c r="F107" s="84">
        <v>0</v>
      </c>
      <c r="G107" s="84">
        <v>0</v>
      </c>
      <c r="H107" s="84">
        <v>0</v>
      </c>
      <c r="I107" s="84">
        <v>0</v>
      </c>
      <c r="J107" s="84">
        <v>0</v>
      </c>
      <c r="K107" s="84">
        <v>0</v>
      </c>
      <c r="L107" s="84">
        <v>0</v>
      </c>
      <c r="M107" s="84">
        <v>0</v>
      </c>
      <c r="N107" s="84">
        <v>0</v>
      </c>
      <c r="O107" s="84">
        <v>0</v>
      </c>
      <c r="P107" s="84">
        <v>0</v>
      </c>
      <c r="Q107" s="84">
        <v>0</v>
      </c>
      <c r="R107" s="84">
        <v>0</v>
      </c>
      <c r="S107" s="84">
        <v>0</v>
      </c>
      <c r="T107" s="84">
        <v>0</v>
      </c>
      <c r="U107" s="84">
        <v>0</v>
      </c>
      <c r="V107" s="84">
        <v>0</v>
      </c>
      <c r="W107" s="84">
        <v>0</v>
      </c>
      <c r="X107" s="84">
        <v>0</v>
      </c>
      <c r="Y107" s="84">
        <v>0</v>
      </c>
      <c r="Z107" s="84">
        <v>0</v>
      </c>
      <c r="AA107" s="84">
        <v>0</v>
      </c>
      <c r="AB107" s="84">
        <v>0</v>
      </c>
      <c r="AC107" s="84">
        <v>0</v>
      </c>
      <c r="AD107" s="84">
        <v>0</v>
      </c>
      <c r="AE107" s="84">
        <v>0</v>
      </c>
      <c r="AF107" s="84">
        <v>0</v>
      </c>
      <c r="AG107" s="84">
        <v>0</v>
      </c>
      <c r="AH107" s="84">
        <v>0</v>
      </c>
      <c r="AI107" s="84">
        <v>0</v>
      </c>
      <c r="AJ107" s="84">
        <v>0</v>
      </c>
      <c r="AK107" s="84">
        <v>0</v>
      </c>
      <c r="AL107" s="84">
        <v>0</v>
      </c>
      <c r="AM107" s="84">
        <v>0</v>
      </c>
      <c r="AN107" s="84">
        <v>0</v>
      </c>
      <c r="AO107" s="84">
        <v>0</v>
      </c>
      <c r="AP107" s="84">
        <v>0</v>
      </c>
      <c r="AQ107" s="84">
        <v>0</v>
      </c>
      <c r="AR107" s="84">
        <v>0</v>
      </c>
      <c r="AS107" s="84">
        <v>0</v>
      </c>
      <c r="AT107" s="84">
        <v>0</v>
      </c>
      <c r="AU107" s="84">
        <v>0</v>
      </c>
      <c r="AV107" s="84">
        <v>0</v>
      </c>
      <c r="AW107" s="84">
        <v>0</v>
      </c>
      <c r="AX107" s="84">
        <v>0</v>
      </c>
      <c r="AY107" s="84">
        <v>0</v>
      </c>
      <c r="AZ107" s="84">
        <v>0</v>
      </c>
      <c r="BA107" s="84">
        <v>0</v>
      </c>
      <c r="BB107" s="84">
        <v>0</v>
      </c>
      <c r="BC107" s="84">
        <v>0</v>
      </c>
      <c r="BD107" s="84">
        <v>0</v>
      </c>
      <c r="BE107" s="84">
        <v>0</v>
      </c>
      <c r="BF107" s="84">
        <v>0</v>
      </c>
      <c r="BG107" s="84">
        <v>0</v>
      </c>
      <c r="BH107" s="84">
        <v>0</v>
      </c>
      <c r="BI107" s="84">
        <v>0</v>
      </c>
      <c r="BJ107" s="84">
        <v>0</v>
      </c>
      <c r="BK107" s="84">
        <v>0</v>
      </c>
      <c r="BL107" s="84">
        <v>0</v>
      </c>
      <c r="BM107" s="84">
        <v>0</v>
      </c>
      <c r="BN107" s="84">
        <v>0</v>
      </c>
      <c r="BO107" s="84">
        <v>0</v>
      </c>
      <c r="BP107" s="84">
        <v>0</v>
      </c>
      <c r="BQ107" s="84">
        <v>0</v>
      </c>
      <c r="BR107" s="84">
        <v>0</v>
      </c>
      <c r="BS107" s="84">
        <v>0</v>
      </c>
      <c r="BT107" s="84">
        <v>0</v>
      </c>
      <c r="BU107" s="84">
        <v>0</v>
      </c>
      <c r="BV107" s="84">
        <v>0</v>
      </c>
      <c r="BW107" s="84">
        <v>0</v>
      </c>
      <c r="BX107" s="84">
        <v>0</v>
      </c>
      <c r="BY107" s="84">
        <v>0</v>
      </c>
      <c r="BZ107" s="84">
        <v>0</v>
      </c>
      <c r="CA107" s="84">
        <v>0</v>
      </c>
      <c r="CB107" s="84">
        <v>0</v>
      </c>
      <c r="CC107" s="84">
        <v>0</v>
      </c>
      <c r="CD107" s="84">
        <v>0</v>
      </c>
      <c r="CE107" s="84">
        <v>0</v>
      </c>
      <c r="CF107" s="84">
        <v>0</v>
      </c>
      <c r="CG107" s="84">
        <v>0</v>
      </c>
      <c r="CH107" s="84">
        <v>0</v>
      </c>
      <c r="CI107" s="84">
        <v>0</v>
      </c>
      <c r="CJ107" s="84">
        <v>0</v>
      </c>
      <c r="CK107" s="84">
        <v>0</v>
      </c>
      <c r="CL107" s="84">
        <v>0</v>
      </c>
      <c r="CM107" s="84">
        <v>0</v>
      </c>
      <c r="CN107" s="84">
        <v>0</v>
      </c>
      <c r="CO107" s="84">
        <v>0</v>
      </c>
      <c r="CP107" s="84">
        <v>0</v>
      </c>
      <c r="CQ107" s="84">
        <v>0</v>
      </c>
      <c r="CR107" s="84">
        <v>0</v>
      </c>
      <c r="CS107" s="84">
        <v>0</v>
      </c>
      <c r="CT107" s="84">
        <v>0</v>
      </c>
      <c r="CU107" s="84">
        <v>0</v>
      </c>
      <c r="CV107" s="84">
        <v>0</v>
      </c>
      <c r="CW107" s="84">
        <v>0</v>
      </c>
      <c r="CX107" s="84">
        <v>0</v>
      </c>
      <c r="CY107" s="84">
        <v>0</v>
      </c>
      <c r="CZ107" s="84">
        <v>0</v>
      </c>
      <c r="DA107" s="80"/>
      <c r="DB107" s="2"/>
      <c r="DC107" s="2"/>
      <c r="DD107" s="6"/>
    </row>
    <row r="108" spans="1:108" x14ac:dyDescent="0.25">
      <c r="A108" s="2" t="s">
        <v>327</v>
      </c>
      <c r="B108" s="84">
        <v>0</v>
      </c>
      <c r="C108" s="84">
        <v>0</v>
      </c>
      <c r="D108" s="84">
        <v>0</v>
      </c>
      <c r="E108" s="84">
        <v>0</v>
      </c>
      <c r="F108" s="84">
        <v>0</v>
      </c>
      <c r="G108" s="84">
        <v>0</v>
      </c>
      <c r="H108" s="84">
        <v>0</v>
      </c>
      <c r="I108" s="84">
        <v>0</v>
      </c>
      <c r="J108" s="84">
        <v>0</v>
      </c>
      <c r="K108" s="84">
        <v>0</v>
      </c>
      <c r="L108" s="84">
        <v>0</v>
      </c>
      <c r="M108" s="84">
        <v>0</v>
      </c>
      <c r="N108" s="84">
        <v>0</v>
      </c>
      <c r="O108" s="84">
        <v>0</v>
      </c>
      <c r="P108" s="84">
        <v>0</v>
      </c>
      <c r="Q108" s="84">
        <v>0</v>
      </c>
      <c r="R108" s="84">
        <v>0</v>
      </c>
      <c r="S108" s="84">
        <v>0</v>
      </c>
      <c r="T108" s="84">
        <v>0</v>
      </c>
      <c r="U108" s="84">
        <v>0</v>
      </c>
      <c r="V108" s="84">
        <v>0</v>
      </c>
      <c r="W108" s="84">
        <v>0</v>
      </c>
      <c r="X108" s="84">
        <v>0</v>
      </c>
      <c r="Y108" s="84">
        <v>0</v>
      </c>
      <c r="Z108" s="84">
        <v>0</v>
      </c>
      <c r="AA108" s="84">
        <v>0</v>
      </c>
      <c r="AB108" s="84">
        <v>0</v>
      </c>
      <c r="AC108" s="84">
        <v>0</v>
      </c>
      <c r="AD108" s="84">
        <v>0</v>
      </c>
      <c r="AE108" s="84">
        <v>0</v>
      </c>
      <c r="AF108" s="84">
        <v>0</v>
      </c>
      <c r="AG108" s="84">
        <v>0</v>
      </c>
      <c r="AH108" s="84">
        <v>0</v>
      </c>
      <c r="AI108" s="84">
        <v>0</v>
      </c>
      <c r="AJ108" s="84">
        <v>0</v>
      </c>
      <c r="AK108" s="84">
        <v>0</v>
      </c>
      <c r="AL108" s="84">
        <v>0</v>
      </c>
      <c r="AM108" s="84">
        <v>0</v>
      </c>
      <c r="AN108" s="84">
        <v>0</v>
      </c>
      <c r="AO108" s="84">
        <v>0</v>
      </c>
      <c r="AP108" s="84">
        <v>0</v>
      </c>
      <c r="AQ108" s="84">
        <v>0</v>
      </c>
      <c r="AR108" s="84">
        <v>0</v>
      </c>
      <c r="AS108" s="84">
        <v>0</v>
      </c>
      <c r="AT108" s="84">
        <v>0</v>
      </c>
      <c r="AU108" s="84">
        <v>0</v>
      </c>
      <c r="AV108" s="84">
        <v>0</v>
      </c>
      <c r="AW108" s="84">
        <v>0</v>
      </c>
      <c r="AX108" s="84">
        <v>0</v>
      </c>
      <c r="AY108" s="84">
        <v>0</v>
      </c>
      <c r="AZ108" s="84">
        <v>0</v>
      </c>
      <c r="BA108" s="84">
        <v>0</v>
      </c>
      <c r="BB108" s="84">
        <v>0</v>
      </c>
      <c r="BC108" s="84">
        <v>0</v>
      </c>
      <c r="BD108" s="84">
        <v>0</v>
      </c>
      <c r="BE108" s="84">
        <v>0</v>
      </c>
      <c r="BF108" s="84">
        <v>0</v>
      </c>
      <c r="BG108" s="84">
        <v>0</v>
      </c>
      <c r="BH108" s="84">
        <v>0</v>
      </c>
      <c r="BI108" s="84">
        <v>0</v>
      </c>
      <c r="BJ108" s="84">
        <v>0</v>
      </c>
      <c r="BK108" s="84">
        <v>0</v>
      </c>
      <c r="BL108" s="84">
        <v>0</v>
      </c>
      <c r="BM108" s="84">
        <v>0</v>
      </c>
      <c r="BN108" s="84">
        <v>0</v>
      </c>
      <c r="BO108" s="84">
        <v>0</v>
      </c>
      <c r="BP108" s="84">
        <v>0</v>
      </c>
      <c r="BQ108" s="84">
        <v>0</v>
      </c>
      <c r="BR108" s="84">
        <v>0</v>
      </c>
      <c r="BS108" s="84">
        <v>0</v>
      </c>
      <c r="BT108" s="84">
        <v>0</v>
      </c>
      <c r="BU108" s="84">
        <v>0</v>
      </c>
      <c r="BV108" s="84">
        <v>0</v>
      </c>
      <c r="BW108" s="84">
        <v>0</v>
      </c>
      <c r="BX108" s="84">
        <v>0</v>
      </c>
      <c r="BY108" s="84">
        <v>0</v>
      </c>
      <c r="BZ108" s="84">
        <v>0</v>
      </c>
      <c r="CA108" s="84">
        <v>0</v>
      </c>
      <c r="CB108" s="84">
        <v>0</v>
      </c>
      <c r="CC108" s="84">
        <v>0</v>
      </c>
      <c r="CD108" s="84">
        <v>0</v>
      </c>
      <c r="CE108" s="84">
        <v>0</v>
      </c>
      <c r="CF108" s="84">
        <v>0</v>
      </c>
      <c r="CG108" s="84">
        <v>0</v>
      </c>
      <c r="CH108" s="84">
        <v>0</v>
      </c>
      <c r="CI108" s="84">
        <v>0</v>
      </c>
      <c r="CJ108" s="84">
        <v>0</v>
      </c>
      <c r="CK108" s="84">
        <v>0</v>
      </c>
      <c r="CL108" s="84">
        <v>0</v>
      </c>
      <c r="CM108" s="84">
        <v>0</v>
      </c>
      <c r="CN108" s="84">
        <v>0</v>
      </c>
      <c r="CO108" s="84">
        <v>0</v>
      </c>
      <c r="CP108" s="84">
        <v>0</v>
      </c>
      <c r="CQ108" s="84">
        <v>0</v>
      </c>
      <c r="CR108" s="84">
        <v>0</v>
      </c>
      <c r="CS108" s="84">
        <v>0</v>
      </c>
      <c r="CT108" s="84">
        <v>0</v>
      </c>
      <c r="CU108" s="84">
        <v>0</v>
      </c>
      <c r="CV108" s="84">
        <v>0</v>
      </c>
      <c r="CW108" s="84">
        <v>0</v>
      </c>
      <c r="CX108" s="84">
        <v>0</v>
      </c>
      <c r="CY108" s="84">
        <v>0</v>
      </c>
      <c r="CZ108" s="84">
        <v>0</v>
      </c>
      <c r="DA108" s="80"/>
      <c r="DB108" s="2"/>
      <c r="DC108" s="2"/>
      <c r="DD108" s="6"/>
    </row>
    <row r="109" spans="1:108" x14ac:dyDescent="0.25">
      <c r="A109" s="2" t="s">
        <v>330</v>
      </c>
      <c r="B109" s="84">
        <v>0</v>
      </c>
      <c r="C109" s="84">
        <v>0</v>
      </c>
      <c r="D109" s="84">
        <v>0</v>
      </c>
      <c r="E109" s="84">
        <v>0</v>
      </c>
      <c r="F109" s="84">
        <v>0</v>
      </c>
      <c r="G109" s="84">
        <v>0</v>
      </c>
      <c r="H109" s="84">
        <v>0</v>
      </c>
      <c r="I109" s="84">
        <v>0</v>
      </c>
      <c r="J109" s="84">
        <v>0</v>
      </c>
      <c r="K109" s="84">
        <v>0</v>
      </c>
      <c r="L109" s="84">
        <v>0</v>
      </c>
      <c r="M109" s="84">
        <v>0</v>
      </c>
      <c r="N109" s="84">
        <v>0</v>
      </c>
      <c r="O109" s="84">
        <v>0</v>
      </c>
      <c r="P109" s="84">
        <v>0</v>
      </c>
      <c r="Q109" s="84">
        <v>0</v>
      </c>
      <c r="R109" s="84">
        <v>0</v>
      </c>
      <c r="S109" s="84">
        <v>0</v>
      </c>
      <c r="T109" s="84">
        <v>0</v>
      </c>
      <c r="U109" s="84">
        <v>0</v>
      </c>
      <c r="V109" s="84">
        <v>0</v>
      </c>
      <c r="W109" s="84">
        <v>0</v>
      </c>
      <c r="X109" s="84">
        <v>0</v>
      </c>
      <c r="Y109" s="84">
        <v>0</v>
      </c>
      <c r="Z109" s="84">
        <v>0</v>
      </c>
      <c r="AA109" s="84">
        <v>0</v>
      </c>
      <c r="AB109" s="84">
        <v>0</v>
      </c>
      <c r="AC109" s="84">
        <v>0</v>
      </c>
      <c r="AD109" s="84">
        <v>0</v>
      </c>
      <c r="AE109" s="84">
        <v>0</v>
      </c>
      <c r="AF109" s="84">
        <v>0</v>
      </c>
      <c r="AG109" s="84">
        <v>0</v>
      </c>
      <c r="AH109" s="84">
        <v>0</v>
      </c>
      <c r="AI109" s="84">
        <v>0</v>
      </c>
      <c r="AJ109" s="84">
        <v>0</v>
      </c>
      <c r="AK109" s="84">
        <v>0</v>
      </c>
      <c r="AL109" s="84">
        <v>0</v>
      </c>
      <c r="AM109" s="84">
        <v>0</v>
      </c>
      <c r="AN109" s="84">
        <v>0</v>
      </c>
      <c r="AO109" s="84">
        <v>0</v>
      </c>
      <c r="AP109" s="84">
        <v>0</v>
      </c>
      <c r="AQ109" s="84">
        <v>0</v>
      </c>
      <c r="AR109" s="84">
        <v>0</v>
      </c>
      <c r="AS109" s="84">
        <v>0</v>
      </c>
      <c r="AT109" s="84">
        <v>0</v>
      </c>
      <c r="AU109" s="84">
        <v>0</v>
      </c>
      <c r="AV109" s="84">
        <v>0</v>
      </c>
      <c r="AW109" s="84">
        <v>0</v>
      </c>
      <c r="AX109" s="84">
        <v>0</v>
      </c>
      <c r="AY109" s="84">
        <v>0</v>
      </c>
      <c r="AZ109" s="84">
        <v>0</v>
      </c>
      <c r="BA109" s="84">
        <v>0</v>
      </c>
      <c r="BB109" s="84">
        <v>0</v>
      </c>
      <c r="BC109" s="84">
        <v>0</v>
      </c>
      <c r="BD109" s="84">
        <v>0</v>
      </c>
      <c r="BE109" s="84">
        <v>0</v>
      </c>
      <c r="BF109" s="84">
        <v>0</v>
      </c>
      <c r="BG109" s="84">
        <v>0</v>
      </c>
      <c r="BH109" s="84">
        <v>0</v>
      </c>
      <c r="BI109" s="84">
        <v>0</v>
      </c>
      <c r="BJ109" s="84">
        <v>0</v>
      </c>
      <c r="BK109" s="84">
        <v>0</v>
      </c>
      <c r="BL109" s="84">
        <v>0</v>
      </c>
      <c r="BM109" s="84">
        <v>0</v>
      </c>
      <c r="BN109" s="84">
        <v>0</v>
      </c>
      <c r="BO109" s="84">
        <v>0</v>
      </c>
      <c r="BP109" s="84">
        <v>0</v>
      </c>
      <c r="BQ109" s="84">
        <v>0</v>
      </c>
      <c r="BR109" s="84">
        <v>0</v>
      </c>
      <c r="BS109" s="84">
        <v>0</v>
      </c>
      <c r="BT109" s="84">
        <v>0</v>
      </c>
      <c r="BU109" s="84">
        <v>0</v>
      </c>
      <c r="BV109" s="84">
        <v>0</v>
      </c>
      <c r="BW109" s="84">
        <v>0</v>
      </c>
      <c r="BX109" s="84">
        <v>0</v>
      </c>
      <c r="BY109" s="84">
        <v>0</v>
      </c>
      <c r="BZ109" s="84">
        <v>0</v>
      </c>
      <c r="CA109" s="84">
        <v>0</v>
      </c>
      <c r="CB109" s="84">
        <v>0</v>
      </c>
      <c r="CC109" s="84">
        <v>0</v>
      </c>
      <c r="CD109" s="84">
        <v>0</v>
      </c>
      <c r="CE109" s="84">
        <v>0</v>
      </c>
      <c r="CF109" s="84">
        <v>0</v>
      </c>
      <c r="CG109" s="84">
        <v>0</v>
      </c>
      <c r="CH109" s="84">
        <v>0</v>
      </c>
      <c r="CI109" s="84">
        <v>0</v>
      </c>
      <c r="CJ109" s="84">
        <v>0</v>
      </c>
      <c r="CK109" s="84">
        <v>0</v>
      </c>
      <c r="CL109" s="84">
        <v>0</v>
      </c>
      <c r="CM109" s="84">
        <v>0</v>
      </c>
      <c r="CN109" s="84">
        <v>0</v>
      </c>
      <c r="CO109" s="84">
        <v>0</v>
      </c>
      <c r="CP109" s="84">
        <v>0</v>
      </c>
      <c r="CQ109" s="84">
        <v>0</v>
      </c>
      <c r="CR109" s="84">
        <v>0</v>
      </c>
      <c r="CS109" s="84">
        <v>0</v>
      </c>
      <c r="CT109" s="84">
        <v>0</v>
      </c>
      <c r="CU109" s="84">
        <v>0</v>
      </c>
      <c r="CV109" s="84">
        <v>0</v>
      </c>
      <c r="CW109" s="84">
        <v>0</v>
      </c>
      <c r="CX109" s="84">
        <v>0</v>
      </c>
      <c r="CY109" s="84">
        <v>0</v>
      </c>
      <c r="CZ109" s="84">
        <v>0</v>
      </c>
      <c r="DA109" s="80"/>
      <c r="DB109" s="2"/>
      <c r="DC109" s="2"/>
      <c r="DD109" s="6"/>
    </row>
    <row r="110" spans="1:108" x14ac:dyDescent="0.25">
      <c r="A110" s="2" t="s">
        <v>333</v>
      </c>
      <c r="B110" s="84">
        <v>0</v>
      </c>
      <c r="C110" s="84">
        <v>0</v>
      </c>
      <c r="D110" s="84">
        <v>0</v>
      </c>
      <c r="E110" s="84">
        <v>0</v>
      </c>
      <c r="F110" s="84">
        <v>0</v>
      </c>
      <c r="G110" s="84">
        <v>0</v>
      </c>
      <c r="H110" s="84">
        <v>0</v>
      </c>
      <c r="I110" s="84">
        <v>0</v>
      </c>
      <c r="J110" s="84">
        <v>0</v>
      </c>
      <c r="K110" s="84">
        <v>0</v>
      </c>
      <c r="L110" s="84">
        <v>0</v>
      </c>
      <c r="M110" s="84">
        <v>0</v>
      </c>
      <c r="N110" s="84">
        <v>0</v>
      </c>
      <c r="O110" s="84">
        <v>0</v>
      </c>
      <c r="P110" s="84">
        <v>0</v>
      </c>
      <c r="Q110" s="84">
        <v>0</v>
      </c>
      <c r="R110" s="84">
        <v>0</v>
      </c>
      <c r="S110" s="84">
        <v>0</v>
      </c>
      <c r="T110" s="84">
        <v>0</v>
      </c>
      <c r="U110" s="84">
        <v>0</v>
      </c>
      <c r="V110" s="84">
        <v>0</v>
      </c>
      <c r="W110" s="84">
        <v>0</v>
      </c>
      <c r="X110" s="84">
        <v>0</v>
      </c>
      <c r="Y110" s="84">
        <v>0</v>
      </c>
      <c r="Z110" s="84">
        <v>0</v>
      </c>
      <c r="AA110" s="84">
        <v>0</v>
      </c>
      <c r="AB110" s="84">
        <v>0</v>
      </c>
      <c r="AC110" s="84">
        <v>0</v>
      </c>
      <c r="AD110" s="84">
        <v>0</v>
      </c>
      <c r="AE110" s="84">
        <v>0</v>
      </c>
      <c r="AF110" s="84">
        <v>0</v>
      </c>
      <c r="AG110" s="84">
        <v>0</v>
      </c>
      <c r="AH110" s="84">
        <v>0</v>
      </c>
      <c r="AI110" s="84">
        <v>0</v>
      </c>
      <c r="AJ110" s="84">
        <v>0</v>
      </c>
      <c r="AK110" s="84">
        <v>0</v>
      </c>
      <c r="AL110" s="84">
        <v>0</v>
      </c>
      <c r="AM110" s="84">
        <v>0</v>
      </c>
      <c r="AN110" s="84">
        <v>0</v>
      </c>
      <c r="AO110" s="84">
        <v>0</v>
      </c>
      <c r="AP110" s="84">
        <v>0</v>
      </c>
      <c r="AQ110" s="84">
        <v>0</v>
      </c>
      <c r="AR110" s="84">
        <v>0</v>
      </c>
      <c r="AS110" s="84">
        <v>0</v>
      </c>
      <c r="AT110" s="84">
        <v>0</v>
      </c>
      <c r="AU110" s="84">
        <v>0</v>
      </c>
      <c r="AV110" s="84">
        <v>0</v>
      </c>
      <c r="AW110" s="84">
        <v>0</v>
      </c>
      <c r="AX110" s="84">
        <v>0</v>
      </c>
      <c r="AY110" s="84">
        <v>0</v>
      </c>
      <c r="AZ110" s="84">
        <v>0</v>
      </c>
      <c r="BA110" s="84">
        <v>0</v>
      </c>
      <c r="BB110" s="84">
        <v>0</v>
      </c>
      <c r="BC110" s="84">
        <v>0</v>
      </c>
      <c r="BD110" s="84">
        <v>0</v>
      </c>
      <c r="BE110" s="84">
        <v>0</v>
      </c>
      <c r="BF110" s="84">
        <v>0</v>
      </c>
      <c r="BG110" s="84">
        <v>0</v>
      </c>
      <c r="BH110" s="84">
        <v>0</v>
      </c>
      <c r="BI110" s="84">
        <v>0</v>
      </c>
      <c r="BJ110" s="84">
        <v>0</v>
      </c>
      <c r="BK110" s="84">
        <v>0</v>
      </c>
      <c r="BL110" s="84">
        <v>0</v>
      </c>
      <c r="BM110" s="84">
        <v>0</v>
      </c>
      <c r="BN110" s="84">
        <v>0</v>
      </c>
      <c r="BO110" s="84">
        <v>0</v>
      </c>
      <c r="BP110" s="84">
        <v>0</v>
      </c>
      <c r="BQ110" s="84">
        <v>0</v>
      </c>
      <c r="BR110" s="84">
        <v>0</v>
      </c>
      <c r="BS110" s="84">
        <v>0</v>
      </c>
      <c r="BT110" s="84">
        <v>0</v>
      </c>
      <c r="BU110" s="84">
        <v>0</v>
      </c>
      <c r="BV110" s="84">
        <v>0</v>
      </c>
      <c r="BW110" s="84">
        <v>0</v>
      </c>
      <c r="BX110" s="84">
        <v>0</v>
      </c>
      <c r="BY110" s="84">
        <v>0</v>
      </c>
      <c r="BZ110" s="84">
        <v>0</v>
      </c>
      <c r="CA110" s="84">
        <v>0</v>
      </c>
      <c r="CB110" s="84">
        <v>0</v>
      </c>
      <c r="CC110" s="84">
        <v>0</v>
      </c>
      <c r="CD110" s="84">
        <v>0</v>
      </c>
      <c r="CE110" s="84">
        <v>0</v>
      </c>
      <c r="CF110" s="84">
        <v>0</v>
      </c>
      <c r="CG110" s="84">
        <v>0</v>
      </c>
      <c r="CH110" s="84">
        <v>0</v>
      </c>
      <c r="CI110" s="84">
        <v>0</v>
      </c>
      <c r="CJ110" s="84">
        <v>0</v>
      </c>
      <c r="CK110" s="84">
        <v>0</v>
      </c>
      <c r="CL110" s="84">
        <v>0</v>
      </c>
      <c r="CM110" s="84">
        <v>0</v>
      </c>
      <c r="CN110" s="84">
        <v>0</v>
      </c>
      <c r="CO110" s="84">
        <v>0</v>
      </c>
      <c r="CP110" s="84">
        <v>0</v>
      </c>
      <c r="CQ110" s="84">
        <v>0</v>
      </c>
      <c r="CR110" s="84">
        <v>0</v>
      </c>
      <c r="CS110" s="84">
        <v>0</v>
      </c>
      <c r="CT110" s="84">
        <v>0</v>
      </c>
      <c r="CU110" s="84">
        <v>0</v>
      </c>
      <c r="CV110" s="84">
        <v>0</v>
      </c>
      <c r="CW110" s="84">
        <v>0</v>
      </c>
      <c r="CX110" s="84">
        <v>0</v>
      </c>
      <c r="CY110" s="84">
        <v>0</v>
      </c>
      <c r="CZ110" s="84">
        <v>0</v>
      </c>
      <c r="DA110" s="80"/>
      <c r="DB110" s="2"/>
      <c r="DC110" s="2"/>
      <c r="DD110" s="6"/>
    </row>
    <row r="111" spans="1:108" x14ac:dyDescent="0.25">
      <c r="A111" s="2" t="s">
        <v>336</v>
      </c>
      <c r="B111" s="84">
        <v>0</v>
      </c>
      <c r="C111" s="84">
        <v>0</v>
      </c>
      <c r="D111" s="84">
        <v>0</v>
      </c>
      <c r="E111" s="84">
        <v>0</v>
      </c>
      <c r="F111" s="84">
        <v>0</v>
      </c>
      <c r="G111" s="84">
        <v>0</v>
      </c>
      <c r="H111" s="84">
        <v>0</v>
      </c>
      <c r="I111" s="84">
        <v>0</v>
      </c>
      <c r="J111" s="84">
        <v>0</v>
      </c>
      <c r="K111" s="84">
        <v>0</v>
      </c>
      <c r="L111" s="84">
        <v>0</v>
      </c>
      <c r="M111" s="84">
        <v>0</v>
      </c>
      <c r="N111" s="84">
        <v>0</v>
      </c>
      <c r="O111" s="84">
        <v>0</v>
      </c>
      <c r="P111" s="84">
        <v>0</v>
      </c>
      <c r="Q111" s="84">
        <v>0</v>
      </c>
      <c r="R111" s="84">
        <v>0</v>
      </c>
      <c r="S111" s="84">
        <v>0</v>
      </c>
      <c r="T111" s="84">
        <v>0</v>
      </c>
      <c r="U111" s="84">
        <v>0</v>
      </c>
      <c r="V111" s="84">
        <v>0</v>
      </c>
      <c r="W111" s="84">
        <v>0</v>
      </c>
      <c r="X111" s="84">
        <v>0</v>
      </c>
      <c r="Y111" s="84">
        <v>0</v>
      </c>
      <c r="Z111" s="84">
        <v>0</v>
      </c>
      <c r="AA111" s="84">
        <v>0</v>
      </c>
      <c r="AB111" s="84">
        <v>0</v>
      </c>
      <c r="AC111" s="84">
        <v>0</v>
      </c>
      <c r="AD111" s="84">
        <v>0</v>
      </c>
      <c r="AE111" s="84">
        <v>0</v>
      </c>
      <c r="AF111" s="84">
        <v>0</v>
      </c>
      <c r="AG111" s="84">
        <v>0</v>
      </c>
      <c r="AH111" s="84">
        <v>0</v>
      </c>
      <c r="AI111" s="84">
        <v>0</v>
      </c>
      <c r="AJ111" s="84">
        <v>0</v>
      </c>
      <c r="AK111" s="84">
        <v>0</v>
      </c>
      <c r="AL111" s="84">
        <v>0</v>
      </c>
      <c r="AM111" s="84">
        <v>0</v>
      </c>
      <c r="AN111" s="84">
        <v>0</v>
      </c>
      <c r="AO111" s="84">
        <v>0</v>
      </c>
      <c r="AP111" s="84">
        <v>0</v>
      </c>
      <c r="AQ111" s="84">
        <v>0</v>
      </c>
      <c r="AR111" s="84">
        <v>0</v>
      </c>
      <c r="AS111" s="84">
        <v>0</v>
      </c>
      <c r="AT111" s="84">
        <v>0</v>
      </c>
      <c r="AU111" s="84">
        <v>0</v>
      </c>
      <c r="AV111" s="84">
        <v>0</v>
      </c>
      <c r="AW111" s="84">
        <v>0</v>
      </c>
      <c r="AX111" s="84">
        <v>0</v>
      </c>
      <c r="AY111" s="84">
        <v>0</v>
      </c>
      <c r="AZ111" s="84">
        <v>0</v>
      </c>
      <c r="BA111" s="84">
        <v>0</v>
      </c>
      <c r="BB111" s="84">
        <v>0</v>
      </c>
      <c r="BC111" s="84">
        <v>0</v>
      </c>
      <c r="BD111" s="84">
        <v>0</v>
      </c>
      <c r="BE111" s="84">
        <v>0</v>
      </c>
      <c r="BF111" s="84">
        <v>0</v>
      </c>
      <c r="BG111" s="84">
        <v>0</v>
      </c>
      <c r="BH111" s="84">
        <v>0</v>
      </c>
      <c r="BI111" s="84">
        <v>0</v>
      </c>
      <c r="BJ111" s="84">
        <v>0</v>
      </c>
      <c r="BK111" s="84">
        <v>0</v>
      </c>
      <c r="BL111" s="84">
        <v>0</v>
      </c>
      <c r="BM111" s="84">
        <v>0</v>
      </c>
      <c r="BN111" s="84">
        <v>0</v>
      </c>
      <c r="BO111" s="84">
        <v>0</v>
      </c>
      <c r="BP111" s="84">
        <v>0</v>
      </c>
      <c r="BQ111" s="84">
        <v>0</v>
      </c>
      <c r="BR111" s="84">
        <v>0</v>
      </c>
      <c r="BS111" s="84">
        <v>0</v>
      </c>
      <c r="BT111" s="84">
        <v>0</v>
      </c>
      <c r="BU111" s="84">
        <v>0</v>
      </c>
      <c r="BV111" s="84">
        <v>0</v>
      </c>
      <c r="BW111" s="84">
        <v>0</v>
      </c>
      <c r="BX111" s="84">
        <v>0</v>
      </c>
      <c r="BY111" s="84">
        <v>0</v>
      </c>
      <c r="BZ111" s="84">
        <v>0</v>
      </c>
      <c r="CA111" s="84">
        <v>0</v>
      </c>
      <c r="CB111" s="84">
        <v>0</v>
      </c>
      <c r="CC111" s="84">
        <v>0</v>
      </c>
      <c r="CD111" s="84">
        <v>0</v>
      </c>
      <c r="CE111" s="84">
        <v>0</v>
      </c>
      <c r="CF111" s="84">
        <v>0</v>
      </c>
      <c r="CG111" s="84">
        <v>0</v>
      </c>
      <c r="CH111" s="84">
        <v>0</v>
      </c>
      <c r="CI111" s="84">
        <v>0</v>
      </c>
      <c r="CJ111" s="84">
        <v>0</v>
      </c>
      <c r="CK111" s="84">
        <v>0</v>
      </c>
      <c r="CL111" s="84">
        <v>0</v>
      </c>
      <c r="CM111" s="84">
        <v>0</v>
      </c>
      <c r="CN111" s="84">
        <v>0</v>
      </c>
      <c r="CO111" s="84">
        <v>0</v>
      </c>
      <c r="CP111" s="84">
        <v>0</v>
      </c>
      <c r="CQ111" s="84">
        <v>0</v>
      </c>
      <c r="CR111" s="84">
        <v>0</v>
      </c>
      <c r="CS111" s="84">
        <v>0</v>
      </c>
      <c r="CT111" s="84">
        <v>0</v>
      </c>
      <c r="CU111" s="84">
        <v>0</v>
      </c>
      <c r="CV111" s="84">
        <v>0</v>
      </c>
      <c r="CW111" s="84">
        <v>0</v>
      </c>
      <c r="CX111" s="84">
        <v>0</v>
      </c>
      <c r="CY111" s="84">
        <v>0</v>
      </c>
      <c r="CZ111" s="84">
        <v>0</v>
      </c>
      <c r="DA111" s="80"/>
      <c r="DB111" s="2"/>
      <c r="DC111" s="2"/>
      <c r="DD111" s="6"/>
    </row>
    <row r="112" spans="1:108" x14ac:dyDescent="0.25">
      <c r="A112" s="2" t="s">
        <v>339</v>
      </c>
      <c r="B112" s="84">
        <v>0</v>
      </c>
      <c r="C112" s="84">
        <v>0</v>
      </c>
      <c r="D112" s="84">
        <v>0</v>
      </c>
      <c r="E112" s="84">
        <v>0</v>
      </c>
      <c r="F112" s="84">
        <v>0</v>
      </c>
      <c r="G112" s="84">
        <v>0</v>
      </c>
      <c r="H112" s="84">
        <v>0</v>
      </c>
      <c r="I112" s="84">
        <v>0</v>
      </c>
      <c r="J112" s="84">
        <v>0</v>
      </c>
      <c r="K112" s="84">
        <v>0</v>
      </c>
      <c r="L112" s="84">
        <v>0</v>
      </c>
      <c r="M112" s="84">
        <v>0</v>
      </c>
      <c r="N112" s="84">
        <v>0</v>
      </c>
      <c r="O112" s="84">
        <v>0</v>
      </c>
      <c r="P112" s="84">
        <v>0</v>
      </c>
      <c r="Q112" s="84">
        <v>0</v>
      </c>
      <c r="R112" s="84">
        <v>0</v>
      </c>
      <c r="S112" s="84">
        <v>0</v>
      </c>
      <c r="T112" s="84">
        <v>0</v>
      </c>
      <c r="U112" s="84">
        <v>0</v>
      </c>
      <c r="V112" s="84">
        <v>0</v>
      </c>
      <c r="W112" s="84">
        <v>0</v>
      </c>
      <c r="X112" s="84">
        <v>0</v>
      </c>
      <c r="Y112" s="84">
        <v>0</v>
      </c>
      <c r="Z112" s="84">
        <v>0</v>
      </c>
      <c r="AA112" s="84">
        <v>0</v>
      </c>
      <c r="AB112" s="84">
        <v>0</v>
      </c>
      <c r="AC112" s="84">
        <v>0</v>
      </c>
      <c r="AD112" s="84">
        <v>0</v>
      </c>
      <c r="AE112" s="84">
        <v>0</v>
      </c>
      <c r="AF112" s="84">
        <v>0</v>
      </c>
      <c r="AG112" s="84">
        <v>0</v>
      </c>
      <c r="AH112" s="84">
        <v>0</v>
      </c>
      <c r="AI112" s="84">
        <v>0</v>
      </c>
      <c r="AJ112" s="84">
        <v>0</v>
      </c>
      <c r="AK112" s="84">
        <v>0</v>
      </c>
      <c r="AL112" s="84">
        <v>0</v>
      </c>
      <c r="AM112" s="84">
        <v>0</v>
      </c>
      <c r="AN112" s="84">
        <v>0</v>
      </c>
      <c r="AO112" s="84">
        <v>0</v>
      </c>
      <c r="AP112" s="84">
        <v>0</v>
      </c>
      <c r="AQ112" s="84">
        <v>0</v>
      </c>
      <c r="AR112" s="84">
        <v>0</v>
      </c>
      <c r="AS112" s="84">
        <v>0</v>
      </c>
      <c r="AT112" s="84">
        <v>0</v>
      </c>
      <c r="AU112" s="84">
        <v>0</v>
      </c>
      <c r="AV112" s="84">
        <v>0</v>
      </c>
      <c r="AW112" s="84">
        <v>0</v>
      </c>
      <c r="AX112" s="84">
        <v>0</v>
      </c>
      <c r="AY112" s="84">
        <v>0</v>
      </c>
      <c r="AZ112" s="84">
        <v>0</v>
      </c>
      <c r="BA112" s="84">
        <v>0</v>
      </c>
      <c r="BB112" s="84">
        <v>0</v>
      </c>
      <c r="BC112" s="84">
        <v>0</v>
      </c>
      <c r="BD112" s="84">
        <v>0</v>
      </c>
      <c r="BE112" s="84">
        <v>0</v>
      </c>
      <c r="BF112" s="84">
        <v>0</v>
      </c>
      <c r="BG112" s="84">
        <v>0</v>
      </c>
      <c r="BH112" s="84">
        <v>0</v>
      </c>
      <c r="BI112" s="84">
        <v>0</v>
      </c>
      <c r="BJ112" s="84">
        <v>0</v>
      </c>
      <c r="BK112" s="84">
        <v>0</v>
      </c>
      <c r="BL112" s="84">
        <v>0</v>
      </c>
      <c r="BM112" s="84">
        <v>0</v>
      </c>
      <c r="BN112" s="84">
        <v>0</v>
      </c>
      <c r="BO112" s="84">
        <v>0</v>
      </c>
      <c r="BP112" s="84">
        <v>0</v>
      </c>
      <c r="BQ112" s="84">
        <v>0</v>
      </c>
      <c r="BR112" s="84">
        <v>0</v>
      </c>
      <c r="BS112" s="84">
        <v>0</v>
      </c>
      <c r="BT112" s="84">
        <v>0</v>
      </c>
      <c r="BU112" s="84">
        <v>0</v>
      </c>
      <c r="BV112" s="84">
        <v>0</v>
      </c>
      <c r="BW112" s="84">
        <v>0</v>
      </c>
      <c r="BX112" s="84">
        <v>0</v>
      </c>
      <c r="BY112" s="84">
        <v>0</v>
      </c>
      <c r="BZ112" s="84">
        <v>0</v>
      </c>
      <c r="CA112" s="84">
        <v>0</v>
      </c>
      <c r="CB112" s="84">
        <v>0</v>
      </c>
      <c r="CC112" s="84">
        <v>0</v>
      </c>
      <c r="CD112" s="84">
        <v>0</v>
      </c>
      <c r="CE112" s="84">
        <v>0</v>
      </c>
      <c r="CF112" s="84">
        <v>0</v>
      </c>
      <c r="CG112" s="84">
        <v>0</v>
      </c>
      <c r="CH112" s="84">
        <v>0</v>
      </c>
      <c r="CI112" s="84">
        <v>0</v>
      </c>
      <c r="CJ112" s="84">
        <v>0</v>
      </c>
      <c r="CK112" s="84">
        <v>0</v>
      </c>
      <c r="CL112" s="84">
        <v>0</v>
      </c>
      <c r="CM112" s="84">
        <v>0</v>
      </c>
      <c r="CN112" s="84">
        <v>0</v>
      </c>
      <c r="CO112" s="84">
        <v>0</v>
      </c>
      <c r="CP112" s="84">
        <v>0</v>
      </c>
      <c r="CQ112" s="84">
        <v>0</v>
      </c>
      <c r="CR112" s="84">
        <v>0</v>
      </c>
      <c r="CS112" s="84">
        <v>0</v>
      </c>
      <c r="CT112" s="84">
        <v>0</v>
      </c>
      <c r="CU112" s="84">
        <v>0</v>
      </c>
      <c r="CV112" s="84">
        <v>0</v>
      </c>
      <c r="CW112" s="84">
        <v>0</v>
      </c>
      <c r="CX112" s="84">
        <v>0</v>
      </c>
      <c r="CY112" s="84">
        <v>0</v>
      </c>
      <c r="CZ112" s="84">
        <v>0</v>
      </c>
      <c r="DA112" s="80"/>
      <c r="DB112" s="2"/>
      <c r="DC112" s="2"/>
      <c r="DD112" s="6"/>
    </row>
    <row r="113" spans="1:108" x14ac:dyDescent="0.25">
      <c r="A113" s="2" t="s">
        <v>342</v>
      </c>
      <c r="B113" s="84">
        <v>0</v>
      </c>
      <c r="C113" s="84">
        <v>0</v>
      </c>
      <c r="D113" s="84">
        <v>0</v>
      </c>
      <c r="E113" s="84">
        <v>0</v>
      </c>
      <c r="F113" s="84">
        <v>0</v>
      </c>
      <c r="G113" s="84">
        <v>0</v>
      </c>
      <c r="H113" s="84">
        <v>0</v>
      </c>
      <c r="I113" s="84">
        <v>0</v>
      </c>
      <c r="J113" s="84">
        <v>0</v>
      </c>
      <c r="K113" s="84">
        <v>0</v>
      </c>
      <c r="L113" s="84">
        <v>0</v>
      </c>
      <c r="M113" s="84">
        <v>0</v>
      </c>
      <c r="N113" s="84">
        <v>0</v>
      </c>
      <c r="O113" s="84">
        <v>0</v>
      </c>
      <c r="P113" s="84">
        <v>0</v>
      </c>
      <c r="Q113" s="84">
        <v>0</v>
      </c>
      <c r="R113" s="84">
        <v>0</v>
      </c>
      <c r="S113" s="84">
        <v>0</v>
      </c>
      <c r="T113" s="84">
        <v>0</v>
      </c>
      <c r="U113" s="84">
        <v>0</v>
      </c>
      <c r="V113" s="84">
        <v>0</v>
      </c>
      <c r="W113" s="84">
        <v>0</v>
      </c>
      <c r="X113" s="84">
        <v>0</v>
      </c>
      <c r="Y113" s="84">
        <v>0</v>
      </c>
      <c r="Z113" s="84">
        <v>0</v>
      </c>
      <c r="AA113" s="84">
        <v>0</v>
      </c>
      <c r="AB113" s="84">
        <v>0</v>
      </c>
      <c r="AC113" s="84">
        <v>0</v>
      </c>
      <c r="AD113" s="84">
        <v>0</v>
      </c>
      <c r="AE113" s="84">
        <v>0</v>
      </c>
      <c r="AF113" s="84">
        <v>0</v>
      </c>
      <c r="AG113" s="84">
        <v>0</v>
      </c>
      <c r="AH113" s="84">
        <v>0</v>
      </c>
      <c r="AI113" s="84">
        <v>0</v>
      </c>
      <c r="AJ113" s="84">
        <v>0</v>
      </c>
      <c r="AK113" s="84">
        <v>0</v>
      </c>
      <c r="AL113" s="84">
        <v>0</v>
      </c>
      <c r="AM113" s="84">
        <v>0</v>
      </c>
      <c r="AN113" s="84">
        <v>0</v>
      </c>
      <c r="AO113" s="84">
        <v>0</v>
      </c>
      <c r="AP113" s="84">
        <v>0</v>
      </c>
      <c r="AQ113" s="84">
        <v>0</v>
      </c>
      <c r="AR113" s="84">
        <v>0</v>
      </c>
      <c r="AS113" s="84">
        <v>0</v>
      </c>
      <c r="AT113" s="84">
        <v>0</v>
      </c>
      <c r="AU113" s="84">
        <v>0</v>
      </c>
      <c r="AV113" s="84">
        <v>0</v>
      </c>
      <c r="AW113" s="84">
        <v>0</v>
      </c>
      <c r="AX113" s="84">
        <v>0</v>
      </c>
      <c r="AY113" s="84">
        <v>0</v>
      </c>
      <c r="AZ113" s="84">
        <v>0</v>
      </c>
      <c r="BA113" s="84">
        <v>0</v>
      </c>
      <c r="BB113" s="84">
        <v>0</v>
      </c>
      <c r="BC113" s="84">
        <v>0</v>
      </c>
      <c r="BD113" s="84">
        <v>0</v>
      </c>
      <c r="BE113" s="84">
        <v>0</v>
      </c>
      <c r="BF113" s="84">
        <v>0</v>
      </c>
      <c r="BG113" s="84">
        <v>0</v>
      </c>
      <c r="BH113" s="84">
        <v>0</v>
      </c>
      <c r="BI113" s="84">
        <v>0</v>
      </c>
      <c r="BJ113" s="84">
        <v>0</v>
      </c>
      <c r="BK113" s="84">
        <v>0</v>
      </c>
      <c r="BL113" s="84">
        <v>0</v>
      </c>
      <c r="BM113" s="84">
        <v>0</v>
      </c>
      <c r="BN113" s="84">
        <v>0</v>
      </c>
      <c r="BO113" s="84">
        <v>0</v>
      </c>
      <c r="BP113" s="84">
        <v>0</v>
      </c>
      <c r="BQ113" s="84">
        <v>0</v>
      </c>
      <c r="BR113" s="84">
        <v>0</v>
      </c>
      <c r="BS113" s="84">
        <v>0</v>
      </c>
      <c r="BT113" s="84">
        <v>0</v>
      </c>
      <c r="BU113" s="84">
        <v>0</v>
      </c>
      <c r="BV113" s="84">
        <v>0</v>
      </c>
      <c r="BW113" s="84">
        <v>0</v>
      </c>
      <c r="BX113" s="84">
        <v>0</v>
      </c>
      <c r="BY113" s="84">
        <v>0</v>
      </c>
      <c r="BZ113" s="84">
        <v>0</v>
      </c>
      <c r="CA113" s="84">
        <v>0</v>
      </c>
      <c r="CB113" s="84">
        <v>0</v>
      </c>
      <c r="CC113" s="84">
        <v>0</v>
      </c>
      <c r="CD113" s="84">
        <v>0</v>
      </c>
      <c r="CE113" s="84">
        <v>0</v>
      </c>
      <c r="CF113" s="84">
        <v>0</v>
      </c>
      <c r="CG113" s="84">
        <v>0</v>
      </c>
      <c r="CH113" s="84">
        <v>0</v>
      </c>
      <c r="CI113" s="84">
        <v>0</v>
      </c>
      <c r="CJ113" s="84">
        <v>0</v>
      </c>
      <c r="CK113" s="84">
        <v>0</v>
      </c>
      <c r="CL113" s="84">
        <v>0</v>
      </c>
      <c r="CM113" s="84">
        <v>0</v>
      </c>
      <c r="CN113" s="84">
        <v>0</v>
      </c>
      <c r="CO113" s="84">
        <v>0</v>
      </c>
      <c r="CP113" s="84">
        <v>0</v>
      </c>
      <c r="CQ113" s="84">
        <v>0</v>
      </c>
      <c r="CR113" s="84">
        <v>0</v>
      </c>
      <c r="CS113" s="84">
        <v>0</v>
      </c>
      <c r="CT113" s="84">
        <v>0</v>
      </c>
      <c r="CU113" s="84">
        <v>0</v>
      </c>
      <c r="CV113" s="84">
        <v>0</v>
      </c>
      <c r="CW113" s="84">
        <v>0</v>
      </c>
      <c r="CX113" s="84">
        <v>0</v>
      </c>
      <c r="CY113" s="84">
        <v>0</v>
      </c>
      <c r="CZ113" s="84">
        <v>0</v>
      </c>
      <c r="DA113" s="80"/>
      <c r="DB113" s="2"/>
      <c r="DC113" s="2"/>
      <c r="DD113" s="6"/>
    </row>
    <row r="114" spans="1:108" x14ac:dyDescent="0.25">
      <c r="A114" s="2" t="s">
        <v>345</v>
      </c>
      <c r="B114" s="84">
        <v>0</v>
      </c>
      <c r="C114" s="84">
        <v>0</v>
      </c>
      <c r="D114" s="84">
        <v>0</v>
      </c>
      <c r="E114" s="84">
        <v>0</v>
      </c>
      <c r="F114" s="84">
        <v>0</v>
      </c>
      <c r="G114" s="84">
        <v>0</v>
      </c>
      <c r="H114" s="84">
        <v>0</v>
      </c>
      <c r="I114" s="84">
        <v>0</v>
      </c>
      <c r="J114" s="84">
        <v>0</v>
      </c>
      <c r="K114" s="84">
        <v>0</v>
      </c>
      <c r="L114" s="84">
        <v>0</v>
      </c>
      <c r="M114" s="84">
        <v>0</v>
      </c>
      <c r="N114" s="84">
        <v>0</v>
      </c>
      <c r="O114" s="84">
        <v>0</v>
      </c>
      <c r="P114" s="84">
        <v>0</v>
      </c>
      <c r="Q114" s="84">
        <v>0</v>
      </c>
      <c r="R114" s="84">
        <v>0</v>
      </c>
      <c r="S114" s="84">
        <v>0</v>
      </c>
      <c r="T114" s="84">
        <v>0</v>
      </c>
      <c r="U114" s="84">
        <v>0</v>
      </c>
      <c r="V114" s="84">
        <v>0</v>
      </c>
      <c r="W114" s="84">
        <v>0</v>
      </c>
      <c r="X114" s="84">
        <v>0</v>
      </c>
      <c r="Y114" s="84">
        <v>0</v>
      </c>
      <c r="Z114" s="84">
        <v>0</v>
      </c>
      <c r="AA114" s="84">
        <v>0</v>
      </c>
      <c r="AB114" s="84">
        <v>0</v>
      </c>
      <c r="AC114" s="84">
        <v>0</v>
      </c>
      <c r="AD114" s="84">
        <v>0</v>
      </c>
      <c r="AE114" s="84">
        <v>0</v>
      </c>
      <c r="AF114" s="84">
        <v>0</v>
      </c>
      <c r="AG114" s="84">
        <v>0</v>
      </c>
      <c r="AH114" s="84">
        <v>0</v>
      </c>
      <c r="AI114" s="84">
        <v>0</v>
      </c>
      <c r="AJ114" s="84">
        <v>0</v>
      </c>
      <c r="AK114" s="84">
        <v>0</v>
      </c>
      <c r="AL114" s="84">
        <v>0</v>
      </c>
      <c r="AM114" s="84">
        <v>0</v>
      </c>
      <c r="AN114" s="84">
        <v>0</v>
      </c>
      <c r="AO114" s="84">
        <v>0</v>
      </c>
      <c r="AP114" s="84">
        <v>0</v>
      </c>
      <c r="AQ114" s="84">
        <v>0</v>
      </c>
      <c r="AR114" s="84">
        <v>0</v>
      </c>
      <c r="AS114" s="84">
        <v>0</v>
      </c>
      <c r="AT114" s="84">
        <v>0</v>
      </c>
      <c r="AU114" s="84">
        <v>0</v>
      </c>
      <c r="AV114" s="84">
        <v>0</v>
      </c>
      <c r="AW114" s="84">
        <v>0</v>
      </c>
      <c r="AX114" s="84">
        <v>0</v>
      </c>
      <c r="AY114" s="84">
        <v>0</v>
      </c>
      <c r="AZ114" s="84">
        <v>0</v>
      </c>
      <c r="BA114" s="84">
        <v>0</v>
      </c>
      <c r="BB114" s="84">
        <v>0</v>
      </c>
      <c r="BC114" s="84">
        <v>0</v>
      </c>
      <c r="BD114" s="84">
        <v>0</v>
      </c>
      <c r="BE114" s="84">
        <v>0</v>
      </c>
      <c r="BF114" s="84">
        <v>0</v>
      </c>
      <c r="BG114" s="84">
        <v>0</v>
      </c>
      <c r="BH114" s="84">
        <v>0</v>
      </c>
      <c r="BI114" s="84">
        <v>0</v>
      </c>
      <c r="BJ114" s="84">
        <v>0</v>
      </c>
      <c r="BK114" s="84">
        <v>0</v>
      </c>
      <c r="BL114" s="84">
        <v>0</v>
      </c>
      <c r="BM114" s="84">
        <v>0</v>
      </c>
      <c r="BN114" s="84">
        <v>0</v>
      </c>
      <c r="BO114" s="84">
        <v>0</v>
      </c>
      <c r="BP114" s="84">
        <v>0</v>
      </c>
      <c r="BQ114" s="84">
        <v>0</v>
      </c>
      <c r="BR114" s="84">
        <v>0</v>
      </c>
      <c r="BS114" s="84">
        <v>0</v>
      </c>
      <c r="BT114" s="84">
        <v>0</v>
      </c>
      <c r="BU114" s="84">
        <v>0</v>
      </c>
      <c r="BV114" s="84">
        <v>0</v>
      </c>
      <c r="BW114" s="84">
        <v>0</v>
      </c>
      <c r="BX114" s="84">
        <v>0</v>
      </c>
      <c r="BY114" s="84">
        <v>0</v>
      </c>
      <c r="BZ114" s="84">
        <v>0</v>
      </c>
      <c r="CA114" s="84">
        <v>0</v>
      </c>
      <c r="CB114" s="84">
        <v>0</v>
      </c>
      <c r="CC114" s="84">
        <v>0</v>
      </c>
      <c r="CD114" s="84">
        <v>0</v>
      </c>
      <c r="CE114" s="84">
        <v>0</v>
      </c>
      <c r="CF114" s="84">
        <v>0</v>
      </c>
      <c r="CG114" s="84">
        <v>0</v>
      </c>
      <c r="CH114" s="84">
        <v>0</v>
      </c>
      <c r="CI114" s="84">
        <v>0</v>
      </c>
      <c r="CJ114" s="84">
        <v>0</v>
      </c>
      <c r="CK114" s="84">
        <v>0</v>
      </c>
      <c r="CL114" s="84">
        <v>0</v>
      </c>
      <c r="CM114" s="84">
        <v>0</v>
      </c>
      <c r="CN114" s="84">
        <v>0</v>
      </c>
      <c r="CO114" s="84">
        <v>0</v>
      </c>
      <c r="CP114" s="84">
        <v>0</v>
      </c>
      <c r="CQ114" s="84">
        <v>0</v>
      </c>
      <c r="CR114" s="84">
        <v>0</v>
      </c>
      <c r="CS114" s="84">
        <v>0</v>
      </c>
      <c r="CT114" s="84">
        <v>0</v>
      </c>
      <c r="CU114" s="84">
        <v>0</v>
      </c>
      <c r="CV114" s="84">
        <v>0</v>
      </c>
      <c r="CW114" s="84">
        <v>0</v>
      </c>
      <c r="CX114" s="84">
        <v>0</v>
      </c>
      <c r="CY114" s="84">
        <v>0</v>
      </c>
      <c r="CZ114" s="84">
        <v>0</v>
      </c>
      <c r="DA114" s="80"/>
      <c r="DB114" s="2"/>
      <c r="DC114" s="2"/>
      <c r="DD114" s="6"/>
    </row>
    <row r="115" spans="1:108" x14ac:dyDescent="0.25">
      <c r="A115" s="2" t="s">
        <v>348</v>
      </c>
      <c r="B115" s="84">
        <v>0</v>
      </c>
      <c r="C115" s="84">
        <v>0</v>
      </c>
      <c r="D115" s="84">
        <v>0</v>
      </c>
      <c r="E115" s="84">
        <v>0</v>
      </c>
      <c r="F115" s="84">
        <v>0</v>
      </c>
      <c r="G115" s="84">
        <v>0</v>
      </c>
      <c r="H115" s="84">
        <v>0</v>
      </c>
      <c r="I115" s="84">
        <v>0</v>
      </c>
      <c r="J115" s="84">
        <v>0</v>
      </c>
      <c r="K115" s="84">
        <v>0</v>
      </c>
      <c r="L115" s="84">
        <v>0</v>
      </c>
      <c r="M115" s="84">
        <v>0</v>
      </c>
      <c r="N115" s="84">
        <v>0</v>
      </c>
      <c r="O115" s="84">
        <v>0</v>
      </c>
      <c r="P115" s="84">
        <v>0</v>
      </c>
      <c r="Q115" s="84">
        <v>0</v>
      </c>
      <c r="R115" s="84">
        <v>0</v>
      </c>
      <c r="S115" s="84">
        <v>0</v>
      </c>
      <c r="T115" s="84">
        <v>0</v>
      </c>
      <c r="U115" s="84">
        <v>0</v>
      </c>
      <c r="V115" s="84">
        <v>0</v>
      </c>
      <c r="W115" s="84">
        <v>0</v>
      </c>
      <c r="X115" s="84">
        <v>0</v>
      </c>
      <c r="Y115" s="84">
        <v>0</v>
      </c>
      <c r="Z115" s="84">
        <v>0</v>
      </c>
      <c r="AA115" s="84">
        <v>0</v>
      </c>
      <c r="AB115" s="84">
        <v>0</v>
      </c>
      <c r="AC115" s="84">
        <v>0</v>
      </c>
      <c r="AD115" s="84">
        <v>0</v>
      </c>
      <c r="AE115" s="84">
        <v>0</v>
      </c>
      <c r="AF115" s="84">
        <v>0</v>
      </c>
      <c r="AG115" s="84">
        <v>0</v>
      </c>
      <c r="AH115" s="84">
        <v>0</v>
      </c>
      <c r="AI115" s="84">
        <v>0</v>
      </c>
      <c r="AJ115" s="84">
        <v>0</v>
      </c>
      <c r="AK115" s="84">
        <v>0</v>
      </c>
      <c r="AL115" s="84">
        <v>0</v>
      </c>
      <c r="AM115" s="84">
        <v>0</v>
      </c>
      <c r="AN115" s="84">
        <v>0</v>
      </c>
      <c r="AO115" s="84">
        <v>0</v>
      </c>
      <c r="AP115" s="84">
        <v>0</v>
      </c>
      <c r="AQ115" s="84">
        <v>0</v>
      </c>
      <c r="AR115" s="84">
        <v>0</v>
      </c>
      <c r="AS115" s="84">
        <v>0</v>
      </c>
      <c r="AT115" s="84">
        <v>0</v>
      </c>
      <c r="AU115" s="84">
        <v>0</v>
      </c>
      <c r="AV115" s="84">
        <v>0</v>
      </c>
      <c r="AW115" s="84">
        <v>0</v>
      </c>
      <c r="AX115" s="84">
        <v>0</v>
      </c>
      <c r="AY115" s="84">
        <v>0</v>
      </c>
      <c r="AZ115" s="84">
        <v>0</v>
      </c>
      <c r="BA115" s="84">
        <v>0</v>
      </c>
      <c r="BB115" s="84">
        <v>0</v>
      </c>
      <c r="BC115" s="84">
        <v>0</v>
      </c>
      <c r="BD115" s="84">
        <v>0</v>
      </c>
      <c r="BE115" s="84">
        <v>0</v>
      </c>
      <c r="BF115" s="84">
        <v>0</v>
      </c>
      <c r="BG115" s="84">
        <v>0</v>
      </c>
      <c r="BH115" s="84">
        <v>0</v>
      </c>
      <c r="BI115" s="84">
        <v>0</v>
      </c>
      <c r="BJ115" s="84">
        <v>0</v>
      </c>
      <c r="BK115" s="84">
        <v>0</v>
      </c>
      <c r="BL115" s="84">
        <v>0</v>
      </c>
      <c r="BM115" s="84">
        <v>0</v>
      </c>
      <c r="BN115" s="84">
        <v>0</v>
      </c>
      <c r="BO115" s="84">
        <v>0</v>
      </c>
      <c r="BP115" s="84">
        <v>0</v>
      </c>
      <c r="BQ115" s="84">
        <v>0</v>
      </c>
      <c r="BR115" s="84">
        <v>0</v>
      </c>
      <c r="BS115" s="84">
        <v>0</v>
      </c>
      <c r="BT115" s="84">
        <v>0</v>
      </c>
      <c r="BU115" s="84">
        <v>0</v>
      </c>
      <c r="BV115" s="84">
        <v>0</v>
      </c>
      <c r="BW115" s="84">
        <v>0</v>
      </c>
      <c r="BX115" s="84">
        <v>0</v>
      </c>
      <c r="BY115" s="84">
        <v>0</v>
      </c>
      <c r="BZ115" s="84">
        <v>0</v>
      </c>
      <c r="CA115" s="84">
        <v>0</v>
      </c>
      <c r="CB115" s="84">
        <v>0</v>
      </c>
      <c r="CC115" s="84">
        <v>0</v>
      </c>
      <c r="CD115" s="84">
        <v>0</v>
      </c>
      <c r="CE115" s="84">
        <v>0</v>
      </c>
      <c r="CF115" s="84">
        <v>0</v>
      </c>
      <c r="CG115" s="84">
        <v>0</v>
      </c>
      <c r="CH115" s="84">
        <v>0</v>
      </c>
      <c r="CI115" s="84">
        <v>0</v>
      </c>
      <c r="CJ115" s="84">
        <v>0</v>
      </c>
      <c r="CK115" s="84">
        <v>0</v>
      </c>
      <c r="CL115" s="84">
        <v>0</v>
      </c>
      <c r="CM115" s="84">
        <v>0</v>
      </c>
      <c r="CN115" s="84">
        <v>0</v>
      </c>
      <c r="CO115" s="84">
        <v>0</v>
      </c>
      <c r="CP115" s="84">
        <v>0</v>
      </c>
      <c r="CQ115" s="84">
        <v>0</v>
      </c>
      <c r="CR115" s="84">
        <v>0</v>
      </c>
      <c r="CS115" s="84">
        <v>0</v>
      </c>
      <c r="CT115" s="84">
        <v>0</v>
      </c>
      <c r="CU115" s="84">
        <v>0</v>
      </c>
      <c r="CV115" s="84">
        <v>0</v>
      </c>
      <c r="CW115" s="84">
        <v>0</v>
      </c>
      <c r="CX115" s="84">
        <v>0</v>
      </c>
      <c r="CY115" s="84">
        <v>0</v>
      </c>
      <c r="CZ115" s="84">
        <v>0</v>
      </c>
      <c r="DA115" s="80"/>
      <c r="DB115" s="2"/>
      <c r="DC115" s="2"/>
      <c r="DD115" s="6"/>
    </row>
    <row r="116" spans="1:108" x14ac:dyDescent="0.25">
      <c r="A116" s="2" t="s">
        <v>351</v>
      </c>
      <c r="B116" s="84">
        <v>0</v>
      </c>
      <c r="C116" s="84">
        <v>0</v>
      </c>
      <c r="D116" s="84">
        <v>0</v>
      </c>
      <c r="E116" s="84">
        <v>0</v>
      </c>
      <c r="F116" s="84">
        <v>0</v>
      </c>
      <c r="G116" s="84">
        <v>0</v>
      </c>
      <c r="H116" s="84">
        <v>0</v>
      </c>
      <c r="I116" s="84">
        <v>0</v>
      </c>
      <c r="J116" s="84">
        <v>0</v>
      </c>
      <c r="K116" s="84">
        <v>0</v>
      </c>
      <c r="L116" s="84">
        <v>0</v>
      </c>
      <c r="M116" s="84">
        <v>0</v>
      </c>
      <c r="N116" s="84">
        <v>0</v>
      </c>
      <c r="O116" s="84">
        <v>0</v>
      </c>
      <c r="P116" s="84">
        <v>0</v>
      </c>
      <c r="Q116" s="84">
        <v>0</v>
      </c>
      <c r="R116" s="84">
        <v>0</v>
      </c>
      <c r="S116" s="84">
        <v>0</v>
      </c>
      <c r="T116" s="84">
        <v>0</v>
      </c>
      <c r="U116" s="84">
        <v>0</v>
      </c>
      <c r="V116" s="84">
        <v>0</v>
      </c>
      <c r="W116" s="84">
        <v>0</v>
      </c>
      <c r="X116" s="84">
        <v>0</v>
      </c>
      <c r="Y116" s="84">
        <v>0</v>
      </c>
      <c r="Z116" s="84">
        <v>0</v>
      </c>
      <c r="AA116" s="84">
        <v>0</v>
      </c>
      <c r="AB116" s="84">
        <v>0</v>
      </c>
      <c r="AC116" s="84">
        <v>0</v>
      </c>
      <c r="AD116" s="84">
        <v>0</v>
      </c>
      <c r="AE116" s="84">
        <v>0</v>
      </c>
      <c r="AF116" s="84">
        <v>0</v>
      </c>
      <c r="AG116" s="84">
        <v>0</v>
      </c>
      <c r="AH116" s="84">
        <v>0</v>
      </c>
      <c r="AI116" s="84">
        <v>0</v>
      </c>
      <c r="AJ116" s="84">
        <v>0</v>
      </c>
      <c r="AK116" s="84">
        <v>0</v>
      </c>
      <c r="AL116" s="84">
        <v>0</v>
      </c>
      <c r="AM116" s="84">
        <v>0</v>
      </c>
      <c r="AN116" s="84">
        <v>0</v>
      </c>
      <c r="AO116" s="84">
        <v>0</v>
      </c>
      <c r="AP116" s="84">
        <v>0</v>
      </c>
      <c r="AQ116" s="84">
        <v>0</v>
      </c>
      <c r="AR116" s="84">
        <v>0</v>
      </c>
      <c r="AS116" s="84">
        <v>0</v>
      </c>
      <c r="AT116" s="84">
        <v>0</v>
      </c>
      <c r="AU116" s="84">
        <v>0</v>
      </c>
      <c r="AV116" s="84">
        <v>0</v>
      </c>
      <c r="AW116" s="84">
        <v>0</v>
      </c>
      <c r="AX116" s="84">
        <v>0</v>
      </c>
      <c r="AY116" s="84">
        <v>0</v>
      </c>
      <c r="AZ116" s="84">
        <v>0</v>
      </c>
      <c r="BA116" s="84">
        <v>0</v>
      </c>
      <c r="BB116" s="84">
        <v>0</v>
      </c>
      <c r="BC116" s="84">
        <v>0</v>
      </c>
      <c r="BD116" s="84">
        <v>0</v>
      </c>
      <c r="BE116" s="84">
        <v>0</v>
      </c>
      <c r="BF116" s="84">
        <v>0</v>
      </c>
      <c r="BG116" s="84">
        <v>0</v>
      </c>
      <c r="BH116" s="84">
        <v>0</v>
      </c>
      <c r="BI116" s="84">
        <v>0</v>
      </c>
      <c r="BJ116" s="84">
        <v>0</v>
      </c>
      <c r="BK116" s="84">
        <v>0</v>
      </c>
      <c r="BL116" s="84">
        <v>0</v>
      </c>
      <c r="BM116" s="84">
        <v>0</v>
      </c>
      <c r="BN116" s="84">
        <v>0</v>
      </c>
      <c r="BO116" s="84">
        <v>0</v>
      </c>
      <c r="BP116" s="84">
        <v>0</v>
      </c>
      <c r="BQ116" s="84">
        <v>0</v>
      </c>
      <c r="BR116" s="84">
        <v>0</v>
      </c>
      <c r="BS116" s="84">
        <v>0</v>
      </c>
      <c r="BT116" s="84">
        <v>0</v>
      </c>
      <c r="BU116" s="84">
        <v>0</v>
      </c>
      <c r="BV116" s="84">
        <v>0</v>
      </c>
      <c r="BW116" s="84">
        <v>0</v>
      </c>
      <c r="BX116" s="84">
        <v>0</v>
      </c>
      <c r="BY116" s="84">
        <v>0</v>
      </c>
      <c r="BZ116" s="84">
        <v>0</v>
      </c>
      <c r="CA116" s="84">
        <v>0</v>
      </c>
      <c r="CB116" s="84">
        <v>0</v>
      </c>
      <c r="CC116" s="84">
        <v>0</v>
      </c>
      <c r="CD116" s="84">
        <v>0</v>
      </c>
      <c r="CE116" s="84">
        <v>0</v>
      </c>
      <c r="CF116" s="84">
        <v>0</v>
      </c>
      <c r="CG116" s="84">
        <v>0</v>
      </c>
      <c r="CH116" s="84">
        <v>0</v>
      </c>
      <c r="CI116" s="84">
        <v>0</v>
      </c>
      <c r="CJ116" s="84">
        <v>0</v>
      </c>
      <c r="CK116" s="84">
        <v>0</v>
      </c>
      <c r="CL116" s="84">
        <v>0</v>
      </c>
      <c r="CM116" s="84">
        <v>0</v>
      </c>
      <c r="CN116" s="84">
        <v>0</v>
      </c>
      <c r="CO116" s="84">
        <v>0</v>
      </c>
      <c r="CP116" s="84">
        <v>0</v>
      </c>
      <c r="CQ116" s="84">
        <v>0</v>
      </c>
      <c r="CR116" s="84">
        <v>0</v>
      </c>
      <c r="CS116" s="84">
        <v>0</v>
      </c>
      <c r="CT116" s="84">
        <v>0</v>
      </c>
      <c r="CU116" s="84">
        <v>0</v>
      </c>
      <c r="CV116" s="84">
        <v>0</v>
      </c>
      <c r="CW116" s="84">
        <v>0</v>
      </c>
      <c r="CX116" s="84">
        <v>0</v>
      </c>
      <c r="CY116" s="84">
        <v>0</v>
      </c>
      <c r="CZ116" s="84">
        <v>0</v>
      </c>
      <c r="DA116" s="80"/>
      <c r="DB116" s="2"/>
      <c r="DC116" s="2"/>
      <c r="DD116" s="6"/>
    </row>
    <row r="117" spans="1:108" x14ac:dyDescent="0.25">
      <c r="A117" s="2" t="s">
        <v>354</v>
      </c>
      <c r="B117" s="84">
        <v>0</v>
      </c>
      <c r="C117" s="84">
        <v>0</v>
      </c>
      <c r="D117" s="84">
        <v>0</v>
      </c>
      <c r="E117" s="84">
        <v>0</v>
      </c>
      <c r="F117" s="84">
        <v>0</v>
      </c>
      <c r="G117" s="84">
        <v>0</v>
      </c>
      <c r="H117" s="84">
        <v>0</v>
      </c>
      <c r="I117" s="84">
        <v>0</v>
      </c>
      <c r="J117" s="84">
        <v>0</v>
      </c>
      <c r="K117" s="84">
        <v>0</v>
      </c>
      <c r="L117" s="84">
        <v>0</v>
      </c>
      <c r="M117" s="84">
        <v>0</v>
      </c>
      <c r="N117" s="84">
        <v>0</v>
      </c>
      <c r="O117" s="84">
        <v>0</v>
      </c>
      <c r="P117" s="84">
        <v>0</v>
      </c>
      <c r="Q117" s="84">
        <v>0</v>
      </c>
      <c r="R117" s="84">
        <v>0</v>
      </c>
      <c r="S117" s="84">
        <v>0</v>
      </c>
      <c r="T117" s="84">
        <v>0</v>
      </c>
      <c r="U117" s="84">
        <v>0</v>
      </c>
      <c r="V117" s="84">
        <v>0</v>
      </c>
      <c r="W117" s="84">
        <v>0</v>
      </c>
      <c r="X117" s="84">
        <v>0</v>
      </c>
      <c r="Y117" s="84">
        <v>0</v>
      </c>
      <c r="Z117" s="84">
        <v>0</v>
      </c>
      <c r="AA117" s="84">
        <v>0</v>
      </c>
      <c r="AB117" s="84">
        <v>0</v>
      </c>
      <c r="AC117" s="84">
        <v>0</v>
      </c>
      <c r="AD117" s="84">
        <v>0</v>
      </c>
      <c r="AE117" s="84">
        <v>0</v>
      </c>
      <c r="AF117" s="84">
        <v>0</v>
      </c>
      <c r="AG117" s="84">
        <v>0</v>
      </c>
      <c r="AH117" s="84">
        <v>0</v>
      </c>
      <c r="AI117" s="84">
        <v>0</v>
      </c>
      <c r="AJ117" s="84">
        <v>0</v>
      </c>
      <c r="AK117" s="84">
        <v>0</v>
      </c>
      <c r="AL117" s="84">
        <v>0</v>
      </c>
      <c r="AM117" s="84">
        <v>0</v>
      </c>
      <c r="AN117" s="84">
        <v>0</v>
      </c>
      <c r="AO117" s="84">
        <v>0</v>
      </c>
      <c r="AP117" s="84">
        <v>0</v>
      </c>
      <c r="AQ117" s="84">
        <v>0</v>
      </c>
      <c r="AR117" s="84">
        <v>0</v>
      </c>
      <c r="AS117" s="84">
        <v>0</v>
      </c>
      <c r="AT117" s="84">
        <v>0</v>
      </c>
      <c r="AU117" s="84">
        <v>0</v>
      </c>
      <c r="AV117" s="84">
        <v>0</v>
      </c>
      <c r="AW117" s="84">
        <v>0</v>
      </c>
      <c r="AX117" s="84">
        <v>0</v>
      </c>
      <c r="AY117" s="84">
        <v>0</v>
      </c>
      <c r="AZ117" s="84">
        <v>0</v>
      </c>
      <c r="BA117" s="84">
        <v>0</v>
      </c>
      <c r="BB117" s="84">
        <v>0</v>
      </c>
      <c r="BC117" s="84">
        <v>0</v>
      </c>
      <c r="BD117" s="84">
        <v>0</v>
      </c>
      <c r="BE117" s="84">
        <v>0</v>
      </c>
      <c r="BF117" s="84">
        <v>0</v>
      </c>
      <c r="BG117" s="84">
        <v>0</v>
      </c>
      <c r="BH117" s="84">
        <v>0</v>
      </c>
      <c r="BI117" s="84">
        <v>0</v>
      </c>
      <c r="BJ117" s="84">
        <v>0</v>
      </c>
      <c r="BK117" s="84">
        <v>0</v>
      </c>
      <c r="BL117" s="84">
        <v>0</v>
      </c>
      <c r="BM117" s="84">
        <v>0</v>
      </c>
      <c r="BN117" s="84">
        <v>0</v>
      </c>
      <c r="BO117" s="84">
        <v>0</v>
      </c>
      <c r="BP117" s="84">
        <v>0</v>
      </c>
      <c r="BQ117" s="84">
        <v>0</v>
      </c>
      <c r="BR117" s="84">
        <v>0</v>
      </c>
      <c r="BS117" s="84">
        <v>0</v>
      </c>
      <c r="BT117" s="84">
        <v>0</v>
      </c>
      <c r="BU117" s="84">
        <v>0</v>
      </c>
      <c r="BV117" s="84">
        <v>0</v>
      </c>
      <c r="BW117" s="84">
        <v>0</v>
      </c>
      <c r="BX117" s="84">
        <v>0</v>
      </c>
      <c r="BY117" s="84">
        <v>0</v>
      </c>
      <c r="BZ117" s="84">
        <v>0</v>
      </c>
      <c r="CA117" s="84">
        <v>0</v>
      </c>
      <c r="CB117" s="84">
        <v>0</v>
      </c>
      <c r="CC117" s="84">
        <v>0</v>
      </c>
      <c r="CD117" s="84">
        <v>0</v>
      </c>
      <c r="CE117" s="84">
        <v>0</v>
      </c>
      <c r="CF117" s="84">
        <v>0</v>
      </c>
      <c r="CG117" s="84">
        <v>0</v>
      </c>
      <c r="CH117" s="84">
        <v>0</v>
      </c>
      <c r="CI117" s="84">
        <v>0</v>
      </c>
      <c r="CJ117" s="84">
        <v>0</v>
      </c>
      <c r="CK117" s="84">
        <v>0</v>
      </c>
      <c r="CL117" s="84">
        <v>0</v>
      </c>
      <c r="CM117" s="84">
        <v>0</v>
      </c>
      <c r="CN117" s="84">
        <v>0</v>
      </c>
      <c r="CO117" s="84">
        <v>0</v>
      </c>
      <c r="CP117" s="84">
        <v>0</v>
      </c>
      <c r="CQ117" s="84">
        <v>0</v>
      </c>
      <c r="CR117" s="84">
        <v>0</v>
      </c>
      <c r="CS117" s="84">
        <v>0</v>
      </c>
      <c r="CT117" s="84">
        <v>0</v>
      </c>
      <c r="CU117" s="84">
        <v>0</v>
      </c>
      <c r="CV117" s="84">
        <v>0</v>
      </c>
      <c r="CW117" s="84">
        <v>0</v>
      </c>
      <c r="CX117" s="84">
        <v>0</v>
      </c>
      <c r="CY117" s="84">
        <v>0</v>
      </c>
      <c r="CZ117" s="84">
        <v>0</v>
      </c>
      <c r="DA117" s="80"/>
      <c r="DB117" s="2"/>
      <c r="DC117" s="2"/>
      <c r="DD117" s="6"/>
    </row>
    <row r="118" spans="1:108" x14ac:dyDescent="0.25">
      <c r="A118" s="2" t="s">
        <v>664</v>
      </c>
      <c r="B118" s="84">
        <v>0</v>
      </c>
      <c r="C118" s="84">
        <v>0</v>
      </c>
      <c r="D118" s="84">
        <v>0</v>
      </c>
      <c r="E118" s="84">
        <v>0</v>
      </c>
      <c r="F118" s="84">
        <v>0</v>
      </c>
      <c r="G118" s="84">
        <v>0</v>
      </c>
      <c r="H118" s="84">
        <v>0</v>
      </c>
      <c r="I118" s="84">
        <v>0</v>
      </c>
      <c r="J118" s="84">
        <v>0</v>
      </c>
      <c r="K118" s="84">
        <v>0</v>
      </c>
      <c r="L118" s="84">
        <v>0</v>
      </c>
      <c r="M118" s="84">
        <v>0</v>
      </c>
      <c r="N118" s="84">
        <v>0</v>
      </c>
      <c r="O118" s="84">
        <v>0</v>
      </c>
      <c r="P118" s="84">
        <v>0</v>
      </c>
      <c r="Q118" s="84">
        <v>0</v>
      </c>
      <c r="R118" s="84">
        <v>0</v>
      </c>
      <c r="S118" s="84">
        <v>0</v>
      </c>
      <c r="T118" s="84">
        <v>3.7692300000000001E-3</v>
      </c>
      <c r="U118" s="84">
        <v>0</v>
      </c>
      <c r="V118" s="84">
        <v>0.116651</v>
      </c>
      <c r="W118" s="84">
        <v>0</v>
      </c>
      <c r="X118" s="84">
        <v>0</v>
      </c>
      <c r="Y118" s="84">
        <v>0</v>
      </c>
      <c r="Z118" s="84">
        <v>0</v>
      </c>
      <c r="AA118" s="84">
        <v>0</v>
      </c>
      <c r="AB118" s="84">
        <v>0</v>
      </c>
      <c r="AC118" s="84">
        <v>3.5643099999999998E-3</v>
      </c>
      <c r="AD118" s="84">
        <v>0</v>
      </c>
      <c r="AE118" s="84">
        <v>0</v>
      </c>
      <c r="AF118" s="84">
        <v>0</v>
      </c>
      <c r="AG118" s="84">
        <v>0</v>
      </c>
      <c r="AH118" s="84">
        <v>0</v>
      </c>
      <c r="AI118" s="84">
        <v>0</v>
      </c>
      <c r="AJ118" s="84">
        <v>0</v>
      </c>
      <c r="AK118" s="84">
        <v>2.1412499999999999E-3</v>
      </c>
      <c r="AL118" s="84">
        <v>0</v>
      </c>
      <c r="AM118" s="84">
        <v>0</v>
      </c>
      <c r="AN118" s="84">
        <v>0</v>
      </c>
      <c r="AO118" s="84">
        <v>0.15384200000000001</v>
      </c>
      <c r="AP118" s="84">
        <v>0</v>
      </c>
      <c r="AQ118" s="84">
        <v>0</v>
      </c>
      <c r="AR118" s="84">
        <v>3.62489E-3</v>
      </c>
      <c r="AS118" s="84">
        <v>0</v>
      </c>
      <c r="AT118" s="84">
        <v>0.143869</v>
      </c>
      <c r="AU118" s="84">
        <v>0</v>
      </c>
      <c r="AV118" s="84">
        <v>0</v>
      </c>
      <c r="AW118" s="84">
        <v>0</v>
      </c>
      <c r="AX118" s="84">
        <v>0</v>
      </c>
      <c r="AY118" s="84">
        <v>0</v>
      </c>
      <c r="AZ118" s="84">
        <v>0</v>
      </c>
      <c r="BA118" s="84">
        <v>0</v>
      </c>
      <c r="BB118" s="84">
        <v>0</v>
      </c>
      <c r="BC118" s="84">
        <v>0</v>
      </c>
      <c r="BD118" s="84">
        <v>0</v>
      </c>
      <c r="BE118" s="84">
        <v>0</v>
      </c>
      <c r="BF118" s="84">
        <v>0</v>
      </c>
      <c r="BG118" s="84">
        <v>0</v>
      </c>
      <c r="BH118" s="84">
        <v>0</v>
      </c>
      <c r="BI118" s="84">
        <v>0</v>
      </c>
      <c r="BJ118" s="84">
        <v>0</v>
      </c>
      <c r="BK118" s="84">
        <v>0</v>
      </c>
      <c r="BL118" s="84">
        <v>0</v>
      </c>
      <c r="BM118" s="84">
        <v>0</v>
      </c>
      <c r="BN118" s="84">
        <v>0</v>
      </c>
      <c r="BO118" s="84">
        <v>0</v>
      </c>
      <c r="BP118" s="84">
        <v>0</v>
      </c>
      <c r="BQ118" s="84">
        <v>0</v>
      </c>
      <c r="BR118" s="84">
        <v>0</v>
      </c>
      <c r="BS118" s="84">
        <v>0</v>
      </c>
      <c r="BT118" s="84">
        <v>0</v>
      </c>
      <c r="BU118" s="84">
        <v>0</v>
      </c>
      <c r="BV118" s="84">
        <v>0</v>
      </c>
      <c r="BW118" s="84">
        <v>4.0405600000000002E-4</v>
      </c>
      <c r="BX118" s="84">
        <v>3.9666600000000003E-3</v>
      </c>
      <c r="BY118" s="84">
        <v>2.9090800000000001E-3</v>
      </c>
      <c r="BZ118" s="84">
        <v>0</v>
      </c>
      <c r="CA118" s="84">
        <v>0</v>
      </c>
      <c r="CB118" s="84">
        <v>0</v>
      </c>
      <c r="CC118" s="84">
        <v>0</v>
      </c>
      <c r="CD118" s="84">
        <v>0</v>
      </c>
      <c r="CE118" s="84">
        <v>0</v>
      </c>
      <c r="CF118" s="84">
        <v>0</v>
      </c>
      <c r="CG118" s="84">
        <v>0</v>
      </c>
      <c r="CH118" s="84">
        <v>0</v>
      </c>
      <c r="CI118" s="84">
        <v>0</v>
      </c>
      <c r="CJ118" s="84">
        <v>0</v>
      </c>
      <c r="CK118" s="84">
        <v>0</v>
      </c>
      <c r="CL118" s="84">
        <v>0</v>
      </c>
      <c r="CM118" s="84">
        <v>0</v>
      </c>
      <c r="CN118" s="84">
        <v>0</v>
      </c>
      <c r="CO118" s="84">
        <v>0</v>
      </c>
      <c r="CP118" s="84">
        <v>0</v>
      </c>
      <c r="CQ118" s="84">
        <v>0</v>
      </c>
      <c r="CR118" s="84">
        <v>0</v>
      </c>
      <c r="CS118" s="84">
        <v>0</v>
      </c>
      <c r="CT118" s="84">
        <v>0</v>
      </c>
      <c r="CU118" s="84">
        <v>0</v>
      </c>
      <c r="CV118" s="84">
        <v>0</v>
      </c>
      <c r="CW118" s="84">
        <v>0</v>
      </c>
      <c r="CX118" s="84">
        <v>0</v>
      </c>
      <c r="CY118" s="84">
        <v>0</v>
      </c>
      <c r="CZ118" s="84">
        <v>0</v>
      </c>
      <c r="DA118" s="80"/>
      <c r="DB118" s="2"/>
      <c r="DC118" s="2"/>
      <c r="DD118" s="6"/>
    </row>
    <row r="119" spans="1:108" x14ac:dyDescent="0.25">
      <c r="A119" s="2" t="s">
        <v>665</v>
      </c>
      <c r="B119" s="84">
        <v>0</v>
      </c>
      <c r="C119" s="84">
        <v>0</v>
      </c>
      <c r="D119" s="84">
        <v>0</v>
      </c>
      <c r="E119" s="84">
        <v>0</v>
      </c>
      <c r="F119" s="84">
        <v>0</v>
      </c>
      <c r="G119" s="84">
        <v>0</v>
      </c>
      <c r="H119" s="84">
        <v>0</v>
      </c>
      <c r="I119" s="84">
        <v>0</v>
      </c>
      <c r="J119" s="84">
        <v>0</v>
      </c>
      <c r="K119" s="84">
        <v>0</v>
      </c>
      <c r="L119" s="84">
        <v>0</v>
      </c>
      <c r="M119" s="84">
        <v>0</v>
      </c>
      <c r="N119" s="84">
        <v>0</v>
      </c>
      <c r="O119" s="84">
        <v>0</v>
      </c>
      <c r="P119" s="84">
        <v>0</v>
      </c>
      <c r="Q119" s="84">
        <v>0</v>
      </c>
      <c r="R119" s="84">
        <v>0</v>
      </c>
      <c r="S119" s="84">
        <v>0</v>
      </c>
      <c r="T119" s="84">
        <v>0</v>
      </c>
      <c r="U119" s="84">
        <v>0</v>
      </c>
      <c r="V119" s="84">
        <v>0</v>
      </c>
      <c r="W119" s="84">
        <v>0</v>
      </c>
      <c r="X119" s="84">
        <v>0</v>
      </c>
      <c r="Y119" s="84">
        <v>0</v>
      </c>
      <c r="Z119" s="84">
        <v>0</v>
      </c>
      <c r="AA119" s="84">
        <v>0</v>
      </c>
      <c r="AB119" s="84">
        <v>0</v>
      </c>
      <c r="AC119" s="84">
        <v>0</v>
      </c>
      <c r="AD119" s="84">
        <v>0</v>
      </c>
      <c r="AE119" s="84">
        <v>0</v>
      </c>
      <c r="AF119" s="84">
        <v>0</v>
      </c>
      <c r="AG119" s="84">
        <v>0</v>
      </c>
      <c r="AH119" s="84">
        <v>0</v>
      </c>
      <c r="AI119" s="84">
        <v>0</v>
      </c>
      <c r="AJ119" s="84">
        <v>0</v>
      </c>
      <c r="AK119" s="84">
        <v>0</v>
      </c>
      <c r="AL119" s="84">
        <v>0</v>
      </c>
      <c r="AM119" s="84">
        <v>0</v>
      </c>
      <c r="AN119" s="84">
        <v>0</v>
      </c>
      <c r="AO119" s="84">
        <v>3.7447299999999999E-3</v>
      </c>
      <c r="AP119" s="84">
        <v>0</v>
      </c>
      <c r="AQ119" s="84">
        <v>0</v>
      </c>
      <c r="AR119" s="84">
        <v>9.7198200000000001E-5</v>
      </c>
      <c r="AS119" s="84">
        <v>1.18806E-2</v>
      </c>
      <c r="AT119" s="84">
        <v>1.95378E-3</v>
      </c>
      <c r="AU119" s="84">
        <v>0</v>
      </c>
      <c r="AV119" s="84">
        <v>0</v>
      </c>
      <c r="AW119" s="84">
        <v>0</v>
      </c>
      <c r="AX119" s="84">
        <v>0</v>
      </c>
      <c r="AY119" s="84">
        <v>0</v>
      </c>
      <c r="AZ119" s="84">
        <v>0</v>
      </c>
      <c r="BA119" s="84">
        <v>0</v>
      </c>
      <c r="BB119" s="84">
        <v>0</v>
      </c>
      <c r="BC119" s="84">
        <v>0</v>
      </c>
      <c r="BD119" s="84">
        <v>0</v>
      </c>
      <c r="BE119" s="84">
        <v>0</v>
      </c>
      <c r="BF119" s="84">
        <v>0</v>
      </c>
      <c r="BG119" s="84">
        <v>0</v>
      </c>
      <c r="BH119" s="84">
        <v>0</v>
      </c>
      <c r="BI119" s="84">
        <v>0</v>
      </c>
      <c r="BJ119" s="84">
        <v>0</v>
      </c>
      <c r="BK119" s="84">
        <v>0</v>
      </c>
      <c r="BL119" s="84">
        <v>0</v>
      </c>
      <c r="BM119" s="84">
        <v>0</v>
      </c>
      <c r="BN119" s="84">
        <v>0</v>
      </c>
      <c r="BO119" s="84">
        <v>0</v>
      </c>
      <c r="BP119" s="84">
        <v>0</v>
      </c>
      <c r="BQ119" s="84">
        <v>0</v>
      </c>
      <c r="BR119" s="84">
        <v>0</v>
      </c>
      <c r="BS119" s="84">
        <v>0</v>
      </c>
      <c r="BT119" s="84">
        <v>0</v>
      </c>
      <c r="BU119" s="84">
        <v>0</v>
      </c>
      <c r="BV119" s="84">
        <v>0</v>
      </c>
      <c r="BW119" s="84">
        <v>0</v>
      </c>
      <c r="BX119" s="84">
        <v>0</v>
      </c>
      <c r="BY119" s="84">
        <v>0</v>
      </c>
      <c r="BZ119" s="84">
        <v>0</v>
      </c>
      <c r="CA119" s="84">
        <v>0</v>
      </c>
      <c r="CB119" s="84">
        <v>0</v>
      </c>
      <c r="CC119" s="84">
        <v>0</v>
      </c>
      <c r="CD119" s="84">
        <v>0</v>
      </c>
      <c r="CE119" s="84">
        <v>0</v>
      </c>
      <c r="CF119" s="84">
        <v>0</v>
      </c>
      <c r="CG119" s="84">
        <v>0</v>
      </c>
      <c r="CH119" s="84">
        <v>0</v>
      </c>
      <c r="CI119" s="84">
        <v>0</v>
      </c>
      <c r="CJ119" s="84">
        <v>0</v>
      </c>
      <c r="CK119" s="84">
        <v>0</v>
      </c>
      <c r="CL119" s="84">
        <v>0</v>
      </c>
      <c r="CM119" s="84">
        <v>0</v>
      </c>
      <c r="CN119" s="84">
        <v>0</v>
      </c>
      <c r="CO119" s="84">
        <v>0</v>
      </c>
      <c r="CP119" s="84">
        <v>0</v>
      </c>
      <c r="CQ119" s="84">
        <v>4.6594899999999996E-3</v>
      </c>
      <c r="CR119" s="84">
        <v>0</v>
      </c>
      <c r="CS119" s="84">
        <v>0</v>
      </c>
      <c r="CT119" s="84">
        <v>0</v>
      </c>
      <c r="CU119" s="84">
        <v>0</v>
      </c>
      <c r="CV119" s="84">
        <v>0</v>
      </c>
      <c r="CW119" s="84">
        <v>0</v>
      </c>
      <c r="CX119" s="84">
        <v>0</v>
      </c>
      <c r="CY119" s="84">
        <v>0</v>
      </c>
      <c r="CZ119" s="84">
        <v>0</v>
      </c>
      <c r="DA119" s="80"/>
      <c r="DB119" s="2"/>
      <c r="DC119" s="2"/>
      <c r="DD119" s="6"/>
    </row>
    <row r="120" spans="1:108" x14ac:dyDescent="0.25">
      <c r="A120" s="2" t="s">
        <v>666</v>
      </c>
      <c r="B120" s="84">
        <v>0</v>
      </c>
      <c r="C120" s="84">
        <v>0</v>
      </c>
      <c r="D120" s="84">
        <v>0</v>
      </c>
      <c r="E120" s="84">
        <v>0</v>
      </c>
      <c r="F120" s="84">
        <v>0</v>
      </c>
      <c r="G120" s="84">
        <v>0</v>
      </c>
      <c r="H120" s="84">
        <v>0</v>
      </c>
      <c r="I120" s="84">
        <v>0</v>
      </c>
      <c r="J120" s="84">
        <v>0</v>
      </c>
      <c r="K120" s="84">
        <v>0</v>
      </c>
      <c r="L120" s="84">
        <v>0</v>
      </c>
      <c r="M120" s="84">
        <v>0</v>
      </c>
      <c r="N120" s="84">
        <v>0</v>
      </c>
      <c r="O120" s="84">
        <v>0</v>
      </c>
      <c r="P120" s="84">
        <v>0</v>
      </c>
      <c r="Q120" s="84">
        <v>0</v>
      </c>
      <c r="R120" s="84">
        <v>0</v>
      </c>
      <c r="S120" s="84">
        <v>0</v>
      </c>
      <c r="T120" s="84">
        <v>0</v>
      </c>
      <c r="U120" s="84">
        <v>0</v>
      </c>
      <c r="V120" s="84">
        <v>0</v>
      </c>
      <c r="W120" s="84">
        <v>0</v>
      </c>
      <c r="X120" s="84">
        <v>0</v>
      </c>
      <c r="Y120" s="84">
        <v>0</v>
      </c>
      <c r="Z120" s="84">
        <v>0</v>
      </c>
      <c r="AA120" s="84">
        <v>0</v>
      </c>
      <c r="AB120" s="84">
        <v>0</v>
      </c>
      <c r="AC120" s="84">
        <v>0</v>
      </c>
      <c r="AD120" s="84">
        <v>0</v>
      </c>
      <c r="AE120" s="84">
        <v>0</v>
      </c>
      <c r="AF120" s="84">
        <v>0</v>
      </c>
      <c r="AG120" s="84">
        <v>0</v>
      </c>
      <c r="AH120" s="84">
        <v>0</v>
      </c>
      <c r="AI120" s="84">
        <v>0</v>
      </c>
      <c r="AJ120" s="84">
        <v>0</v>
      </c>
      <c r="AK120" s="84">
        <v>0</v>
      </c>
      <c r="AL120" s="84">
        <v>0</v>
      </c>
      <c r="AM120" s="84">
        <v>0</v>
      </c>
      <c r="AN120" s="84">
        <v>0</v>
      </c>
      <c r="AO120" s="84">
        <v>0.22503699999999999</v>
      </c>
      <c r="AP120" s="84">
        <v>0</v>
      </c>
      <c r="AQ120" s="84">
        <v>0</v>
      </c>
      <c r="AR120" s="84">
        <v>0</v>
      </c>
      <c r="AS120" s="84">
        <v>0</v>
      </c>
      <c r="AT120" s="84">
        <v>0</v>
      </c>
      <c r="AU120" s="84">
        <v>0</v>
      </c>
      <c r="AV120" s="84">
        <v>0</v>
      </c>
      <c r="AW120" s="84">
        <v>0</v>
      </c>
      <c r="AX120" s="84">
        <v>0</v>
      </c>
      <c r="AY120" s="84">
        <v>0</v>
      </c>
      <c r="AZ120" s="84">
        <v>0</v>
      </c>
      <c r="BA120" s="84">
        <v>0</v>
      </c>
      <c r="BB120" s="84">
        <v>0</v>
      </c>
      <c r="BC120" s="84">
        <v>0</v>
      </c>
      <c r="BD120" s="84">
        <v>0</v>
      </c>
      <c r="BE120" s="84">
        <v>0</v>
      </c>
      <c r="BF120" s="84">
        <v>0</v>
      </c>
      <c r="BG120" s="84">
        <v>0</v>
      </c>
      <c r="BH120" s="84">
        <v>0</v>
      </c>
      <c r="BI120" s="84">
        <v>0</v>
      </c>
      <c r="BJ120" s="84">
        <v>0</v>
      </c>
      <c r="BK120" s="84">
        <v>0</v>
      </c>
      <c r="BL120" s="84">
        <v>0</v>
      </c>
      <c r="BM120" s="84">
        <v>0</v>
      </c>
      <c r="BN120" s="84">
        <v>0</v>
      </c>
      <c r="BO120" s="84">
        <v>0</v>
      </c>
      <c r="BP120" s="84">
        <v>0</v>
      </c>
      <c r="BQ120" s="84">
        <v>0</v>
      </c>
      <c r="BR120" s="84">
        <v>0.18488599999999999</v>
      </c>
      <c r="BS120" s="84">
        <v>0</v>
      </c>
      <c r="BT120" s="84">
        <v>0</v>
      </c>
      <c r="BU120" s="84">
        <v>0</v>
      </c>
      <c r="BV120" s="84">
        <v>0</v>
      </c>
      <c r="BW120" s="84">
        <v>0</v>
      </c>
      <c r="BX120" s="84">
        <v>0</v>
      </c>
      <c r="BY120" s="84">
        <v>0</v>
      </c>
      <c r="BZ120" s="84">
        <v>0</v>
      </c>
      <c r="CA120" s="84">
        <v>0</v>
      </c>
      <c r="CB120" s="84">
        <v>0</v>
      </c>
      <c r="CC120" s="84">
        <v>0</v>
      </c>
      <c r="CD120" s="84">
        <v>0</v>
      </c>
      <c r="CE120" s="84">
        <v>0</v>
      </c>
      <c r="CF120" s="84">
        <v>0</v>
      </c>
      <c r="CG120" s="84">
        <v>0</v>
      </c>
      <c r="CH120" s="84">
        <v>0</v>
      </c>
      <c r="CI120" s="84">
        <v>0</v>
      </c>
      <c r="CJ120" s="84">
        <v>0</v>
      </c>
      <c r="CK120" s="84">
        <v>0</v>
      </c>
      <c r="CL120" s="84">
        <v>0</v>
      </c>
      <c r="CM120" s="84">
        <v>0</v>
      </c>
      <c r="CN120" s="84">
        <v>0</v>
      </c>
      <c r="CO120" s="84">
        <v>0</v>
      </c>
      <c r="CP120" s="84">
        <v>0</v>
      </c>
      <c r="CQ120" s="84">
        <v>0</v>
      </c>
      <c r="CR120" s="84">
        <v>0</v>
      </c>
      <c r="CS120" s="84">
        <v>0</v>
      </c>
      <c r="CT120" s="84">
        <v>0</v>
      </c>
      <c r="CU120" s="84">
        <v>0</v>
      </c>
      <c r="CV120" s="84">
        <v>0</v>
      </c>
      <c r="CW120" s="84">
        <v>0</v>
      </c>
      <c r="CX120" s="84">
        <v>0</v>
      </c>
      <c r="CY120" s="84">
        <v>0</v>
      </c>
      <c r="CZ120" s="84">
        <v>0</v>
      </c>
      <c r="DA120" s="80"/>
      <c r="DB120" s="2"/>
      <c r="DC120" s="2"/>
      <c r="DD120" s="6"/>
    </row>
    <row r="121" spans="1:108" x14ac:dyDescent="0.25">
      <c r="A121" s="2" t="s">
        <v>667</v>
      </c>
      <c r="B121" s="84">
        <v>0</v>
      </c>
      <c r="C121" s="84">
        <v>0</v>
      </c>
      <c r="D121" s="84">
        <v>0</v>
      </c>
      <c r="E121" s="84">
        <v>0</v>
      </c>
      <c r="F121" s="84">
        <v>0</v>
      </c>
      <c r="G121" s="84">
        <v>0</v>
      </c>
      <c r="H121" s="84">
        <v>0</v>
      </c>
      <c r="I121" s="84">
        <v>0</v>
      </c>
      <c r="J121" s="84">
        <v>0</v>
      </c>
      <c r="K121" s="84">
        <v>0</v>
      </c>
      <c r="L121" s="84">
        <v>0</v>
      </c>
      <c r="M121" s="84">
        <v>0</v>
      </c>
      <c r="N121" s="84">
        <v>0</v>
      </c>
      <c r="O121" s="84">
        <v>0</v>
      </c>
      <c r="P121" s="84">
        <v>0</v>
      </c>
      <c r="Q121" s="84">
        <v>0</v>
      </c>
      <c r="R121" s="84">
        <v>0</v>
      </c>
      <c r="S121" s="84">
        <v>0</v>
      </c>
      <c r="T121" s="84">
        <v>0</v>
      </c>
      <c r="U121" s="84">
        <v>0</v>
      </c>
      <c r="V121" s="84">
        <v>0</v>
      </c>
      <c r="W121" s="84">
        <v>0</v>
      </c>
      <c r="X121" s="84">
        <v>0</v>
      </c>
      <c r="Y121" s="84">
        <v>0</v>
      </c>
      <c r="Z121" s="84">
        <v>0</v>
      </c>
      <c r="AA121" s="84">
        <v>0</v>
      </c>
      <c r="AB121" s="84">
        <v>0</v>
      </c>
      <c r="AC121" s="84">
        <v>0</v>
      </c>
      <c r="AD121" s="84">
        <v>0</v>
      </c>
      <c r="AE121" s="84">
        <v>0</v>
      </c>
      <c r="AF121" s="84">
        <v>0</v>
      </c>
      <c r="AG121" s="84">
        <v>0</v>
      </c>
      <c r="AH121" s="84">
        <v>0</v>
      </c>
      <c r="AI121" s="84">
        <v>0</v>
      </c>
      <c r="AJ121" s="84">
        <v>0</v>
      </c>
      <c r="AK121" s="84">
        <v>5.7774499999999995E-4</v>
      </c>
      <c r="AL121" s="84">
        <v>0</v>
      </c>
      <c r="AM121" s="84">
        <v>0</v>
      </c>
      <c r="AN121" s="84">
        <v>0</v>
      </c>
      <c r="AO121" s="84">
        <v>5.0664599999999997E-2</v>
      </c>
      <c r="AP121" s="84">
        <v>2.2932999999999999E-2</v>
      </c>
      <c r="AQ121" s="84">
        <v>0</v>
      </c>
      <c r="AR121" s="84">
        <v>0</v>
      </c>
      <c r="AS121" s="84">
        <v>3.5309300000000002E-2</v>
      </c>
      <c r="AT121" s="84">
        <v>2.2301100000000001E-2</v>
      </c>
      <c r="AU121" s="84">
        <v>0</v>
      </c>
      <c r="AV121" s="84">
        <v>0</v>
      </c>
      <c r="AW121" s="84">
        <v>0</v>
      </c>
      <c r="AX121" s="84">
        <v>0</v>
      </c>
      <c r="AY121" s="84">
        <v>0</v>
      </c>
      <c r="AZ121" s="84">
        <v>0</v>
      </c>
      <c r="BA121" s="84">
        <v>0</v>
      </c>
      <c r="BB121" s="84">
        <v>0</v>
      </c>
      <c r="BC121" s="84">
        <v>0</v>
      </c>
      <c r="BD121" s="84">
        <v>0</v>
      </c>
      <c r="BE121" s="84">
        <v>0</v>
      </c>
      <c r="BF121" s="84">
        <v>0</v>
      </c>
      <c r="BG121" s="84">
        <v>0</v>
      </c>
      <c r="BH121" s="84">
        <v>0</v>
      </c>
      <c r="BI121" s="84">
        <v>0</v>
      </c>
      <c r="BJ121" s="84">
        <v>0</v>
      </c>
      <c r="BK121" s="84">
        <v>0</v>
      </c>
      <c r="BL121" s="84">
        <v>0</v>
      </c>
      <c r="BM121" s="84">
        <v>0</v>
      </c>
      <c r="BN121" s="84">
        <v>0</v>
      </c>
      <c r="BO121" s="84">
        <v>0</v>
      </c>
      <c r="BP121" s="84">
        <v>0</v>
      </c>
      <c r="BQ121" s="84">
        <v>0</v>
      </c>
      <c r="BR121" s="84">
        <v>0</v>
      </c>
      <c r="BS121" s="84">
        <v>0</v>
      </c>
      <c r="BT121" s="84">
        <v>0</v>
      </c>
      <c r="BU121" s="84">
        <v>0.15526499999999999</v>
      </c>
      <c r="BV121" s="84">
        <v>0</v>
      </c>
      <c r="BW121" s="84">
        <v>0</v>
      </c>
      <c r="BX121" s="84">
        <v>0</v>
      </c>
      <c r="BY121" s="84">
        <v>0</v>
      </c>
      <c r="BZ121" s="84">
        <v>0</v>
      </c>
      <c r="CA121" s="84">
        <v>0</v>
      </c>
      <c r="CB121" s="84">
        <v>0</v>
      </c>
      <c r="CC121" s="84">
        <v>0</v>
      </c>
      <c r="CD121" s="84">
        <v>0</v>
      </c>
      <c r="CE121" s="84">
        <v>0</v>
      </c>
      <c r="CF121" s="84">
        <v>0</v>
      </c>
      <c r="CG121" s="84">
        <v>0</v>
      </c>
      <c r="CH121" s="84">
        <v>0</v>
      </c>
      <c r="CI121" s="84">
        <v>0</v>
      </c>
      <c r="CJ121" s="84">
        <v>0</v>
      </c>
      <c r="CK121" s="84">
        <v>0</v>
      </c>
      <c r="CL121" s="84">
        <v>0</v>
      </c>
      <c r="CM121" s="84">
        <v>0</v>
      </c>
      <c r="CN121" s="84">
        <v>0</v>
      </c>
      <c r="CO121" s="84">
        <v>0</v>
      </c>
      <c r="CP121" s="84">
        <v>0</v>
      </c>
      <c r="CQ121" s="84">
        <v>2.2089899999999999E-2</v>
      </c>
      <c r="CR121" s="84">
        <v>0</v>
      </c>
      <c r="CS121" s="84">
        <v>0</v>
      </c>
      <c r="CT121" s="84">
        <v>0</v>
      </c>
      <c r="CU121" s="84">
        <v>0</v>
      </c>
      <c r="CV121" s="84">
        <v>0</v>
      </c>
      <c r="CW121" s="84">
        <v>0</v>
      </c>
      <c r="CX121" s="84">
        <v>0</v>
      </c>
      <c r="CY121" s="84">
        <v>0</v>
      </c>
      <c r="CZ121" s="84">
        <v>0</v>
      </c>
      <c r="DA121" s="80"/>
      <c r="DB121" s="2"/>
      <c r="DC121" s="2"/>
      <c r="DD121" s="6"/>
    </row>
    <row r="122" spans="1:108" x14ac:dyDescent="0.25">
      <c r="A122" s="2" t="s">
        <v>668</v>
      </c>
      <c r="B122" s="84">
        <v>0</v>
      </c>
      <c r="C122" s="84">
        <v>0</v>
      </c>
      <c r="D122" s="84">
        <v>0</v>
      </c>
      <c r="E122" s="84">
        <v>0</v>
      </c>
      <c r="F122" s="84">
        <v>0</v>
      </c>
      <c r="G122" s="84">
        <v>0</v>
      </c>
      <c r="H122" s="84">
        <v>0</v>
      </c>
      <c r="I122" s="84">
        <v>0</v>
      </c>
      <c r="J122" s="84">
        <v>0</v>
      </c>
      <c r="K122" s="84">
        <v>0</v>
      </c>
      <c r="L122" s="84">
        <v>0</v>
      </c>
      <c r="M122" s="84">
        <v>0</v>
      </c>
      <c r="N122" s="84">
        <v>0</v>
      </c>
      <c r="O122" s="84">
        <v>0</v>
      </c>
      <c r="P122" s="84">
        <v>0</v>
      </c>
      <c r="Q122" s="84">
        <v>0</v>
      </c>
      <c r="R122" s="84">
        <v>0</v>
      </c>
      <c r="S122" s="84">
        <v>0</v>
      </c>
      <c r="T122" s="84">
        <v>0</v>
      </c>
      <c r="U122" s="84">
        <v>0</v>
      </c>
      <c r="V122" s="84">
        <v>0</v>
      </c>
      <c r="W122" s="84">
        <v>0</v>
      </c>
      <c r="X122" s="84">
        <v>0</v>
      </c>
      <c r="Y122" s="84">
        <v>0</v>
      </c>
      <c r="Z122" s="84">
        <v>0</v>
      </c>
      <c r="AA122" s="84">
        <v>0</v>
      </c>
      <c r="AB122" s="84">
        <v>0</v>
      </c>
      <c r="AC122" s="84">
        <v>0</v>
      </c>
      <c r="AD122" s="84">
        <v>0</v>
      </c>
      <c r="AE122" s="84">
        <v>0</v>
      </c>
      <c r="AF122" s="84">
        <v>0</v>
      </c>
      <c r="AG122" s="84">
        <v>0</v>
      </c>
      <c r="AH122" s="84">
        <v>0</v>
      </c>
      <c r="AI122" s="84">
        <v>0</v>
      </c>
      <c r="AJ122" s="84">
        <v>0</v>
      </c>
      <c r="AK122" s="84">
        <v>0</v>
      </c>
      <c r="AL122" s="84">
        <v>0</v>
      </c>
      <c r="AM122" s="84">
        <v>0</v>
      </c>
      <c r="AN122" s="84">
        <v>0</v>
      </c>
      <c r="AO122" s="84">
        <v>0</v>
      </c>
      <c r="AP122" s="84">
        <v>0</v>
      </c>
      <c r="AQ122" s="84">
        <v>0</v>
      </c>
      <c r="AR122" s="84">
        <v>0</v>
      </c>
      <c r="AS122" s="84">
        <v>0</v>
      </c>
      <c r="AT122" s="84">
        <v>0</v>
      </c>
      <c r="AU122" s="84">
        <v>0</v>
      </c>
      <c r="AV122" s="84">
        <v>0</v>
      </c>
      <c r="AW122" s="84">
        <v>0</v>
      </c>
      <c r="AX122" s="84">
        <v>0</v>
      </c>
      <c r="AY122" s="84">
        <v>0</v>
      </c>
      <c r="AZ122" s="84">
        <v>0</v>
      </c>
      <c r="BA122" s="84">
        <v>0</v>
      </c>
      <c r="BB122" s="84">
        <v>0</v>
      </c>
      <c r="BC122" s="84">
        <v>0</v>
      </c>
      <c r="BD122" s="84">
        <v>0</v>
      </c>
      <c r="BE122" s="84">
        <v>0</v>
      </c>
      <c r="BF122" s="84">
        <v>0</v>
      </c>
      <c r="BG122" s="84">
        <v>0</v>
      </c>
      <c r="BH122" s="84">
        <v>0</v>
      </c>
      <c r="BI122" s="84">
        <v>0</v>
      </c>
      <c r="BJ122" s="84">
        <v>0</v>
      </c>
      <c r="BK122" s="84">
        <v>0</v>
      </c>
      <c r="BL122" s="84">
        <v>0</v>
      </c>
      <c r="BM122" s="84">
        <v>0</v>
      </c>
      <c r="BN122" s="84">
        <v>8.3303700000000005E-17</v>
      </c>
      <c r="BO122" s="84">
        <v>0</v>
      </c>
      <c r="BP122" s="84">
        <v>9.3285199999999997E-17</v>
      </c>
      <c r="BQ122" s="84">
        <v>9.1820199999999995E-17</v>
      </c>
      <c r="BR122" s="84">
        <v>0.18488599999999999</v>
      </c>
      <c r="BS122" s="84">
        <v>6.8595799999999997E-3</v>
      </c>
      <c r="BT122" s="84">
        <v>0</v>
      </c>
      <c r="BU122" s="84">
        <v>0</v>
      </c>
      <c r="BV122" s="84">
        <v>0</v>
      </c>
      <c r="BW122" s="84">
        <v>0</v>
      </c>
      <c r="BX122" s="84">
        <v>0</v>
      </c>
      <c r="BY122" s="84">
        <v>0</v>
      </c>
      <c r="BZ122" s="84">
        <v>0</v>
      </c>
      <c r="CA122" s="84">
        <v>0</v>
      </c>
      <c r="CB122" s="84">
        <v>0</v>
      </c>
      <c r="CC122" s="84">
        <v>0</v>
      </c>
      <c r="CD122" s="84">
        <v>0</v>
      </c>
      <c r="CE122" s="84">
        <v>0</v>
      </c>
      <c r="CF122" s="84">
        <v>0</v>
      </c>
      <c r="CG122" s="84">
        <v>0</v>
      </c>
      <c r="CH122" s="84">
        <v>0</v>
      </c>
      <c r="CI122" s="84">
        <v>0</v>
      </c>
      <c r="CJ122" s="84">
        <v>0</v>
      </c>
      <c r="CK122" s="84">
        <v>0</v>
      </c>
      <c r="CL122" s="84">
        <v>0</v>
      </c>
      <c r="CM122" s="84">
        <v>0</v>
      </c>
      <c r="CN122" s="84">
        <v>0</v>
      </c>
      <c r="CO122" s="84">
        <v>0</v>
      </c>
      <c r="CP122" s="84">
        <v>0</v>
      </c>
      <c r="CQ122" s="84">
        <v>0</v>
      </c>
      <c r="CR122" s="84">
        <v>0</v>
      </c>
      <c r="CS122" s="84">
        <v>0</v>
      </c>
      <c r="CT122" s="84">
        <v>0</v>
      </c>
      <c r="CU122" s="84">
        <v>0</v>
      </c>
      <c r="CV122" s="84">
        <v>0</v>
      </c>
      <c r="CW122" s="84">
        <v>0</v>
      </c>
      <c r="CX122" s="84">
        <v>0</v>
      </c>
      <c r="CY122" s="84">
        <v>0</v>
      </c>
      <c r="CZ122" s="84">
        <v>0</v>
      </c>
      <c r="DA122" s="80"/>
      <c r="DB122" s="2"/>
      <c r="DC122" s="2"/>
      <c r="DD122" s="6"/>
    </row>
    <row r="123" spans="1:108" x14ac:dyDescent="0.25">
      <c r="A123" s="2" t="s">
        <v>669</v>
      </c>
      <c r="B123" s="84">
        <v>0</v>
      </c>
      <c r="C123" s="84">
        <v>0</v>
      </c>
      <c r="D123" s="84">
        <v>0</v>
      </c>
      <c r="E123" s="84">
        <v>0</v>
      </c>
      <c r="F123" s="84">
        <v>0</v>
      </c>
      <c r="G123" s="84">
        <v>0</v>
      </c>
      <c r="H123" s="84">
        <v>0</v>
      </c>
      <c r="I123" s="84">
        <v>0</v>
      </c>
      <c r="J123" s="84">
        <v>0</v>
      </c>
      <c r="K123" s="84">
        <v>0</v>
      </c>
      <c r="L123" s="84">
        <v>0</v>
      </c>
      <c r="M123" s="84">
        <v>0</v>
      </c>
      <c r="N123" s="84">
        <v>0</v>
      </c>
      <c r="O123" s="84">
        <v>0</v>
      </c>
      <c r="P123" s="84">
        <v>0</v>
      </c>
      <c r="Q123" s="84">
        <v>0</v>
      </c>
      <c r="R123" s="84">
        <v>0</v>
      </c>
      <c r="S123" s="84">
        <v>0</v>
      </c>
      <c r="T123" s="84">
        <v>0</v>
      </c>
      <c r="U123" s="84">
        <v>0</v>
      </c>
      <c r="V123" s="84">
        <v>0</v>
      </c>
      <c r="W123" s="84">
        <v>0</v>
      </c>
      <c r="X123" s="84">
        <v>0</v>
      </c>
      <c r="Y123" s="84">
        <v>0</v>
      </c>
      <c r="Z123" s="84">
        <v>0</v>
      </c>
      <c r="AA123" s="84">
        <v>0</v>
      </c>
      <c r="AB123" s="84">
        <v>0</v>
      </c>
      <c r="AC123" s="84">
        <v>0</v>
      </c>
      <c r="AD123" s="84">
        <v>0</v>
      </c>
      <c r="AE123" s="84">
        <v>0</v>
      </c>
      <c r="AF123" s="84">
        <v>0</v>
      </c>
      <c r="AG123" s="84">
        <v>0</v>
      </c>
      <c r="AH123" s="84">
        <v>0</v>
      </c>
      <c r="AI123" s="84">
        <v>0</v>
      </c>
      <c r="AJ123" s="84">
        <v>0</v>
      </c>
      <c r="AK123" s="84">
        <v>0</v>
      </c>
      <c r="AL123" s="84">
        <v>0</v>
      </c>
      <c r="AM123" s="84">
        <v>0</v>
      </c>
      <c r="AN123" s="84">
        <v>0</v>
      </c>
      <c r="AO123" s="84">
        <v>0</v>
      </c>
      <c r="AP123" s="84">
        <v>2.2932999999999999E-2</v>
      </c>
      <c r="AQ123" s="84">
        <v>0</v>
      </c>
      <c r="AR123" s="84">
        <v>0</v>
      </c>
      <c r="AS123" s="84">
        <v>0</v>
      </c>
      <c r="AT123" s="84">
        <v>0.12889100000000001</v>
      </c>
      <c r="AU123" s="84">
        <v>0</v>
      </c>
      <c r="AV123" s="84">
        <v>0</v>
      </c>
      <c r="AW123" s="84">
        <v>0</v>
      </c>
      <c r="AX123" s="84">
        <v>0</v>
      </c>
      <c r="AY123" s="84">
        <v>6.3804600000000003E-2</v>
      </c>
      <c r="AZ123" s="84">
        <v>0</v>
      </c>
      <c r="BA123" s="84">
        <v>0</v>
      </c>
      <c r="BB123" s="84">
        <v>0</v>
      </c>
      <c r="BC123" s="84">
        <v>0</v>
      </c>
      <c r="BD123" s="84">
        <v>0</v>
      </c>
      <c r="BE123" s="84">
        <v>0</v>
      </c>
      <c r="BF123" s="84">
        <v>0</v>
      </c>
      <c r="BG123" s="84">
        <v>0</v>
      </c>
      <c r="BH123" s="84">
        <v>0</v>
      </c>
      <c r="BI123" s="84">
        <v>0</v>
      </c>
      <c r="BJ123" s="84">
        <v>0</v>
      </c>
      <c r="BK123" s="84">
        <v>0</v>
      </c>
      <c r="BL123" s="84">
        <v>0</v>
      </c>
      <c r="BM123" s="84">
        <v>0</v>
      </c>
      <c r="BN123" s="84">
        <v>0</v>
      </c>
      <c r="BO123" s="84">
        <v>0</v>
      </c>
      <c r="BP123" s="84">
        <v>0</v>
      </c>
      <c r="BQ123" s="84">
        <v>0</v>
      </c>
      <c r="BR123" s="84">
        <v>0</v>
      </c>
      <c r="BS123" s="84">
        <v>0</v>
      </c>
      <c r="BT123" s="84">
        <v>0</v>
      </c>
      <c r="BU123" s="84">
        <v>0</v>
      </c>
      <c r="BV123" s="84">
        <v>0</v>
      </c>
      <c r="BW123" s="84">
        <v>0</v>
      </c>
      <c r="BX123" s="84">
        <v>0</v>
      </c>
      <c r="BY123" s="84">
        <v>0</v>
      </c>
      <c r="BZ123" s="84">
        <v>0</v>
      </c>
      <c r="CA123" s="84">
        <v>0</v>
      </c>
      <c r="CB123" s="84">
        <v>0</v>
      </c>
      <c r="CC123" s="84">
        <v>0</v>
      </c>
      <c r="CD123" s="84">
        <v>0</v>
      </c>
      <c r="CE123" s="84">
        <v>0</v>
      </c>
      <c r="CF123" s="84">
        <v>0</v>
      </c>
      <c r="CG123" s="84">
        <v>0</v>
      </c>
      <c r="CH123" s="84">
        <v>0</v>
      </c>
      <c r="CI123" s="84">
        <v>0</v>
      </c>
      <c r="CJ123" s="84">
        <v>0</v>
      </c>
      <c r="CK123" s="84">
        <v>0</v>
      </c>
      <c r="CL123" s="84">
        <v>0</v>
      </c>
      <c r="CM123" s="84">
        <v>0</v>
      </c>
      <c r="CN123" s="84">
        <v>0</v>
      </c>
      <c r="CO123" s="84">
        <v>0</v>
      </c>
      <c r="CP123" s="84">
        <v>0</v>
      </c>
      <c r="CQ123" s="84">
        <v>2.5209499999999999E-2</v>
      </c>
      <c r="CR123" s="84">
        <v>0</v>
      </c>
      <c r="CS123" s="84">
        <v>5.9514299999999997E-3</v>
      </c>
      <c r="CT123" s="84">
        <v>0</v>
      </c>
      <c r="CU123" s="84">
        <v>0</v>
      </c>
      <c r="CV123" s="84">
        <v>0</v>
      </c>
      <c r="CW123" s="84">
        <v>0</v>
      </c>
      <c r="CX123" s="84">
        <v>0</v>
      </c>
      <c r="CY123" s="84">
        <v>0</v>
      </c>
      <c r="CZ123" s="84">
        <v>0</v>
      </c>
      <c r="DA123" s="80"/>
      <c r="DB123" s="2"/>
      <c r="DC123" s="2"/>
      <c r="DD123" s="6"/>
    </row>
    <row r="124" spans="1:108" x14ac:dyDescent="0.25">
      <c r="A124" s="2" t="s">
        <v>670</v>
      </c>
      <c r="B124" s="84">
        <v>0</v>
      </c>
      <c r="C124" s="84">
        <v>0</v>
      </c>
      <c r="D124" s="84">
        <v>0</v>
      </c>
      <c r="E124" s="84">
        <v>0</v>
      </c>
      <c r="F124" s="84">
        <v>0</v>
      </c>
      <c r="G124" s="84">
        <v>0</v>
      </c>
      <c r="H124" s="84">
        <v>0</v>
      </c>
      <c r="I124" s="84">
        <v>0</v>
      </c>
      <c r="J124" s="84">
        <v>0</v>
      </c>
      <c r="K124" s="84">
        <v>0</v>
      </c>
      <c r="L124" s="84">
        <v>0</v>
      </c>
      <c r="M124" s="84">
        <v>0</v>
      </c>
      <c r="N124" s="84">
        <v>0</v>
      </c>
      <c r="O124" s="84">
        <v>0</v>
      </c>
      <c r="P124" s="84">
        <v>0</v>
      </c>
      <c r="Q124" s="84">
        <v>0</v>
      </c>
      <c r="R124" s="84">
        <v>0</v>
      </c>
      <c r="S124" s="84">
        <v>0</v>
      </c>
      <c r="T124" s="84">
        <v>0</v>
      </c>
      <c r="U124" s="84">
        <v>0</v>
      </c>
      <c r="V124" s="84">
        <v>0</v>
      </c>
      <c r="W124" s="84">
        <v>0</v>
      </c>
      <c r="X124" s="84">
        <v>0</v>
      </c>
      <c r="Y124" s="84">
        <v>0</v>
      </c>
      <c r="Z124" s="84">
        <v>0</v>
      </c>
      <c r="AA124" s="84">
        <v>0</v>
      </c>
      <c r="AB124" s="84">
        <v>0</v>
      </c>
      <c r="AC124" s="84">
        <v>0</v>
      </c>
      <c r="AD124" s="84">
        <v>0</v>
      </c>
      <c r="AE124" s="84">
        <v>0</v>
      </c>
      <c r="AF124" s="84">
        <v>0</v>
      </c>
      <c r="AG124" s="84">
        <v>0</v>
      </c>
      <c r="AH124" s="84">
        <v>0</v>
      </c>
      <c r="AI124" s="84">
        <v>0</v>
      </c>
      <c r="AJ124" s="84">
        <v>0</v>
      </c>
      <c r="AK124" s="84">
        <v>0</v>
      </c>
      <c r="AL124" s="84">
        <v>0</v>
      </c>
      <c r="AM124" s="84">
        <v>0</v>
      </c>
      <c r="AN124" s="84">
        <v>0</v>
      </c>
      <c r="AO124" s="84">
        <v>0</v>
      </c>
      <c r="AP124" s="84">
        <v>0</v>
      </c>
      <c r="AQ124" s="84">
        <v>0</v>
      </c>
      <c r="AR124" s="84">
        <v>0</v>
      </c>
      <c r="AS124" s="84">
        <v>0</v>
      </c>
      <c r="AT124" s="84">
        <v>0</v>
      </c>
      <c r="AU124" s="84">
        <v>0</v>
      </c>
      <c r="AV124" s="84">
        <v>0</v>
      </c>
      <c r="AW124" s="84">
        <v>0</v>
      </c>
      <c r="AX124" s="84">
        <v>0</v>
      </c>
      <c r="AY124" s="84">
        <v>8.0933000000000005E-2</v>
      </c>
      <c r="AZ124" s="84">
        <v>0</v>
      </c>
      <c r="BA124" s="84">
        <v>0</v>
      </c>
      <c r="BB124" s="84">
        <v>0</v>
      </c>
      <c r="BC124" s="84">
        <v>0</v>
      </c>
      <c r="BD124" s="84">
        <v>2.2020600000000001E-2</v>
      </c>
      <c r="BE124" s="84">
        <v>2.2020600000000001E-2</v>
      </c>
      <c r="BF124" s="84">
        <v>0</v>
      </c>
      <c r="BG124" s="84">
        <v>1.6160899999999999E-2</v>
      </c>
      <c r="BH124" s="84">
        <v>0</v>
      </c>
      <c r="BI124" s="84">
        <v>1.5578E-2</v>
      </c>
      <c r="BJ124" s="84">
        <v>8.7534100000000004E-2</v>
      </c>
      <c r="BK124" s="84">
        <v>0</v>
      </c>
      <c r="BL124" s="84">
        <v>0</v>
      </c>
      <c r="BM124" s="84">
        <v>0</v>
      </c>
      <c r="BN124" s="84">
        <v>0</v>
      </c>
      <c r="BO124" s="84">
        <v>0</v>
      </c>
      <c r="BP124" s="84">
        <v>0</v>
      </c>
      <c r="BQ124" s="84">
        <v>0</v>
      </c>
      <c r="BR124" s="84">
        <v>0</v>
      </c>
      <c r="BS124" s="84">
        <v>0</v>
      </c>
      <c r="BT124" s="84">
        <v>0</v>
      </c>
      <c r="BU124" s="84">
        <v>0.112271</v>
      </c>
      <c r="BV124" s="84">
        <v>0</v>
      </c>
      <c r="BW124" s="84">
        <v>0</v>
      </c>
      <c r="BX124" s="84">
        <v>2.2404399999999998E-3</v>
      </c>
      <c r="BY124" s="84">
        <v>0</v>
      </c>
      <c r="BZ124" s="84">
        <v>0</v>
      </c>
      <c r="CA124" s="84">
        <v>0</v>
      </c>
      <c r="CB124" s="84">
        <v>0</v>
      </c>
      <c r="CC124" s="84">
        <v>0</v>
      </c>
      <c r="CD124" s="84">
        <v>0</v>
      </c>
      <c r="CE124" s="84">
        <v>0</v>
      </c>
      <c r="CF124" s="84">
        <v>0</v>
      </c>
      <c r="CG124" s="84">
        <v>0</v>
      </c>
      <c r="CH124" s="84">
        <v>0</v>
      </c>
      <c r="CI124" s="84">
        <v>0</v>
      </c>
      <c r="CJ124" s="84">
        <v>0</v>
      </c>
      <c r="CK124" s="84">
        <v>0</v>
      </c>
      <c r="CL124" s="84">
        <v>0</v>
      </c>
      <c r="CM124" s="84">
        <v>0</v>
      </c>
      <c r="CN124" s="84">
        <v>0</v>
      </c>
      <c r="CO124" s="84">
        <v>0</v>
      </c>
      <c r="CP124" s="84">
        <v>0</v>
      </c>
      <c r="CQ124" s="84">
        <v>0</v>
      </c>
      <c r="CR124" s="84">
        <v>0</v>
      </c>
      <c r="CS124" s="84">
        <v>0</v>
      </c>
      <c r="CT124" s="84">
        <v>0</v>
      </c>
      <c r="CU124" s="84">
        <v>0</v>
      </c>
      <c r="CV124" s="84">
        <v>0</v>
      </c>
      <c r="CW124" s="84">
        <v>2.61243E-2</v>
      </c>
      <c r="CX124" s="84">
        <v>0</v>
      </c>
      <c r="CY124" s="84">
        <v>0</v>
      </c>
      <c r="CZ124" s="84">
        <v>0</v>
      </c>
      <c r="DA124" s="80"/>
      <c r="DB124" s="2"/>
      <c r="DC124" s="2"/>
      <c r="DD124" s="6"/>
    </row>
    <row r="125" spans="1:108" x14ac:dyDescent="0.25">
      <c r="A125" s="2" t="s">
        <v>671</v>
      </c>
      <c r="B125" s="84">
        <v>0</v>
      </c>
      <c r="C125" s="84">
        <v>0</v>
      </c>
      <c r="D125" s="84">
        <v>0</v>
      </c>
      <c r="E125" s="84">
        <v>0</v>
      </c>
      <c r="F125" s="84">
        <v>0</v>
      </c>
      <c r="G125" s="84">
        <v>0</v>
      </c>
      <c r="H125" s="84">
        <v>0</v>
      </c>
      <c r="I125" s="84">
        <v>0</v>
      </c>
      <c r="J125" s="84">
        <v>0</v>
      </c>
      <c r="K125" s="84">
        <v>0</v>
      </c>
      <c r="L125" s="84">
        <v>0</v>
      </c>
      <c r="M125" s="84">
        <v>0</v>
      </c>
      <c r="N125" s="84">
        <v>0</v>
      </c>
      <c r="O125" s="84">
        <v>0</v>
      </c>
      <c r="P125" s="84">
        <v>0</v>
      </c>
      <c r="Q125" s="84">
        <v>0</v>
      </c>
      <c r="R125" s="84">
        <v>0</v>
      </c>
      <c r="S125" s="84">
        <v>0</v>
      </c>
      <c r="T125" s="84">
        <v>0</v>
      </c>
      <c r="U125" s="84">
        <v>0</v>
      </c>
      <c r="V125" s="84">
        <v>0</v>
      </c>
      <c r="W125" s="84">
        <v>0</v>
      </c>
      <c r="X125" s="84">
        <v>0</v>
      </c>
      <c r="Y125" s="84">
        <v>0</v>
      </c>
      <c r="Z125" s="84">
        <v>0</v>
      </c>
      <c r="AA125" s="84">
        <v>0</v>
      </c>
      <c r="AB125" s="84">
        <v>0</v>
      </c>
      <c r="AC125" s="84">
        <v>0</v>
      </c>
      <c r="AD125" s="84">
        <v>0</v>
      </c>
      <c r="AE125" s="84">
        <v>0</v>
      </c>
      <c r="AF125" s="84">
        <v>0</v>
      </c>
      <c r="AG125" s="84">
        <v>0</v>
      </c>
      <c r="AH125" s="84">
        <v>0</v>
      </c>
      <c r="AI125" s="84">
        <v>0</v>
      </c>
      <c r="AJ125" s="84">
        <v>0</v>
      </c>
      <c r="AK125" s="84">
        <v>0</v>
      </c>
      <c r="AL125" s="84">
        <v>0</v>
      </c>
      <c r="AM125" s="84">
        <v>0</v>
      </c>
      <c r="AN125" s="84">
        <v>0</v>
      </c>
      <c r="AO125" s="84">
        <v>0</v>
      </c>
      <c r="AP125" s="84">
        <v>0</v>
      </c>
      <c r="AQ125" s="84">
        <v>0</v>
      </c>
      <c r="AR125" s="84">
        <v>0</v>
      </c>
      <c r="AS125" s="84">
        <v>0</v>
      </c>
      <c r="AT125" s="84">
        <v>0</v>
      </c>
      <c r="AU125" s="84">
        <v>0</v>
      </c>
      <c r="AV125" s="84">
        <v>0</v>
      </c>
      <c r="AW125" s="84">
        <v>0</v>
      </c>
      <c r="AX125" s="84">
        <v>0</v>
      </c>
      <c r="AY125" s="84">
        <v>0</v>
      </c>
      <c r="AZ125" s="84">
        <v>0</v>
      </c>
      <c r="BA125" s="84">
        <v>0</v>
      </c>
      <c r="BB125" s="84">
        <v>0</v>
      </c>
      <c r="BC125" s="84">
        <v>0</v>
      </c>
      <c r="BD125" s="84">
        <v>0</v>
      </c>
      <c r="BE125" s="84">
        <v>0</v>
      </c>
      <c r="BF125" s="84">
        <v>9.62122E-17</v>
      </c>
      <c r="BG125" s="84">
        <v>1.4718699999999999E-2</v>
      </c>
      <c r="BH125" s="84">
        <v>0</v>
      </c>
      <c r="BI125" s="84">
        <v>0</v>
      </c>
      <c r="BJ125" s="84">
        <v>0</v>
      </c>
      <c r="BK125" s="84">
        <v>0</v>
      </c>
      <c r="BL125" s="84">
        <v>0</v>
      </c>
      <c r="BM125" s="84">
        <v>0</v>
      </c>
      <c r="BN125" s="84">
        <v>0</v>
      </c>
      <c r="BO125" s="84">
        <v>0</v>
      </c>
      <c r="BP125" s="84">
        <v>0</v>
      </c>
      <c r="BQ125" s="84">
        <v>0</v>
      </c>
      <c r="BR125" s="84">
        <v>0</v>
      </c>
      <c r="BS125" s="84">
        <v>0</v>
      </c>
      <c r="BT125" s="84">
        <v>0</v>
      </c>
      <c r="BU125" s="84">
        <v>0</v>
      </c>
      <c r="BV125" s="84">
        <v>0</v>
      </c>
      <c r="BW125" s="84">
        <v>4.6358199999999999E-5</v>
      </c>
      <c r="BX125" s="84">
        <v>5.3590099999999998E-4</v>
      </c>
      <c r="BY125" s="84">
        <v>3.6014599999999999E-4</v>
      </c>
      <c r="BZ125" s="84">
        <v>0</v>
      </c>
      <c r="CA125" s="84">
        <v>0</v>
      </c>
      <c r="CB125" s="84">
        <v>0</v>
      </c>
      <c r="CC125" s="84">
        <v>0</v>
      </c>
      <c r="CD125" s="84">
        <v>0</v>
      </c>
      <c r="CE125" s="84">
        <v>0</v>
      </c>
      <c r="CF125" s="84">
        <v>0</v>
      </c>
      <c r="CG125" s="84">
        <v>0</v>
      </c>
      <c r="CH125" s="84">
        <v>0</v>
      </c>
      <c r="CI125" s="84">
        <v>0</v>
      </c>
      <c r="CJ125" s="84">
        <v>0</v>
      </c>
      <c r="CK125" s="84">
        <v>0</v>
      </c>
      <c r="CL125" s="84">
        <v>0</v>
      </c>
      <c r="CM125" s="84">
        <v>0</v>
      </c>
      <c r="CN125" s="84">
        <v>0</v>
      </c>
      <c r="CO125" s="84">
        <v>0</v>
      </c>
      <c r="CP125" s="84">
        <v>0</v>
      </c>
      <c r="CQ125" s="84">
        <v>0</v>
      </c>
      <c r="CR125" s="84">
        <v>0</v>
      </c>
      <c r="CS125" s="84">
        <v>0</v>
      </c>
      <c r="CT125" s="84">
        <v>0</v>
      </c>
      <c r="CU125" s="84">
        <v>0</v>
      </c>
      <c r="CV125" s="84">
        <v>0</v>
      </c>
      <c r="CW125" s="84">
        <v>0</v>
      </c>
      <c r="CX125" s="84">
        <v>0</v>
      </c>
      <c r="CY125" s="84">
        <v>0</v>
      </c>
      <c r="CZ125" s="84">
        <v>0</v>
      </c>
      <c r="DA125" s="80"/>
      <c r="DB125" s="2"/>
      <c r="DC125" s="2"/>
      <c r="DD125" s="6"/>
    </row>
    <row r="126" spans="1:108" x14ac:dyDescent="0.25">
      <c r="A126" s="2" t="s">
        <v>672</v>
      </c>
      <c r="B126" s="84">
        <v>0</v>
      </c>
      <c r="C126" s="84">
        <v>0</v>
      </c>
      <c r="D126" s="84">
        <v>0</v>
      </c>
      <c r="E126" s="84">
        <v>0</v>
      </c>
      <c r="F126" s="84">
        <v>0</v>
      </c>
      <c r="G126" s="84">
        <v>0</v>
      </c>
      <c r="H126" s="84">
        <v>0</v>
      </c>
      <c r="I126" s="84">
        <v>0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</v>
      </c>
      <c r="P126" s="84">
        <v>0</v>
      </c>
      <c r="Q126" s="84">
        <v>0</v>
      </c>
      <c r="R126" s="84">
        <v>0</v>
      </c>
      <c r="S126" s="84">
        <v>0</v>
      </c>
      <c r="T126" s="84">
        <v>3.6017E-2</v>
      </c>
      <c r="U126" s="84">
        <v>0</v>
      </c>
      <c r="V126" s="84">
        <v>0</v>
      </c>
      <c r="W126" s="84">
        <v>0</v>
      </c>
      <c r="X126" s="84">
        <v>0</v>
      </c>
      <c r="Y126" s="84">
        <v>0</v>
      </c>
      <c r="Z126" s="84">
        <v>0</v>
      </c>
      <c r="AA126" s="84">
        <v>0</v>
      </c>
      <c r="AB126" s="84">
        <v>0</v>
      </c>
      <c r="AC126" s="84">
        <v>1.32134E-2</v>
      </c>
      <c r="AD126" s="84">
        <v>0</v>
      </c>
      <c r="AE126" s="84">
        <v>0</v>
      </c>
      <c r="AF126" s="84">
        <v>0</v>
      </c>
      <c r="AG126" s="84">
        <v>0</v>
      </c>
      <c r="AH126" s="84">
        <v>0</v>
      </c>
      <c r="AI126" s="84">
        <v>0</v>
      </c>
      <c r="AJ126" s="84">
        <v>0</v>
      </c>
      <c r="AK126" s="84">
        <v>4.5180400000000003E-2</v>
      </c>
      <c r="AL126" s="84">
        <v>1.3594500000000001E-2</v>
      </c>
      <c r="AM126" s="84">
        <v>0</v>
      </c>
      <c r="AN126" s="84">
        <v>0</v>
      </c>
      <c r="AO126" s="84">
        <v>0</v>
      </c>
      <c r="AP126" s="84">
        <v>0</v>
      </c>
      <c r="AQ126" s="84">
        <v>0</v>
      </c>
      <c r="AR126" s="84">
        <v>9.45293E-3</v>
      </c>
      <c r="AS126" s="84">
        <v>0</v>
      </c>
      <c r="AT126" s="84">
        <v>0</v>
      </c>
      <c r="AU126" s="84">
        <v>0</v>
      </c>
      <c r="AV126" s="84">
        <v>0</v>
      </c>
      <c r="AW126" s="84">
        <v>0</v>
      </c>
      <c r="AX126" s="84">
        <v>0</v>
      </c>
      <c r="AY126" s="84">
        <v>0</v>
      </c>
      <c r="AZ126" s="84">
        <v>0</v>
      </c>
      <c r="BA126" s="84">
        <v>0</v>
      </c>
      <c r="BB126" s="84">
        <v>0</v>
      </c>
      <c r="BC126" s="84">
        <v>0</v>
      </c>
      <c r="BD126" s="84">
        <v>0</v>
      </c>
      <c r="BE126" s="84">
        <v>0</v>
      </c>
      <c r="BF126" s="84">
        <v>0</v>
      </c>
      <c r="BG126" s="84">
        <v>0</v>
      </c>
      <c r="BH126" s="84">
        <v>0</v>
      </c>
      <c r="BI126" s="84">
        <v>0</v>
      </c>
      <c r="BJ126" s="84">
        <v>0</v>
      </c>
      <c r="BK126" s="84">
        <v>0</v>
      </c>
      <c r="BL126" s="84">
        <v>0</v>
      </c>
      <c r="BM126" s="84">
        <v>0</v>
      </c>
      <c r="BN126" s="84">
        <v>0</v>
      </c>
      <c r="BO126" s="84">
        <v>0</v>
      </c>
      <c r="BP126" s="84">
        <v>0</v>
      </c>
      <c r="BQ126" s="84">
        <v>0</v>
      </c>
      <c r="BR126" s="84">
        <v>0</v>
      </c>
      <c r="BS126" s="84">
        <v>0</v>
      </c>
      <c r="BT126" s="84">
        <v>0</v>
      </c>
      <c r="BU126" s="84">
        <v>0</v>
      </c>
      <c r="BV126" s="84">
        <v>0</v>
      </c>
      <c r="BW126" s="84">
        <v>8.8443900000000006E-2</v>
      </c>
      <c r="BX126" s="84">
        <v>1.8518799999999998E-2</v>
      </c>
      <c r="BY126" s="84">
        <v>0.13546</v>
      </c>
      <c r="BZ126" s="84">
        <v>0</v>
      </c>
      <c r="CA126" s="84">
        <v>0</v>
      </c>
      <c r="CB126" s="84">
        <v>0</v>
      </c>
      <c r="CC126" s="84">
        <v>0</v>
      </c>
      <c r="CD126" s="84">
        <v>0</v>
      </c>
      <c r="CE126" s="84">
        <v>0</v>
      </c>
      <c r="CF126" s="84">
        <v>0</v>
      </c>
      <c r="CG126" s="84">
        <v>0</v>
      </c>
      <c r="CH126" s="84">
        <v>0</v>
      </c>
      <c r="CI126" s="84">
        <v>0</v>
      </c>
      <c r="CJ126" s="84">
        <v>0</v>
      </c>
      <c r="CK126" s="84">
        <v>0</v>
      </c>
      <c r="CL126" s="84">
        <v>0</v>
      </c>
      <c r="CM126" s="84">
        <v>0</v>
      </c>
      <c r="CN126" s="84">
        <v>0</v>
      </c>
      <c r="CO126" s="84">
        <v>0</v>
      </c>
      <c r="CP126" s="84">
        <v>0</v>
      </c>
      <c r="CQ126" s="84">
        <v>0</v>
      </c>
      <c r="CR126" s="84">
        <v>0</v>
      </c>
      <c r="CS126" s="84">
        <v>1.04522E-2</v>
      </c>
      <c r="CT126" s="84">
        <v>0</v>
      </c>
      <c r="CU126" s="84">
        <v>0</v>
      </c>
      <c r="CV126" s="84">
        <v>0</v>
      </c>
      <c r="CW126" s="84">
        <v>0</v>
      </c>
      <c r="CX126" s="84">
        <v>0</v>
      </c>
      <c r="CY126" s="84">
        <v>0</v>
      </c>
      <c r="CZ126" s="84">
        <v>0</v>
      </c>
      <c r="DA126" s="80"/>
      <c r="DB126" s="2"/>
      <c r="DC126" s="2"/>
      <c r="DD126" s="6"/>
    </row>
    <row r="127" spans="1:108" x14ac:dyDescent="0.25">
      <c r="A127" s="2" t="s">
        <v>384</v>
      </c>
      <c r="B127" s="84">
        <v>0</v>
      </c>
      <c r="C127" s="84">
        <v>0</v>
      </c>
      <c r="D127" s="84">
        <v>0</v>
      </c>
      <c r="E127" s="84">
        <v>0</v>
      </c>
      <c r="F127" s="84">
        <v>0</v>
      </c>
      <c r="G127" s="84">
        <v>0</v>
      </c>
      <c r="H127" s="84">
        <v>0</v>
      </c>
      <c r="I127" s="84">
        <v>0</v>
      </c>
      <c r="J127" s="84">
        <v>0</v>
      </c>
      <c r="K127" s="84">
        <v>0</v>
      </c>
      <c r="L127" s="84">
        <v>0</v>
      </c>
      <c r="M127" s="84">
        <v>0</v>
      </c>
      <c r="N127" s="84">
        <v>0</v>
      </c>
      <c r="O127" s="84">
        <v>0</v>
      </c>
      <c r="P127" s="84">
        <v>0</v>
      </c>
      <c r="Q127" s="84">
        <v>0</v>
      </c>
      <c r="R127" s="84">
        <v>0</v>
      </c>
      <c r="S127" s="84">
        <v>0</v>
      </c>
      <c r="T127" s="84">
        <v>0</v>
      </c>
      <c r="U127" s="84">
        <v>0</v>
      </c>
      <c r="V127" s="84">
        <v>0</v>
      </c>
      <c r="W127" s="84">
        <v>0</v>
      </c>
      <c r="X127" s="84">
        <v>0</v>
      </c>
      <c r="Y127" s="84">
        <v>0</v>
      </c>
      <c r="Z127" s="84">
        <v>0</v>
      </c>
      <c r="AA127" s="84">
        <v>0</v>
      </c>
      <c r="AB127" s="84">
        <v>0</v>
      </c>
      <c r="AC127" s="84">
        <v>0</v>
      </c>
      <c r="AD127" s="84">
        <v>0</v>
      </c>
      <c r="AE127" s="84">
        <v>0</v>
      </c>
      <c r="AF127" s="84">
        <v>0</v>
      </c>
      <c r="AG127" s="84">
        <v>0</v>
      </c>
      <c r="AH127" s="84">
        <v>0</v>
      </c>
      <c r="AI127" s="84">
        <v>0</v>
      </c>
      <c r="AJ127" s="84">
        <v>0</v>
      </c>
      <c r="AK127" s="84">
        <v>0</v>
      </c>
      <c r="AL127" s="84">
        <v>0</v>
      </c>
      <c r="AM127" s="84">
        <v>0</v>
      </c>
      <c r="AN127" s="84">
        <v>0</v>
      </c>
      <c r="AO127" s="84">
        <v>0</v>
      </c>
      <c r="AP127" s="84">
        <v>0</v>
      </c>
      <c r="AQ127" s="84">
        <v>0</v>
      </c>
      <c r="AR127" s="84">
        <v>0</v>
      </c>
      <c r="AS127" s="84">
        <v>0</v>
      </c>
      <c r="AT127" s="84">
        <v>0</v>
      </c>
      <c r="AU127" s="84">
        <v>0</v>
      </c>
      <c r="AV127" s="84">
        <v>0</v>
      </c>
      <c r="AW127" s="84">
        <v>0</v>
      </c>
      <c r="AX127" s="84">
        <v>0</v>
      </c>
      <c r="AY127" s="84">
        <v>0</v>
      </c>
      <c r="AZ127" s="84">
        <v>0</v>
      </c>
      <c r="BA127" s="84">
        <v>0</v>
      </c>
      <c r="BB127" s="84">
        <v>0</v>
      </c>
      <c r="BC127" s="84">
        <v>0</v>
      </c>
      <c r="BD127" s="84">
        <v>0</v>
      </c>
      <c r="BE127" s="84">
        <v>0</v>
      </c>
      <c r="BF127" s="84">
        <v>0</v>
      </c>
      <c r="BG127" s="84">
        <v>0</v>
      </c>
      <c r="BH127" s="84">
        <v>0</v>
      </c>
      <c r="BI127" s="84">
        <v>0</v>
      </c>
      <c r="BJ127" s="84">
        <v>0</v>
      </c>
      <c r="BK127" s="84">
        <v>0</v>
      </c>
      <c r="BL127" s="84">
        <v>0</v>
      </c>
      <c r="BM127" s="84">
        <v>0</v>
      </c>
      <c r="BN127" s="84">
        <v>0</v>
      </c>
      <c r="BO127" s="84">
        <v>0</v>
      </c>
      <c r="BP127" s="84">
        <v>0</v>
      </c>
      <c r="BQ127" s="84">
        <v>0</v>
      </c>
      <c r="BR127" s="84">
        <v>0</v>
      </c>
      <c r="BS127" s="84">
        <v>0</v>
      </c>
      <c r="BT127" s="84">
        <v>0</v>
      </c>
      <c r="BU127" s="84">
        <v>0</v>
      </c>
      <c r="BV127" s="84">
        <v>0</v>
      </c>
      <c r="BW127" s="84">
        <v>0</v>
      </c>
      <c r="BX127" s="84">
        <v>0</v>
      </c>
      <c r="BY127" s="84">
        <v>0</v>
      </c>
      <c r="BZ127" s="84">
        <v>0</v>
      </c>
      <c r="CA127" s="84">
        <v>0</v>
      </c>
      <c r="CB127" s="84">
        <v>0</v>
      </c>
      <c r="CC127" s="84">
        <v>0</v>
      </c>
      <c r="CD127" s="84">
        <v>0</v>
      </c>
      <c r="CE127" s="84">
        <v>0</v>
      </c>
      <c r="CF127" s="84">
        <v>0</v>
      </c>
      <c r="CG127" s="84">
        <v>0</v>
      </c>
      <c r="CH127" s="84">
        <v>0</v>
      </c>
      <c r="CI127" s="84">
        <v>0</v>
      </c>
      <c r="CJ127" s="84">
        <v>0</v>
      </c>
      <c r="CK127" s="84">
        <v>0</v>
      </c>
      <c r="CL127" s="84">
        <v>0</v>
      </c>
      <c r="CM127" s="84">
        <v>0</v>
      </c>
      <c r="CN127" s="84">
        <v>0</v>
      </c>
      <c r="CO127" s="84">
        <v>0</v>
      </c>
      <c r="CP127" s="84">
        <v>0</v>
      </c>
      <c r="CQ127" s="84">
        <v>0</v>
      </c>
      <c r="CR127" s="84">
        <v>0</v>
      </c>
      <c r="CS127" s="84">
        <v>0</v>
      </c>
      <c r="CT127" s="84">
        <v>0</v>
      </c>
      <c r="CU127" s="84">
        <v>0</v>
      </c>
      <c r="CV127" s="84">
        <v>0</v>
      </c>
      <c r="CW127" s="84">
        <v>0</v>
      </c>
      <c r="CX127" s="84">
        <v>0</v>
      </c>
      <c r="CY127" s="84">
        <v>0</v>
      </c>
      <c r="CZ127" s="84">
        <v>0</v>
      </c>
      <c r="DA127" s="80"/>
      <c r="DB127" s="2"/>
      <c r="DC127" s="2"/>
      <c r="DD127" s="6"/>
    </row>
    <row r="128" spans="1:108" x14ac:dyDescent="0.25">
      <c r="A128" s="2" t="s">
        <v>387</v>
      </c>
      <c r="B128" s="84">
        <v>0</v>
      </c>
      <c r="C128" s="84">
        <v>0</v>
      </c>
      <c r="D128" s="84">
        <v>0</v>
      </c>
      <c r="E128" s="84">
        <v>0</v>
      </c>
      <c r="F128" s="84">
        <v>0</v>
      </c>
      <c r="G128" s="84">
        <v>0</v>
      </c>
      <c r="H128" s="84">
        <v>0</v>
      </c>
      <c r="I128" s="84">
        <v>0</v>
      </c>
      <c r="J128" s="84">
        <v>0</v>
      </c>
      <c r="K128" s="84">
        <v>0</v>
      </c>
      <c r="L128" s="84">
        <v>0</v>
      </c>
      <c r="M128" s="84">
        <v>0</v>
      </c>
      <c r="N128" s="84">
        <v>0</v>
      </c>
      <c r="O128" s="84">
        <v>0</v>
      </c>
      <c r="P128" s="84">
        <v>0</v>
      </c>
      <c r="Q128" s="84">
        <v>0</v>
      </c>
      <c r="R128" s="84">
        <v>0</v>
      </c>
      <c r="S128" s="84">
        <v>0</v>
      </c>
      <c r="T128" s="84">
        <v>0</v>
      </c>
      <c r="U128" s="84">
        <v>0</v>
      </c>
      <c r="V128" s="84">
        <v>0</v>
      </c>
      <c r="W128" s="84">
        <v>0</v>
      </c>
      <c r="X128" s="84">
        <v>0</v>
      </c>
      <c r="Y128" s="84">
        <v>0</v>
      </c>
      <c r="Z128" s="84">
        <v>0</v>
      </c>
      <c r="AA128" s="84">
        <v>0</v>
      </c>
      <c r="AB128" s="84">
        <v>0</v>
      </c>
      <c r="AC128" s="84">
        <v>0</v>
      </c>
      <c r="AD128" s="84">
        <v>0</v>
      </c>
      <c r="AE128" s="84">
        <v>0</v>
      </c>
      <c r="AF128" s="84">
        <v>0</v>
      </c>
      <c r="AG128" s="84">
        <v>0</v>
      </c>
      <c r="AH128" s="84">
        <v>0</v>
      </c>
      <c r="AI128" s="84">
        <v>0</v>
      </c>
      <c r="AJ128" s="84">
        <v>0</v>
      </c>
      <c r="AK128" s="84">
        <v>0</v>
      </c>
      <c r="AL128" s="84">
        <v>0</v>
      </c>
      <c r="AM128" s="84">
        <v>0</v>
      </c>
      <c r="AN128" s="84">
        <v>0</v>
      </c>
      <c r="AO128" s="84">
        <v>0</v>
      </c>
      <c r="AP128" s="84">
        <v>0</v>
      </c>
      <c r="AQ128" s="84">
        <v>0</v>
      </c>
      <c r="AR128" s="84">
        <v>0</v>
      </c>
      <c r="AS128" s="84">
        <v>0</v>
      </c>
      <c r="AT128" s="84">
        <v>0</v>
      </c>
      <c r="AU128" s="84">
        <v>0</v>
      </c>
      <c r="AV128" s="84">
        <v>0</v>
      </c>
      <c r="AW128" s="84">
        <v>0</v>
      </c>
      <c r="AX128" s="84">
        <v>0</v>
      </c>
      <c r="AY128" s="84">
        <v>0</v>
      </c>
      <c r="AZ128" s="84">
        <v>0</v>
      </c>
      <c r="BA128" s="84">
        <v>0</v>
      </c>
      <c r="BB128" s="84">
        <v>0</v>
      </c>
      <c r="BC128" s="84">
        <v>0</v>
      </c>
      <c r="BD128" s="84">
        <v>0</v>
      </c>
      <c r="BE128" s="84">
        <v>0</v>
      </c>
      <c r="BF128" s="84">
        <v>0</v>
      </c>
      <c r="BG128" s="84">
        <v>0</v>
      </c>
      <c r="BH128" s="84">
        <v>0</v>
      </c>
      <c r="BI128" s="84">
        <v>0</v>
      </c>
      <c r="BJ128" s="84">
        <v>0</v>
      </c>
      <c r="BK128" s="84">
        <v>0</v>
      </c>
      <c r="BL128" s="84">
        <v>0</v>
      </c>
      <c r="BM128" s="84">
        <v>0</v>
      </c>
      <c r="BN128" s="84">
        <v>0</v>
      </c>
      <c r="BO128" s="84">
        <v>0</v>
      </c>
      <c r="BP128" s="84">
        <v>0</v>
      </c>
      <c r="BQ128" s="84">
        <v>0</v>
      </c>
      <c r="BR128" s="84">
        <v>0</v>
      </c>
      <c r="BS128" s="84">
        <v>0</v>
      </c>
      <c r="BT128" s="84">
        <v>0</v>
      </c>
      <c r="BU128" s="84">
        <v>0</v>
      </c>
      <c r="BV128" s="84">
        <v>0</v>
      </c>
      <c r="BW128" s="84">
        <v>0</v>
      </c>
      <c r="BX128" s="84">
        <v>0</v>
      </c>
      <c r="BY128" s="84">
        <v>0</v>
      </c>
      <c r="BZ128" s="84">
        <v>0</v>
      </c>
      <c r="CA128" s="84">
        <v>0</v>
      </c>
      <c r="CB128" s="84">
        <v>0</v>
      </c>
      <c r="CC128" s="84">
        <v>0</v>
      </c>
      <c r="CD128" s="84">
        <v>0</v>
      </c>
      <c r="CE128" s="84">
        <v>0</v>
      </c>
      <c r="CF128" s="84">
        <v>0</v>
      </c>
      <c r="CG128" s="84">
        <v>0</v>
      </c>
      <c r="CH128" s="84">
        <v>0</v>
      </c>
      <c r="CI128" s="84">
        <v>0</v>
      </c>
      <c r="CJ128" s="84">
        <v>0</v>
      </c>
      <c r="CK128" s="84">
        <v>0</v>
      </c>
      <c r="CL128" s="84">
        <v>0</v>
      </c>
      <c r="CM128" s="84">
        <v>0</v>
      </c>
      <c r="CN128" s="84">
        <v>0</v>
      </c>
      <c r="CO128" s="84">
        <v>0</v>
      </c>
      <c r="CP128" s="84">
        <v>0</v>
      </c>
      <c r="CQ128" s="84">
        <v>0</v>
      </c>
      <c r="CR128" s="84">
        <v>0</v>
      </c>
      <c r="CS128" s="84">
        <v>0</v>
      </c>
      <c r="CT128" s="84">
        <v>0</v>
      </c>
      <c r="CU128" s="84">
        <v>0</v>
      </c>
      <c r="CV128" s="84">
        <v>0</v>
      </c>
      <c r="CW128" s="84">
        <v>0</v>
      </c>
      <c r="CX128" s="84">
        <v>0</v>
      </c>
      <c r="CY128" s="84">
        <v>0</v>
      </c>
      <c r="CZ128" s="84">
        <v>0</v>
      </c>
      <c r="DA128" s="80"/>
      <c r="DB128" s="2"/>
      <c r="DC128" s="2"/>
      <c r="DD128" s="6"/>
    </row>
    <row r="129" spans="1:108" x14ac:dyDescent="0.25">
      <c r="A129" s="2" t="s">
        <v>390</v>
      </c>
      <c r="B129" s="84">
        <v>0</v>
      </c>
      <c r="C129" s="84">
        <v>0</v>
      </c>
      <c r="D129" s="84">
        <v>0</v>
      </c>
      <c r="E129" s="84">
        <v>0</v>
      </c>
      <c r="F129" s="84">
        <v>0</v>
      </c>
      <c r="G129" s="84">
        <v>0</v>
      </c>
      <c r="H129" s="84">
        <v>0</v>
      </c>
      <c r="I129" s="84">
        <v>0</v>
      </c>
      <c r="J129" s="84">
        <v>0</v>
      </c>
      <c r="K129" s="84">
        <v>0</v>
      </c>
      <c r="L129" s="84">
        <v>0</v>
      </c>
      <c r="M129" s="84">
        <v>0</v>
      </c>
      <c r="N129" s="84">
        <v>0</v>
      </c>
      <c r="O129" s="84">
        <v>0</v>
      </c>
      <c r="P129" s="84">
        <v>0</v>
      </c>
      <c r="Q129" s="84">
        <v>0</v>
      </c>
      <c r="R129" s="84">
        <v>0</v>
      </c>
      <c r="S129" s="84">
        <v>0</v>
      </c>
      <c r="T129" s="84">
        <v>0</v>
      </c>
      <c r="U129" s="84">
        <v>0</v>
      </c>
      <c r="V129" s="84">
        <v>0</v>
      </c>
      <c r="W129" s="84">
        <v>0</v>
      </c>
      <c r="X129" s="84">
        <v>0</v>
      </c>
      <c r="Y129" s="84">
        <v>0</v>
      </c>
      <c r="Z129" s="84">
        <v>0</v>
      </c>
      <c r="AA129" s="84">
        <v>0</v>
      </c>
      <c r="AB129" s="84">
        <v>0</v>
      </c>
      <c r="AC129" s="84">
        <v>0</v>
      </c>
      <c r="AD129" s="84">
        <v>0</v>
      </c>
      <c r="AE129" s="84">
        <v>0</v>
      </c>
      <c r="AF129" s="84">
        <v>6.8869299999999999E-4</v>
      </c>
      <c r="AG129" s="84">
        <v>0</v>
      </c>
      <c r="AH129" s="84">
        <v>0</v>
      </c>
      <c r="AI129" s="84">
        <v>0</v>
      </c>
      <c r="AJ129" s="84">
        <v>0</v>
      </c>
      <c r="AK129" s="84">
        <v>0</v>
      </c>
      <c r="AL129" s="84">
        <v>0</v>
      </c>
      <c r="AM129" s="84">
        <v>0</v>
      </c>
      <c r="AN129" s="84">
        <v>0</v>
      </c>
      <c r="AO129" s="84">
        <v>0</v>
      </c>
      <c r="AP129" s="84">
        <v>0</v>
      </c>
      <c r="AQ129" s="84">
        <v>0</v>
      </c>
      <c r="AR129" s="84">
        <v>0</v>
      </c>
      <c r="AS129" s="84">
        <v>0</v>
      </c>
      <c r="AT129" s="84">
        <v>0</v>
      </c>
      <c r="AU129" s="84">
        <v>0</v>
      </c>
      <c r="AV129" s="84">
        <v>0</v>
      </c>
      <c r="AW129" s="84">
        <v>0</v>
      </c>
      <c r="AX129" s="84">
        <v>0</v>
      </c>
      <c r="AY129" s="84">
        <v>0</v>
      </c>
      <c r="AZ129" s="84">
        <v>0</v>
      </c>
      <c r="BA129" s="84">
        <v>0</v>
      </c>
      <c r="BB129" s="84">
        <v>0</v>
      </c>
      <c r="BC129" s="84">
        <v>0</v>
      </c>
      <c r="BD129" s="84">
        <v>0</v>
      </c>
      <c r="BE129" s="84">
        <v>0</v>
      </c>
      <c r="BF129" s="84">
        <v>0</v>
      </c>
      <c r="BG129" s="84">
        <v>0</v>
      </c>
      <c r="BH129" s="84">
        <v>0</v>
      </c>
      <c r="BI129" s="84">
        <v>0</v>
      </c>
      <c r="BJ129" s="84">
        <v>0</v>
      </c>
      <c r="BK129" s="84">
        <v>0</v>
      </c>
      <c r="BL129" s="84">
        <v>0</v>
      </c>
      <c r="BM129" s="84">
        <v>0</v>
      </c>
      <c r="BN129" s="84">
        <v>0</v>
      </c>
      <c r="BO129" s="84">
        <v>0</v>
      </c>
      <c r="BP129" s="84">
        <v>0</v>
      </c>
      <c r="BQ129" s="84">
        <v>0</v>
      </c>
      <c r="BR129" s="84">
        <v>0</v>
      </c>
      <c r="BS129" s="84">
        <v>0</v>
      </c>
      <c r="BT129" s="84">
        <v>0</v>
      </c>
      <c r="BU129" s="84">
        <v>0</v>
      </c>
      <c r="BV129" s="84">
        <v>0</v>
      </c>
      <c r="BW129" s="84">
        <v>0</v>
      </c>
      <c r="BX129" s="84">
        <v>0</v>
      </c>
      <c r="BY129" s="84">
        <v>0</v>
      </c>
      <c r="BZ129" s="84">
        <v>0</v>
      </c>
      <c r="CA129" s="84">
        <v>0</v>
      </c>
      <c r="CB129" s="84">
        <v>0</v>
      </c>
      <c r="CC129" s="84">
        <v>0</v>
      </c>
      <c r="CD129" s="84">
        <v>0</v>
      </c>
      <c r="CE129" s="84">
        <v>0</v>
      </c>
      <c r="CF129" s="84">
        <v>0</v>
      </c>
      <c r="CG129" s="84">
        <v>0</v>
      </c>
      <c r="CH129" s="84">
        <v>0</v>
      </c>
      <c r="CI129" s="84">
        <v>0</v>
      </c>
      <c r="CJ129" s="84">
        <v>0</v>
      </c>
      <c r="CK129" s="84">
        <v>0</v>
      </c>
      <c r="CL129" s="84">
        <v>0</v>
      </c>
      <c r="CM129" s="84">
        <v>0</v>
      </c>
      <c r="CN129" s="84">
        <v>0</v>
      </c>
      <c r="CO129" s="84">
        <v>0</v>
      </c>
      <c r="CP129" s="84">
        <v>0</v>
      </c>
      <c r="CQ129" s="84">
        <v>0</v>
      </c>
      <c r="CR129" s="84">
        <v>0</v>
      </c>
      <c r="CS129" s="84">
        <v>0</v>
      </c>
      <c r="CT129" s="84">
        <v>0</v>
      </c>
      <c r="CU129" s="84">
        <v>0</v>
      </c>
      <c r="CV129" s="84">
        <v>0</v>
      </c>
      <c r="CW129" s="84">
        <v>0</v>
      </c>
      <c r="CX129" s="84">
        <v>0</v>
      </c>
      <c r="CY129" s="84">
        <v>0</v>
      </c>
      <c r="CZ129" s="84">
        <v>0</v>
      </c>
      <c r="DA129" s="80"/>
      <c r="DB129" s="2"/>
      <c r="DC129" s="2"/>
      <c r="DD129" s="6"/>
    </row>
    <row r="130" spans="1:108" x14ac:dyDescent="0.25">
      <c r="A130" s="2" t="s">
        <v>393</v>
      </c>
      <c r="B130" s="84">
        <v>0</v>
      </c>
      <c r="C130" s="84">
        <v>0</v>
      </c>
      <c r="D130" s="84">
        <v>0</v>
      </c>
      <c r="E130" s="84">
        <v>0</v>
      </c>
      <c r="F130" s="84">
        <v>0</v>
      </c>
      <c r="G130" s="84">
        <v>0</v>
      </c>
      <c r="H130" s="84">
        <v>0</v>
      </c>
      <c r="I130" s="84">
        <v>0</v>
      </c>
      <c r="J130" s="84">
        <v>0</v>
      </c>
      <c r="K130" s="84">
        <v>0</v>
      </c>
      <c r="L130" s="84">
        <v>0</v>
      </c>
      <c r="M130" s="84">
        <v>0</v>
      </c>
      <c r="N130" s="84">
        <v>0</v>
      </c>
      <c r="O130" s="84">
        <v>0</v>
      </c>
      <c r="P130" s="84">
        <v>0</v>
      </c>
      <c r="Q130" s="84">
        <v>0</v>
      </c>
      <c r="R130" s="84">
        <v>0</v>
      </c>
      <c r="S130" s="84">
        <v>0</v>
      </c>
      <c r="T130" s="84">
        <v>0</v>
      </c>
      <c r="U130" s="84">
        <v>0</v>
      </c>
      <c r="V130" s="84">
        <v>0</v>
      </c>
      <c r="W130" s="84">
        <v>0</v>
      </c>
      <c r="X130" s="84">
        <v>0</v>
      </c>
      <c r="Y130" s="84">
        <v>0</v>
      </c>
      <c r="Z130" s="84">
        <v>0</v>
      </c>
      <c r="AA130" s="84">
        <v>0</v>
      </c>
      <c r="AB130" s="84">
        <v>0</v>
      </c>
      <c r="AC130" s="84">
        <v>0</v>
      </c>
      <c r="AD130" s="84">
        <v>0</v>
      </c>
      <c r="AE130" s="84">
        <v>0</v>
      </c>
      <c r="AF130" s="84">
        <v>2.29578E-4</v>
      </c>
      <c r="AG130" s="84">
        <v>0</v>
      </c>
      <c r="AH130" s="84">
        <v>0</v>
      </c>
      <c r="AI130" s="84">
        <v>0</v>
      </c>
      <c r="AJ130" s="84">
        <v>0</v>
      </c>
      <c r="AK130" s="84">
        <v>0</v>
      </c>
      <c r="AL130" s="84">
        <v>0</v>
      </c>
      <c r="AM130" s="84">
        <v>0</v>
      </c>
      <c r="AN130" s="84">
        <v>0</v>
      </c>
      <c r="AO130" s="84">
        <v>0</v>
      </c>
      <c r="AP130" s="84">
        <v>0</v>
      </c>
      <c r="AQ130" s="84">
        <v>0</v>
      </c>
      <c r="AR130" s="84">
        <v>0</v>
      </c>
      <c r="AS130" s="84">
        <v>0</v>
      </c>
      <c r="AT130" s="84">
        <v>0</v>
      </c>
      <c r="AU130" s="84">
        <v>0</v>
      </c>
      <c r="AV130" s="84">
        <v>0</v>
      </c>
      <c r="AW130" s="84">
        <v>0</v>
      </c>
      <c r="AX130" s="84">
        <v>0</v>
      </c>
      <c r="AY130" s="84">
        <v>0</v>
      </c>
      <c r="AZ130" s="84">
        <v>0</v>
      </c>
      <c r="BA130" s="84">
        <v>0</v>
      </c>
      <c r="BB130" s="84">
        <v>0</v>
      </c>
      <c r="BC130" s="84">
        <v>0</v>
      </c>
      <c r="BD130" s="84">
        <v>0</v>
      </c>
      <c r="BE130" s="84">
        <v>0</v>
      </c>
      <c r="BF130" s="84">
        <v>0</v>
      </c>
      <c r="BG130" s="84">
        <v>0</v>
      </c>
      <c r="BH130" s="84">
        <v>0</v>
      </c>
      <c r="BI130" s="84">
        <v>0</v>
      </c>
      <c r="BJ130" s="84">
        <v>0</v>
      </c>
      <c r="BK130" s="84">
        <v>0</v>
      </c>
      <c r="BL130" s="84">
        <v>0</v>
      </c>
      <c r="BM130" s="84">
        <v>0</v>
      </c>
      <c r="BN130" s="84">
        <v>0</v>
      </c>
      <c r="BO130" s="84">
        <v>0</v>
      </c>
      <c r="BP130" s="84">
        <v>0</v>
      </c>
      <c r="BQ130" s="84">
        <v>0</v>
      </c>
      <c r="BR130" s="84">
        <v>0</v>
      </c>
      <c r="BS130" s="84">
        <v>0</v>
      </c>
      <c r="BT130" s="84">
        <v>0</v>
      </c>
      <c r="BU130" s="84">
        <v>0</v>
      </c>
      <c r="BV130" s="84">
        <v>0</v>
      </c>
      <c r="BW130" s="84">
        <v>0</v>
      </c>
      <c r="BX130" s="84">
        <v>0</v>
      </c>
      <c r="BY130" s="84">
        <v>0</v>
      </c>
      <c r="BZ130" s="84">
        <v>0</v>
      </c>
      <c r="CA130" s="84">
        <v>0</v>
      </c>
      <c r="CB130" s="84">
        <v>0</v>
      </c>
      <c r="CC130" s="84">
        <v>0</v>
      </c>
      <c r="CD130" s="84">
        <v>0</v>
      </c>
      <c r="CE130" s="84">
        <v>0</v>
      </c>
      <c r="CF130" s="84">
        <v>0</v>
      </c>
      <c r="CG130" s="84">
        <v>0</v>
      </c>
      <c r="CH130" s="84">
        <v>0</v>
      </c>
      <c r="CI130" s="84">
        <v>0</v>
      </c>
      <c r="CJ130" s="84">
        <v>0</v>
      </c>
      <c r="CK130" s="84">
        <v>0</v>
      </c>
      <c r="CL130" s="84">
        <v>0</v>
      </c>
      <c r="CM130" s="84">
        <v>0</v>
      </c>
      <c r="CN130" s="84">
        <v>0</v>
      </c>
      <c r="CO130" s="84">
        <v>0</v>
      </c>
      <c r="CP130" s="84">
        <v>0</v>
      </c>
      <c r="CQ130" s="84">
        <v>0</v>
      </c>
      <c r="CR130" s="84">
        <v>0</v>
      </c>
      <c r="CS130" s="84">
        <v>0</v>
      </c>
      <c r="CT130" s="84">
        <v>0</v>
      </c>
      <c r="CU130" s="84">
        <v>0</v>
      </c>
      <c r="CV130" s="84">
        <v>0</v>
      </c>
      <c r="CW130" s="84">
        <v>0</v>
      </c>
      <c r="CX130" s="84">
        <v>0</v>
      </c>
      <c r="CY130" s="84">
        <v>0</v>
      </c>
      <c r="CZ130" s="84">
        <v>0</v>
      </c>
      <c r="DA130" s="80"/>
      <c r="DB130" s="2"/>
      <c r="DC130" s="2"/>
      <c r="DD130" s="6"/>
    </row>
    <row r="131" spans="1:108" x14ac:dyDescent="0.25">
      <c r="A131" s="2" t="s">
        <v>396</v>
      </c>
      <c r="B131" s="84">
        <v>0</v>
      </c>
      <c r="C131" s="84">
        <v>0</v>
      </c>
      <c r="D131" s="84">
        <v>0</v>
      </c>
      <c r="E131" s="84">
        <v>0</v>
      </c>
      <c r="F131" s="84">
        <v>0</v>
      </c>
      <c r="G131" s="84">
        <v>0</v>
      </c>
      <c r="H131" s="84">
        <v>0</v>
      </c>
      <c r="I131" s="84">
        <v>0</v>
      </c>
      <c r="J131" s="84">
        <v>0</v>
      </c>
      <c r="K131" s="84">
        <v>0</v>
      </c>
      <c r="L131" s="84">
        <v>0</v>
      </c>
      <c r="M131" s="84">
        <v>0</v>
      </c>
      <c r="N131" s="84">
        <v>0</v>
      </c>
      <c r="O131" s="84">
        <v>0</v>
      </c>
      <c r="P131" s="84">
        <v>0</v>
      </c>
      <c r="Q131" s="84">
        <v>0</v>
      </c>
      <c r="R131" s="84">
        <v>0</v>
      </c>
      <c r="S131" s="84">
        <v>0</v>
      </c>
      <c r="T131" s="84">
        <v>0</v>
      </c>
      <c r="U131" s="84">
        <v>0</v>
      </c>
      <c r="V131" s="84">
        <v>0</v>
      </c>
      <c r="W131" s="84">
        <v>0</v>
      </c>
      <c r="X131" s="84">
        <v>0</v>
      </c>
      <c r="Y131" s="84">
        <v>0</v>
      </c>
      <c r="Z131" s="84">
        <v>0</v>
      </c>
      <c r="AA131" s="84">
        <v>0</v>
      </c>
      <c r="AB131" s="84">
        <v>0</v>
      </c>
      <c r="AC131" s="84">
        <v>0</v>
      </c>
      <c r="AD131" s="84">
        <v>0</v>
      </c>
      <c r="AE131" s="84">
        <v>0</v>
      </c>
      <c r="AF131" s="84">
        <v>2.8773399999999999E-4</v>
      </c>
      <c r="AG131" s="84">
        <v>0</v>
      </c>
      <c r="AH131" s="84">
        <v>0</v>
      </c>
      <c r="AI131" s="84">
        <v>0</v>
      </c>
      <c r="AJ131" s="84">
        <v>0</v>
      </c>
      <c r="AK131" s="84">
        <v>0</v>
      </c>
      <c r="AL131" s="84">
        <v>0</v>
      </c>
      <c r="AM131" s="84">
        <v>0</v>
      </c>
      <c r="AN131" s="84">
        <v>0</v>
      </c>
      <c r="AO131" s="84">
        <v>0</v>
      </c>
      <c r="AP131" s="84">
        <v>0</v>
      </c>
      <c r="AQ131" s="84">
        <v>0</v>
      </c>
      <c r="AR131" s="84">
        <v>0</v>
      </c>
      <c r="AS131" s="84">
        <v>0</v>
      </c>
      <c r="AT131" s="84">
        <v>0</v>
      </c>
      <c r="AU131" s="84">
        <v>0</v>
      </c>
      <c r="AV131" s="84">
        <v>0</v>
      </c>
      <c r="AW131" s="84">
        <v>0</v>
      </c>
      <c r="AX131" s="84">
        <v>0</v>
      </c>
      <c r="AY131" s="84">
        <v>0</v>
      </c>
      <c r="AZ131" s="84">
        <v>0</v>
      </c>
      <c r="BA131" s="84">
        <v>0</v>
      </c>
      <c r="BB131" s="84">
        <v>0</v>
      </c>
      <c r="BC131" s="84">
        <v>0</v>
      </c>
      <c r="BD131" s="84">
        <v>0</v>
      </c>
      <c r="BE131" s="84">
        <v>0</v>
      </c>
      <c r="BF131" s="84">
        <v>0</v>
      </c>
      <c r="BG131" s="84">
        <v>0</v>
      </c>
      <c r="BH131" s="84">
        <v>0</v>
      </c>
      <c r="BI131" s="84">
        <v>0</v>
      </c>
      <c r="BJ131" s="84">
        <v>0</v>
      </c>
      <c r="BK131" s="84">
        <v>0</v>
      </c>
      <c r="BL131" s="84">
        <v>0</v>
      </c>
      <c r="BM131" s="84">
        <v>0</v>
      </c>
      <c r="BN131" s="84">
        <v>0</v>
      </c>
      <c r="BO131" s="84">
        <v>0</v>
      </c>
      <c r="BP131" s="84">
        <v>0</v>
      </c>
      <c r="BQ131" s="84">
        <v>0</v>
      </c>
      <c r="BR131" s="84">
        <v>0</v>
      </c>
      <c r="BS131" s="84">
        <v>0</v>
      </c>
      <c r="BT131" s="84">
        <v>0</v>
      </c>
      <c r="BU131" s="84">
        <v>0</v>
      </c>
      <c r="BV131" s="84">
        <v>0</v>
      </c>
      <c r="BW131" s="84">
        <v>0</v>
      </c>
      <c r="BX131" s="84">
        <v>0</v>
      </c>
      <c r="BY131" s="84">
        <v>0</v>
      </c>
      <c r="BZ131" s="84">
        <v>0</v>
      </c>
      <c r="CA131" s="84">
        <v>0</v>
      </c>
      <c r="CB131" s="84">
        <v>0</v>
      </c>
      <c r="CC131" s="84">
        <v>0</v>
      </c>
      <c r="CD131" s="84">
        <v>0</v>
      </c>
      <c r="CE131" s="84">
        <v>0</v>
      </c>
      <c r="CF131" s="84">
        <v>0</v>
      </c>
      <c r="CG131" s="84">
        <v>0</v>
      </c>
      <c r="CH131" s="84">
        <v>0</v>
      </c>
      <c r="CI131" s="84">
        <v>0</v>
      </c>
      <c r="CJ131" s="84">
        <v>0</v>
      </c>
      <c r="CK131" s="84">
        <v>0</v>
      </c>
      <c r="CL131" s="84">
        <v>0</v>
      </c>
      <c r="CM131" s="84">
        <v>0</v>
      </c>
      <c r="CN131" s="84">
        <v>0</v>
      </c>
      <c r="CO131" s="84">
        <v>0</v>
      </c>
      <c r="CP131" s="84">
        <v>0</v>
      </c>
      <c r="CQ131" s="84">
        <v>0</v>
      </c>
      <c r="CR131" s="84">
        <v>0</v>
      </c>
      <c r="CS131" s="84">
        <v>0</v>
      </c>
      <c r="CT131" s="84">
        <v>0</v>
      </c>
      <c r="CU131" s="84">
        <v>0</v>
      </c>
      <c r="CV131" s="84">
        <v>0</v>
      </c>
      <c r="CW131" s="84">
        <v>0</v>
      </c>
      <c r="CX131" s="84">
        <v>0</v>
      </c>
      <c r="CY131" s="84">
        <v>0</v>
      </c>
      <c r="CZ131" s="84">
        <v>0</v>
      </c>
      <c r="DA131" s="80"/>
      <c r="DB131" s="2"/>
      <c r="DC131" s="2"/>
      <c r="DD131" s="6"/>
    </row>
    <row r="132" spans="1:108" x14ac:dyDescent="0.25">
      <c r="A132" s="2" t="s">
        <v>399</v>
      </c>
      <c r="B132" s="84">
        <v>0</v>
      </c>
      <c r="C132" s="84">
        <v>0</v>
      </c>
      <c r="D132" s="84">
        <v>0</v>
      </c>
      <c r="E132" s="84">
        <v>0</v>
      </c>
      <c r="F132" s="84">
        <v>0</v>
      </c>
      <c r="G132" s="84">
        <v>0</v>
      </c>
      <c r="H132" s="84">
        <v>0</v>
      </c>
      <c r="I132" s="84">
        <v>0</v>
      </c>
      <c r="J132" s="84">
        <v>0</v>
      </c>
      <c r="K132" s="84">
        <v>0</v>
      </c>
      <c r="L132" s="84">
        <v>0</v>
      </c>
      <c r="M132" s="84">
        <v>0</v>
      </c>
      <c r="N132" s="84">
        <v>0</v>
      </c>
      <c r="O132" s="84">
        <v>0</v>
      </c>
      <c r="P132" s="84">
        <v>0</v>
      </c>
      <c r="Q132" s="84">
        <v>0</v>
      </c>
      <c r="R132" s="84">
        <v>0</v>
      </c>
      <c r="S132" s="84">
        <v>0</v>
      </c>
      <c r="T132" s="84">
        <v>0</v>
      </c>
      <c r="U132" s="84">
        <v>0</v>
      </c>
      <c r="V132" s="84">
        <v>0</v>
      </c>
      <c r="W132" s="84">
        <v>0</v>
      </c>
      <c r="X132" s="84">
        <v>0</v>
      </c>
      <c r="Y132" s="84">
        <v>0</v>
      </c>
      <c r="Z132" s="84">
        <v>0</v>
      </c>
      <c r="AA132" s="84">
        <v>0</v>
      </c>
      <c r="AB132" s="84">
        <v>0</v>
      </c>
      <c r="AC132" s="84">
        <v>0</v>
      </c>
      <c r="AD132" s="84">
        <v>0</v>
      </c>
      <c r="AE132" s="84">
        <v>0</v>
      </c>
      <c r="AF132" s="84">
        <v>4.4978000000000002E-5</v>
      </c>
      <c r="AG132" s="84">
        <v>0</v>
      </c>
      <c r="AH132" s="84">
        <v>0</v>
      </c>
      <c r="AI132" s="84">
        <v>0</v>
      </c>
      <c r="AJ132" s="84">
        <v>0</v>
      </c>
      <c r="AK132" s="84">
        <v>0</v>
      </c>
      <c r="AL132" s="84">
        <v>0</v>
      </c>
      <c r="AM132" s="84">
        <v>0</v>
      </c>
      <c r="AN132" s="84">
        <v>0</v>
      </c>
      <c r="AO132" s="84">
        <v>0</v>
      </c>
      <c r="AP132" s="84">
        <v>0</v>
      </c>
      <c r="AQ132" s="84">
        <v>0</v>
      </c>
      <c r="AR132" s="84">
        <v>0</v>
      </c>
      <c r="AS132" s="84">
        <v>0</v>
      </c>
      <c r="AT132" s="84">
        <v>0</v>
      </c>
      <c r="AU132" s="84">
        <v>0</v>
      </c>
      <c r="AV132" s="84">
        <v>0</v>
      </c>
      <c r="AW132" s="84">
        <v>0</v>
      </c>
      <c r="AX132" s="84">
        <v>0</v>
      </c>
      <c r="AY132" s="84">
        <v>0</v>
      </c>
      <c r="AZ132" s="84">
        <v>0</v>
      </c>
      <c r="BA132" s="84">
        <v>0</v>
      </c>
      <c r="BB132" s="84">
        <v>0</v>
      </c>
      <c r="BC132" s="84">
        <v>0</v>
      </c>
      <c r="BD132" s="84">
        <v>0</v>
      </c>
      <c r="BE132" s="84">
        <v>0</v>
      </c>
      <c r="BF132" s="84">
        <v>0</v>
      </c>
      <c r="BG132" s="84">
        <v>0</v>
      </c>
      <c r="BH132" s="84">
        <v>0</v>
      </c>
      <c r="BI132" s="84">
        <v>0</v>
      </c>
      <c r="BJ132" s="84">
        <v>0</v>
      </c>
      <c r="BK132" s="84">
        <v>0</v>
      </c>
      <c r="BL132" s="84">
        <v>0</v>
      </c>
      <c r="BM132" s="84">
        <v>0</v>
      </c>
      <c r="BN132" s="84">
        <v>0</v>
      </c>
      <c r="BO132" s="84">
        <v>0</v>
      </c>
      <c r="BP132" s="84">
        <v>0</v>
      </c>
      <c r="BQ132" s="84">
        <v>0</v>
      </c>
      <c r="BR132" s="84">
        <v>0</v>
      </c>
      <c r="BS132" s="84">
        <v>0</v>
      </c>
      <c r="BT132" s="84">
        <v>0</v>
      </c>
      <c r="BU132" s="84">
        <v>0</v>
      </c>
      <c r="BV132" s="84">
        <v>0</v>
      </c>
      <c r="BW132" s="84">
        <v>0</v>
      </c>
      <c r="BX132" s="84">
        <v>0</v>
      </c>
      <c r="BY132" s="84">
        <v>0</v>
      </c>
      <c r="BZ132" s="84">
        <v>0</v>
      </c>
      <c r="CA132" s="84">
        <v>0</v>
      </c>
      <c r="CB132" s="84">
        <v>0</v>
      </c>
      <c r="CC132" s="84">
        <v>0</v>
      </c>
      <c r="CD132" s="84">
        <v>0</v>
      </c>
      <c r="CE132" s="84">
        <v>0</v>
      </c>
      <c r="CF132" s="84">
        <v>0</v>
      </c>
      <c r="CG132" s="84">
        <v>0</v>
      </c>
      <c r="CH132" s="84">
        <v>0</v>
      </c>
      <c r="CI132" s="84">
        <v>0</v>
      </c>
      <c r="CJ132" s="84">
        <v>0</v>
      </c>
      <c r="CK132" s="84">
        <v>0</v>
      </c>
      <c r="CL132" s="84">
        <v>0</v>
      </c>
      <c r="CM132" s="84">
        <v>0</v>
      </c>
      <c r="CN132" s="84">
        <v>0</v>
      </c>
      <c r="CO132" s="84">
        <v>0</v>
      </c>
      <c r="CP132" s="84">
        <v>0</v>
      </c>
      <c r="CQ132" s="84">
        <v>0</v>
      </c>
      <c r="CR132" s="84">
        <v>0</v>
      </c>
      <c r="CS132" s="84">
        <v>0</v>
      </c>
      <c r="CT132" s="84">
        <v>0</v>
      </c>
      <c r="CU132" s="84">
        <v>0</v>
      </c>
      <c r="CV132" s="84">
        <v>0</v>
      </c>
      <c r="CW132" s="84">
        <v>0</v>
      </c>
      <c r="CX132" s="84">
        <v>0</v>
      </c>
      <c r="CY132" s="84">
        <v>0</v>
      </c>
      <c r="CZ132" s="84">
        <v>0</v>
      </c>
      <c r="DA132" s="80"/>
      <c r="DB132" s="2"/>
      <c r="DC132" s="2"/>
      <c r="DD132" s="6"/>
    </row>
    <row r="133" spans="1:108" x14ac:dyDescent="0.25">
      <c r="A133" s="2" t="s">
        <v>402</v>
      </c>
      <c r="B133" s="84">
        <v>0</v>
      </c>
      <c r="C133" s="84">
        <v>0</v>
      </c>
      <c r="D133" s="84">
        <v>0</v>
      </c>
      <c r="E133" s="84">
        <v>0</v>
      </c>
      <c r="F133" s="84">
        <v>0</v>
      </c>
      <c r="G133" s="84">
        <v>0</v>
      </c>
      <c r="H133" s="84">
        <v>0</v>
      </c>
      <c r="I133" s="84">
        <v>0</v>
      </c>
      <c r="J133" s="84">
        <v>0</v>
      </c>
      <c r="K133" s="84">
        <v>0</v>
      </c>
      <c r="L133" s="84">
        <v>0</v>
      </c>
      <c r="M133" s="84">
        <v>0</v>
      </c>
      <c r="N133" s="84">
        <v>0</v>
      </c>
      <c r="O133" s="84">
        <v>0</v>
      </c>
      <c r="P133" s="84">
        <v>0</v>
      </c>
      <c r="Q133" s="84">
        <v>0</v>
      </c>
      <c r="R133" s="84">
        <v>0</v>
      </c>
      <c r="S133" s="84">
        <v>0</v>
      </c>
      <c r="T133" s="84">
        <v>0</v>
      </c>
      <c r="U133" s="84">
        <v>0</v>
      </c>
      <c r="V133" s="84">
        <v>0</v>
      </c>
      <c r="W133" s="84">
        <v>0</v>
      </c>
      <c r="X133" s="84">
        <v>0</v>
      </c>
      <c r="Y133" s="84">
        <v>0</v>
      </c>
      <c r="Z133" s="84">
        <v>0</v>
      </c>
      <c r="AA133" s="84">
        <v>0</v>
      </c>
      <c r="AB133" s="84">
        <v>0</v>
      </c>
      <c r="AC133" s="84">
        <v>0</v>
      </c>
      <c r="AD133" s="84">
        <v>0</v>
      </c>
      <c r="AE133" s="84">
        <v>0</v>
      </c>
      <c r="AF133" s="84">
        <v>1.3051999999999999E-4</v>
      </c>
      <c r="AG133" s="84">
        <v>0</v>
      </c>
      <c r="AH133" s="84">
        <v>0</v>
      </c>
      <c r="AI133" s="84">
        <v>0</v>
      </c>
      <c r="AJ133" s="84">
        <v>0</v>
      </c>
      <c r="AK133" s="84">
        <v>0</v>
      </c>
      <c r="AL133" s="84">
        <v>0</v>
      </c>
      <c r="AM133" s="84">
        <v>0</v>
      </c>
      <c r="AN133" s="84">
        <v>0</v>
      </c>
      <c r="AO133" s="84">
        <v>0</v>
      </c>
      <c r="AP133" s="84">
        <v>0</v>
      </c>
      <c r="AQ133" s="84">
        <v>0</v>
      </c>
      <c r="AR133" s="84">
        <v>0</v>
      </c>
      <c r="AS133" s="84">
        <v>0</v>
      </c>
      <c r="AT133" s="84">
        <v>0</v>
      </c>
      <c r="AU133" s="84">
        <v>0</v>
      </c>
      <c r="AV133" s="84">
        <v>0</v>
      </c>
      <c r="AW133" s="84">
        <v>0</v>
      </c>
      <c r="AX133" s="84">
        <v>0</v>
      </c>
      <c r="AY133" s="84">
        <v>0</v>
      </c>
      <c r="AZ133" s="84">
        <v>0</v>
      </c>
      <c r="BA133" s="84">
        <v>0</v>
      </c>
      <c r="BB133" s="84">
        <v>0</v>
      </c>
      <c r="BC133" s="84">
        <v>0</v>
      </c>
      <c r="BD133" s="84">
        <v>0</v>
      </c>
      <c r="BE133" s="84">
        <v>0</v>
      </c>
      <c r="BF133" s="84">
        <v>0</v>
      </c>
      <c r="BG133" s="84">
        <v>0</v>
      </c>
      <c r="BH133" s="84">
        <v>0</v>
      </c>
      <c r="BI133" s="84">
        <v>0</v>
      </c>
      <c r="BJ133" s="84">
        <v>0</v>
      </c>
      <c r="BK133" s="84">
        <v>0</v>
      </c>
      <c r="BL133" s="84">
        <v>0</v>
      </c>
      <c r="BM133" s="84">
        <v>0</v>
      </c>
      <c r="BN133" s="84">
        <v>0</v>
      </c>
      <c r="BO133" s="84">
        <v>0</v>
      </c>
      <c r="BP133" s="84">
        <v>0</v>
      </c>
      <c r="BQ133" s="84">
        <v>0</v>
      </c>
      <c r="BR133" s="84">
        <v>0</v>
      </c>
      <c r="BS133" s="84">
        <v>0</v>
      </c>
      <c r="BT133" s="84">
        <v>0</v>
      </c>
      <c r="BU133" s="84">
        <v>0</v>
      </c>
      <c r="BV133" s="84">
        <v>0</v>
      </c>
      <c r="BW133" s="84">
        <v>0</v>
      </c>
      <c r="BX133" s="84">
        <v>0</v>
      </c>
      <c r="BY133" s="84">
        <v>0</v>
      </c>
      <c r="BZ133" s="84">
        <v>0</v>
      </c>
      <c r="CA133" s="84">
        <v>0</v>
      </c>
      <c r="CB133" s="84">
        <v>0</v>
      </c>
      <c r="CC133" s="84">
        <v>0</v>
      </c>
      <c r="CD133" s="84">
        <v>0</v>
      </c>
      <c r="CE133" s="84">
        <v>0</v>
      </c>
      <c r="CF133" s="84">
        <v>0</v>
      </c>
      <c r="CG133" s="84">
        <v>0</v>
      </c>
      <c r="CH133" s="84">
        <v>0</v>
      </c>
      <c r="CI133" s="84">
        <v>0</v>
      </c>
      <c r="CJ133" s="84">
        <v>0</v>
      </c>
      <c r="CK133" s="84">
        <v>0</v>
      </c>
      <c r="CL133" s="84">
        <v>0</v>
      </c>
      <c r="CM133" s="84">
        <v>0</v>
      </c>
      <c r="CN133" s="84">
        <v>0</v>
      </c>
      <c r="CO133" s="84">
        <v>0</v>
      </c>
      <c r="CP133" s="84">
        <v>0</v>
      </c>
      <c r="CQ133" s="84">
        <v>0</v>
      </c>
      <c r="CR133" s="84">
        <v>0</v>
      </c>
      <c r="CS133" s="84">
        <v>0</v>
      </c>
      <c r="CT133" s="84">
        <v>0</v>
      </c>
      <c r="CU133" s="84">
        <v>0</v>
      </c>
      <c r="CV133" s="84">
        <v>0</v>
      </c>
      <c r="CW133" s="84">
        <v>0</v>
      </c>
      <c r="CX133" s="84">
        <v>0</v>
      </c>
      <c r="CY133" s="84">
        <v>0</v>
      </c>
      <c r="CZ133" s="84">
        <v>0</v>
      </c>
      <c r="DA133" s="80"/>
      <c r="DB133" s="2"/>
      <c r="DC133" s="2"/>
      <c r="DD133" s="6"/>
    </row>
    <row r="134" spans="1:108" x14ac:dyDescent="0.25">
      <c r="A134" s="2" t="s">
        <v>405</v>
      </c>
      <c r="B134" s="84">
        <v>0</v>
      </c>
      <c r="C134" s="84">
        <v>0</v>
      </c>
      <c r="D134" s="84">
        <v>0</v>
      </c>
      <c r="E134" s="84">
        <v>0</v>
      </c>
      <c r="F134" s="84">
        <v>0</v>
      </c>
      <c r="G134" s="84">
        <v>0</v>
      </c>
      <c r="H134" s="84">
        <v>0</v>
      </c>
      <c r="I134" s="84">
        <v>0</v>
      </c>
      <c r="J134" s="84">
        <v>0</v>
      </c>
      <c r="K134" s="84">
        <v>0</v>
      </c>
      <c r="L134" s="84">
        <v>0</v>
      </c>
      <c r="M134" s="84">
        <v>0</v>
      </c>
      <c r="N134" s="84">
        <v>0</v>
      </c>
      <c r="O134" s="84">
        <v>0</v>
      </c>
      <c r="P134" s="84">
        <v>0</v>
      </c>
      <c r="Q134" s="84">
        <v>0</v>
      </c>
      <c r="R134" s="84">
        <v>0</v>
      </c>
      <c r="S134" s="84">
        <v>0</v>
      </c>
      <c r="T134" s="84">
        <v>0</v>
      </c>
      <c r="U134" s="84">
        <v>0</v>
      </c>
      <c r="V134" s="84">
        <v>0</v>
      </c>
      <c r="W134" s="84">
        <v>0</v>
      </c>
      <c r="X134" s="84">
        <v>0</v>
      </c>
      <c r="Y134" s="84">
        <v>0</v>
      </c>
      <c r="Z134" s="84">
        <v>0</v>
      </c>
      <c r="AA134" s="84">
        <v>0</v>
      </c>
      <c r="AB134" s="84">
        <v>0</v>
      </c>
      <c r="AC134" s="84">
        <v>0</v>
      </c>
      <c r="AD134" s="84">
        <v>0</v>
      </c>
      <c r="AE134" s="84">
        <v>0</v>
      </c>
      <c r="AF134" s="84">
        <v>1.8015600000000001E-5</v>
      </c>
      <c r="AG134" s="84">
        <v>0</v>
      </c>
      <c r="AH134" s="84">
        <v>0</v>
      </c>
      <c r="AI134" s="84">
        <v>0</v>
      </c>
      <c r="AJ134" s="84">
        <v>0</v>
      </c>
      <c r="AK134" s="84">
        <v>0</v>
      </c>
      <c r="AL134" s="84">
        <v>0</v>
      </c>
      <c r="AM134" s="84">
        <v>0</v>
      </c>
      <c r="AN134" s="84">
        <v>0</v>
      </c>
      <c r="AO134" s="84">
        <v>0</v>
      </c>
      <c r="AP134" s="84">
        <v>0</v>
      </c>
      <c r="AQ134" s="84">
        <v>0</v>
      </c>
      <c r="AR134" s="84">
        <v>0</v>
      </c>
      <c r="AS134" s="84">
        <v>0</v>
      </c>
      <c r="AT134" s="84">
        <v>0</v>
      </c>
      <c r="AU134" s="84">
        <v>0</v>
      </c>
      <c r="AV134" s="84">
        <v>0</v>
      </c>
      <c r="AW134" s="84">
        <v>0</v>
      </c>
      <c r="AX134" s="84">
        <v>0</v>
      </c>
      <c r="AY134" s="84">
        <v>0</v>
      </c>
      <c r="AZ134" s="84">
        <v>0</v>
      </c>
      <c r="BA134" s="84">
        <v>0</v>
      </c>
      <c r="BB134" s="84">
        <v>0</v>
      </c>
      <c r="BC134" s="84">
        <v>0</v>
      </c>
      <c r="BD134" s="84">
        <v>0</v>
      </c>
      <c r="BE134" s="84">
        <v>0</v>
      </c>
      <c r="BF134" s="84">
        <v>0</v>
      </c>
      <c r="BG134" s="84">
        <v>0</v>
      </c>
      <c r="BH134" s="84">
        <v>0</v>
      </c>
      <c r="BI134" s="84">
        <v>0</v>
      </c>
      <c r="BJ134" s="84">
        <v>0</v>
      </c>
      <c r="BK134" s="84">
        <v>0</v>
      </c>
      <c r="BL134" s="84">
        <v>0</v>
      </c>
      <c r="BM134" s="84">
        <v>0</v>
      </c>
      <c r="BN134" s="84">
        <v>0</v>
      </c>
      <c r="BO134" s="84">
        <v>0</v>
      </c>
      <c r="BP134" s="84">
        <v>0</v>
      </c>
      <c r="BQ134" s="84">
        <v>0</v>
      </c>
      <c r="BR134" s="84">
        <v>0</v>
      </c>
      <c r="BS134" s="84">
        <v>0</v>
      </c>
      <c r="BT134" s="84">
        <v>0</v>
      </c>
      <c r="BU134" s="84">
        <v>0</v>
      </c>
      <c r="BV134" s="84">
        <v>0</v>
      </c>
      <c r="BW134" s="84">
        <v>0</v>
      </c>
      <c r="BX134" s="84">
        <v>0</v>
      </c>
      <c r="BY134" s="84">
        <v>0</v>
      </c>
      <c r="BZ134" s="84">
        <v>0</v>
      </c>
      <c r="CA134" s="84">
        <v>0</v>
      </c>
      <c r="CB134" s="84">
        <v>0</v>
      </c>
      <c r="CC134" s="84">
        <v>0</v>
      </c>
      <c r="CD134" s="84">
        <v>0</v>
      </c>
      <c r="CE134" s="84">
        <v>0</v>
      </c>
      <c r="CF134" s="84">
        <v>0</v>
      </c>
      <c r="CG134" s="84">
        <v>0</v>
      </c>
      <c r="CH134" s="84">
        <v>0</v>
      </c>
      <c r="CI134" s="84">
        <v>0</v>
      </c>
      <c r="CJ134" s="84">
        <v>0</v>
      </c>
      <c r="CK134" s="84">
        <v>0</v>
      </c>
      <c r="CL134" s="84">
        <v>0</v>
      </c>
      <c r="CM134" s="84">
        <v>0</v>
      </c>
      <c r="CN134" s="84">
        <v>0</v>
      </c>
      <c r="CO134" s="84">
        <v>0</v>
      </c>
      <c r="CP134" s="84">
        <v>0</v>
      </c>
      <c r="CQ134" s="84">
        <v>0</v>
      </c>
      <c r="CR134" s="84">
        <v>0</v>
      </c>
      <c r="CS134" s="84">
        <v>0</v>
      </c>
      <c r="CT134" s="84">
        <v>0</v>
      </c>
      <c r="CU134" s="84">
        <v>0</v>
      </c>
      <c r="CV134" s="84">
        <v>0</v>
      </c>
      <c r="CW134" s="84">
        <v>0</v>
      </c>
      <c r="CX134" s="84">
        <v>0</v>
      </c>
      <c r="CY134" s="84">
        <v>0</v>
      </c>
      <c r="CZ134" s="84">
        <v>0</v>
      </c>
      <c r="DA134" s="80"/>
      <c r="DB134" s="2"/>
      <c r="DC134" s="2"/>
      <c r="DD134" s="6"/>
    </row>
    <row r="135" spans="1:108" x14ac:dyDescent="0.25">
      <c r="A135" s="2" t="s">
        <v>408</v>
      </c>
      <c r="B135" s="84">
        <v>0</v>
      </c>
      <c r="C135" s="84">
        <v>0</v>
      </c>
      <c r="D135" s="84">
        <v>0</v>
      </c>
      <c r="E135" s="84">
        <v>0</v>
      </c>
      <c r="F135" s="84">
        <v>0</v>
      </c>
      <c r="G135" s="84">
        <v>0</v>
      </c>
      <c r="H135" s="84">
        <v>0</v>
      </c>
      <c r="I135" s="84">
        <v>0</v>
      </c>
      <c r="J135" s="84">
        <v>0</v>
      </c>
      <c r="K135" s="84">
        <v>0</v>
      </c>
      <c r="L135" s="84">
        <v>0</v>
      </c>
      <c r="M135" s="84">
        <v>0</v>
      </c>
      <c r="N135" s="84">
        <v>0</v>
      </c>
      <c r="O135" s="84">
        <v>0</v>
      </c>
      <c r="P135" s="84">
        <v>0</v>
      </c>
      <c r="Q135" s="84">
        <v>0</v>
      </c>
      <c r="R135" s="84">
        <v>0</v>
      </c>
      <c r="S135" s="84">
        <v>0</v>
      </c>
      <c r="T135" s="84">
        <v>0</v>
      </c>
      <c r="U135" s="84">
        <v>0</v>
      </c>
      <c r="V135" s="84">
        <v>0</v>
      </c>
      <c r="W135" s="84">
        <v>0</v>
      </c>
      <c r="X135" s="84">
        <v>0</v>
      </c>
      <c r="Y135" s="84">
        <v>0</v>
      </c>
      <c r="Z135" s="84">
        <v>0</v>
      </c>
      <c r="AA135" s="84">
        <v>0</v>
      </c>
      <c r="AB135" s="84">
        <v>0</v>
      </c>
      <c r="AC135" s="84">
        <v>0</v>
      </c>
      <c r="AD135" s="84">
        <v>0</v>
      </c>
      <c r="AE135" s="84">
        <v>0</v>
      </c>
      <c r="AF135" s="84">
        <v>1.13934E-4</v>
      </c>
      <c r="AG135" s="84">
        <v>0</v>
      </c>
      <c r="AH135" s="84">
        <v>0</v>
      </c>
      <c r="AI135" s="84">
        <v>0</v>
      </c>
      <c r="AJ135" s="84">
        <v>0</v>
      </c>
      <c r="AK135" s="84">
        <v>0</v>
      </c>
      <c r="AL135" s="84">
        <v>0</v>
      </c>
      <c r="AM135" s="84">
        <v>0</v>
      </c>
      <c r="AN135" s="84">
        <v>0</v>
      </c>
      <c r="AO135" s="84">
        <v>0</v>
      </c>
      <c r="AP135" s="84">
        <v>0</v>
      </c>
      <c r="AQ135" s="84">
        <v>0</v>
      </c>
      <c r="AR135" s="84">
        <v>0</v>
      </c>
      <c r="AS135" s="84">
        <v>0</v>
      </c>
      <c r="AT135" s="84">
        <v>0</v>
      </c>
      <c r="AU135" s="84">
        <v>0</v>
      </c>
      <c r="AV135" s="84">
        <v>0</v>
      </c>
      <c r="AW135" s="84">
        <v>0</v>
      </c>
      <c r="AX135" s="84">
        <v>0</v>
      </c>
      <c r="AY135" s="84">
        <v>0</v>
      </c>
      <c r="AZ135" s="84">
        <v>0</v>
      </c>
      <c r="BA135" s="84">
        <v>0</v>
      </c>
      <c r="BB135" s="84">
        <v>0</v>
      </c>
      <c r="BC135" s="84">
        <v>0</v>
      </c>
      <c r="BD135" s="84">
        <v>0</v>
      </c>
      <c r="BE135" s="84">
        <v>0</v>
      </c>
      <c r="BF135" s="84">
        <v>0</v>
      </c>
      <c r="BG135" s="84">
        <v>0</v>
      </c>
      <c r="BH135" s="84">
        <v>0</v>
      </c>
      <c r="BI135" s="84">
        <v>0</v>
      </c>
      <c r="BJ135" s="84">
        <v>0</v>
      </c>
      <c r="BK135" s="84">
        <v>0</v>
      </c>
      <c r="BL135" s="84">
        <v>0</v>
      </c>
      <c r="BM135" s="84">
        <v>0</v>
      </c>
      <c r="BN135" s="84">
        <v>0</v>
      </c>
      <c r="BO135" s="84">
        <v>0</v>
      </c>
      <c r="BP135" s="84">
        <v>0</v>
      </c>
      <c r="BQ135" s="84">
        <v>0</v>
      </c>
      <c r="BR135" s="84">
        <v>0</v>
      </c>
      <c r="BS135" s="84">
        <v>0</v>
      </c>
      <c r="BT135" s="84">
        <v>0</v>
      </c>
      <c r="BU135" s="84">
        <v>0</v>
      </c>
      <c r="BV135" s="84">
        <v>0</v>
      </c>
      <c r="BW135" s="84">
        <v>0</v>
      </c>
      <c r="BX135" s="84">
        <v>0</v>
      </c>
      <c r="BY135" s="84">
        <v>0</v>
      </c>
      <c r="BZ135" s="84">
        <v>0</v>
      </c>
      <c r="CA135" s="84">
        <v>0</v>
      </c>
      <c r="CB135" s="84">
        <v>0</v>
      </c>
      <c r="CC135" s="84">
        <v>0</v>
      </c>
      <c r="CD135" s="84">
        <v>0</v>
      </c>
      <c r="CE135" s="84">
        <v>0</v>
      </c>
      <c r="CF135" s="84">
        <v>0</v>
      </c>
      <c r="CG135" s="84">
        <v>0</v>
      </c>
      <c r="CH135" s="84">
        <v>0</v>
      </c>
      <c r="CI135" s="84">
        <v>0</v>
      </c>
      <c r="CJ135" s="84">
        <v>0</v>
      </c>
      <c r="CK135" s="84">
        <v>0</v>
      </c>
      <c r="CL135" s="84">
        <v>0</v>
      </c>
      <c r="CM135" s="84">
        <v>0</v>
      </c>
      <c r="CN135" s="84">
        <v>0</v>
      </c>
      <c r="CO135" s="84">
        <v>0</v>
      </c>
      <c r="CP135" s="84">
        <v>0</v>
      </c>
      <c r="CQ135" s="84">
        <v>0</v>
      </c>
      <c r="CR135" s="84">
        <v>0</v>
      </c>
      <c r="CS135" s="84">
        <v>0</v>
      </c>
      <c r="CT135" s="84">
        <v>0</v>
      </c>
      <c r="CU135" s="84">
        <v>0</v>
      </c>
      <c r="CV135" s="84">
        <v>0</v>
      </c>
      <c r="CW135" s="84">
        <v>0</v>
      </c>
      <c r="CX135" s="84">
        <v>0</v>
      </c>
      <c r="CY135" s="84">
        <v>0</v>
      </c>
      <c r="CZ135" s="84">
        <v>0</v>
      </c>
      <c r="DA135" s="80"/>
      <c r="DB135" s="2"/>
      <c r="DC135" s="2"/>
      <c r="DD135" s="6"/>
    </row>
    <row r="136" spans="1:108" x14ac:dyDescent="0.25">
      <c r="A136" s="2" t="s">
        <v>411</v>
      </c>
      <c r="B136" s="84">
        <v>0</v>
      </c>
      <c r="C136" s="84">
        <v>0</v>
      </c>
      <c r="D136" s="84">
        <v>0</v>
      </c>
      <c r="E136" s="84">
        <v>0</v>
      </c>
      <c r="F136" s="84">
        <v>0</v>
      </c>
      <c r="G136" s="84">
        <v>0</v>
      </c>
      <c r="H136" s="84">
        <v>0</v>
      </c>
      <c r="I136" s="84">
        <v>0</v>
      </c>
      <c r="J136" s="84">
        <v>0</v>
      </c>
      <c r="K136" s="84">
        <v>0</v>
      </c>
      <c r="L136" s="84">
        <v>0</v>
      </c>
      <c r="M136" s="84">
        <v>0</v>
      </c>
      <c r="N136" s="84">
        <v>0</v>
      </c>
      <c r="O136" s="84">
        <v>0</v>
      </c>
      <c r="P136" s="84">
        <v>0</v>
      </c>
      <c r="Q136" s="84">
        <v>0</v>
      </c>
      <c r="R136" s="84">
        <v>0</v>
      </c>
      <c r="S136" s="84">
        <v>0</v>
      </c>
      <c r="T136" s="84">
        <v>0</v>
      </c>
      <c r="U136" s="84">
        <v>0</v>
      </c>
      <c r="V136" s="84">
        <v>0</v>
      </c>
      <c r="W136" s="84">
        <v>0</v>
      </c>
      <c r="X136" s="84">
        <v>0</v>
      </c>
      <c r="Y136" s="84">
        <v>0</v>
      </c>
      <c r="Z136" s="84">
        <v>0</v>
      </c>
      <c r="AA136" s="84">
        <v>0</v>
      </c>
      <c r="AB136" s="84">
        <v>0</v>
      </c>
      <c r="AC136" s="84">
        <v>0</v>
      </c>
      <c r="AD136" s="84">
        <v>0</v>
      </c>
      <c r="AE136" s="84">
        <v>0</v>
      </c>
      <c r="AF136" s="84">
        <v>5.1999300000000002E-5</v>
      </c>
      <c r="AG136" s="84">
        <v>0</v>
      </c>
      <c r="AH136" s="84">
        <v>0</v>
      </c>
      <c r="AI136" s="84">
        <v>0</v>
      </c>
      <c r="AJ136" s="84">
        <v>0</v>
      </c>
      <c r="AK136" s="84">
        <v>0</v>
      </c>
      <c r="AL136" s="84">
        <v>0</v>
      </c>
      <c r="AM136" s="84">
        <v>0</v>
      </c>
      <c r="AN136" s="84">
        <v>0</v>
      </c>
      <c r="AO136" s="84">
        <v>0</v>
      </c>
      <c r="AP136" s="84">
        <v>0</v>
      </c>
      <c r="AQ136" s="84">
        <v>0</v>
      </c>
      <c r="AR136" s="84">
        <v>0</v>
      </c>
      <c r="AS136" s="84">
        <v>0</v>
      </c>
      <c r="AT136" s="84">
        <v>0</v>
      </c>
      <c r="AU136" s="84">
        <v>0</v>
      </c>
      <c r="AV136" s="84">
        <v>0</v>
      </c>
      <c r="AW136" s="84">
        <v>0</v>
      </c>
      <c r="AX136" s="84">
        <v>0</v>
      </c>
      <c r="AY136" s="84">
        <v>0</v>
      </c>
      <c r="AZ136" s="84">
        <v>0</v>
      </c>
      <c r="BA136" s="84">
        <v>0</v>
      </c>
      <c r="BB136" s="84">
        <v>0</v>
      </c>
      <c r="BC136" s="84">
        <v>0</v>
      </c>
      <c r="BD136" s="84">
        <v>0</v>
      </c>
      <c r="BE136" s="84">
        <v>0</v>
      </c>
      <c r="BF136" s="84">
        <v>0</v>
      </c>
      <c r="BG136" s="84">
        <v>0</v>
      </c>
      <c r="BH136" s="84">
        <v>0</v>
      </c>
      <c r="BI136" s="84">
        <v>0</v>
      </c>
      <c r="BJ136" s="84">
        <v>0</v>
      </c>
      <c r="BK136" s="84">
        <v>0</v>
      </c>
      <c r="BL136" s="84">
        <v>0</v>
      </c>
      <c r="BM136" s="84">
        <v>0</v>
      </c>
      <c r="BN136" s="84">
        <v>0</v>
      </c>
      <c r="BO136" s="84">
        <v>0</v>
      </c>
      <c r="BP136" s="84">
        <v>0</v>
      </c>
      <c r="BQ136" s="84">
        <v>0</v>
      </c>
      <c r="BR136" s="84">
        <v>0</v>
      </c>
      <c r="BS136" s="84">
        <v>0</v>
      </c>
      <c r="BT136" s="84">
        <v>0</v>
      </c>
      <c r="BU136" s="84">
        <v>0</v>
      </c>
      <c r="BV136" s="84">
        <v>0</v>
      </c>
      <c r="BW136" s="84">
        <v>0</v>
      </c>
      <c r="BX136" s="84">
        <v>0</v>
      </c>
      <c r="BY136" s="84">
        <v>0</v>
      </c>
      <c r="BZ136" s="84">
        <v>0</v>
      </c>
      <c r="CA136" s="84">
        <v>0</v>
      </c>
      <c r="CB136" s="84">
        <v>0</v>
      </c>
      <c r="CC136" s="84">
        <v>0</v>
      </c>
      <c r="CD136" s="84">
        <v>0</v>
      </c>
      <c r="CE136" s="84">
        <v>0</v>
      </c>
      <c r="CF136" s="84">
        <v>0</v>
      </c>
      <c r="CG136" s="84">
        <v>0</v>
      </c>
      <c r="CH136" s="84">
        <v>0</v>
      </c>
      <c r="CI136" s="84">
        <v>0</v>
      </c>
      <c r="CJ136" s="84">
        <v>0</v>
      </c>
      <c r="CK136" s="84">
        <v>0</v>
      </c>
      <c r="CL136" s="84">
        <v>0</v>
      </c>
      <c r="CM136" s="84">
        <v>0</v>
      </c>
      <c r="CN136" s="84">
        <v>0</v>
      </c>
      <c r="CO136" s="84">
        <v>0</v>
      </c>
      <c r="CP136" s="84">
        <v>0</v>
      </c>
      <c r="CQ136" s="84">
        <v>0</v>
      </c>
      <c r="CR136" s="84">
        <v>0</v>
      </c>
      <c r="CS136" s="84">
        <v>0</v>
      </c>
      <c r="CT136" s="84">
        <v>0</v>
      </c>
      <c r="CU136" s="84">
        <v>0</v>
      </c>
      <c r="CV136" s="84">
        <v>0</v>
      </c>
      <c r="CW136" s="84">
        <v>0</v>
      </c>
      <c r="CX136" s="84">
        <v>0</v>
      </c>
      <c r="CY136" s="84">
        <v>0</v>
      </c>
      <c r="CZ136" s="84">
        <v>0</v>
      </c>
      <c r="DA136" s="80"/>
      <c r="DB136" s="2"/>
      <c r="DC136" s="2"/>
      <c r="DD136" s="6"/>
    </row>
    <row r="137" spans="1:108" x14ac:dyDescent="0.25">
      <c r="A137" s="2" t="s">
        <v>414</v>
      </c>
      <c r="B137" s="84">
        <v>0</v>
      </c>
      <c r="C137" s="84">
        <v>0</v>
      </c>
      <c r="D137" s="84">
        <v>0</v>
      </c>
      <c r="E137" s="84">
        <v>0</v>
      </c>
      <c r="F137" s="84">
        <v>0</v>
      </c>
      <c r="G137" s="84">
        <v>0</v>
      </c>
      <c r="H137" s="84">
        <v>0</v>
      </c>
      <c r="I137" s="84">
        <v>0</v>
      </c>
      <c r="J137" s="84">
        <v>0</v>
      </c>
      <c r="K137" s="84">
        <v>0</v>
      </c>
      <c r="L137" s="84">
        <v>0</v>
      </c>
      <c r="M137" s="84">
        <v>0</v>
      </c>
      <c r="N137" s="84">
        <v>0</v>
      </c>
      <c r="O137" s="84">
        <v>0</v>
      </c>
      <c r="P137" s="84">
        <v>0</v>
      </c>
      <c r="Q137" s="84">
        <v>0</v>
      </c>
      <c r="R137" s="84">
        <v>0</v>
      </c>
      <c r="S137" s="84">
        <v>0</v>
      </c>
      <c r="T137" s="84">
        <v>0</v>
      </c>
      <c r="U137" s="84">
        <v>0</v>
      </c>
      <c r="V137" s="84">
        <v>0</v>
      </c>
      <c r="W137" s="84">
        <v>0</v>
      </c>
      <c r="X137" s="84">
        <v>0</v>
      </c>
      <c r="Y137" s="84">
        <v>0</v>
      </c>
      <c r="Z137" s="84">
        <v>0</v>
      </c>
      <c r="AA137" s="84">
        <v>0</v>
      </c>
      <c r="AB137" s="84">
        <v>0</v>
      </c>
      <c r="AC137" s="84">
        <v>0</v>
      </c>
      <c r="AD137" s="84">
        <v>0</v>
      </c>
      <c r="AE137" s="84">
        <v>0</v>
      </c>
      <c r="AF137" s="84">
        <v>0</v>
      </c>
      <c r="AG137" s="84">
        <v>0</v>
      </c>
      <c r="AH137" s="84">
        <v>0</v>
      </c>
      <c r="AI137" s="84">
        <v>0</v>
      </c>
      <c r="AJ137" s="84">
        <v>0</v>
      </c>
      <c r="AK137" s="84">
        <v>0</v>
      </c>
      <c r="AL137" s="84">
        <v>0</v>
      </c>
      <c r="AM137" s="84">
        <v>0</v>
      </c>
      <c r="AN137" s="84">
        <v>0</v>
      </c>
      <c r="AO137" s="84">
        <v>0</v>
      </c>
      <c r="AP137" s="84">
        <v>0</v>
      </c>
      <c r="AQ137" s="84">
        <v>0</v>
      </c>
      <c r="AR137" s="84">
        <v>0</v>
      </c>
      <c r="AS137" s="84">
        <v>0</v>
      </c>
      <c r="AT137" s="84">
        <v>0</v>
      </c>
      <c r="AU137" s="84">
        <v>0</v>
      </c>
      <c r="AV137" s="84">
        <v>0</v>
      </c>
      <c r="AW137" s="84">
        <v>0</v>
      </c>
      <c r="AX137" s="84">
        <v>0</v>
      </c>
      <c r="AY137" s="84">
        <v>0</v>
      </c>
      <c r="AZ137" s="84">
        <v>0</v>
      </c>
      <c r="BA137" s="84">
        <v>0</v>
      </c>
      <c r="BB137" s="84">
        <v>0</v>
      </c>
      <c r="BC137" s="84">
        <v>0</v>
      </c>
      <c r="BD137" s="84">
        <v>0</v>
      </c>
      <c r="BE137" s="84">
        <v>0</v>
      </c>
      <c r="BF137" s="84">
        <v>0</v>
      </c>
      <c r="BG137" s="84">
        <v>0</v>
      </c>
      <c r="BH137" s="84">
        <v>0</v>
      </c>
      <c r="BI137" s="84">
        <v>0</v>
      </c>
      <c r="BJ137" s="84">
        <v>0</v>
      </c>
      <c r="BK137" s="84">
        <v>0</v>
      </c>
      <c r="BL137" s="84">
        <v>0</v>
      </c>
      <c r="BM137" s="84">
        <v>0</v>
      </c>
      <c r="BN137" s="84">
        <v>0</v>
      </c>
      <c r="BO137" s="84">
        <v>0</v>
      </c>
      <c r="BP137" s="84">
        <v>0</v>
      </c>
      <c r="BQ137" s="84">
        <v>0</v>
      </c>
      <c r="BR137" s="84">
        <v>0</v>
      </c>
      <c r="BS137" s="84">
        <v>0</v>
      </c>
      <c r="BT137" s="84">
        <v>0</v>
      </c>
      <c r="BU137" s="84">
        <v>0</v>
      </c>
      <c r="BV137" s="84">
        <v>0</v>
      </c>
      <c r="BW137" s="84">
        <v>0</v>
      </c>
      <c r="BX137" s="84">
        <v>0</v>
      </c>
      <c r="BY137" s="84">
        <v>0</v>
      </c>
      <c r="BZ137" s="84">
        <v>0</v>
      </c>
      <c r="CA137" s="84">
        <v>0</v>
      </c>
      <c r="CB137" s="84">
        <v>0</v>
      </c>
      <c r="CC137" s="84">
        <v>0</v>
      </c>
      <c r="CD137" s="84">
        <v>0</v>
      </c>
      <c r="CE137" s="84">
        <v>0</v>
      </c>
      <c r="CF137" s="84">
        <v>0</v>
      </c>
      <c r="CG137" s="84">
        <v>0</v>
      </c>
      <c r="CH137" s="84">
        <v>0</v>
      </c>
      <c r="CI137" s="84">
        <v>0</v>
      </c>
      <c r="CJ137" s="84">
        <v>0</v>
      </c>
      <c r="CK137" s="84">
        <v>0</v>
      </c>
      <c r="CL137" s="84">
        <v>0</v>
      </c>
      <c r="CM137" s="84">
        <v>0</v>
      </c>
      <c r="CN137" s="84">
        <v>0</v>
      </c>
      <c r="CO137" s="84">
        <v>0</v>
      </c>
      <c r="CP137" s="84">
        <v>0</v>
      </c>
      <c r="CQ137" s="84">
        <v>0</v>
      </c>
      <c r="CR137" s="84">
        <v>0</v>
      </c>
      <c r="CS137" s="84">
        <v>0</v>
      </c>
      <c r="CT137" s="84">
        <v>0</v>
      </c>
      <c r="CU137" s="84">
        <v>0</v>
      </c>
      <c r="CV137" s="84">
        <v>0</v>
      </c>
      <c r="CW137" s="84">
        <v>0</v>
      </c>
      <c r="CX137" s="84">
        <v>0</v>
      </c>
      <c r="CY137" s="84">
        <v>0</v>
      </c>
      <c r="CZ137" s="84">
        <v>0</v>
      </c>
      <c r="DA137" s="80"/>
      <c r="DB137" s="2"/>
      <c r="DC137" s="2"/>
      <c r="DD137" s="6"/>
    </row>
    <row r="138" spans="1:108" x14ac:dyDescent="0.25">
      <c r="A138" s="2" t="s">
        <v>417</v>
      </c>
      <c r="B138" s="84">
        <v>0</v>
      </c>
      <c r="C138" s="84">
        <v>0</v>
      </c>
      <c r="D138" s="84">
        <v>0</v>
      </c>
      <c r="E138" s="84">
        <v>0</v>
      </c>
      <c r="F138" s="84">
        <v>0</v>
      </c>
      <c r="G138" s="84">
        <v>0</v>
      </c>
      <c r="H138" s="84">
        <v>0</v>
      </c>
      <c r="I138" s="84">
        <v>0</v>
      </c>
      <c r="J138" s="84">
        <v>0</v>
      </c>
      <c r="K138" s="84">
        <v>0</v>
      </c>
      <c r="L138" s="84">
        <v>0</v>
      </c>
      <c r="M138" s="84">
        <v>0</v>
      </c>
      <c r="N138" s="84">
        <v>0</v>
      </c>
      <c r="O138" s="84">
        <v>0</v>
      </c>
      <c r="P138" s="84">
        <v>0</v>
      </c>
      <c r="Q138" s="84">
        <v>0</v>
      </c>
      <c r="R138" s="84">
        <v>0</v>
      </c>
      <c r="S138" s="84">
        <v>0</v>
      </c>
      <c r="T138" s="84">
        <v>0</v>
      </c>
      <c r="U138" s="84">
        <v>0</v>
      </c>
      <c r="V138" s="84">
        <v>0</v>
      </c>
      <c r="W138" s="84">
        <v>0</v>
      </c>
      <c r="X138" s="84">
        <v>0</v>
      </c>
      <c r="Y138" s="84">
        <v>0</v>
      </c>
      <c r="Z138" s="84">
        <v>0</v>
      </c>
      <c r="AA138" s="84">
        <v>0</v>
      </c>
      <c r="AB138" s="84">
        <v>0</v>
      </c>
      <c r="AC138" s="84">
        <v>0</v>
      </c>
      <c r="AD138" s="84">
        <v>0</v>
      </c>
      <c r="AE138" s="84">
        <v>0</v>
      </c>
      <c r="AF138" s="84">
        <v>0</v>
      </c>
      <c r="AG138" s="84">
        <v>0</v>
      </c>
      <c r="AH138" s="84">
        <v>0</v>
      </c>
      <c r="AI138" s="84">
        <v>0</v>
      </c>
      <c r="AJ138" s="84">
        <v>0</v>
      </c>
      <c r="AK138" s="84">
        <v>0</v>
      </c>
      <c r="AL138" s="84">
        <v>0</v>
      </c>
      <c r="AM138" s="84">
        <v>0</v>
      </c>
      <c r="AN138" s="84">
        <v>0</v>
      </c>
      <c r="AO138" s="84">
        <v>0</v>
      </c>
      <c r="AP138" s="84">
        <v>0</v>
      </c>
      <c r="AQ138" s="84">
        <v>0</v>
      </c>
      <c r="AR138" s="84">
        <v>0</v>
      </c>
      <c r="AS138" s="84">
        <v>0</v>
      </c>
      <c r="AT138" s="84">
        <v>0</v>
      </c>
      <c r="AU138" s="84">
        <v>0</v>
      </c>
      <c r="AV138" s="84">
        <v>0</v>
      </c>
      <c r="AW138" s="84">
        <v>0</v>
      </c>
      <c r="AX138" s="84">
        <v>0</v>
      </c>
      <c r="AY138" s="84">
        <v>0</v>
      </c>
      <c r="AZ138" s="84">
        <v>0</v>
      </c>
      <c r="BA138" s="84">
        <v>0</v>
      </c>
      <c r="BB138" s="84">
        <v>0</v>
      </c>
      <c r="BC138" s="84">
        <v>0</v>
      </c>
      <c r="BD138" s="84">
        <v>0</v>
      </c>
      <c r="BE138" s="84">
        <v>0</v>
      </c>
      <c r="BF138" s="84">
        <v>0</v>
      </c>
      <c r="BG138" s="84">
        <v>0</v>
      </c>
      <c r="BH138" s="84">
        <v>0</v>
      </c>
      <c r="BI138" s="84">
        <v>0</v>
      </c>
      <c r="BJ138" s="84">
        <v>0</v>
      </c>
      <c r="BK138" s="84">
        <v>0</v>
      </c>
      <c r="BL138" s="84">
        <v>0</v>
      </c>
      <c r="BM138" s="84">
        <v>0</v>
      </c>
      <c r="BN138" s="84">
        <v>0</v>
      </c>
      <c r="BO138" s="84">
        <v>0</v>
      </c>
      <c r="BP138" s="84">
        <v>0</v>
      </c>
      <c r="BQ138" s="84">
        <v>0</v>
      </c>
      <c r="BR138" s="84">
        <v>0</v>
      </c>
      <c r="BS138" s="84">
        <v>0</v>
      </c>
      <c r="BT138" s="84">
        <v>0</v>
      </c>
      <c r="BU138" s="84">
        <v>0</v>
      </c>
      <c r="BV138" s="84">
        <v>0</v>
      </c>
      <c r="BW138" s="84">
        <v>0</v>
      </c>
      <c r="BX138" s="84">
        <v>0</v>
      </c>
      <c r="BY138" s="84">
        <v>0</v>
      </c>
      <c r="BZ138" s="84">
        <v>0</v>
      </c>
      <c r="CA138" s="84">
        <v>0</v>
      </c>
      <c r="CB138" s="84">
        <v>0</v>
      </c>
      <c r="CC138" s="84">
        <v>0</v>
      </c>
      <c r="CD138" s="84">
        <v>0</v>
      </c>
      <c r="CE138" s="84">
        <v>0</v>
      </c>
      <c r="CF138" s="84">
        <v>0</v>
      </c>
      <c r="CG138" s="84">
        <v>0</v>
      </c>
      <c r="CH138" s="84">
        <v>0</v>
      </c>
      <c r="CI138" s="84">
        <v>0</v>
      </c>
      <c r="CJ138" s="84">
        <v>0</v>
      </c>
      <c r="CK138" s="84">
        <v>0</v>
      </c>
      <c r="CL138" s="84">
        <v>0</v>
      </c>
      <c r="CM138" s="84">
        <v>0</v>
      </c>
      <c r="CN138" s="84">
        <v>0</v>
      </c>
      <c r="CO138" s="84">
        <v>0</v>
      </c>
      <c r="CP138" s="84">
        <v>0</v>
      </c>
      <c r="CQ138" s="84">
        <v>0</v>
      </c>
      <c r="CR138" s="84">
        <v>0</v>
      </c>
      <c r="CS138" s="84">
        <v>0</v>
      </c>
      <c r="CT138" s="84">
        <v>0</v>
      </c>
      <c r="CU138" s="84">
        <v>0</v>
      </c>
      <c r="CV138" s="84">
        <v>0</v>
      </c>
      <c r="CW138" s="84">
        <v>0</v>
      </c>
      <c r="CX138" s="84">
        <v>0</v>
      </c>
      <c r="CY138" s="84">
        <v>0</v>
      </c>
      <c r="CZ138" s="84">
        <v>0</v>
      </c>
      <c r="DA138" s="80"/>
      <c r="DB138" s="2"/>
      <c r="DC138" s="2"/>
      <c r="DD138" s="6"/>
    </row>
    <row r="139" spans="1:108" x14ac:dyDescent="0.25">
      <c r="A139" s="2" t="s">
        <v>420</v>
      </c>
      <c r="B139" s="84">
        <v>0</v>
      </c>
      <c r="C139" s="84">
        <v>0</v>
      </c>
      <c r="D139" s="84">
        <v>0</v>
      </c>
      <c r="E139" s="84">
        <v>0</v>
      </c>
      <c r="F139" s="84">
        <v>0</v>
      </c>
      <c r="G139" s="84">
        <v>0</v>
      </c>
      <c r="H139" s="84">
        <v>0</v>
      </c>
      <c r="I139" s="84">
        <v>0</v>
      </c>
      <c r="J139" s="84">
        <v>0</v>
      </c>
      <c r="K139" s="84">
        <v>0</v>
      </c>
      <c r="L139" s="84">
        <v>0</v>
      </c>
      <c r="M139" s="84">
        <v>0</v>
      </c>
      <c r="N139" s="84">
        <v>0</v>
      </c>
      <c r="O139" s="84">
        <v>0</v>
      </c>
      <c r="P139" s="84">
        <v>0</v>
      </c>
      <c r="Q139" s="84">
        <v>0</v>
      </c>
      <c r="R139" s="84">
        <v>0</v>
      </c>
      <c r="S139" s="84">
        <v>0</v>
      </c>
      <c r="T139" s="84">
        <v>0</v>
      </c>
      <c r="U139" s="84">
        <v>0</v>
      </c>
      <c r="V139" s="84">
        <v>0</v>
      </c>
      <c r="W139" s="84">
        <v>0</v>
      </c>
      <c r="X139" s="84">
        <v>0</v>
      </c>
      <c r="Y139" s="84">
        <v>0</v>
      </c>
      <c r="Z139" s="84">
        <v>0</v>
      </c>
      <c r="AA139" s="84">
        <v>0</v>
      </c>
      <c r="AB139" s="84">
        <v>0</v>
      </c>
      <c r="AC139" s="84">
        <v>0</v>
      </c>
      <c r="AD139" s="84">
        <v>0</v>
      </c>
      <c r="AE139" s="84">
        <v>0</v>
      </c>
      <c r="AF139" s="84">
        <v>7.8005799999999996E-7</v>
      </c>
      <c r="AG139" s="84">
        <v>0</v>
      </c>
      <c r="AH139" s="84">
        <v>0</v>
      </c>
      <c r="AI139" s="84">
        <v>0</v>
      </c>
      <c r="AJ139" s="84">
        <v>0</v>
      </c>
      <c r="AK139" s="84">
        <v>0</v>
      </c>
      <c r="AL139" s="84">
        <v>0</v>
      </c>
      <c r="AM139" s="84">
        <v>0</v>
      </c>
      <c r="AN139" s="84">
        <v>0</v>
      </c>
      <c r="AO139" s="84">
        <v>0</v>
      </c>
      <c r="AP139" s="84">
        <v>0</v>
      </c>
      <c r="AQ139" s="84">
        <v>0</v>
      </c>
      <c r="AR139" s="84">
        <v>0</v>
      </c>
      <c r="AS139" s="84">
        <v>0</v>
      </c>
      <c r="AT139" s="84">
        <v>0</v>
      </c>
      <c r="AU139" s="84">
        <v>0</v>
      </c>
      <c r="AV139" s="84">
        <v>0</v>
      </c>
      <c r="AW139" s="84">
        <v>0</v>
      </c>
      <c r="AX139" s="84">
        <v>0</v>
      </c>
      <c r="AY139" s="84">
        <v>0</v>
      </c>
      <c r="AZ139" s="84">
        <v>0</v>
      </c>
      <c r="BA139" s="84">
        <v>0</v>
      </c>
      <c r="BB139" s="84">
        <v>0</v>
      </c>
      <c r="BC139" s="84">
        <v>0</v>
      </c>
      <c r="BD139" s="84">
        <v>0</v>
      </c>
      <c r="BE139" s="84">
        <v>0</v>
      </c>
      <c r="BF139" s="84">
        <v>0</v>
      </c>
      <c r="BG139" s="84">
        <v>0</v>
      </c>
      <c r="BH139" s="84">
        <v>0</v>
      </c>
      <c r="BI139" s="84">
        <v>0</v>
      </c>
      <c r="BJ139" s="84">
        <v>0</v>
      </c>
      <c r="BK139" s="84">
        <v>0</v>
      </c>
      <c r="BL139" s="84">
        <v>0</v>
      </c>
      <c r="BM139" s="84">
        <v>0</v>
      </c>
      <c r="BN139" s="84">
        <v>0</v>
      </c>
      <c r="BO139" s="84">
        <v>0</v>
      </c>
      <c r="BP139" s="84">
        <v>0</v>
      </c>
      <c r="BQ139" s="84">
        <v>0</v>
      </c>
      <c r="BR139" s="84">
        <v>0</v>
      </c>
      <c r="BS139" s="84">
        <v>0</v>
      </c>
      <c r="BT139" s="84">
        <v>0</v>
      </c>
      <c r="BU139" s="84">
        <v>0</v>
      </c>
      <c r="BV139" s="84">
        <v>0</v>
      </c>
      <c r="BW139" s="84">
        <v>0</v>
      </c>
      <c r="BX139" s="84">
        <v>0</v>
      </c>
      <c r="BY139" s="84">
        <v>0</v>
      </c>
      <c r="BZ139" s="84">
        <v>0</v>
      </c>
      <c r="CA139" s="84">
        <v>0</v>
      </c>
      <c r="CB139" s="84">
        <v>0</v>
      </c>
      <c r="CC139" s="84">
        <v>0</v>
      </c>
      <c r="CD139" s="84">
        <v>0</v>
      </c>
      <c r="CE139" s="84">
        <v>0</v>
      </c>
      <c r="CF139" s="84">
        <v>0</v>
      </c>
      <c r="CG139" s="84">
        <v>0</v>
      </c>
      <c r="CH139" s="84">
        <v>0</v>
      </c>
      <c r="CI139" s="84">
        <v>0</v>
      </c>
      <c r="CJ139" s="84">
        <v>0</v>
      </c>
      <c r="CK139" s="84">
        <v>0</v>
      </c>
      <c r="CL139" s="84">
        <v>0</v>
      </c>
      <c r="CM139" s="84">
        <v>0</v>
      </c>
      <c r="CN139" s="84">
        <v>0</v>
      </c>
      <c r="CO139" s="84">
        <v>0</v>
      </c>
      <c r="CP139" s="84">
        <v>0</v>
      </c>
      <c r="CQ139" s="84">
        <v>0</v>
      </c>
      <c r="CR139" s="84">
        <v>0</v>
      </c>
      <c r="CS139" s="84">
        <v>0</v>
      </c>
      <c r="CT139" s="84">
        <v>0</v>
      </c>
      <c r="CU139" s="84">
        <v>0</v>
      </c>
      <c r="CV139" s="84">
        <v>0</v>
      </c>
      <c r="CW139" s="84">
        <v>0</v>
      </c>
      <c r="CX139" s="84">
        <v>0</v>
      </c>
      <c r="CY139" s="84">
        <v>0</v>
      </c>
      <c r="CZ139" s="84">
        <v>0</v>
      </c>
      <c r="DA139" s="80"/>
      <c r="DB139" s="2"/>
      <c r="DC139" s="2"/>
      <c r="DD139" s="6"/>
    </row>
    <row r="140" spans="1:108" x14ac:dyDescent="0.25">
      <c r="A140" s="2" t="s">
        <v>423</v>
      </c>
      <c r="B140" s="84">
        <v>0</v>
      </c>
      <c r="C140" s="84">
        <v>0</v>
      </c>
      <c r="D140" s="84">
        <v>0</v>
      </c>
      <c r="E140" s="84">
        <v>0</v>
      </c>
      <c r="F140" s="84">
        <v>0</v>
      </c>
      <c r="G140" s="84">
        <v>0</v>
      </c>
      <c r="H140" s="84">
        <v>0</v>
      </c>
      <c r="I140" s="84">
        <v>0</v>
      </c>
      <c r="J140" s="84">
        <v>0</v>
      </c>
      <c r="K140" s="84">
        <v>0</v>
      </c>
      <c r="L140" s="84">
        <v>0</v>
      </c>
      <c r="M140" s="84">
        <v>0</v>
      </c>
      <c r="N140" s="84">
        <v>0</v>
      </c>
      <c r="O140" s="84">
        <v>0</v>
      </c>
      <c r="P140" s="84">
        <v>0</v>
      </c>
      <c r="Q140" s="84">
        <v>0</v>
      </c>
      <c r="R140" s="84">
        <v>0</v>
      </c>
      <c r="S140" s="84">
        <v>0</v>
      </c>
      <c r="T140" s="84">
        <v>0</v>
      </c>
      <c r="U140" s="84">
        <v>0</v>
      </c>
      <c r="V140" s="84">
        <v>0</v>
      </c>
      <c r="W140" s="84">
        <v>0</v>
      </c>
      <c r="X140" s="84">
        <v>0</v>
      </c>
      <c r="Y140" s="84">
        <v>0</v>
      </c>
      <c r="Z140" s="84">
        <v>0</v>
      </c>
      <c r="AA140" s="84">
        <v>0</v>
      </c>
      <c r="AB140" s="84">
        <v>0</v>
      </c>
      <c r="AC140" s="84">
        <v>0</v>
      </c>
      <c r="AD140" s="84">
        <v>0</v>
      </c>
      <c r="AE140" s="84">
        <v>0</v>
      </c>
      <c r="AF140" s="84">
        <v>3.2789800000000002E-5</v>
      </c>
      <c r="AG140" s="84">
        <v>0</v>
      </c>
      <c r="AH140" s="84">
        <v>0</v>
      </c>
      <c r="AI140" s="84">
        <v>0</v>
      </c>
      <c r="AJ140" s="84">
        <v>0</v>
      </c>
      <c r="AK140" s="84">
        <v>0</v>
      </c>
      <c r="AL140" s="84">
        <v>0</v>
      </c>
      <c r="AM140" s="84">
        <v>0</v>
      </c>
      <c r="AN140" s="84">
        <v>0</v>
      </c>
      <c r="AO140" s="84">
        <v>0</v>
      </c>
      <c r="AP140" s="84">
        <v>0</v>
      </c>
      <c r="AQ140" s="84">
        <v>0</v>
      </c>
      <c r="AR140" s="84">
        <v>0</v>
      </c>
      <c r="AS140" s="84">
        <v>0</v>
      </c>
      <c r="AT140" s="84">
        <v>0</v>
      </c>
      <c r="AU140" s="84">
        <v>0</v>
      </c>
      <c r="AV140" s="84">
        <v>0</v>
      </c>
      <c r="AW140" s="84">
        <v>0</v>
      </c>
      <c r="AX140" s="84">
        <v>0</v>
      </c>
      <c r="AY140" s="84">
        <v>0</v>
      </c>
      <c r="AZ140" s="84">
        <v>0</v>
      </c>
      <c r="BA140" s="84">
        <v>0</v>
      </c>
      <c r="BB140" s="84">
        <v>0</v>
      </c>
      <c r="BC140" s="84">
        <v>0</v>
      </c>
      <c r="BD140" s="84">
        <v>0</v>
      </c>
      <c r="BE140" s="84">
        <v>0</v>
      </c>
      <c r="BF140" s="84">
        <v>0</v>
      </c>
      <c r="BG140" s="84">
        <v>0</v>
      </c>
      <c r="BH140" s="84">
        <v>0</v>
      </c>
      <c r="BI140" s="84">
        <v>0</v>
      </c>
      <c r="BJ140" s="84">
        <v>0</v>
      </c>
      <c r="BK140" s="84">
        <v>0</v>
      </c>
      <c r="BL140" s="84">
        <v>0</v>
      </c>
      <c r="BM140" s="84">
        <v>0</v>
      </c>
      <c r="BN140" s="84">
        <v>0</v>
      </c>
      <c r="BO140" s="84">
        <v>0</v>
      </c>
      <c r="BP140" s="84">
        <v>0</v>
      </c>
      <c r="BQ140" s="84">
        <v>0</v>
      </c>
      <c r="BR140" s="84">
        <v>0</v>
      </c>
      <c r="BS140" s="84">
        <v>0</v>
      </c>
      <c r="BT140" s="84">
        <v>0</v>
      </c>
      <c r="BU140" s="84">
        <v>0</v>
      </c>
      <c r="BV140" s="84">
        <v>0</v>
      </c>
      <c r="BW140" s="84">
        <v>0</v>
      </c>
      <c r="BX140" s="84">
        <v>0</v>
      </c>
      <c r="BY140" s="84">
        <v>0</v>
      </c>
      <c r="BZ140" s="84">
        <v>0</v>
      </c>
      <c r="CA140" s="84">
        <v>0</v>
      </c>
      <c r="CB140" s="84">
        <v>0</v>
      </c>
      <c r="CC140" s="84">
        <v>0</v>
      </c>
      <c r="CD140" s="84">
        <v>0</v>
      </c>
      <c r="CE140" s="84">
        <v>0</v>
      </c>
      <c r="CF140" s="84">
        <v>0</v>
      </c>
      <c r="CG140" s="84">
        <v>0</v>
      </c>
      <c r="CH140" s="84">
        <v>0</v>
      </c>
      <c r="CI140" s="84">
        <v>0</v>
      </c>
      <c r="CJ140" s="84">
        <v>0</v>
      </c>
      <c r="CK140" s="84">
        <v>0</v>
      </c>
      <c r="CL140" s="84">
        <v>0</v>
      </c>
      <c r="CM140" s="84">
        <v>0</v>
      </c>
      <c r="CN140" s="84">
        <v>0</v>
      </c>
      <c r="CO140" s="84">
        <v>0</v>
      </c>
      <c r="CP140" s="84">
        <v>0</v>
      </c>
      <c r="CQ140" s="84">
        <v>0</v>
      </c>
      <c r="CR140" s="84">
        <v>0</v>
      </c>
      <c r="CS140" s="84">
        <v>0</v>
      </c>
      <c r="CT140" s="84">
        <v>0</v>
      </c>
      <c r="CU140" s="84">
        <v>0</v>
      </c>
      <c r="CV140" s="84">
        <v>0</v>
      </c>
      <c r="CW140" s="84">
        <v>0</v>
      </c>
      <c r="CX140" s="84">
        <v>0</v>
      </c>
      <c r="CY140" s="84">
        <v>0</v>
      </c>
      <c r="CZ140" s="84">
        <v>0</v>
      </c>
      <c r="DA140" s="80"/>
      <c r="DB140" s="2"/>
      <c r="DC140" s="2"/>
      <c r="DD140" s="6"/>
    </row>
    <row r="141" spans="1:108" x14ac:dyDescent="0.25">
      <c r="A141" s="2" t="s">
        <v>426</v>
      </c>
      <c r="B141" s="84">
        <v>0</v>
      </c>
      <c r="C141" s="84">
        <v>0</v>
      </c>
      <c r="D141" s="84">
        <v>0</v>
      </c>
      <c r="E141" s="84">
        <v>0</v>
      </c>
      <c r="F141" s="84">
        <v>0</v>
      </c>
      <c r="G141" s="84">
        <v>0</v>
      </c>
      <c r="H141" s="84">
        <v>0</v>
      </c>
      <c r="I141" s="84">
        <v>0</v>
      </c>
      <c r="J141" s="84">
        <v>0</v>
      </c>
      <c r="K141" s="84">
        <v>0</v>
      </c>
      <c r="L141" s="84">
        <v>0</v>
      </c>
      <c r="M141" s="84">
        <v>0</v>
      </c>
      <c r="N141" s="84">
        <v>0</v>
      </c>
      <c r="O141" s="84">
        <v>0</v>
      </c>
      <c r="P141" s="84">
        <v>0</v>
      </c>
      <c r="Q141" s="84">
        <v>0</v>
      </c>
      <c r="R141" s="84">
        <v>0</v>
      </c>
      <c r="S141" s="84">
        <v>0</v>
      </c>
      <c r="T141" s="84">
        <v>0</v>
      </c>
      <c r="U141" s="84">
        <v>0</v>
      </c>
      <c r="V141" s="84">
        <v>0</v>
      </c>
      <c r="W141" s="84">
        <v>0</v>
      </c>
      <c r="X141" s="84">
        <v>0</v>
      </c>
      <c r="Y141" s="84">
        <v>0</v>
      </c>
      <c r="Z141" s="84">
        <v>0</v>
      </c>
      <c r="AA141" s="84">
        <v>0</v>
      </c>
      <c r="AB141" s="84">
        <v>0</v>
      </c>
      <c r="AC141" s="84">
        <v>0</v>
      </c>
      <c r="AD141" s="84">
        <v>0</v>
      </c>
      <c r="AE141" s="84">
        <v>0</v>
      </c>
      <c r="AF141" s="84">
        <v>6.5476800000000002E-4</v>
      </c>
      <c r="AG141" s="84">
        <v>0</v>
      </c>
      <c r="AH141" s="84">
        <v>0</v>
      </c>
      <c r="AI141" s="84">
        <v>0</v>
      </c>
      <c r="AJ141" s="84">
        <v>0</v>
      </c>
      <c r="AK141" s="84">
        <v>0</v>
      </c>
      <c r="AL141" s="84">
        <v>0</v>
      </c>
      <c r="AM141" s="84">
        <v>0</v>
      </c>
      <c r="AN141" s="84">
        <v>0</v>
      </c>
      <c r="AO141" s="84">
        <v>0</v>
      </c>
      <c r="AP141" s="84">
        <v>0</v>
      </c>
      <c r="AQ141" s="84">
        <v>0</v>
      </c>
      <c r="AR141" s="84">
        <v>0</v>
      </c>
      <c r="AS141" s="84">
        <v>0</v>
      </c>
      <c r="AT141" s="84">
        <v>0</v>
      </c>
      <c r="AU141" s="84">
        <v>0</v>
      </c>
      <c r="AV141" s="84">
        <v>0</v>
      </c>
      <c r="AW141" s="84">
        <v>0</v>
      </c>
      <c r="AX141" s="84">
        <v>0</v>
      </c>
      <c r="AY141" s="84">
        <v>0</v>
      </c>
      <c r="AZ141" s="84">
        <v>0</v>
      </c>
      <c r="BA141" s="84">
        <v>0</v>
      </c>
      <c r="BB141" s="84">
        <v>0</v>
      </c>
      <c r="BC141" s="84">
        <v>0</v>
      </c>
      <c r="BD141" s="84">
        <v>0</v>
      </c>
      <c r="BE141" s="84">
        <v>0</v>
      </c>
      <c r="BF141" s="84">
        <v>0</v>
      </c>
      <c r="BG141" s="84">
        <v>0</v>
      </c>
      <c r="BH141" s="84">
        <v>0</v>
      </c>
      <c r="BI141" s="84">
        <v>0</v>
      </c>
      <c r="BJ141" s="84">
        <v>0</v>
      </c>
      <c r="BK141" s="84">
        <v>0</v>
      </c>
      <c r="BL141" s="84">
        <v>0</v>
      </c>
      <c r="BM141" s="84">
        <v>0</v>
      </c>
      <c r="BN141" s="84">
        <v>0</v>
      </c>
      <c r="BO141" s="84">
        <v>0</v>
      </c>
      <c r="BP141" s="84">
        <v>0</v>
      </c>
      <c r="BQ141" s="84">
        <v>0</v>
      </c>
      <c r="BR141" s="84">
        <v>0</v>
      </c>
      <c r="BS141" s="84">
        <v>0</v>
      </c>
      <c r="BT141" s="84">
        <v>0</v>
      </c>
      <c r="BU141" s="84">
        <v>0</v>
      </c>
      <c r="BV141" s="84">
        <v>0</v>
      </c>
      <c r="BW141" s="84">
        <v>0</v>
      </c>
      <c r="BX141" s="84">
        <v>0</v>
      </c>
      <c r="BY141" s="84">
        <v>0</v>
      </c>
      <c r="BZ141" s="84">
        <v>0</v>
      </c>
      <c r="CA141" s="84">
        <v>0</v>
      </c>
      <c r="CB141" s="84">
        <v>0</v>
      </c>
      <c r="CC141" s="84">
        <v>0</v>
      </c>
      <c r="CD141" s="84">
        <v>0</v>
      </c>
      <c r="CE141" s="84">
        <v>0</v>
      </c>
      <c r="CF141" s="84">
        <v>0</v>
      </c>
      <c r="CG141" s="84">
        <v>0</v>
      </c>
      <c r="CH141" s="84">
        <v>0</v>
      </c>
      <c r="CI141" s="84">
        <v>0</v>
      </c>
      <c r="CJ141" s="84">
        <v>0</v>
      </c>
      <c r="CK141" s="84">
        <v>0</v>
      </c>
      <c r="CL141" s="84">
        <v>0</v>
      </c>
      <c r="CM141" s="84">
        <v>0</v>
      </c>
      <c r="CN141" s="84">
        <v>0</v>
      </c>
      <c r="CO141" s="84">
        <v>0</v>
      </c>
      <c r="CP141" s="84">
        <v>0</v>
      </c>
      <c r="CQ141" s="84">
        <v>0</v>
      </c>
      <c r="CR141" s="84">
        <v>0</v>
      </c>
      <c r="CS141" s="84">
        <v>0</v>
      </c>
      <c r="CT141" s="84">
        <v>0</v>
      </c>
      <c r="CU141" s="84">
        <v>0</v>
      </c>
      <c r="CV141" s="84">
        <v>0</v>
      </c>
      <c r="CW141" s="84">
        <v>0</v>
      </c>
      <c r="CX141" s="84">
        <v>0</v>
      </c>
      <c r="CY141" s="84">
        <v>0</v>
      </c>
      <c r="CZ141" s="84">
        <v>0</v>
      </c>
      <c r="DA141" s="80"/>
      <c r="DB141" s="2"/>
      <c r="DC141" s="2"/>
      <c r="DD141" s="6"/>
    </row>
    <row r="142" spans="1:108" x14ac:dyDescent="0.25">
      <c r="A142" s="2" t="s">
        <v>429</v>
      </c>
      <c r="B142" s="84">
        <v>0</v>
      </c>
      <c r="C142" s="84">
        <v>0</v>
      </c>
      <c r="D142" s="84">
        <v>0</v>
      </c>
      <c r="E142" s="84">
        <v>0</v>
      </c>
      <c r="F142" s="84">
        <v>0</v>
      </c>
      <c r="G142" s="84">
        <v>0</v>
      </c>
      <c r="H142" s="84">
        <v>0</v>
      </c>
      <c r="I142" s="84">
        <v>0</v>
      </c>
      <c r="J142" s="84">
        <v>0</v>
      </c>
      <c r="K142" s="84">
        <v>0</v>
      </c>
      <c r="L142" s="84">
        <v>0</v>
      </c>
      <c r="M142" s="84">
        <v>0</v>
      </c>
      <c r="N142" s="84">
        <v>0</v>
      </c>
      <c r="O142" s="84">
        <v>0</v>
      </c>
      <c r="P142" s="84">
        <v>0</v>
      </c>
      <c r="Q142" s="84">
        <v>0</v>
      </c>
      <c r="R142" s="84">
        <v>0</v>
      </c>
      <c r="S142" s="84">
        <v>0</v>
      </c>
      <c r="T142" s="84">
        <v>0</v>
      </c>
      <c r="U142" s="84">
        <v>0</v>
      </c>
      <c r="V142" s="84">
        <v>0</v>
      </c>
      <c r="W142" s="84">
        <v>0</v>
      </c>
      <c r="X142" s="84">
        <v>0</v>
      </c>
      <c r="Y142" s="84">
        <v>0</v>
      </c>
      <c r="Z142" s="84">
        <v>0</v>
      </c>
      <c r="AA142" s="84">
        <v>0</v>
      </c>
      <c r="AB142" s="84">
        <v>0</v>
      </c>
      <c r="AC142" s="84">
        <v>0</v>
      </c>
      <c r="AD142" s="84">
        <v>0</v>
      </c>
      <c r="AE142" s="84">
        <v>0</v>
      </c>
      <c r="AF142" s="84">
        <v>3.35323E-3</v>
      </c>
      <c r="AG142" s="84">
        <v>0</v>
      </c>
      <c r="AH142" s="84">
        <v>0</v>
      </c>
      <c r="AI142" s="84">
        <v>0</v>
      </c>
      <c r="AJ142" s="84">
        <v>0</v>
      </c>
      <c r="AK142" s="84">
        <v>0</v>
      </c>
      <c r="AL142" s="84">
        <v>0</v>
      </c>
      <c r="AM142" s="84">
        <v>0</v>
      </c>
      <c r="AN142" s="84">
        <v>0</v>
      </c>
      <c r="AO142" s="84">
        <v>0</v>
      </c>
      <c r="AP142" s="84">
        <v>0</v>
      </c>
      <c r="AQ142" s="84">
        <v>0</v>
      </c>
      <c r="AR142" s="84">
        <v>0</v>
      </c>
      <c r="AS142" s="84">
        <v>0</v>
      </c>
      <c r="AT142" s="84">
        <v>0</v>
      </c>
      <c r="AU142" s="84">
        <v>0</v>
      </c>
      <c r="AV142" s="84">
        <v>0</v>
      </c>
      <c r="AW142" s="84">
        <v>0</v>
      </c>
      <c r="AX142" s="84">
        <v>0</v>
      </c>
      <c r="AY142" s="84">
        <v>0</v>
      </c>
      <c r="AZ142" s="84">
        <v>0</v>
      </c>
      <c r="BA142" s="84">
        <v>0</v>
      </c>
      <c r="BB142" s="84">
        <v>0</v>
      </c>
      <c r="BC142" s="84">
        <v>0</v>
      </c>
      <c r="BD142" s="84">
        <v>0</v>
      </c>
      <c r="BE142" s="84">
        <v>0</v>
      </c>
      <c r="BF142" s="84">
        <v>0</v>
      </c>
      <c r="BG142" s="84">
        <v>0</v>
      </c>
      <c r="BH142" s="84">
        <v>0</v>
      </c>
      <c r="BI142" s="84">
        <v>0</v>
      </c>
      <c r="BJ142" s="84">
        <v>0</v>
      </c>
      <c r="BK142" s="84">
        <v>0</v>
      </c>
      <c r="BL142" s="84">
        <v>0</v>
      </c>
      <c r="BM142" s="84">
        <v>0</v>
      </c>
      <c r="BN142" s="84">
        <v>0</v>
      </c>
      <c r="BO142" s="84">
        <v>0</v>
      </c>
      <c r="BP142" s="84">
        <v>0</v>
      </c>
      <c r="BQ142" s="84">
        <v>0</v>
      </c>
      <c r="BR142" s="84">
        <v>0</v>
      </c>
      <c r="BS142" s="84">
        <v>0</v>
      </c>
      <c r="BT142" s="84">
        <v>0</v>
      </c>
      <c r="BU142" s="84">
        <v>0</v>
      </c>
      <c r="BV142" s="84">
        <v>0</v>
      </c>
      <c r="BW142" s="84">
        <v>0</v>
      </c>
      <c r="BX142" s="84">
        <v>0</v>
      </c>
      <c r="BY142" s="84">
        <v>0</v>
      </c>
      <c r="BZ142" s="84">
        <v>0</v>
      </c>
      <c r="CA142" s="84">
        <v>0</v>
      </c>
      <c r="CB142" s="84">
        <v>0</v>
      </c>
      <c r="CC142" s="84">
        <v>0</v>
      </c>
      <c r="CD142" s="84">
        <v>0</v>
      </c>
      <c r="CE142" s="84">
        <v>0</v>
      </c>
      <c r="CF142" s="84">
        <v>0</v>
      </c>
      <c r="CG142" s="84">
        <v>0</v>
      </c>
      <c r="CH142" s="84">
        <v>0</v>
      </c>
      <c r="CI142" s="84">
        <v>0</v>
      </c>
      <c r="CJ142" s="84">
        <v>0</v>
      </c>
      <c r="CK142" s="84">
        <v>0</v>
      </c>
      <c r="CL142" s="84">
        <v>0</v>
      </c>
      <c r="CM142" s="84">
        <v>0</v>
      </c>
      <c r="CN142" s="84">
        <v>0</v>
      </c>
      <c r="CO142" s="84">
        <v>0</v>
      </c>
      <c r="CP142" s="84">
        <v>0</v>
      </c>
      <c r="CQ142" s="84">
        <v>0</v>
      </c>
      <c r="CR142" s="84">
        <v>0</v>
      </c>
      <c r="CS142" s="84">
        <v>0</v>
      </c>
      <c r="CT142" s="84">
        <v>0</v>
      </c>
      <c r="CU142" s="84">
        <v>0</v>
      </c>
      <c r="CV142" s="84">
        <v>0</v>
      </c>
      <c r="CW142" s="84">
        <v>0</v>
      </c>
      <c r="CX142" s="84">
        <v>0</v>
      </c>
      <c r="CY142" s="84">
        <v>0</v>
      </c>
      <c r="CZ142" s="84">
        <v>0</v>
      </c>
      <c r="DA142" s="80"/>
      <c r="DB142" s="2"/>
      <c r="DC142" s="2"/>
      <c r="DD142" s="6"/>
    </row>
    <row r="143" spans="1:108" x14ac:dyDescent="0.25">
      <c r="A143" s="2" t="s">
        <v>432</v>
      </c>
      <c r="B143" s="84">
        <v>0</v>
      </c>
      <c r="C143" s="84">
        <v>0</v>
      </c>
      <c r="D143" s="84">
        <v>0</v>
      </c>
      <c r="E143" s="84">
        <v>0</v>
      </c>
      <c r="F143" s="84">
        <v>0</v>
      </c>
      <c r="G143" s="84">
        <v>0</v>
      </c>
      <c r="H143" s="84">
        <v>0</v>
      </c>
      <c r="I143" s="84">
        <v>0</v>
      </c>
      <c r="J143" s="84">
        <v>0</v>
      </c>
      <c r="K143" s="84">
        <v>0</v>
      </c>
      <c r="L143" s="84">
        <v>0</v>
      </c>
      <c r="M143" s="84">
        <v>0</v>
      </c>
      <c r="N143" s="84">
        <v>0</v>
      </c>
      <c r="O143" s="84">
        <v>0</v>
      </c>
      <c r="P143" s="84">
        <v>0</v>
      </c>
      <c r="Q143" s="84">
        <v>0</v>
      </c>
      <c r="R143" s="84">
        <v>0</v>
      </c>
      <c r="S143" s="84">
        <v>0</v>
      </c>
      <c r="T143" s="84">
        <v>0</v>
      </c>
      <c r="U143" s="84">
        <v>0</v>
      </c>
      <c r="V143" s="84">
        <v>0</v>
      </c>
      <c r="W143" s="84">
        <v>0</v>
      </c>
      <c r="X143" s="84">
        <v>0</v>
      </c>
      <c r="Y143" s="84">
        <v>0</v>
      </c>
      <c r="Z143" s="84">
        <v>0</v>
      </c>
      <c r="AA143" s="84">
        <v>0</v>
      </c>
      <c r="AB143" s="84">
        <v>0</v>
      </c>
      <c r="AC143" s="84">
        <v>0</v>
      </c>
      <c r="AD143" s="84">
        <v>0</v>
      </c>
      <c r="AE143" s="84">
        <v>0</v>
      </c>
      <c r="AF143" s="84">
        <v>0</v>
      </c>
      <c r="AG143" s="84">
        <v>0</v>
      </c>
      <c r="AH143" s="84">
        <v>0</v>
      </c>
      <c r="AI143" s="84">
        <v>0</v>
      </c>
      <c r="AJ143" s="84">
        <v>0</v>
      </c>
      <c r="AK143" s="84">
        <v>0</v>
      </c>
      <c r="AL143" s="84">
        <v>0</v>
      </c>
      <c r="AM143" s="84">
        <v>0</v>
      </c>
      <c r="AN143" s="84">
        <v>0</v>
      </c>
      <c r="AO143" s="84">
        <v>0</v>
      </c>
      <c r="AP143" s="84">
        <v>0</v>
      </c>
      <c r="AQ143" s="84">
        <v>0</v>
      </c>
      <c r="AR143" s="84">
        <v>0</v>
      </c>
      <c r="AS143" s="84">
        <v>0</v>
      </c>
      <c r="AT143" s="84">
        <v>0</v>
      </c>
      <c r="AU143" s="84">
        <v>0</v>
      </c>
      <c r="AV143" s="84">
        <v>0</v>
      </c>
      <c r="AW143" s="84">
        <v>0</v>
      </c>
      <c r="AX143" s="84">
        <v>0</v>
      </c>
      <c r="AY143" s="84">
        <v>0</v>
      </c>
      <c r="AZ143" s="84">
        <v>0</v>
      </c>
      <c r="BA143" s="84">
        <v>0</v>
      </c>
      <c r="BB143" s="84">
        <v>0</v>
      </c>
      <c r="BC143" s="84">
        <v>0</v>
      </c>
      <c r="BD143" s="84">
        <v>0</v>
      </c>
      <c r="BE143" s="84">
        <v>0</v>
      </c>
      <c r="BF143" s="84">
        <v>0</v>
      </c>
      <c r="BG143" s="84">
        <v>0</v>
      </c>
      <c r="BH143" s="84">
        <v>0</v>
      </c>
      <c r="BI143" s="84">
        <v>0</v>
      </c>
      <c r="BJ143" s="84">
        <v>0</v>
      </c>
      <c r="BK143" s="84">
        <v>0</v>
      </c>
      <c r="BL143" s="84">
        <v>0</v>
      </c>
      <c r="BM143" s="84">
        <v>0</v>
      </c>
      <c r="BN143" s="84">
        <v>0</v>
      </c>
      <c r="BO143" s="84">
        <v>0</v>
      </c>
      <c r="BP143" s="84">
        <v>0</v>
      </c>
      <c r="BQ143" s="84">
        <v>0</v>
      </c>
      <c r="BR143" s="84">
        <v>0</v>
      </c>
      <c r="BS143" s="84">
        <v>0</v>
      </c>
      <c r="BT143" s="84">
        <v>0</v>
      </c>
      <c r="BU143" s="84">
        <v>0</v>
      </c>
      <c r="BV143" s="84">
        <v>0</v>
      </c>
      <c r="BW143" s="84">
        <v>0</v>
      </c>
      <c r="BX143" s="84">
        <v>0</v>
      </c>
      <c r="BY143" s="84">
        <v>0</v>
      </c>
      <c r="BZ143" s="84">
        <v>0</v>
      </c>
      <c r="CA143" s="84">
        <v>0</v>
      </c>
      <c r="CB143" s="84">
        <v>0</v>
      </c>
      <c r="CC143" s="84">
        <v>0</v>
      </c>
      <c r="CD143" s="84">
        <v>0</v>
      </c>
      <c r="CE143" s="84">
        <v>0</v>
      </c>
      <c r="CF143" s="84">
        <v>0</v>
      </c>
      <c r="CG143" s="84">
        <v>0</v>
      </c>
      <c r="CH143" s="84">
        <v>0</v>
      </c>
      <c r="CI143" s="84">
        <v>0</v>
      </c>
      <c r="CJ143" s="84">
        <v>0</v>
      </c>
      <c r="CK143" s="84">
        <v>0</v>
      </c>
      <c r="CL143" s="84">
        <v>0</v>
      </c>
      <c r="CM143" s="84">
        <v>0</v>
      </c>
      <c r="CN143" s="84">
        <v>0</v>
      </c>
      <c r="CO143" s="84">
        <v>0</v>
      </c>
      <c r="CP143" s="84">
        <v>0</v>
      </c>
      <c r="CQ143" s="84">
        <v>0</v>
      </c>
      <c r="CR143" s="84">
        <v>0</v>
      </c>
      <c r="CS143" s="84">
        <v>0</v>
      </c>
      <c r="CT143" s="84">
        <v>0</v>
      </c>
      <c r="CU143" s="84">
        <v>0</v>
      </c>
      <c r="CV143" s="84">
        <v>0</v>
      </c>
      <c r="CW143" s="84">
        <v>0</v>
      </c>
      <c r="CX143" s="84">
        <v>0</v>
      </c>
      <c r="CY143" s="84">
        <v>0</v>
      </c>
      <c r="CZ143" s="84">
        <v>0</v>
      </c>
      <c r="DA143" s="80"/>
      <c r="DB143" s="2"/>
      <c r="DC143" s="2"/>
      <c r="DD143" s="6"/>
    </row>
    <row r="144" spans="1:108" x14ac:dyDescent="0.25">
      <c r="A144" s="2" t="s">
        <v>435</v>
      </c>
      <c r="B144" s="84">
        <v>0</v>
      </c>
      <c r="C144" s="84">
        <v>0</v>
      </c>
      <c r="D144" s="84">
        <v>0</v>
      </c>
      <c r="E144" s="84">
        <v>0</v>
      </c>
      <c r="F144" s="84">
        <v>0</v>
      </c>
      <c r="G144" s="84">
        <v>0</v>
      </c>
      <c r="H144" s="84">
        <v>0</v>
      </c>
      <c r="I144" s="84">
        <v>0</v>
      </c>
      <c r="J144" s="84">
        <v>0</v>
      </c>
      <c r="K144" s="84">
        <v>0</v>
      </c>
      <c r="L144" s="84">
        <v>0</v>
      </c>
      <c r="M144" s="84">
        <v>0</v>
      </c>
      <c r="N144" s="84">
        <v>0</v>
      </c>
      <c r="O144" s="84">
        <v>0</v>
      </c>
      <c r="P144" s="84">
        <v>0</v>
      </c>
      <c r="Q144" s="84">
        <v>0</v>
      </c>
      <c r="R144" s="84">
        <v>0</v>
      </c>
      <c r="S144" s="84">
        <v>0</v>
      </c>
      <c r="T144" s="84">
        <v>0</v>
      </c>
      <c r="U144" s="84">
        <v>0</v>
      </c>
      <c r="V144" s="84">
        <v>0</v>
      </c>
      <c r="W144" s="84">
        <v>0</v>
      </c>
      <c r="X144" s="84">
        <v>0</v>
      </c>
      <c r="Y144" s="84">
        <v>0</v>
      </c>
      <c r="Z144" s="84">
        <v>0</v>
      </c>
      <c r="AA144" s="84">
        <v>0</v>
      </c>
      <c r="AB144" s="84">
        <v>0</v>
      </c>
      <c r="AC144" s="84">
        <v>0</v>
      </c>
      <c r="AD144" s="84">
        <v>0</v>
      </c>
      <c r="AE144" s="84">
        <v>0</v>
      </c>
      <c r="AF144" s="84">
        <v>0</v>
      </c>
      <c r="AG144" s="84">
        <v>0</v>
      </c>
      <c r="AH144" s="84">
        <v>0</v>
      </c>
      <c r="AI144" s="84">
        <v>0</v>
      </c>
      <c r="AJ144" s="84">
        <v>0</v>
      </c>
      <c r="AK144" s="84">
        <v>0</v>
      </c>
      <c r="AL144" s="84">
        <v>0</v>
      </c>
      <c r="AM144" s="84">
        <v>0</v>
      </c>
      <c r="AN144" s="84">
        <v>0</v>
      </c>
      <c r="AO144" s="84">
        <v>0</v>
      </c>
      <c r="AP144" s="84">
        <v>0</v>
      </c>
      <c r="AQ144" s="84">
        <v>0</v>
      </c>
      <c r="AR144" s="84">
        <v>0</v>
      </c>
      <c r="AS144" s="84">
        <v>0</v>
      </c>
      <c r="AT144" s="84">
        <v>0</v>
      </c>
      <c r="AU144" s="84">
        <v>0</v>
      </c>
      <c r="AV144" s="84">
        <v>0</v>
      </c>
      <c r="AW144" s="84">
        <v>0</v>
      </c>
      <c r="AX144" s="84">
        <v>0</v>
      </c>
      <c r="AY144" s="84">
        <v>0</v>
      </c>
      <c r="AZ144" s="84">
        <v>0</v>
      </c>
      <c r="BA144" s="84">
        <v>0</v>
      </c>
      <c r="BB144" s="84">
        <v>0</v>
      </c>
      <c r="BC144" s="84">
        <v>0</v>
      </c>
      <c r="BD144" s="84">
        <v>0</v>
      </c>
      <c r="BE144" s="84">
        <v>0</v>
      </c>
      <c r="BF144" s="84">
        <v>0</v>
      </c>
      <c r="BG144" s="84">
        <v>0</v>
      </c>
      <c r="BH144" s="84">
        <v>0</v>
      </c>
      <c r="BI144" s="84">
        <v>0</v>
      </c>
      <c r="BJ144" s="84">
        <v>0</v>
      </c>
      <c r="BK144" s="84">
        <v>0</v>
      </c>
      <c r="BL144" s="84">
        <v>0</v>
      </c>
      <c r="BM144" s="84">
        <v>0</v>
      </c>
      <c r="BN144" s="84">
        <v>0</v>
      </c>
      <c r="BO144" s="84">
        <v>0</v>
      </c>
      <c r="BP144" s="84">
        <v>0</v>
      </c>
      <c r="BQ144" s="84">
        <v>0</v>
      </c>
      <c r="BR144" s="84">
        <v>0</v>
      </c>
      <c r="BS144" s="84">
        <v>0</v>
      </c>
      <c r="BT144" s="84">
        <v>0</v>
      </c>
      <c r="BU144" s="84">
        <v>0</v>
      </c>
      <c r="BV144" s="84">
        <v>0</v>
      </c>
      <c r="BW144" s="84">
        <v>0</v>
      </c>
      <c r="BX144" s="84">
        <v>0</v>
      </c>
      <c r="BY144" s="84">
        <v>0</v>
      </c>
      <c r="BZ144" s="84">
        <v>0</v>
      </c>
      <c r="CA144" s="84">
        <v>0</v>
      </c>
      <c r="CB144" s="84">
        <v>0</v>
      </c>
      <c r="CC144" s="84">
        <v>0</v>
      </c>
      <c r="CD144" s="84">
        <v>0</v>
      </c>
      <c r="CE144" s="84">
        <v>0</v>
      </c>
      <c r="CF144" s="84">
        <v>0</v>
      </c>
      <c r="CG144" s="84">
        <v>0</v>
      </c>
      <c r="CH144" s="84">
        <v>0</v>
      </c>
      <c r="CI144" s="84">
        <v>0</v>
      </c>
      <c r="CJ144" s="84">
        <v>0</v>
      </c>
      <c r="CK144" s="84">
        <v>0</v>
      </c>
      <c r="CL144" s="84">
        <v>0</v>
      </c>
      <c r="CM144" s="84">
        <v>0</v>
      </c>
      <c r="CN144" s="84">
        <v>0</v>
      </c>
      <c r="CO144" s="84">
        <v>0</v>
      </c>
      <c r="CP144" s="84">
        <v>0</v>
      </c>
      <c r="CQ144" s="84">
        <v>0</v>
      </c>
      <c r="CR144" s="84">
        <v>0</v>
      </c>
      <c r="CS144" s="84">
        <v>0</v>
      </c>
      <c r="CT144" s="84">
        <v>0</v>
      </c>
      <c r="CU144" s="84">
        <v>0</v>
      </c>
      <c r="CV144" s="84">
        <v>0</v>
      </c>
      <c r="CW144" s="84">
        <v>0</v>
      </c>
      <c r="CX144" s="84">
        <v>0</v>
      </c>
      <c r="CY144" s="84">
        <v>0</v>
      </c>
      <c r="CZ144" s="84">
        <v>0</v>
      </c>
      <c r="DA144" s="80"/>
      <c r="DB144" s="2"/>
      <c r="DC144" s="2"/>
      <c r="DD144" s="6"/>
    </row>
    <row r="145" spans="1:108" x14ac:dyDescent="0.25">
      <c r="A145" s="2" t="s">
        <v>438</v>
      </c>
      <c r="B145" s="84">
        <v>0</v>
      </c>
      <c r="C145" s="84">
        <v>0</v>
      </c>
      <c r="D145" s="84">
        <v>0</v>
      </c>
      <c r="E145" s="84">
        <v>0</v>
      </c>
      <c r="F145" s="84">
        <v>0</v>
      </c>
      <c r="G145" s="84">
        <v>0</v>
      </c>
      <c r="H145" s="84">
        <v>0</v>
      </c>
      <c r="I145" s="84">
        <v>0</v>
      </c>
      <c r="J145" s="84">
        <v>0</v>
      </c>
      <c r="K145" s="84">
        <v>0</v>
      </c>
      <c r="L145" s="84">
        <v>0</v>
      </c>
      <c r="M145" s="84">
        <v>0</v>
      </c>
      <c r="N145" s="84">
        <v>0</v>
      </c>
      <c r="O145" s="84">
        <v>0</v>
      </c>
      <c r="P145" s="84">
        <v>0</v>
      </c>
      <c r="Q145" s="84">
        <v>0</v>
      </c>
      <c r="R145" s="84">
        <v>0</v>
      </c>
      <c r="S145" s="84">
        <v>0</v>
      </c>
      <c r="T145" s="84">
        <v>0</v>
      </c>
      <c r="U145" s="84">
        <v>0</v>
      </c>
      <c r="V145" s="84">
        <v>0</v>
      </c>
      <c r="W145" s="84">
        <v>0</v>
      </c>
      <c r="X145" s="84">
        <v>0</v>
      </c>
      <c r="Y145" s="84">
        <v>0</v>
      </c>
      <c r="Z145" s="84">
        <v>0</v>
      </c>
      <c r="AA145" s="84">
        <v>0</v>
      </c>
      <c r="AB145" s="84">
        <v>0</v>
      </c>
      <c r="AC145" s="84">
        <v>0</v>
      </c>
      <c r="AD145" s="84">
        <v>0</v>
      </c>
      <c r="AE145" s="84">
        <v>0</v>
      </c>
      <c r="AF145" s="84">
        <v>0</v>
      </c>
      <c r="AG145" s="84">
        <v>0</v>
      </c>
      <c r="AH145" s="84">
        <v>0</v>
      </c>
      <c r="AI145" s="84">
        <v>0</v>
      </c>
      <c r="AJ145" s="84">
        <v>0</v>
      </c>
      <c r="AK145" s="84">
        <v>0</v>
      </c>
      <c r="AL145" s="84">
        <v>0</v>
      </c>
      <c r="AM145" s="84">
        <v>0</v>
      </c>
      <c r="AN145" s="84">
        <v>0</v>
      </c>
      <c r="AO145" s="84">
        <v>0</v>
      </c>
      <c r="AP145" s="84">
        <v>0</v>
      </c>
      <c r="AQ145" s="84">
        <v>0</v>
      </c>
      <c r="AR145" s="84">
        <v>0</v>
      </c>
      <c r="AS145" s="84">
        <v>0</v>
      </c>
      <c r="AT145" s="84">
        <v>0</v>
      </c>
      <c r="AU145" s="84">
        <v>0</v>
      </c>
      <c r="AV145" s="84">
        <v>0</v>
      </c>
      <c r="AW145" s="84">
        <v>0</v>
      </c>
      <c r="AX145" s="84">
        <v>0</v>
      </c>
      <c r="AY145" s="84">
        <v>0</v>
      </c>
      <c r="AZ145" s="84">
        <v>0</v>
      </c>
      <c r="BA145" s="84">
        <v>0</v>
      </c>
      <c r="BB145" s="84">
        <v>0</v>
      </c>
      <c r="BC145" s="84">
        <v>0</v>
      </c>
      <c r="BD145" s="84">
        <v>0</v>
      </c>
      <c r="BE145" s="84">
        <v>0</v>
      </c>
      <c r="BF145" s="84">
        <v>0</v>
      </c>
      <c r="BG145" s="84">
        <v>0</v>
      </c>
      <c r="BH145" s="84">
        <v>0</v>
      </c>
      <c r="BI145" s="84">
        <v>0</v>
      </c>
      <c r="BJ145" s="84">
        <v>0</v>
      </c>
      <c r="BK145" s="84">
        <v>0</v>
      </c>
      <c r="BL145" s="84">
        <v>0</v>
      </c>
      <c r="BM145" s="84">
        <v>0</v>
      </c>
      <c r="BN145" s="84">
        <v>0</v>
      </c>
      <c r="BO145" s="84">
        <v>0</v>
      </c>
      <c r="BP145" s="84">
        <v>0</v>
      </c>
      <c r="BQ145" s="84">
        <v>0</v>
      </c>
      <c r="BR145" s="84">
        <v>0</v>
      </c>
      <c r="BS145" s="84">
        <v>0</v>
      </c>
      <c r="BT145" s="84">
        <v>0</v>
      </c>
      <c r="BU145" s="84">
        <v>0</v>
      </c>
      <c r="BV145" s="84">
        <v>0</v>
      </c>
      <c r="BW145" s="84">
        <v>0</v>
      </c>
      <c r="BX145" s="84">
        <v>0</v>
      </c>
      <c r="BY145" s="84">
        <v>0</v>
      </c>
      <c r="BZ145" s="84">
        <v>0</v>
      </c>
      <c r="CA145" s="84">
        <v>0</v>
      </c>
      <c r="CB145" s="84">
        <v>0</v>
      </c>
      <c r="CC145" s="84">
        <v>0</v>
      </c>
      <c r="CD145" s="84">
        <v>0</v>
      </c>
      <c r="CE145" s="84">
        <v>0</v>
      </c>
      <c r="CF145" s="84">
        <v>0</v>
      </c>
      <c r="CG145" s="84">
        <v>0</v>
      </c>
      <c r="CH145" s="84">
        <v>0</v>
      </c>
      <c r="CI145" s="84">
        <v>0</v>
      </c>
      <c r="CJ145" s="84">
        <v>0</v>
      </c>
      <c r="CK145" s="84">
        <v>0</v>
      </c>
      <c r="CL145" s="84">
        <v>0</v>
      </c>
      <c r="CM145" s="84">
        <v>0</v>
      </c>
      <c r="CN145" s="84">
        <v>0</v>
      </c>
      <c r="CO145" s="84">
        <v>0</v>
      </c>
      <c r="CP145" s="84">
        <v>0</v>
      </c>
      <c r="CQ145" s="84">
        <v>0</v>
      </c>
      <c r="CR145" s="84">
        <v>0</v>
      </c>
      <c r="CS145" s="84">
        <v>0</v>
      </c>
      <c r="CT145" s="84">
        <v>0</v>
      </c>
      <c r="CU145" s="84">
        <v>0</v>
      </c>
      <c r="CV145" s="84">
        <v>0</v>
      </c>
      <c r="CW145" s="84">
        <v>0</v>
      </c>
      <c r="CX145" s="84">
        <v>0</v>
      </c>
      <c r="CY145" s="84">
        <v>0</v>
      </c>
      <c r="CZ145" s="84">
        <v>0</v>
      </c>
      <c r="DA145" s="80"/>
      <c r="DB145" s="2"/>
      <c r="DC145" s="2"/>
      <c r="DD145" s="6"/>
    </row>
    <row r="146" spans="1:108" x14ac:dyDescent="0.25">
      <c r="A146" s="2" t="s">
        <v>441</v>
      </c>
      <c r="B146" s="84">
        <v>0</v>
      </c>
      <c r="C146" s="84">
        <v>0</v>
      </c>
      <c r="D146" s="84">
        <v>0</v>
      </c>
      <c r="E146" s="84">
        <v>0</v>
      </c>
      <c r="F146" s="84">
        <v>0</v>
      </c>
      <c r="G146" s="84">
        <v>0</v>
      </c>
      <c r="H146" s="84">
        <v>0</v>
      </c>
      <c r="I146" s="84">
        <v>0</v>
      </c>
      <c r="J146" s="84">
        <v>0</v>
      </c>
      <c r="K146" s="84">
        <v>0</v>
      </c>
      <c r="L146" s="84">
        <v>0</v>
      </c>
      <c r="M146" s="84">
        <v>0</v>
      </c>
      <c r="N146" s="84">
        <v>0</v>
      </c>
      <c r="O146" s="84">
        <v>0</v>
      </c>
      <c r="P146" s="84">
        <v>0</v>
      </c>
      <c r="Q146" s="84">
        <v>0</v>
      </c>
      <c r="R146" s="84">
        <v>0</v>
      </c>
      <c r="S146" s="84">
        <v>0</v>
      </c>
      <c r="T146" s="84">
        <v>0</v>
      </c>
      <c r="U146" s="84">
        <v>0</v>
      </c>
      <c r="V146" s="84">
        <v>0</v>
      </c>
      <c r="W146" s="84">
        <v>0</v>
      </c>
      <c r="X146" s="84">
        <v>0</v>
      </c>
      <c r="Y146" s="84">
        <v>0</v>
      </c>
      <c r="Z146" s="84">
        <v>0</v>
      </c>
      <c r="AA146" s="84">
        <v>0</v>
      </c>
      <c r="AB146" s="84">
        <v>0</v>
      </c>
      <c r="AC146" s="84">
        <v>0</v>
      </c>
      <c r="AD146" s="84">
        <v>0</v>
      </c>
      <c r="AE146" s="84">
        <v>0</v>
      </c>
      <c r="AF146" s="84">
        <v>0</v>
      </c>
      <c r="AG146" s="84">
        <v>4.7949700000000001E-11</v>
      </c>
      <c r="AH146" s="84">
        <v>0</v>
      </c>
      <c r="AI146" s="84">
        <v>0</v>
      </c>
      <c r="AJ146" s="84">
        <v>0</v>
      </c>
      <c r="AK146" s="84">
        <v>0</v>
      </c>
      <c r="AL146" s="84">
        <v>0</v>
      </c>
      <c r="AM146" s="84">
        <v>0</v>
      </c>
      <c r="AN146" s="84">
        <v>0</v>
      </c>
      <c r="AO146" s="84">
        <v>0</v>
      </c>
      <c r="AP146" s="84">
        <v>0</v>
      </c>
      <c r="AQ146" s="84">
        <v>0</v>
      </c>
      <c r="AR146" s="84">
        <v>0</v>
      </c>
      <c r="AS146" s="84">
        <v>0</v>
      </c>
      <c r="AT146" s="84">
        <v>0</v>
      </c>
      <c r="AU146" s="84">
        <v>0</v>
      </c>
      <c r="AV146" s="84">
        <v>0</v>
      </c>
      <c r="AW146" s="84">
        <v>0</v>
      </c>
      <c r="AX146" s="84">
        <v>0</v>
      </c>
      <c r="AY146" s="84">
        <v>0</v>
      </c>
      <c r="AZ146" s="84">
        <v>0</v>
      </c>
      <c r="BA146" s="84">
        <v>0</v>
      </c>
      <c r="BB146" s="84">
        <v>0</v>
      </c>
      <c r="BC146" s="84">
        <v>0</v>
      </c>
      <c r="BD146" s="84">
        <v>0</v>
      </c>
      <c r="BE146" s="84">
        <v>0</v>
      </c>
      <c r="BF146" s="84">
        <v>0</v>
      </c>
      <c r="BG146" s="84">
        <v>0</v>
      </c>
      <c r="BH146" s="84">
        <v>0</v>
      </c>
      <c r="BI146" s="84">
        <v>0</v>
      </c>
      <c r="BJ146" s="84">
        <v>0</v>
      </c>
      <c r="BK146" s="84">
        <v>0</v>
      </c>
      <c r="BL146" s="84">
        <v>0</v>
      </c>
      <c r="BM146" s="84">
        <v>0</v>
      </c>
      <c r="BN146" s="84">
        <v>0</v>
      </c>
      <c r="BO146" s="84">
        <v>0</v>
      </c>
      <c r="BP146" s="84">
        <v>0</v>
      </c>
      <c r="BQ146" s="84">
        <v>0</v>
      </c>
      <c r="BR146" s="84">
        <v>0</v>
      </c>
      <c r="BS146" s="84">
        <v>0</v>
      </c>
      <c r="BT146" s="84">
        <v>0</v>
      </c>
      <c r="BU146" s="84">
        <v>0</v>
      </c>
      <c r="BV146" s="84">
        <v>0</v>
      </c>
      <c r="BW146" s="84">
        <v>0</v>
      </c>
      <c r="BX146" s="84">
        <v>0</v>
      </c>
      <c r="BY146" s="84">
        <v>0</v>
      </c>
      <c r="BZ146" s="84">
        <v>0</v>
      </c>
      <c r="CA146" s="84">
        <v>0</v>
      </c>
      <c r="CB146" s="84">
        <v>0</v>
      </c>
      <c r="CC146" s="84">
        <v>0</v>
      </c>
      <c r="CD146" s="84">
        <v>0</v>
      </c>
      <c r="CE146" s="84">
        <v>0</v>
      </c>
      <c r="CF146" s="84">
        <v>0</v>
      </c>
      <c r="CG146" s="84">
        <v>0</v>
      </c>
      <c r="CH146" s="84">
        <v>0</v>
      </c>
      <c r="CI146" s="84">
        <v>0</v>
      </c>
      <c r="CJ146" s="84">
        <v>0</v>
      </c>
      <c r="CK146" s="84">
        <v>0</v>
      </c>
      <c r="CL146" s="84">
        <v>0</v>
      </c>
      <c r="CM146" s="84">
        <v>0</v>
      </c>
      <c r="CN146" s="84">
        <v>0</v>
      </c>
      <c r="CO146" s="84">
        <v>0</v>
      </c>
      <c r="CP146" s="84">
        <v>0</v>
      </c>
      <c r="CQ146" s="84">
        <v>0</v>
      </c>
      <c r="CR146" s="84">
        <v>0</v>
      </c>
      <c r="CS146" s="84">
        <v>0</v>
      </c>
      <c r="CT146" s="84">
        <v>0</v>
      </c>
      <c r="CU146" s="84">
        <v>0</v>
      </c>
      <c r="CV146" s="84">
        <v>0</v>
      </c>
      <c r="CW146" s="84">
        <v>0</v>
      </c>
      <c r="CX146" s="84">
        <v>0</v>
      </c>
      <c r="CY146" s="84">
        <v>0</v>
      </c>
      <c r="CZ146" s="84">
        <v>0</v>
      </c>
      <c r="DA146" s="80"/>
      <c r="DB146" s="2"/>
      <c r="DC146" s="2"/>
      <c r="DD146" s="6"/>
    </row>
    <row r="147" spans="1:108" x14ac:dyDescent="0.25">
      <c r="A147" s="2" t="s">
        <v>444</v>
      </c>
      <c r="B147" s="84">
        <v>0</v>
      </c>
      <c r="C147" s="84">
        <v>0</v>
      </c>
      <c r="D147" s="84">
        <v>0</v>
      </c>
      <c r="E147" s="84">
        <v>0</v>
      </c>
      <c r="F147" s="84">
        <v>0</v>
      </c>
      <c r="G147" s="84">
        <v>0</v>
      </c>
      <c r="H147" s="84">
        <v>0</v>
      </c>
      <c r="I147" s="84">
        <v>0</v>
      </c>
      <c r="J147" s="84">
        <v>0</v>
      </c>
      <c r="K147" s="84">
        <v>0</v>
      </c>
      <c r="L147" s="84">
        <v>0</v>
      </c>
      <c r="M147" s="84">
        <v>0</v>
      </c>
      <c r="N147" s="84">
        <v>0</v>
      </c>
      <c r="O147" s="84">
        <v>0</v>
      </c>
      <c r="P147" s="84">
        <v>0</v>
      </c>
      <c r="Q147" s="84">
        <v>0</v>
      </c>
      <c r="R147" s="84">
        <v>0</v>
      </c>
      <c r="S147" s="84">
        <v>0</v>
      </c>
      <c r="T147" s="84">
        <v>0</v>
      </c>
      <c r="U147" s="84">
        <v>0</v>
      </c>
      <c r="V147" s="84">
        <v>0</v>
      </c>
      <c r="W147" s="84">
        <v>0</v>
      </c>
      <c r="X147" s="84">
        <v>0</v>
      </c>
      <c r="Y147" s="84">
        <v>0</v>
      </c>
      <c r="Z147" s="84">
        <v>0</v>
      </c>
      <c r="AA147" s="84">
        <v>0</v>
      </c>
      <c r="AB147" s="84">
        <v>0</v>
      </c>
      <c r="AC147" s="84">
        <v>0</v>
      </c>
      <c r="AD147" s="84">
        <v>0</v>
      </c>
      <c r="AE147" s="84">
        <v>0</v>
      </c>
      <c r="AF147" s="84">
        <v>0</v>
      </c>
      <c r="AG147" s="84">
        <v>0</v>
      </c>
      <c r="AH147" s="84">
        <v>0</v>
      </c>
      <c r="AI147" s="84">
        <v>0</v>
      </c>
      <c r="AJ147" s="84">
        <v>0</v>
      </c>
      <c r="AK147" s="84">
        <v>0</v>
      </c>
      <c r="AL147" s="84">
        <v>0</v>
      </c>
      <c r="AM147" s="84">
        <v>0</v>
      </c>
      <c r="AN147" s="84">
        <v>0</v>
      </c>
      <c r="AO147" s="84">
        <v>0</v>
      </c>
      <c r="AP147" s="84">
        <v>0</v>
      </c>
      <c r="AQ147" s="84">
        <v>0</v>
      </c>
      <c r="AR147" s="84">
        <v>0</v>
      </c>
      <c r="AS147" s="84">
        <v>0</v>
      </c>
      <c r="AT147" s="84">
        <v>0</v>
      </c>
      <c r="AU147" s="84">
        <v>0</v>
      </c>
      <c r="AV147" s="84">
        <v>0</v>
      </c>
      <c r="AW147" s="84">
        <v>0</v>
      </c>
      <c r="AX147" s="84">
        <v>0</v>
      </c>
      <c r="AY147" s="84">
        <v>0</v>
      </c>
      <c r="AZ147" s="84">
        <v>0</v>
      </c>
      <c r="BA147" s="84">
        <v>0</v>
      </c>
      <c r="BB147" s="84">
        <v>0</v>
      </c>
      <c r="BC147" s="84">
        <v>0</v>
      </c>
      <c r="BD147" s="84">
        <v>0</v>
      </c>
      <c r="BE147" s="84">
        <v>0</v>
      </c>
      <c r="BF147" s="84">
        <v>0</v>
      </c>
      <c r="BG147" s="84">
        <v>0</v>
      </c>
      <c r="BH147" s="84">
        <v>0</v>
      </c>
      <c r="BI147" s="84">
        <v>0</v>
      </c>
      <c r="BJ147" s="84">
        <v>0</v>
      </c>
      <c r="BK147" s="84">
        <v>0</v>
      </c>
      <c r="BL147" s="84">
        <v>0</v>
      </c>
      <c r="BM147" s="84">
        <v>0</v>
      </c>
      <c r="BN147" s="84">
        <v>0</v>
      </c>
      <c r="BO147" s="84">
        <v>0</v>
      </c>
      <c r="BP147" s="84">
        <v>0</v>
      </c>
      <c r="BQ147" s="84">
        <v>0</v>
      </c>
      <c r="BR147" s="84">
        <v>0</v>
      </c>
      <c r="BS147" s="84">
        <v>0</v>
      </c>
      <c r="BT147" s="84">
        <v>0</v>
      </c>
      <c r="BU147" s="84">
        <v>0</v>
      </c>
      <c r="BV147" s="84">
        <v>0</v>
      </c>
      <c r="BW147" s="84">
        <v>0</v>
      </c>
      <c r="BX147" s="84">
        <v>0</v>
      </c>
      <c r="BY147" s="84">
        <v>0</v>
      </c>
      <c r="BZ147" s="84">
        <v>0</v>
      </c>
      <c r="CA147" s="84">
        <v>0</v>
      </c>
      <c r="CB147" s="84">
        <v>0</v>
      </c>
      <c r="CC147" s="84">
        <v>0</v>
      </c>
      <c r="CD147" s="84">
        <v>0</v>
      </c>
      <c r="CE147" s="84">
        <v>0</v>
      </c>
      <c r="CF147" s="84">
        <v>0</v>
      </c>
      <c r="CG147" s="84">
        <v>0</v>
      </c>
      <c r="CH147" s="84">
        <v>0</v>
      </c>
      <c r="CI147" s="84">
        <v>0</v>
      </c>
      <c r="CJ147" s="84">
        <v>0</v>
      </c>
      <c r="CK147" s="84">
        <v>0</v>
      </c>
      <c r="CL147" s="84">
        <v>0</v>
      </c>
      <c r="CM147" s="84">
        <v>0</v>
      </c>
      <c r="CN147" s="84">
        <v>0</v>
      </c>
      <c r="CO147" s="84">
        <v>0</v>
      </c>
      <c r="CP147" s="84">
        <v>0</v>
      </c>
      <c r="CQ147" s="84">
        <v>0</v>
      </c>
      <c r="CR147" s="84">
        <v>0</v>
      </c>
      <c r="CS147" s="84">
        <v>0</v>
      </c>
      <c r="CT147" s="84">
        <v>0</v>
      </c>
      <c r="CU147" s="84">
        <v>0</v>
      </c>
      <c r="CV147" s="84">
        <v>0</v>
      </c>
      <c r="CW147" s="84">
        <v>0</v>
      </c>
      <c r="CX147" s="84">
        <v>0</v>
      </c>
      <c r="CY147" s="84">
        <v>0</v>
      </c>
      <c r="CZ147" s="84">
        <v>0</v>
      </c>
      <c r="DA147" s="80"/>
      <c r="DB147" s="2"/>
      <c r="DC147" s="2"/>
      <c r="DD147" s="6"/>
    </row>
    <row r="148" spans="1:108" x14ac:dyDescent="0.25">
      <c r="A148" s="2" t="s">
        <v>447</v>
      </c>
      <c r="B148" s="84">
        <v>0</v>
      </c>
      <c r="C148" s="84">
        <v>0</v>
      </c>
      <c r="D148" s="84">
        <v>0</v>
      </c>
      <c r="E148" s="84">
        <v>0</v>
      </c>
      <c r="F148" s="84">
        <v>0</v>
      </c>
      <c r="G148" s="84">
        <v>0</v>
      </c>
      <c r="H148" s="84">
        <v>0</v>
      </c>
      <c r="I148" s="84">
        <v>0</v>
      </c>
      <c r="J148" s="84">
        <v>0</v>
      </c>
      <c r="K148" s="84">
        <v>0</v>
      </c>
      <c r="L148" s="84">
        <v>0</v>
      </c>
      <c r="M148" s="84">
        <v>0</v>
      </c>
      <c r="N148" s="84">
        <v>0</v>
      </c>
      <c r="O148" s="84">
        <v>0</v>
      </c>
      <c r="P148" s="84">
        <v>0</v>
      </c>
      <c r="Q148" s="84">
        <v>0</v>
      </c>
      <c r="R148" s="84">
        <v>0</v>
      </c>
      <c r="S148" s="84">
        <v>0</v>
      </c>
      <c r="T148" s="84">
        <v>0</v>
      </c>
      <c r="U148" s="84">
        <v>0</v>
      </c>
      <c r="V148" s="84">
        <v>0</v>
      </c>
      <c r="W148" s="84">
        <v>0</v>
      </c>
      <c r="X148" s="84">
        <v>0</v>
      </c>
      <c r="Y148" s="84">
        <v>0</v>
      </c>
      <c r="Z148" s="84">
        <v>0</v>
      </c>
      <c r="AA148" s="84">
        <v>0</v>
      </c>
      <c r="AB148" s="84">
        <v>0</v>
      </c>
      <c r="AC148" s="84">
        <v>0</v>
      </c>
      <c r="AD148" s="84">
        <v>0</v>
      </c>
      <c r="AE148" s="84">
        <v>0</v>
      </c>
      <c r="AF148" s="84">
        <v>0</v>
      </c>
      <c r="AG148" s="84">
        <v>7.3383900000000002E-3</v>
      </c>
      <c r="AH148" s="84">
        <v>0</v>
      </c>
      <c r="AI148" s="84">
        <v>0</v>
      </c>
      <c r="AJ148" s="84">
        <v>1.8595899999999999E-2</v>
      </c>
      <c r="AK148" s="84">
        <v>0</v>
      </c>
      <c r="AL148" s="84">
        <v>0</v>
      </c>
      <c r="AM148" s="84">
        <v>0</v>
      </c>
      <c r="AN148" s="84">
        <v>0</v>
      </c>
      <c r="AO148" s="84">
        <v>0</v>
      </c>
      <c r="AP148" s="84">
        <v>0</v>
      </c>
      <c r="AQ148" s="84">
        <v>0</v>
      </c>
      <c r="AR148" s="84">
        <v>0</v>
      </c>
      <c r="AS148" s="84">
        <v>0</v>
      </c>
      <c r="AT148" s="84">
        <v>0</v>
      </c>
      <c r="AU148" s="84">
        <v>0</v>
      </c>
      <c r="AV148" s="84">
        <v>0</v>
      </c>
      <c r="AW148" s="84">
        <v>0</v>
      </c>
      <c r="AX148" s="84">
        <v>0</v>
      </c>
      <c r="AY148" s="84">
        <v>0</v>
      </c>
      <c r="AZ148" s="84">
        <v>0</v>
      </c>
      <c r="BA148" s="84">
        <v>0</v>
      </c>
      <c r="BB148" s="84">
        <v>0</v>
      </c>
      <c r="BC148" s="84">
        <v>0</v>
      </c>
      <c r="BD148" s="84">
        <v>0</v>
      </c>
      <c r="BE148" s="84">
        <v>0</v>
      </c>
      <c r="BF148" s="84">
        <v>0</v>
      </c>
      <c r="BG148" s="84">
        <v>0</v>
      </c>
      <c r="BH148" s="84">
        <v>0</v>
      </c>
      <c r="BI148" s="84">
        <v>0</v>
      </c>
      <c r="BJ148" s="84">
        <v>0</v>
      </c>
      <c r="BK148" s="84">
        <v>0</v>
      </c>
      <c r="BL148" s="84">
        <v>0</v>
      </c>
      <c r="BM148" s="84">
        <v>0</v>
      </c>
      <c r="BN148" s="84">
        <v>0</v>
      </c>
      <c r="BO148" s="84">
        <v>0</v>
      </c>
      <c r="BP148" s="84">
        <v>0</v>
      </c>
      <c r="BQ148" s="84">
        <v>0</v>
      </c>
      <c r="BR148" s="84">
        <v>0</v>
      </c>
      <c r="BS148" s="84">
        <v>0</v>
      </c>
      <c r="BT148" s="84">
        <v>0</v>
      </c>
      <c r="BU148" s="84">
        <v>0</v>
      </c>
      <c r="BV148" s="84">
        <v>0</v>
      </c>
      <c r="BW148" s="84">
        <v>0</v>
      </c>
      <c r="BX148" s="84">
        <v>0</v>
      </c>
      <c r="BY148" s="84">
        <v>0</v>
      </c>
      <c r="BZ148" s="84">
        <v>0</v>
      </c>
      <c r="CA148" s="84">
        <v>0</v>
      </c>
      <c r="CB148" s="84">
        <v>0</v>
      </c>
      <c r="CC148" s="84">
        <v>0</v>
      </c>
      <c r="CD148" s="84">
        <v>0</v>
      </c>
      <c r="CE148" s="84">
        <v>0</v>
      </c>
      <c r="CF148" s="84">
        <v>0</v>
      </c>
      <c r="CG148" s="84">
        <v>0</v>
      </c>
      <c r="CH148" s="84">
        <v>0</v>
      </c>
      <c r="CI148" s="84">
        <v>0</v>
      </c>
      <c r="CJ148" s="84">
        <v>0</v>
      </c>
      <c r="CK148" s="84">
        <v>0</v>
      </c>
      <c r="CL148" s="84">
        <v>0</v>
      </c>
      <c r="CM148" s="84">
        <v>0</v>
      </c>
      <c r="CN148" s="84">
        <v>0</v>
      </c>
      <c r="CO148" s="84">
        <v>0</v>
      </c>
      <c r="CP148" s="84">
        <v>0</v>
      </c>
      <c r="CQ148" s="84">
        <v>0</v>
      </c>
      <c r="CR148" s="84">
        <v>0</v>
      </c>
      <c r="CS148" s="84">
        <v>0</v>
      </c>
      <c r="CT148" s="84">
        <v>0</v>
      </c>
      <c r="CU148" s="84">
        <v>0</v>
      </c>
      <c r="CV148" s="84">
        <v>0</v>
      </c>
      <c r="CW148" s="84">
        <v>0</v>
      </c>
      <c r="CX148" s="84">
        <v>0</v>
      </c>
      <c r="CY148" s="84">
        <v>0</v>
      </c>
      <c r="CZ148" s="84">
        <v>0</v>
      </c>
      <c r="DA148" s="80"/>
      <c r="DB148" s="2"/>
      <c r="DC148" s="2"/>
      <c r="DD148" s="6"/>
    </row>
    <row r="149" spans="1:108" x14ac:dyDescent="0.25">
      <c r="A149" s="2" t="s">
        <v>450</v>
      </c>
      <c r="B149" s="84">
        <v>0</v>
      </c>
      <c r="C149" s="84">
        <v>0</v>
      </c>
      <c r="D149" s="84">
        <v>0</v>
      </c>
      <c r="E149" s="84">
        <v>0</v>
      </c>
      <c r="F149" s="84">
        <v>0</v>
      </c>
      <c r="G149" s="84">
        <v>0</v>
      </c>
      <c r="H149" s="84">
        <v>0</v>
      </c>
      <c r="I149" s="84">
        <v>0</v>
      </c>
      <c r="J149" s="84">
        <v>0</v>
      </c>
      <c r="K149" s="84">
        <v>0</v>
      </c>
      <c r="L149" s="84">
        <v>0</v>
      </c>
      <c r="M149" s="84">
        <v>0</v>
      </c>
      <c r="N149" s="84">
        <v>0</v>
      </c>
      <c r="O149" s="84">
        <v>0</v>
      </c>
      <c r="P149" s="84">
        <v>0</v>
      </c>
      <c r="Q149" s="84">
        <v>0</v>
      </c>
      <c r="R149" s="84">
        <v>0</v>
      </c>
      <c r="S149" s="84">
        <v>0</v>
      </c>
      <c r="T149" s="84">
        <v>0</v>
      </c>
      <c r="U149" s="84">
        <v>0</v>
      </c>
      <c r="V149" s="84">
        <v>0</v>
      </c>
      <c r="W149" s="84">
        <v>0</v>
      </c>
      <c r="X149" s="84">
        <v>0</v>
      </c>
      <c r="Y149" s="84">
        <v>0</v>
      </c>
      <c r="Z149" s="84">
        <v>0</v>
      </c>
      <c r="AA149" s="84">
        <v>0</v>
      </c>
      <c r="AB149" s="84">
        <v>0</v>
      </c>
      <c r="AC149" s="84">
        <v>0</v>
      </c>
      <c r="AD149" s="84">
        <v>0</v>
      </c>
      <c r="AE149" s="84">
        <v>2.5416399999999997E-4</v>
      </c>
      <c r="AF149" s="84">
        <v>0</v>
      </c>
      <c r="AG149" s="84">
        <v>0</v>
      </c>
      <c r="AH149" s="84">
        <v>0</v>
      </c>
      <c r="AI149" s="84">
        <v>0</v>
      </c>
      <c r="AJ149" s="84">
        <v>0</v>
      </c>
      <c r="AK149" s="84">
        <v>0</v>
      </c>
      <c r="AL149" s="84">
        <v>0</v>
      </c>
      <c r="AM149" s="84">
        <v>0</v>
      </c>
      <c r="AN149" s="84">
        <v>0</v>
      </c>
      <c r="AO149" s="84">
        <v>0</v>
      </c>
      <c r="AP149" s="84">
        <v>0</v>
      </c>
      <c r="AQ149" s="84">
        <v>0</v>
      </c>
      <c r="AR149" s="84">
        <v>0</v>
      </c>
      <c r="AS149" s="84">
        <v>0</v>
      </c>
      <c r="AT149" s="84">
        <v>0</v>
      </c>
      <c r="AU149" s="84">
        <v>0</v>
      </c>
      <c r="AV149" s="84">
        <v>0</v>
      </c>
      <c r="AW149" s="84">
        <v>0</v>
      </c>
      <c r="AX149" s="84">
        <v>0</v>
      </c>
      <c r="AY149" s="84">
        <v>0</v>
      </c>
      <c r="AZ149" s="84">
        <v>0</v>
      </c>
      <c r="BA149" s="84">
        <v>0</v>
      </c>
      <c r="BB149" s="84">
        <v>0</v>
      </c>
      <c r="BC149" s="84">
        <v>0</v>
      </c>
      <c r="BD149" s="84">
        <v>0</v>
      </c>
      <c r="BE149" s="84">
        <v>0</v>
      </c>
      <c r="BF149" s="84">
        <v>0</v>
      </c>
      <c r="BG149" s="84">
        <v>0</v>
      </c>
      <c r="BH149" s="84">
        <v>0</v>
      </c>
      <c r="BI149" s="84">
        <v>0</v>
      </c>
      <c r="BJ149" s="84">
        <v>0</v>
      </c>
      <c r="BK149" s="84">
        <v>0</v>
      </c>
      <c r="BL149" s="84">
        <v>0</v>
      </c>
      <c r="BM149" s="84">
        <v>0</v>
      </c>
      <c r="BN149" s="84">
        <v>0</v>
      </c>
      <c r="BO149" s="84">
        <v>0</v>
      </c>
      <c r="BP149" s="84">
        <v>0</v>
      </c>
      <c r="BQ149" s="84">
        <v>0</v>
      </c>
      <c r="BR149" s="84">
        <v>0</v>
      </c>
      <c r="BS149" s="84">
        <v>0</v>
      </c>
      <c r="BT149" s="84">
        <v>0</v>
      </c>
      <c r="BU149" s="84">
        <v>0</v>
      </c>
      <c r="BV149" s="84">
        <v>0</v>
      </c>
      <c r="BW149" s="84">
        <v>0</v>
      </c>
      <c r="BX149" s="84">
        <v>0</v>
      </c>
      <c r="BY149" s="84">
        <v>0</v>
      </c>
      <c r="BZ149" s="84">
        <v>0</v>
      </c>
      <c r="CA149" s="84">
        <v>0</v>
      </c>
      <c r="CB149" s="84">
        <v>0</v>
      </c>
      <c r="CC149" s="84">
        <v>0</v>
      </c>
      <c r="CD149" s="84">
        <v>0</v>
      </c>
      <c r="CE149" s="84">
        <v>0</v>
      </c>
      <c r="CF149" s="84">
        <v>0</v>
      </c>
      <c r="CG149" s="84">
        <v>0</v>
      </c>
      <c r="CH149" s="84">
        <v>0</v>
      </c>
      <c r="CI149" s="84">
        <v>0</v>
      </c>
      <c r="CJ149" s="84">
        <v>0</v>
      </c>
      <c r="CK149" s="84">
        <v>0</v>
      </c>
      <c r="CL149" s="84">
        <v>0</v>
      </c>
      <c r="CM149" s="84">
        <v>0</v>
      </c>
      <c r="CN149" s="84">
        <v>0</v>
      </c>
      <c r="CO149" s="84">
        <v>0</v>
      </c>
      <c r="CP149" s="84">
        <v>0</v>
      </c>
      <c r="CQ149" s="84">
        <v>0</v>
      </c>
      <c r="CR149" s="84">
        <v>0</v>
      </c>
      <c r="CS149" s="84">
        <v>0</v>
      </c>
      <c r="CT149" s="84">
        <v>0</v>
      </c>
      <c r="CU149" s="84">
        <v>0</v>
      </c>
      <c r="CV149" s="84">
        <v>0</v>
      </c>
      <c r="CW149" s="84">
        <v>0</v>
      </c>
      <c r="CX149" s="84">
        <v>0</v>
      </c>
      <c r="CY149" s="84">
        <v>0</v>
      </c>
      <c r="CZ149" s="84">
        <v>0</v>
      </c>
      <c r="DA149" s="80"/>
      <c r="DB149" s="2"/>
      <c r="DC149" s="2"/>
      <c r="DD149" s="6"/>
    </row>
    <row r="150" spans="1:108" x14ac:dyDescent="0.25">
      <c r="A150" s="2" t="s">
        <v>673</v>
      </c>
      <c r="B150" s="84">
        <v>0</v>
      </c>
      <c r="C150" s="84">
        <v>0</v>
      </c>
      <c r="D150" s="84">
        <v>0</v>
      </c>
      <c r="E150" s="84">
        <v>0</v>
      </c>
      <c r="F150" s="84">
        <v>0</v>
      </c>
      <c r="G150" s="84">
        <v>0</v>
      </c>
      <c r="H150" s="84">
        <v>0</v>
      </c>
      <c r="I150" s="84">
        <v>0</v>
      </c>
      <c r="J150" s="84">
        <v>0</v>
      </c>
      <c r="K150" s="84">
        <v>0</v>
      </c>
      <c r="L150" s="84">
        <v>0</v>
      </c>
      <c r="M150" s="84">
        <v>0</v>
      </c>
      <c r="N150" s="84">
        <v>0</v>
      </c>
      <c r="O150" s="84">
        <v>0</v>
      </c>
      <c r="P150" s="84">
        <v>0</v>
      </c>
      <c r="Q150" s="84">
        <v>0</v>
      </c>
      <c r="R150" s="84">
        <v>0</v>
      </c>
      <c r="S150" s="84">
        <v>0</v>
      </c>
      <c r="T150" s="84">
        <v>0</v>
      </c>
      <c r="U150" s="84">
        <v>0</v>
      </c>
      <c r="V150" s="84">
        <v>0</v>
      </c>
      <c r="W150" s="84">
        <v>0</v>
      </c>
      <c r="X150" s="84">
        <v>0</v>
      </c>
      <c r="Y150" s="84">
        <v>0</v>
      </c>
      <c r="Z150" s="84">
        <v>0</v>
      </c>
      <c r="AA150" s="84">
        <v>0</v>
      </c>
      <c r="AB150" s="84">
        <v>0</v>
      </c>
      <c r="AC150" s="84">
        <v>0</v>
      </c>
      <c r="AD150" s="84">
        <v>0</v>
      </c>
      <c r="AE150" s="84">
        <v>2.00833E-3</v>
      </c>
      <c r="AF150" s="84">
        <v>0</v>
      </c>
      <c r="AG150" s="84">
        <v>0</v>
      </c>
      <c r="AH150" s="84">
        <v>0</v>
      </c>
      <c r="AI150" s="84">
        <v>0</v>
      </c>
      <c r="AJ150" s="84">
        <v>0</v>
      </c>
      <c r="AK150" s="84">
        <v>0</v>
      </c>
      <c r="AL150" s="84">
        <v>0</v>
      </c>
      <c r="AM150" s="84">
        <v>0</v>
      </c>
      <c r="AN150" s="84">
        <v>0</v>
      </c>
      <c r="AO150" s="84">
        <v>0</v>
      </c>
      <c r="AP150" s="84">
        <v>0</v>
      </c>
      <c r="AQ150" s="84">
        <v>0</v>
      </c>
      <c r="AR150" s="84">
        <v>0</v>
      </c>
      <c r="AS150" s="84">
        <v>0</v>
      </c>
      <c r="AT150" s="84">
        <v>0</v>
      </c>
      <c r="AU150" s="84">
        <v>0</v>
      </c>
      <c r="AV150" s="84">
        <v>0</v>
      </c>
      <c r="AW150" s="84">
        <v>0</v>
      </c>
      <c r="AX150" s="84">
        <v>0</v>
      </c>
      <c r="AY150" s="84">
        <v>0</v>
      </c>
      <c r="AZ150" s="84">
        <v>0</v>
      </c>
      <c r="BA150" s="84">
        <v>0</v>
      </c>
      <c r="BB150" s="84">
        <v>0</v>
      </c>
      <c r="BC150" s="84">
        <v>0</v>
      </c>
      <c r="BD150" s="84">
        <v>0</v>
      </c>
      <c r="BE150" s="84">
        <v>0</v>
      </c>
      <c r="BF150" s="84">
        <v>0</v>
      </c>
      <c r="BG150" s="84">
        <v>0</v>
      </c>
      <c r="BH150" s="84">
        <v>0</v>
      </c>
      <c r="BI150" s="84">
        <v>0</v>
      </c>
      <c r="BJ150" s="84">
        <v>0</v>
      </c>
      <c r="BK150" s="84">
        <v>0</v>
      </c>
      <c r="BL150" s="84">
        <v>0</v>
      </c>
      <c r="BM150" s="84">
        <v>0</v>
      </c>
      <c r="BN150" s="84">
        <v>0</v>
      </c>
      <c r="BO150" s="84">
        <v>0</v>
      </c>
      <c r="BP150" s="84">
        <v>0</v>
      </c>
      <c r="BQ150" s="84">
        <v>0</v>
      </c>
      <c r="BR150" s="84">
        <v>0</v>
      </c>
      <c r="BS150" s="84">
        <v>0</v>
      </c>
      <c r="BT150" s="84">
        <v>0</v>
      </c>
      <c r="BU150" s="84">
        <v>0</v>
      </c>
      <c r="BV150" s="84">
        <v>0</v>
      </c>
      <c r="BW150" s="84">
        <v>0</v>
      </c>
      <c r="BX150" s="84">
        <v>0</v>
      </c>
      <c r="BY150" s="84">
        <v>0</v>
      </c>
      <c r="BZ150" s="84">
        <v>0</v>
      </c>
      <c r="CA150" s="84">
        <v>0</v>
      </c>
      <c r="CB150" s="84">
        <v>0</v>
      </c>
      <c r="CC150" s="84">
        <v>0</v>
      </c>
      <c r="CD150" s="84">
        <v>0</v>
      </c>
      <c r="CE150" s="84">
        <v>0</v>
      </c>
      <c r="CF150" s="84">
        <v>0</v>
      </c>
      <c r="CG150" s="84">
        <v>0</v>
      </c>
      <c r="CH150" s="84">
        <v>0</v>
      </c>
      <c r="CI150" s="84">
        <v>0</v>
      </c>
      <c r="CJ150" s="84">
        <v>0</v>
      </c>
      <c r="CK150" s="84">
        <v>0</v>
      </c>
      <c r="CL150" s="84">
        <v>0</v>
      </c>
      <c r="CM150" s="84">
        <v>0</v>
      </c>
      <c r="CN150" s="84">
        <v>0</v>
      </c>
      <c r="CO150" s="84">
        <v>0</v>
      </c>
      <c r="CP150" s="84">
        <v>0</v>
      </c>
      <c r="CQ150" s="84">
        <v>0</v>
      </c>
      <c r="CR150" s="84">
        <v>0</v>
      </c>
      <c r="CS150" s="84">
        <v>0</v>
      </c>
      <c r="CT150" s="84">
        <v>0</v>
      </c>
      <c r="CU150" s="84">
        <v>0</v>
      </c>
      <c r="CV150" s="84">
        <v>0</v>
      </c>
      <c r="CW150" s="84">
        <v>0</v>
      </c>
      <c r="CX150" s="84">
        <v>0</v>
      </c>
      <c r="CY150" s="84">
        <v>0</v>
      </c>
      <c r="CZ150" s="84">
        <v>0</v>
      </c>
      <c r="DA150" s="80"/>
      <c r="DB150" s="2"/>
      <c r="DC150" s="2"/>
      <c r="DD150" s="6"/>
    </row>
    <row r="151" spans="1:108" x14ac:dyDescent="0.25">
      <c r="A151" s="2" t="s">
        <v>674</v>
      </c>
      <c r="B151" s="84">
        <v>0</v>
      </c>
      <c r="C151" s="84">
        <v>0</v>
      </c>
      <c r="D151" s="84">
        <v>0</v>
      </c>
      <c r="E151" s="84">
        <v>0</v>
      </c>
      <c r="F151" s="84">
        <v>0</v>
      </c>
      <c r="G151" s="84">
        <v>0</v>
      </c>
      <c r="H151" s="84">
        <v>0</v>
      </c>
      <c r="I151" s="84">
        <v>0</v>
      </c>
      <c r="J151" s="84">
        <v>0</v>
      </c>
      <c r="K151" s="84">
        <v>0</v>
      </c>
      <c r="L151" s="84">
        <v>0</v>
      </c>
      <c r="M151" s="84">
        <v>0</v>
      </c>
      <c r="N151" s="84">
        <v>0</v>
      </c>
      <c r="O151" s="84">
        <v>0</v>
      </c>
      <c r="P151" s="84">
        <v>0</v>
      </c>
      <c r="Q151" s="84">
        <v>0</v>
      </c>
      <c r="R151" s="84">
        <v>0</v>
      </c>
      <c r="S151" s="84">
        <v>0</v>
      </c>
      <c r="T151" s="84">
        <v>0</v>
      </c>
      <c r="U151" s="84">
        <v>0</v>
      </c>
      <c r="V151" s="84">
        <v>0</v>
      </c>
      <c r="W151" s="84">
        <v>0</v>
      </c>
      <c r="X151" s="84">
        <v>0</v>
      </c>
      <c r="Y151" s="84">
        <v>0</v>
      </c>
      <c r="Z151" s="84">
        <v>0</v>
      </c>
      <c r="AA151" s="84">
        <v>0</v>
      </c>
      <c r="AB151" s="84">
        <v>0</v>
      </c>
      <c r="AC151" s="84">
        <v>0</v>
      </c>
      <c r="AD151" s="84">
        <v>0</v>
      </c>
      <c r="AE151" s="84">
        <v>1.7755099999999999E-3</v>
      </c>
      <c r="AF151" s="84">
        <v>0</v>
      </c>
      <c r="AG151" s="84">
        <v>0</v>
      </c>
      <c r="AH151" s="84">
        <v>0</v>
      </c>
      <c r="AI151" s="84">
        <v>0</v>
      </c>
      <c r="AJ151" s="84">
        <v>0</v>
      </c>
      <c r="AK151" s="84">
        <v>0</v>
      </c>
      <c r="AL151" s="84">
        <v>0</v>
      </c>
      <c r="AM151" s="84">
        <v>0</v>
      </c>
      <c r="AN151" s="84">
        <v>0</v>
      </c>
      <c r="AO151" s="84">
        <v>0</v>
      </c>
      <c r="AP151" s="84">
        <v>0</v>
      </c>
      <c r="AQ151" s="84">
        <v>0</v>
      </c>
      <c r="AR151" s="84">
        <v>0</v>
      </c>
      <c r="AS151" s="84">
        <v>0</v>
      </c>
      <c r="AT151" s="84">
        <v>0</v>
      </c>
      <c r="AU151" s="84">
        <v>0</v>
      </c>
      <c r="AV151" s="84">
        <v>0</v>
      </c>
      <c r="AW151" s="84">
        <v>0</v>
      </c>
      <c r="AX151" s="84">
        <v>0</v>
      </c>
      <c r="AY151" s="84">
        <v>0</v>
      </c>
      <c r="AZ151" s="84">
        <v>0</v>
      </c>
      <c r="BA151" s="84">
        <v>0</v>
      </c>
      <c r="BB151" s="84">
        <v>0</v>
      </c>
      <c r="BC151" s="84">
        <v>0</v>
      </c>
      <c r="BD151" s="84">
        <v>0</v>
      </c>
      <c r="BE151" s="84">
        <v>0</v>
      </c>
      <c r="BF151" s="84">
        <v>0</v>
      </c>
      <c r="BG151" s="84">
        <v>0</v>
      </c>
      <c r="BH151" s="84">
        <v>0</v>
      </c>
      <c r="BI151" s="84">
        <v>0</v>
      </c>
      <c r="BJ151" s="84">
        <v>0</v>
      </c>
      <c r="BK151" s="84">
        <v>0</v>
      </c>
      <c r="BL151" s="84">
        <v>0</v>
      </c>
      <c r="BM151" s="84">
        <v>0</v>
      </c>
      <c r="BN151" s="84">
        <v>0</v>
      </c>
      <c r="BO151" s="84">
        <v>0</v>
      </c>
      <c r="BP151" s="84">
        <v>0</v>
      </c>
      <c r="BQ151" s="84">
        <v>0</v>
      </c>
      <c r="BR151" s="84">
        <v>0</v>
      </c>
      <c r="BS151" s="84">
        <v>0</v>
      </c>
      <c r="BT151" s="84">
        <v>0</v>
      </c>
      <c r="BU151" s="84">
        <v>0</v>
      </c>
      <c r="BV151" s="84">
        <v>0</v>
      </c>
      <c r="BW151" s="84">
        <v>0</v>
      </c>
      <c r="BX151" s="84">
        <v>0</v>
      </c>
      <c r="BY151" s="84">
        <v>0</v>
      </c>
      <c r="BZ151" s="84">
        <v>0</v>
      </c>
      <c r="CA151" s="84">
        <v>0</v>
      </c>
      <c r="CB151" s="84">
        <v>0</v>
      </c>
      <c r="CC151" s="84">
        <v>0</v>
      </c>
      <c r="CD151" s="84">
        <v>0</v>
      </c>
      <c r="CE151" s="84">
        <v>0</v>
      </c>
      <c r="CF151" s="84">
        <v>0</v>
      </c>
      <c r="CG151" s="84">
        <v>0</v>
      </c>
      <c r="CH151" s="84">
        <v>0</v>
      </c>
      <c r="CI151" s="84">
        <v>0</v>
      </c>
      <c r="CJ151" s="84">
        <v>0</v>
      </c>
      <c r="CK151" s="84">
        <v>0</v>
      </c>
      <c r="CL151" s="84">
        <v>0</v>
      </c>
      <c r="CM151" s="84">
        <v>0</v>
      </c>
      <c r="CN151" s="84">
        <v>0</v>
      </c>
      <c r="CO151" s="84">
        <v>0</v>
      </c>
      <c r="CP151" s="84">
        <v>0</v>
      </c>
      <c r="CQ151" s="84">
        <v>0</v>
      </c>
      <c r="CR151" s="84">
        <v>0</v>
      </c>
      <c r="CS151" s="84">
        <v>0</v>
      </c>
      <c r="CT151" s="84">
        <v>0</v>
      </c>
      <c r="CU151" s="84">
        <v>0</v>
      </c>
      <c r="CV151" s="84">
        <v>0</v>
      </c>
      <c r="CW151" s="84">
        <v>0</v>
      </c>
      <c r="CX151" s="84">
        <v>0</v>
      </c>
      <c r="CY151" s="84">
        <v>0</v>
      </c>
      <c r="CZ151" s="84">
        <v>0</v>
      </c>
      <c r="DA151" s="80"/>
      <c r="DB151" s="2"/>
      <c r="DC151" s="2"/>
      <c r="DD151" s="6"/>
    </row>
    <row r="152" spans="1:108" x14ac:dyDescent="0.25">
      <c r="A152" s="2" t="s">
        <v>459</v>
      </c>
      <c r="B152" s="84">
        <v>0</v>
      </c>
      <c r="C152" s="84">
        <v>0</v>
      </c>
      <c r="D152" s="84">
        <v>0</v>
      </c>
      <c r="E152" s="84">
        <v>0</v>
      </c>
      <c r="F152" s="84">
        <v>0</v>
      </c>
      <c r="G152" s="84">
        <v>0</v>
      </c>
      <c r="H152" s="84">
        <v>0</v>
      </c>
      <c r="I152" s="84">
        <v>0</v>
      </c>
      <c r="J152" s="84">
        <v>0</v>
      </c>
      <c r="K152" s="84">
        <v>0</v>
      </c>
      <c r="L152" s="84">
        <v>0</v>
      </c>
      <c r="M152" s="84">
        <v>0</v>
      </c>
      <c r="N152" s="84">
        <v>0</v>
      </c>
      <c r="O152" s="84">
        <v>0</v>
      </c>
      <c r="P152" s="84">
        <v>0</v>
      </c>
      <c r="Q152" s="84">
        <v>0</v>
      </c>
      <c r="R152" s="84">
        <v>0</v>
      </c>
      <c r="S152" s="84">
        <v>0</v>
      </c>
      <c r="T152" s="84">
        <v>0</v>
      </c>
      <c r="U152" s="84">
        <v>0</v>
      </c>
      <c r="V152" s="84">
        <v>0</v>
      </c>
      <c r="W152" s="84">
        <v>0</v>
      </c>
      <c r="X152" s="84">
        <v>0</v>
      </c>
      <c r="Y152" s="84">
        <v>0</v>
      </c>
      <c r="Z152" s="84">
        <v>0</v>
      </c>
      <c r="AA152" s="84">
        <v>0</v>
      </c>
      <c r="AB152" s="84">
        <v>0</v>
      </c>
      <c r="AC152" s="84">
        <v>0</v>
      </c>
      <c r="AD152" s="84">
        <v>0</v>
      </c>
      <c r="AE152" s="84">
        <v>0</v>
      </c>
      <c r="AF152" s="84">
        <v>0</v>
      </c>
      <c r="AG152" s="84">
        <v>0</v>
      </c>
      <c r="AH152" s="84">
        <v>0</v>
      </c>
      <c r="AI152" s="84">
        <v>0</v>
      </c>
      <c r="AJ152" s="84">
        <v>0</v>
      </c>
      <c r="AK152" s="84">
        <v>0</v>
      </c>
      <c r="AL152" s="84">
        <v>0</v>
      </c>
      <c r="AM152" s="84">
        <v>0</v>
      </c>
      <c r="AN152" s="84">
        <v>0</v>
      </c>
      <c r="AO152" s="84">
        <v>0</v>
      </c>
      <c r="AP152" s="84">
        <v>0</v>
      </c>
      <c r="AQ152" s="84">
        <v>0</v>
      </c>
      <c r="AR152" s="84">
        <v>0</v>
      </c>
      <c r="AS152" s="84">
        <v>0</v>
      </c>
      <c r="AT152" s="84">
        <v>0</v>
      </c>
      <c r="AU152" s="84">
        <v>0</v>
      </c>
      <c r="AV152" s="84">
        <v>0</v>
      </c>
      <c r="AW152" s="84">
        <v>0</v>
      </c>
      <c r="AX152" s="84">
        <v>0</v>
      </c>
      <c r="AY152" s="84">
        <v>0</v>
      </c>
      <c r="AZ152" s="84">
        <v>0</v>
      </c>
      <c r="BA152" s="84">
        <v>0</v>
      </c>
      <c r="BB152" s="84">
        <v>0</v>
      </c>
      <c r="BC152" s="84">
        <v>0</v>
      </c>
      <c r="BD152" s="84">
        <v>0</v>
      </c>
      <c r="BE152" s="84">
        <v>0</v>
      </c>
      <c r="BF152" s="84">
        <v>0</v>
      </c>
      <c r="BG152" s="84">
        <v>0</v>
      </c>
      <c r="BH152" s="84">
        <v>0</v>
      </c>
      <c r="BI152" s="84">
        <v>0</v>
      </c>
      <c r="BJ152" s="84">
        <v>0</v>
      </c>
      <c r="BK152" s="84">
        <v>0</v>
      </c>
      <c r="BL152" s="84">
        <v>0</v>
      </c>
      <c r="BM152" s="84">
        <v>0</v>
      </c>
      <c r="BN152" s="84">
        <v>0</v>
      </c>
      <c r="BO152" s="84">
        <v>0</v>
      </c>
      <c r="BP152" s="84">
        <v>0</v>
      </c>
      <c r="BQ152" s="84">
        <v>0</v>
      </c>
      <c r="BR152" s="84">
        <v>0</v>
      </c>
      <c r="BS152" s="84">
        <v>0</v>
      </c>
      <c r="BT152" s="84">
        <v>0</v>
      </c>
      <c r="BU152" s="84">
        <v>0</v>
      </c>
      <c r="BV152" s="84">
        <v>0</v>
      </c>
      <c r="BW152" s="84">
        <v>0</v>
      </c>
      <c r="BX152" s="84">
        <v>0</v>
      </c>
      <c r="BY152" s="84">
        <v>0</v>
      </c>
      <c r="BZ152" s="84">
        <v>0</v>
      </c>
      <c r="CA152" s="84">
        <v>0</v>
      </c>
      <c r="CB152" s="84">
        <v>0</v>
      </c>
      <c r="CC152" s="84">
        <v>0</v>
      </c>
      <c r="CD152" s="84">
        <v>0</v>
      </c>
      <c r="CE152" s="84">
        <v>0</v>
      </c>
      <c r="CF152" s="84">
        <v>0</v>
      </c>
      <c r="CG152" s="84">
        <v>0</v>
      </c>
      <c r="CH152" s="84">
        <v>0</v>
      </c>
      <c r="CI152" s="84">
        <v>0</v>
      </c>
      <c r="CJ152" s="84">
        <v>0</v>
      </c>
      <c r="CK152" s="84">
        <v>0</v>
      </c>
      <c r="CL152" s="84">
        <v>0</v>
      </c>
      <c r="CM152" s="84">
        <v>0</v>
      </c>
      <c r="CN152" s="84">
        <v>0</v>
      </c>
      <c r="CO152" s="84">
        <v>0</v>
      </c>
      <c r="CP152" s="84">
        <v>0</v>
      </c>
      <c r="CQ152" s="84">
        <v>0</v>
      </c>
      <c r="CR152" s="84">
        <v>0</v>
      </c>
      <c r="CS152" s="84">
        <v>0</v>
      </c>
      <c r="CT152" s="84">
        <v>0</v>
      </c>
      <c r="CU152" s="84">
        <v>0</v>
      </c>
      <c r="CV152" s="84">
        <v>0</v>
      </c>
      <c r="CW152" s="84">
        <v>0</v>
      </c>
      <c r="CX152" s="84">
        <v>0</v>
      </c>
      <c r="CY152" s="84">
        <v>0</v>
      </c>
      <c r="CZ152" s="84">
        <v>0</v>
      </c>
      <c r="DA152" s="80"/>
      <c r="DB152" s="2"/>
      <c r="DC152" s="2"/>
      <c r="DD152" s="6"/>
    </row>
    <row r="153" spans="1:108" x14ac:dyDescent="0.25">
      <c r="A153" s="2" t="s">
        <v>462</v>
      </c>
      <c r="B153" s="84">
        <v>0</v>
      </c>
      <c r="C153" s="84">
        <v>0</v>
      </c>
      <c r="D153" s="84">
        <v>0</v>
      </c>
      <c r="E153" s="84">
        <v>0</v>
      </c>
      <c r="F153" s="84">
        <v>0</v>
      </c>
      <c r="G153" s="84">
        <v>0</v>
      </c>
      <c r="H153" s="84">
        <v>0</v>
      </c>
      <c r="I153" s="84">
        <v>0</v>
      </c>
      <c r="J153" s="84">
        <v>0</v>
      </c>
      <c r="K153" s="84">
        <v>0</v>
      </c>
      <c r="L153" s="84">
        <v>0</v>
      </c>
      <c r="M153" s="84">
        <v>0</v>
      </c>
      <c r="N153" s="84">
        <v>0</v>
      </c>
      <c r="O153" s="84">
        <v>0</v>
      </c>
      <c r="P153" s="84">
        <v>0</v>
      </c>
      <c r="Q153" s="84">
        <v>0</v>
      </c>
      <c r="R153" s="84">
        <v>0</v>
      </c>
      <c r="S153" s="84">
        <v>0</v>
      </c>
      <c r="T153" s="84">
        <v>0</v>
      </c>
      <c r="U153" s="84">
        <v>0</v>
      </c>
      <c r="V153" s="84">
        <v>0</v>
      </c>
      <c r="W153" s="84">
        <v>0</v>
      </c>
      <c r="X153" s="84">
        <v>0</v>
      </c>
      <c r="Y153" s="84">
        <v>0</v>
      </c>
      <c r="Z153" s="84">
        <v>0</v>
      </c>
      <c r="AA153" s="84">
        <v>0</v>
      </c>
      <c r="AB153" s="84">
        <v>0</v>
      </c>
      <c r="AC153" s="84">
        <v>0</v>
      </c>
      <c r="AD153" s="84">
        <v>0</v>
      </c>
      <c r="AE153" s="84">
        <v>0</v>
      </c>
      <c r="AF153" s="84">
        <v>0</v>
      </c>
      <c r="AG153" s="84">
        <v>0</v>
      </c>
      <c r="AH153" s="84">
        <v>0</v>
      </c>
      <c r="AI153" s="84">
        <v>0</v>
      </c>
      <c r="AJ153" s="84">
        <v>0</v>
      </c>
      <c r="AK153" s="84">
        <v>0</v>
      </c>
      <c r="AL153" s="84">
        <v>0</v>
      </c>
      <c r="AM153" s="84">
        <v>0</v>
      </c>
      <c r="AN153" s="84">
        <v>0</v>
      </c>
      <c r="AO153" s="84">
        <v>0</v>
      </c>
      <c r="AP153" s="84">
        <v>0</v>
      </c>
      <c r="AQ153" s="84">
        <v>0</v>
      </c>
      <c r="AR153" s="84">
        <v>0</v>
      </c>
      <c r="AS153" s="84">
        <v>0</v>
      </c>
      <c r="AT153" s="84">
        <v>0</v>
      </c>
      <c r="AU153" s="84">
        <v>0</v>
      </c>
      <c r="AV153" s="84">
        <v>0</v>
      </c>
      <c r="AW153" s="84">
        <v>0</v>
      </c>
      <c r="AX153" s="84">
        <v>0</v>
      </c>
      <c r="AY153" s="84">
        <v>0</v>
      </c>
      <c r="AZ153" s="84">
        <v>0</v>
      </c>
      <c r="BA153" s="84">
        <v>0</v>
      </c>
      <c r="BB153" s="84">
        <v>0</v>
      </c>
      <c r="BC153" s="84">
        <v>0</v>
      </c>
      <c r="BD153" s="84">
        <v>2.2887999999999999E-2</v>
      </c>
      <c r="BE153" s="84">
        <v>2.2887999999999999E-2</v>
      </c>
      <c r="BF153" s="84">
        <v>0</v>
      </c>
      <c r="BG153" s="84">
        <v>1.43249E-2</v>
      </c>
      <c r="BH153" s="84">
        <v>3.3010999999999999E-2</v>
      </c>
      <c r="BI153" s="84">
        <v>1.5578E-2</v>
      </c>
      <c r="BJ153" s="84">
        <v>0</v>
      </c>
      <c r="BK153" s="84">
        <v>0</v>
      </c>
      <c r="BL153" s="84">
        <v>0</v>
      </c>
      <c r="BM153" s="84">
        <v>0</v>
      </c>
      <c r="BN153" s="84">
        <v>0</v>
      </c>
      <c r="BO153" s="84">
        <v>0</v>
      </c>
      <c r="BP153" s="84">
        <v>0</v>
      </c>
      <c r="BQ153" s="84">
        <v>0</v>
      </c>
      <c r="BR153" s="84">
        <v>0</v>
      </c>
      <c r="BS153" s="84">
        <v>0</v>
      </c>
      <c r="BT153" s="84">
        <v>0</v>
      </c>
      <c r="BU153" s="84">
        <v>4.4604199999999997E-2</v>
      </c>
      <c r="BV153" s="84">
        <v>0</v>
      </c>
      <c r="BW153" s="84">
        <v>0</v>
      </c>
      <c r="BX153" s="84">
        <v>0</v>
      </c>
      <c r="BY153" s="84">
        <v>0</v>
      </c>
      <c r="BZ153" s="84">
        <v>0</v>
      </c>
      <c r="CA153" s="84">
        <v>0</v>
      </c>
      <c r="CB153" s="84">
        <v>0</v>
      </c>
      <c r="CC153" s="84">
        <v>0</v>
      </c>
      <c r="CD153" s="84">
        <v>0</v>
      </c>
      <c r="CE153" s="84">
        <v>0</v>
      </c>
      <c r="CF153" s="84">
        <v>0</v>
      </c>
      <c r="CG153" s="84">
        <v>0</v>
      </c>
      <c r="CH153" s="84">
        <v>0</v>
      </c>
      <c r="CI153" s="84">
        <v>0</v>
      </c>
      <c r="CJ153" s="84">
        <v>0</v>
      </c>
      <c r="CK153" s="84">
        <v>0</v>
      </c>
      <c r="CL153" s="84">
        <v>0</v>
      </c>
      <c r="CM153" s="84">
        <v>0</v>
      </c>
      <c r="CN153" s="84">
        <v>0</v>
      </c>
      <c r="CO153" s="84">
        <v>0</v>
      </c>
      <c r="CP153" s="84">
        <v>0</v>
      </c>
      <c r="CQ153" s="84">
        <v>0</v>
      </c>
      <c r="CR153" s="84">
        <v>0</v>
      </c>
      <c r="CS153" s="84">
        <v>0</v>
      </c>
      <c r="CT153" s="84">
        <v>0</v>
      </c>
      <c r="CU153" s="84">
        <v>0</v>
      </c>
      <c r="CV153" s="84">
        <v>0</v>
      </c>
      <c r="CW153" s="84">
        <v>0</v>
      </c>
      <c r="CX153" s="84">
        <v>0</v>
      </c>
      <c r="CY153" s="84">
        <v>0</v>
      </c>
      <c r="CZ153" s="84">
        <v>0</v>
      </c>
      <c r="DA153" s="80"/>
      <c r="DB153" s="2"/>
      <c r="DC153" s="2"/>
      <c r="DD153" s="6"/>
    </row>
    <row r="154" spans="1:108" x14ac:dyDescent="0.25">
      <c r="A154" s="2" t="s">
        <v>465</v>
      </c>
      <c r="B154" s="84">
        <v>0</v>
      </c>
      <c r="C154" s="84">
        <v>0</v>
      </c>
      <c r="D154" s="84">
        <v>0</v>
      </c>
      <c r="E154" s="84">
        <v>0</v>
      </c>
      <c r="F154" s="84">
        <v>0</v>
      </c>
      <c r="G154" s="84">
        <v>0</v>
      </c>
      <c r="H154" s="84">
        <v>0</v>
      </c>
      <c r="I154" s="84">
        <v>0</v>
      </c>
      <c r="J154" s="84">
        <v>0</v>
      </c>
      <c r="K154" s="84">
        <v>0</v>
      </c>
      <c r="L154" s="84">
        <v>0</v>
      </c>
      <c r="M154" s="84">
        <v>0</v>
      </c>
      <c r="N154" s="84">
        <v>0</v>
      </c>
      <c r="O154" s="84">
        <v>0</v>
      </c>
      <c r="P154" s="84">
        <v>0</v>
      </c>
      <c r="Q154" s="84">
        <v>0</v>
      </c>
      <c r="R154" s="84">
        <v>0</v>
      </c>
      <c r="S154" s="84">
        <v>0</v>
      </c>
      <c r="T154" s="84">
        <v>0</v>
      </c>
      <c r="U154" s="84">
        <v>0</v>
      </c>
      <c r="V154" s="84">
        <v>0</v>
      </c>
      <c r="W154" s="84">
        <v>0</v>
      </c>
      <c r="X154" s="84">
        <v>0</v>
      </c>
      <c r="Y154" s="84">
        <v>0</v>
      </c>
      <c r="Z154" s="84">
        <v>0</v>
      </c>
      <c r="AA154" s="84">
        <v>0</v>
      </c>
      <c r="AB154" s="84">
        <v>0</v>
      </c>
      <c r="AC154" s="84">
        <v>0</v>
      </c>
      <c r="AD154" s="84">
        <v>0</v>
      </c>
      <c r="AE154" s="84">
        <v>0</v>
      </c>
      <c r="AF154" s="84">
        <v>0</v>
      </c>
      <c r="AG154" s="84">
        <v>0</v>
      </c>
      <c r="AH154" s="84">
        <v>5.0060700000000003E-4</v>
      </c>
      <c r="AI154" s="84">
        <v>0</v>
      </c>
      <c r="AJ154" s="84">
        <v>0</v>
      </c>
      <c r="AK154" s="84">
        <v>0</v>
      </c>
      <c r="AL154" s="84">
        <v>0</v>
      </c>
      <c r="AM154" s="84">
        <v>0</v>
      </c>
      <c r="AN154" s="84">
        <v>0</v>
      </c>
      <c r="AO154" s="84">
        <v>0</v>
      </c>
      <c r="AP154" s="84">
        <v>0</v>
      </c>
      <c r="AQ154" s="84">
        <v>0</v>
      </c>
      <c r="AR154" s="84">
        <v>0</v>
      </c>
      <c r="AS154" s="84">
        <v>0</v>
      </c>
      <c r="AT154" s="84">
        <v>0</v>
      </c>
      <c r="AU154" s="84">
        <v>0</v>
      </c>
      <c r="AV154" s="84">
        <v>0</v>
      </c>
      <c r="AW154" s="84">
        <v>0</v>
      </c>
      <c r="AX154" s="84">
        <v>0</v>
      </c>
      <c r="AY154" s="84">
        <v>0</v>
      </c>
      <c r="AZ154" s="84">
        <v>0</v>
      </c>
      <c r="BA154" s="84">
        <v>0</v>
      </c>
      <c r="BB154" s="84">
        <v>0</v>
      </c>
      <c r="BC154" s="84">
        <v>0</v>
      </c>
      <c r="BD154" s="84">
        <v>0</v>
      </c>
      <c r="BE154" s="84">
        <v>0</v>
      </c>
      <c r="BF154" s="84">
        <v>0</v>
      </c>
      <c r="BG154" s="84">
        <v>0</v>
      </c>
      <c r="BH154" s="84">
        <v>8.5045300000000004E-5</v>
      </c>
      <c r="BI154" s="84">
        <v>0</v>
      </c>
      <c r="BJ154" s="84">
        <v>0</v>
      </c>
      <c r="BK154" s="84">
        <v>0</v>
      </c>
      <c r="BL154" s="84">
        <v>0</v>
      </c>
      <c r="BM154" s="84">
        <v>0</v>
      </c>
      <c r="BN154" s="84">
        <v>0</v>
      </c>
      <c r="BO154" s="84">
        <v>0</v>
      </c>
      <c r="BP154" s="84">
        <v>0</v>
      </c>
      <c r="BQ154" s="84">
        <v>0</v>
      </c>
      <c r="BR154" s="84">
        <v>0</v>
      </c>
      <c r="BS154" s="84">
        <v>0</v>
      </c>
      <c r="BT154" s="84">
        <v>0</v>
      </c>
      <c r="BU154" s="84">
        <v>0</v>
      </c>
      <c r="BV154" s="84">
        <v>0</v>
      </c>
      <c r="BW154" s="84">
        <v>0</v>
      </c>
      <c r="BX154" s="84">
        <v>0</v>
      </c>
      <c r="BY154" s="84">
        <v>0</v>
      </c>
      <c r="BZ154" s="84">
        <v>0</v>
      </c>
      <c r="CA154" s="84">
        <v>0</v>
      </c>
      <c r="CB154" s="84">
        <v>0</v>
      </c>
      <c r="CC154" s="84">
        <v>0</v>
      </c>
      <c r="CD154" s="84">
        <v>0</v>
      </c>
      <c r="CE154" s="84">
        <v>0</v>
      </c>
      <c r="CF154" s="84">
        <v>0</v>
      </c>
      <c r="CG154" s="84">
        <v>0</v>
      </c>
      <c r="CH154" s="84">
        <v>0</v>
      </c>
      <c r="CI154" s="84">
        <v>0</v>
      </c>
      <c r="CJ154" s="84">
        <v>0</v>
      </c>
      <c r="CK154" s="84">
        <v>0</v>
      </c>
      <c r="CL154" s="84">
        <v>0</v>
      </c>
      <c r="CM154" s="84">
        <v>0</v>
      </c>
      <c r="CN154" s="84">
        <v>0</v>
      </c>
      <c r="CO154" s="84">
        <v>0</v>
      </c>
      <c r="CP154" s="84">
        <v>0</v>
      </c>
      <c r="CQ154" s="84">
        <v>0</v>
      </c>
      <c r="CR154" s="84">
        <v>0</v>
      </c>
      <c r="CS154" s="84">
        <v>0</v>
      </c>
      <c r="CT154" s="84">
        <v>0</v>
      </c>
      <c r="CU154" s="84">
        <v>0</v>
      </c>
      <c r="CV154" s="84">
        <v>0</v>
      </c>
      <c r="CW154" s="84">
        <v>0</v>
      </c>
      <c r="CX154" s="84">
        <v>0</v>
      </c>
      <c r="CY154" s="84">
        <v>0</v>
      </c>
      <c r="CZ154" s="84">
        <v>0</v>
      </c>
      <c r="DA154" s="80"/>
      <c r="DB154" s="2"/>
      <c r="DC154" s="2"/>
      <c r="DD154" s="6"/>
    </row>
    <row r="155" spans="1:108" x14ac:dyDescent="0.25">
      <c r="A155" s="2" t="s">
        <v>675</v>
      </c>
      <c r="B155" s="84">
        <v>0</v>
      </c>
      <c r="C155" s="84">
        <v>0</v>
      </c>
      <c r="D155" s="84">
        <v>0</v>
      </c>
      <c r="E155" s="84">
        <v>0</v>
      </c>
      <c r="F155" s="84">
        <v>0</v>
      </c>
      <c r="G155" s="84">
        <v>0</v>
      </c>
      <c r="H155" s="84">
        <v>0</v>
      </c>
      <c r="I155" s="84">
        <v>0</v>
      </c>
      <c r="J155" s="84">
        <v>0</v>
      </c>
      <c r="K155" s="84">
        <v>0</v>
      </c>
      <c r="L155" s="84">
        <v>0</v>
      </c>
      <c r="M155" s="84">
        <v>0</v>
      </c>
      <c r="N155" s="84">
        <v>0</v>
      </c>
      <c r="O155" s="84">
        <v>0</v>
      </c>
      <c r="P155" s="84">
        <v>0</v>
      </c>
      <c r="Q155" s="84">
        <v>0</v>
      </c>
      <c r="R155" s="84">
        <v>0</v>
      </c>
      <c r="S155" s="84">
        <v>0</v>
      </c>
      <c r="T155" s="84">
        <v>0</v>
      </c>
      <c r="U155" s="84">
        <v>0</v>
      </c>
      <c r="V155" s="84">
        <v>0</v>
      </c>
      <c r="W155" s="84">
        <v>0</v>
      </c>
      <c r="X155" s="84">
        <v>0</v>
      </c>
      <c r="Y155" s="84">
        <v>0</v>
      </c>
      <c r="Z155" s="84">
        <v>0</v>
      </c>
      <c r="AA155" s="84">
        <v>0</v>
      </c>
      <c r="AB155" s="84">
        <v>0</v>
      </c>
      <c r="AC155" s="84">
        <v>0</v>
      </c>
      <c r="AD155" s="84">
        <v>0</v>
      </c>
      <c r="AE155" s="84">
        <v>0</v>
      </c>
      <c r="AF155" s="84">
        <v>0</v>
      </c>
      <c r="AG155" s="84">
        <v>0</v>
      </c>
      <c r="AH155" s="84">
        <v>0</v>
      </c>
      <c r="AI155" s="84">
        <v>0</v>
      </c>
      <c r="AJ155" s="84">
        <v>0</v>
      </c>
      <c r="AK155" s="84">
        <v>0</v>
      </c>
      <c r="AL155" s="84">
        <v>0</v>
      </c>
      <c r="AM155" s="84">
        <v>0</v>
      </c>
      <c r="AN155" s="84">
        <v>0</v>
      </c>
      <c r="AO155" s="84">
        <v>0</v>
      </c>
      <c r="AP155" s="84">
        <v>0</v>
      </c>
      <c r="AQ155" s="84">
        <v>0</v>
      </c>
      <c r="AR155" s="84">
        <v>0</v>
      </c>
      <c r="AS155" s="84">
        <v>0</v>
      </c>
      <c r="AT155" s="84">
        <v>0</v>
      </c>
      <c r="AU155" s="84">
        <v>0</v>
      </c>
      <c r="AV155" s="84">
        <v>0</v>
      </c>
      <c r="AW155" s="84">
        <v>0</v>
      </c>
      <c r="AX155" s="84">
        <v>0</v>
      </c>
      <c r="AY155" s="84">
        <v>0</v>
      </c>
      <c r="AZ155" s="84">
        <v>0</v>
      </c>
      <c r="BA155" s="84">
        <v>0</v>
      </c>
      <c r="BB155" s="84">
        <v>0</v>
      </c>
      <c r="BC155" s="84">
        <v>0</v>
      </c>
      <c r="BD155" s="84">
        <v>0</v>
      </c>
      <c r="BE155" s="84">
        <v>0</v>
      </c>
      <c r="BF155" s="84">
        <v>0</v>
      </c>
      <c r="BG155" s="84">
        <v>0</v>
      </c>
      <c r="BH155" s="84">
        <v>0</v>
      </c>
      <c r="BI155" s="84">
        <v>0</v>
      </c>
      <c r="BJ155" s="84">
        <v>0</v>
      </c>
      <c r="BK155" s="84">
        <v>0</v>
      </c>
      <c r="BL155" s="84">
        <v>0</v>
      </c>
      <c r="BM155" s="84">
        <v>0</v>
      </c>
      <c r="BN155" s="84">
        <v>0</v>
      </c>
      <c r="BO155" s="84">
        <v>0</v>
      </c>
      <c r="BP155" s="84">
        <v>0</v>
      </c>
      <c r="BQ155" s="84">
        <v>0</v>
      </c>
      <c r="BR155" s="84">
        <v>0</v>
      </c>
      <c r="BS155" s="84">
        <v>0</v>
      </c>
      <c r="BT155" s="84">
        <v>0</v>
      </c>
      <c r="BU155" s="84">
        <v>0</v>
      </c>
      <c r="BV155" s="84">
        <v>0</v>
      </c>
      <c r="BW155" s="84">
        <v>0</v>
      </c>
      <c r="BX155" s="84">
        <v>0</v>
      </c>
      <c r="BY155" s="84">
        <v>0</v>
      </c>
      <c r="BZ155" s="84">
        <v>0</v>
      </c>
      <c r="CA155" s="84">
        <v>0</v>
      </c>
      <c r="CB155" s="84">
        <v>0</v>
      </c>
      <c r="CC155" s="84">
        <v>0</v>
      </c>
      <c r="CD155" s="84">
        <v>0</v>
      </c>
      <c r="CE155" s="84">
        <v>0</v>
      </c>
      <c r="CF155" s="84">
        <v>0</v>
      </c>
      <c r="CG155" s="84">
        <v>0</v>
      </c>
      <c r="CH155" s="84">
        <v>0</v>
      </c>
      <c r="CI155" s="84">
        <v>0</v>
      </c>
      <c r="CJ155" s="84">
        <v>0</v>
      </c>
      <c r="CK155" s="84">
        <v>0</v>
      </c>
      <c r="CL155" s="84">
        <v>0</v>
      </c>
      <c r="CM155" s="84">
        <v>0</v>
      </c>
      <c r="CN155" s="84">
        <v>0</v>
      </c>
      <c r="CO155" s="84">
        <v>0</v>
      </c>
      <c r="CP155" s="84">
        <v>0</v>
      </c>
      <c r="CQ155" s="84">
        <v>0</v>
      </c>
      <c r="CR155" s="84">
        <v>0</v>
      </c>
      <c r="CS155" s="84">
        <v>0</v>
      </c>
      <c r="CT155" s="84">
        <v>0</v>
      </c>
      <c r="CU155" s="84">
        <v>0</v>
      </c>
      <c r="CV155" s="84">
        <v>0</v>
      </c>
      <c r="CW155" s="84">
        <v>0</v>
      </c>
      <c r="CX155" s="84">
        <v>0</v>
      </c>
      <c r="CY155" s="84">
        <v>0</v>
      </c>
      <c r="CZ155" s="84">
        <v>0</v>
      </c>
      <c r="DA155" s="80"/>
      <c r="DB155" s="2"/>
      <c r="DC155" s="2"/>
      <c r="DD155" s="6"/>
    </row>
    <row r="156" spans="1:108" x14ac:dyDescent="0.25">
      <c r="A156" s="2" t="s">
        <v>676</v>
      </c>
      <c r="B156" s="84">
        <v>0</v>
      </c>
      <c r="C156" s="84">
        <v>0</v>
      </c>
      <c r="D156" s="84">
        <v>0</v>
      </c>
      <c r="E156" s="84">
        <v>0</v>
      </c>
      <c r="F156" s="84">
        <v>0</v>
      </c>
      <c r="G156" s="84">
        <v>0</v>
      </c>
      <c r="H156" s="84">
        <v>0</v>
      </c>
      <c r="I156" s="84">
        <v>0</v>
      </c>
      <c r="J156" s="84">
        <v>0</v>
      </c>
      <c r="K156" s="84">
        <v>0</v>
      </c>
      <c r="L156" s="84">
        <v>0</v>
      </c>
      <c r="M156" s="84">
        <v>0</v>
      </c>
      <c r="N156" s="84">
        <v>0</v>
      </c>
      <c r="O156" s="84">
        <v>0</v>
      </c>
      <c r="P156" s="84">
        <v>0</v>
      </c>
      <c r="Q156" s="84">
        <v>0</v>
      </c>
      <c r="R156" s="84">
        <v>0</v>
      </c>
      <c r="S156" s="84">
        <v>0</v>
      </c>
      <c r="T156" s="84">
        <v>0</v>
      </c>
      <c r="U156" s="84">
        <v>0</v>
      </c>
      <c r="V156" s="84">
        <v>0</v>
      </c>
      <c r="W156" s="84">
        <v>0</v>
      </c>
      <c r="X156" s="84">
        <v>0</v>
      </c>
      <c r="Y156" s="84">
        <v>0</v>
      </c>
      <c r="Z156" s="84">
        <v>0</v>
      </c>
      <c r="AA156" s="84">
        <v>0</v>
      </c>
      <c r="AB156" s="84">
        <v>0</v>
      </c>
      <c r="AC156" s="84">
        <v>0</v>
      </c>
      <c r="AD156" s="84">
        <v>0</v>
      </c>
      <c r="AE156" s="84">
        <v>0</v>
      </c>
      <c r="AF156" s="84">
        <v>0</v>
      </c>
      <c r="AG156" s="84">
        <v>0</v>
      </c>
      <c r="AH156" s="84">
        <v>0</v>
      </c>
      <c r="AI156" s="84">
        <v>0</v>
      </c>
      <c r="AJ156" s="84">
        <v>0</v>
      </c>
      <c r="AK156" s="84">
        <v>0</v>
      </c>
      <c r="AL156" s="84">
        <v>0</v>
      </c>
      <c r="AM156" s="84">
        <v>0</v>
      </c>
      <c r="AN156" s="84">
        <v>0</v>
      </c>
      <c r="AO156" s="84">
        <v>0</v>
      </c>
      <c r="AP156" s="84">
        <v>0</v>
      </c>
      <c r="AQ156" s="84">
        <v>0</v>
      </c>
      <c r="AR156" s="84">
        <v>0</v>
      </c>
      <c r="AS156" s="84">
        <v>0</v>
      </c>
      <c r="AT156" s="84">
        <v>0</v>
      </c>
      <c r="AU156" s="84">
        <v>0</v>
      </c>
      <c r="AV156" s="84">
        <v>0</v>
      </c>
      <c r="AW156" s="84">
        <v>0</v>
      </c>
      <c r="AX156" s="84">
        <v>0</v>
      </c>
      <c r="AY156" s="84">
        <v>0</v>
      </c>
      <c r="AZ156" s="84">
        <v>0</v>
      </c>
      <c r="BA156" s="84">
        <v>0</v>
      </c>
      <c r="BB156" s="84">
        <v>0</v>
      </c>
      <c r="BC156" s="84">
        <v>0</v>
      </c>
      <c r="BD156" s="84">
        <v>0</v>
      </c>
      <c r="BE156" s="84">
        <v>0</v>
      </c>
      <c r="BF156" s="84">
        <v>0</v>
      </c>
      <c r="BG156" s="84">
        <v>0</v>
      </c>
      <c r="BH156" s="84">
        <v>0</v>
      </c>
      <c r="BI156" s="84">
        <v>0</v>
      </c>
      <c r="BJ156" s="84">
        <v>0</v>
      </c>
      <c r="BK156" s="84">
        <v>0</v>
      </c>
      <c r="BL156" s="84">
        <v>0</v>
      </c>
      <c r="BM156" s="84">
        <v>0</v>
      </c>
      <c r="BN156" s="84">
        <v>0</v>
      </c>
      <c r="BO156" s="84">
        <v>0</v>
      </c>
      <c r="BP156" s="84">
        <v>0</v>
      </c>
      <c r="BQ156" s="84">
        <v>0</v>
      </c>
      <c r="BR156" s="84">
        <v>0</v>
      </c>
      <c r="BS156" s="84">
        <v>0</v>
      </c>
      <c r="BT156" s="84">
        <v>0</v>
      </c>
      <c r="BU156" s="84">
        <v>0</v>
      </c>
      <c r="BV156" s="84">
        <v>0</v>
      </c>
      <c r="BW156" s="84">
        <v>0</v>
      </c>
      <c r="BX156" s="84">
        <v>0</v>
      </c>
      <c r="BY156" s="84">
        <v>0</v>
      </c>
      <c r="BZ156" s="84">
        <v>0</v>
      </c>
      <c r="CA156" s="84">
        <v>0</v>
      </c>
      <c r="CB156" s="84">
        <v>0</v>
      </c>
      <c r="CC156" s="84">
        <v>0</v>
      </c>
      <c r="CD156" s="84">
        <v>0</v>
      </c>
      <c r="CE156" s="84">
        <v>0</v>
      </c>
      <c r="CF156" s="84">
        <v>0</v>
      </c>
      <c r="CG156" s="84">
        <v>0</v>
      </c>
      <c r="CH156" s="84">
        <v>0</v>
      </c>
      <c r="CI156" s="84">
        <v>0</v>
      </c>
      <c r="CJ156" s="84">
        <v>0</v>
      </c>
      <c r="CK156" s="84">
        <v>0</v>
      </c>
      <c r="CL156" s="84">
        <v>0</v>
      </c>
      <c r="CM156" s="84">
        <v>0</v>
      </c>
      <c r="CN156" s="84">
        <v>0</v>
      </c>
      <c r="CO156" s="84">
        <v>0</v>
      </c>
      <c r="CP156" s="84">
        <v>0</v>
      </c>
      <c r="CQ156" s="84">
        <v>0</v>
      </c>
      <c r="CR156" s="84">
        <v>0</v>
      </c>
      <c r="CS156" s="84">
        <v>0</v>
      </c>
      <c r="CT156" s="84">
        <v>0</v>
      </c>
      <c r="CU156" s="84">
        <v>0</v>
      </c>
      <c r="CV156" s="84">
        <v>0</v>
      </c>
      <c r="CW156" s="84">
        <v>0</v>
      </c>
      <c r="CX156" s="84">
        <v>0</v>
      </c>
      <c r="CY156" s="84">
        <v>0</v>
      </c>
      <c r="CZ156" s="84">
        <v>0</v>
      </c>
      <c r="DA156" s="80"/>
      <c r="DB156" s="2"/>
      <c r="DC156" s="2"/>
      <c r="DD156" s="6"/>
    </row>
    <row r="157" spans="1:108" x14ac:dyDescent="0.25">
      <c r="A157" s="2" t="s">
        <v>677</v>
      </c>
      <c r="B157" s="84">
        <v>0</v>
      </c>
      <c r="C157" s="84">
        <v>0</v>
      </c>
      <c r="D157" s="84">
        <v>0</v>
      </c>
      <c r="E157" s="84">
        <v>0</v>
      </c>
      <c r="F157" s="84">
        <v>0</v>
      </c>
      <c r="G157" s="84">
        <v>0</v>
      </c>
      <c r="H157" s="84">
        <v>0</v>
      </c>
      <c r="I157" s="84">
        <v>0</v>
      </c>
      <c r="J157" s="84">
        <v>0</v>
      </c>
      <c r="K157" s="84">
        <v>0</v>
      </c>
      <c r="L157" s="84">
        <v>0</v>
      </c>
      <c r="M157" s="84">
        <v>0</v>
      </c>
      <c r="N157" s="84">
        <v>0</v>
      </c>
      <c r="O157" s="84">
        <v>6.5105200000000002E-2</v>
      </c>
      <c r="P157" s="84">
        <v>3.9877200000000002E-2</v>
      </c>
      <c r="Q157" s="84">
        <v>0</v>
      </c>
      <c r="R157" s="84">
        <v>0</v>
      </c>
      <c r="S157" s="84">
        <v>0</v>
      </c>
      <c r="T157" s="84">
        <v>0</v>
      </c>
      <c r="U157" s="84">
        <v>0</v>
      </c>
      <c r="V157" s="84">
        <v>0</v>
      </c>
      <c r="W157" s="84">
        <v>0</v>
      </c>
      <c r="X157" s="84">
        <v>0</v>
      </c>
      <c r="Y157" s="84">
        <v>0</v>
      </c>
      <c r="Z157" s="84">
        <v>0</v>
      </c>
      <c r="AA157" s="84">
        <v>0</v>
      </c>
      <c r="AB157" s="84">
        <v>0</v>
      </c>
      <c r="AC157" s="84">
        <v>0</v>
      </c>
      <c r="AD157" s="84">
        <v>0</v>
      </c>
      <c r="AE157" s="84">
        <v>0</v>
      </c>
      <c r="AF157" s="84">
        <v>0</v>
      </c>
      <c r="AG157" s="84">
        <v>0</v>
      </c>
      <c r="AH157" s="84">
        <v>0</v>
      </c>
      <c r="AI157" s="84">
        <v>0</v>
      </c>
      <c r="AJ157" s="84">
        <v>0</v>
      </c>
      <c r="AK157" s="84">
        <v>0</v>
      </c>
      <c r="AL157" s="84">
        <v>0</v>
      </c>
      <c r="AM157" s="84">
        <v>0</v>
      </c>
      <c r="AN157" s="84">
        <v>0</v>
      </c>
      <c r="AO157" s="84">
        <v>0</v>
      </c>
      <c r="AP157" s="84">
        <v>0</v>
      </c>
      <c r="AQ157" s="84">
        <v>0</v>
      </c>
      <c r="AR157" s="84">
        <v>0</v>
      </c>
      <c r="AS157" s="84">
        <v>0</v>
      </c>
      <c r="AT157" s="84">
        <v>0</v>
      </c>
      <c r="AU157" s="84">
        <v>0</v>
      </c>
      <c r="AV157" s="84">
        <v>0</v>
      </c>
      <c r="AW157" s="84">
        <v>0</v>
      </c>
      <c r="AX157" s="84">
        <v>0</v>
      </c>
      <c r="AY157" s="84">
        <v>0</v>
      </c>
      <c r="AZ157" s="84">
        <v>0</v>
      </c>
      <c r="BA157" s="84">
        <v>0</v>
      </c>
      <c r="BB157" s="84">
        <v>0</v>
      </c>
      <c r="BC157" s="84">
        <v>0</v>
      </c>
      <c r="BD157" s="84">
        <v>0</v>
      </c>
      <c r="BE157" s="84">
        <v>0</v>
      </c>
      <c r="BF157" s="84">
        <v>0</v>
      </c>
      <c r="BG157" s="84">
        <v>0</v>
      </c>
      <c r="BH157" s="84">
        <v>0</v>
      </c>
      <c r="BI157" s="84">
        <v>0</v>
      </c>
      <c r="BJ157" s="84">
        <v>0</v>
      </c>
      <c r="BK157" s="84">
        <v>0</v>
      </c>
      <c r="BL157" s="84">
        <v>0</v>
      </c>
      <c r="BM157" s="84">
        <v>0</v>
      </c>
      <c r="BN157" s="84">
        <v>0</v>
      </c>
      <c r="BO157" s="84">
        <v>0</v>
      </c>
      <c r="BP157" s="84">
        <v>0</v>
      </c>
      <c r="BQ157" s="84">
        <v>0</v>
      </c>
      <c r="BR157" s="84">
        <v>0</v>
      </c>
      <c r="BS157" s="84">
        <v>0</v>
      </c>
      <c r="BT157" s="84">
        <v>0</v>
      </c>
      <c r="BU157" s="84">
        <v>0</v>
      </c>
      <c r="BV157" s="84">
        <v>0</v>
      </c>
      <c r="BW157" s="84">
        <v>0</v>
      </c>
      <c r="BX157" s="84">
        <v>0</v>
      </c>
      <c r="BY157" s="84">
        <v>0</v>
      </c>
      <c r="BZ157" s="84">
        <v>0</v>
      </c>
      <c r="CA157" s="84">
        <v>6.0154399999999997E-2</v>
      </c>
      <c r="CB157" s="84">
        <v>6.0154399999999997E-2</v>
      </c>
      <c r="CC157" s="84">
        <v>0</v>
      </c>
      <c r="CD157" s="84">
        <v>0</v>
      </c>
      <c r="CE157" s="84">
        <v>0</v>
      </c>
      <c r="CF157" s="84">
        <v>0</v>
      </c>
      <c r="CG157" s="84">
        <v>0</v>
      </c>
      <c r="CH157" s="84">
        <v>0</v>
      </c>
      <c r="CI157" s="84">
        <v>0</v>
      </c>
      <c r="CJ157" s="84">
        <v>0</v>
      </c>
      <c r="CK157" s="84">
        <v>0</v>
      </c>
      <c r="CL157" s="84">
        <v>0</v>
      </c>
      <c r="CM157" s="84">
        <v>9.3812200000000001E-17</v>
      </c>
      <c r="CN157" s="84">
        <v>9.3219100000000003E-17</v>
      </c>
      <c r="CO157" s="84">
        <v>7.6274800000000003E-17</v>
      </c>
      <c r="CP157" s="84">
        <v>0</v>
      </c>
      <c r="CQ157" s="84">
        <v>0</v>
      </c>
      <c r="CR157" s="84">
        <v>0</v>
      </c>
      <c r="CS157" s="84">
        <v>0</v>
      </c>
      <c r="CT157" s="84">
        <v>0</v>
      </c>
      <c r="CU157" s="84">
        <v>0</v>
      </c>
      <c r="CV157" s="84">
        <v>0</v>
      </c>
      <c r="CW157" s="84">
        <v>0</v>
      </c>
      <c r="CX157" s="84">
        <v>0</v>
      </c>
      <c r="CY157" s="84">
        <v>0</v>
      </c>
      <c r="CZ157" s="84">
        <v>2.45206E-2</v>
      </c>
      <c r="DA157" s="80"/>
      <c r="DB157" s="2"/>
      <c r="DC157" s="2"/>
      <c r="DD157" s="6"/>
    </row>
    <row r="158" spans="1:108" x14ac:dyDescent="0.25">
      <c r="A158" s="2" t="s">
        <v>477</v>
      </c>
      <c r="B158" s="84">
        <v>0</v>
      </c>
      <c r="C158" s="84">
        <v>0</v>
      </c>
      <c r="D158" s="84">
        <v>0</v>
      </c>
      <c r="E158" s="84">
        <v>0</v>
      </c>
      <c r="F158" s="84">
        <v>0</v>
      </c>
      <c r="G158" s="84">
        <v>0</v>
      </c>
      <c r="H158" s="84">
        <v>0</v>
      </c>
      <c r="I158" s="84">
        <v>0</v>
      </c>
      <c r="J158" s="84">
        <v>0</v>
      </c>
      <c r="K158" s="84">
        <v>0</v>
      </c>
      <c r="L158" s="84">
        <v>0</v>
      </c>
      <c r="M158" s="84">
        <v>0</v>
      </c>
      <c r="N158" s="84">
        <v>0</v>
      </c>
      <c r="O158" s="84">
        <v>0</v>
      </c>
      <c r="P158" s="84">
        <v>0</v>
      </c>
      <c r="Q158" s="84">
        <v>0</v>
      </c>
      <c r="R158" s="84">
        <v>0</v>
      </c>
      <c r="S158" s="84">
        <v>0</v>
      </c>
      <c r="T158" s="84">
        <v>0</v>
      </c>
      <c r="U158" s="84">
        <v>0</v>
      </c>
      <c r="V158" s="84">
        <v>0</v>
      </c>
      <c r="W158" s="84">
        <v>0</v>
      </c>
      <c r="X158" s="84">
        <v>0</v>
      </c>
      <c r="Y158" s="84">
        <v>0</v>
      </c>
      <c r="Z158" s="84">
        <v>0</v>
      </c>
      <c r="AA158" s="84">
        <v>0</v>
      </c>
      <c r="AB158" s="84">
        <v>0</v>
      </c>
      <c r="AC158" s="84">
        <v>0</v>
      </c>
      <c r="AD158" s="84">
        <v>0</v>
      </c>
      <c r="AE158" s="84">
        <v>0</v>
      </c>
      <c r="AF158" s="84">
        <v>0</v>
      </c>
      <c r="AG158" s="84">
        <v>0</v>
      </c>
      <c r="AH158" s="84">
        <v>0</v>
      </c>
      <c r="AI158" s="84">
        <v>0</v>
      </c>
      <c r="AJ158" s="84">
        <v>0</v>
      </c>
      <c r="AK158" s="84">
        <v>0</v>
      </c>
      <c r="AL158" s="84">
        <v>0</v>
      </c>
      <c r="AM158" s="84">
        <v>0</v>
      </c>
      <c r="AN158" s="84">
        <v>0</v>
      </c>
      <c r="AO158" s="84">
        <v>0</v>
      </c>
      <c r="AP158" s="84">
        <v>0</v>
      </c>
      <c r="AQ158" s="84">
        <v>0</v>
      </c>
      <c r="AR158" s="84">
        <v>0</v>
      </c>
      <c r="AS158" s="84">
        <v>0</v>
      </c>
      <c r="AT158" s="84">
        <v>0</v>
      </c>
      <c r="AU158" s="84">
        <v>0</v>
      </c>
      <c r="AV158" s="84">
        <v>0</v>
      </c>
      <c r="AW158" s="84">
        <v>0</v>
      </c>
      <c r="AX158" s="84">
        <v>0</v>
      </c>
      <c r="AY158" s="84">
        <v>0</v>
      </c>
      <c r="AZ158" s="84">
        <v>0</v>
      </c>
      <c r="BA158" s="84">
        <v>0</v>
      </c>
      <c r="BB158" s="84">
        <v>0</v>
      </c>
      <c r="BC158" s="84">
        <v>0</v>
      </c>
      <c r="BD158" s="84">
        <v>0</v>
      </c>
      <c r="BE158" s="84">
        <v>0</v>
      </c>
      <c r="BF158" s="84">
        <v>0</v>
      </c>
      <c r="BG158" s="84">
        <v>0</v>
      </c>
      <c r="BH158" s="84">
        <v>0</v>
      </c>
      <c r="BI158" s="84">
        <v>0</v>
      </c>
      <c r="BJ158" s="84">
        <v>0</v>
      </c>
      <c r="BK158" s="84">
        <v>7.5778E-3</v>
      </c>
      <c r="BL158" s="84">
        <v>0</v>
      </c>
      <c r="BM158" s="84">
        <v>0</v>
      </c>
      <c r="BN158" s="84">
        <v>0</v>
      </c>
      <c r="BO158" s="84">
        <v>0</v>
      </c>
      <c r="BP158" s="84">
        <v>0</v>
      </c>
      <c r="BQ158" s="84">
        <v>0</v>
      </c>
      <c r="BR158" s="84">
        <v>0</v>
      </c>
      <c r="BS158" s="84">
        <v>0</v>
      </c>
      <c r="BT158" s="84">
        <v>0</v>
      </c>
      <c r="BU158" s="84">
        <v>0</v>
      </c>
      <c r="BV158" s="84">
        <v>0</v>
      </c>
      <c r="BW158" s="84">
        <v>0</v>
      </c>
      <c r="BX158" s="84">
        <v>0</v>
      </c>
      <c r="BY158" s="84">
        <v>0</v>
      </c>
      <c r="BZ158" s="84">
        <v>0</v>
      </c>
      <c r="CA158" s="84">
        <v>0</v>
      </c>
      <c r="CB158" s="84">
        <v>0</v>
      </c>
      <c r="CC158" s="84">
        <v>0</v>
      </c>
      <c r="CD158" s="84">
        <v>0</v>
      </c>
      <c r="CE158" s="84">
        <v>0</v>
      </c>
      <c r="CF158" s="84">
        <v>0</v>
      </c>
      <c r="CG158" s="84">
        <v>0</v>
      </c>
      <c r="CH158" s="84">
        <v>1.2817800000000001E-2</v>
      </c>
      <c r="CI158" s="84">
        <v>0</v>
      </c>
      <c r="CJ158" s="84">
        <v>0</v>
      </c>
      <c r="CK158" s="84">
        <v>0</v>
      </c>
      <c r="CL158" s="84">
        <v>0</v>
      </c>
      <c r="CM158" s="84">
        <v>0</v>
      </c>
      <c r="CN158" s="84">
        <v>0</v>
      </c>
      <c r="CO158" s="84">
        <v>0</v>
      </c>
      <c r="CP158" s="84">
        <v>0</v>
      </c>
      <c r="CQ158" s="84">
        <v>0</v>
      </c>
      <c r="CR158" s="84">
        <v>0</v>
      </c>
      <c r="CS158" s="84">
        <v>0</v>
      </c>
      <c r="CT158" s="84">
        <v>0</v>
      </c>
      <c r="CU158" s="84">
        <v>0</v>
      </c>
      <c r="CV158" s="84">
        <v>0</v>
      </c>
      <c r="CW158" s="84">
        <v>0</v>
      </c>
      <c r="CX158" s="84">
        <v>0</v>
      </c>
      <c r="CY158" s="84">
        <v>0</v>
      </c>
      <c r="CZ158" s="84">
        <v>0</v>
      </c>
      <c r="DA158" s="80"/>
      <c r="DB158" s="2"/>
      <c r="DC158" s="2"/>
      <c r="DD158" s="6"/>
    </row>
    <row r="159" spans="1:108" x14ac:dyDescent="0.25">
      <c r="A159" s="2" t="s">
        <v>480</v>
      </c>
      <c r="B159" s="84">
        <v>0</v>
      </c>
      <c r="C159" s="84">
        <v>0</v>
      </c>
      <c r="D159" s="84">
        <v>0</v>
      </c>
      <c r="E159" s="84">
        <v>0</v>
      </c>
      <c r="F159" s="84">
        <v>0</v>
      </c>
      <c r="G159" s="84">
        <v>0</v>
      </c>
      <c r="H159" s="84">
        <v>0</v>
      </c>
      <c r="I159" s="84">
        <v>0</v>
      </c>
      <c r="J159" s="84">
        <v>0</v>
      </c>
      <c r="K159" s="84">
        <v>0</v>
      </c>
      <c r="L159" s="84">
        <v>0</v>
      </c>
      <c r="M159" s="84">
        <v>0</v>
      </c>
      <c r="N159" s="84">
        <v>0</v>
      </c>
      <c r="O159" s="84">
        <v>0</v>
      </c>
      <c r="P159" s="84">
        <v>0</v>
      </c>
      <c r="Q159" s="84">
        <v>0</v>
      </c>
      <c r="R159" s="84">
        <v>0</v>
      </c>
      <c r="S159" s="84">
        <v>0</v>
      </c>
      <c r="T159" s="84">
        <v>0</v>
      </c>
      <c r="U159" s="84">
        <v>0</v>
      </c>
      <c r="V159" s="84">
        <v>0</v>
      </c>
      <c r="W159" s="84">
        <v>0</v>
      </c>
      <c r="X159" s="84">
        <v>0</v>
      </c>
      <c r="Y159" s="84">
        <v>0</v>
      </c>
      <c r="Z159" s="84">
        <v>0</v>
      </c>
      <c r="AA159" s="84">
        <v>0</v>
      </c>
      <c r="AB159" s="84">
        <v>0</v>
      </c>
      <c r="AC159" s="84">
        <v>0</v>
      </c>
      <c r="AD159" s="84">
        <v>0</v>
      </c>
      <c r="AE159" s="84">
        <v>0</v>
      </c>
      <c r="AF159" s="84">
        <v>0</v>
      </c>
      <c r="AG159" s="84">
        <v>0</v>
      </c>
      <c r="AH159" s="84">
        <v>0</v>
      </c>
      <c r="AI159" s="84">
        <v>0</v>
      </c>
      <c r="AJ159" s="84">
        <v>0</v>
      </c>
      <c r="AK159" s="84">
        <v>0</v>
      </c>
      <c r="AL159" s="84">
        <v>0</v>
      </c>
      <c r="AM159" s="84">
        <v>0</v>
      </c>
      <c r="AN159" s="84">
        <v>0</v>
      </c>
      <c r="AO159" s="84">
        <v>0</v>
      </c>
      <c r="AP159" s="84">
        <v>0</v>
      </c>
      <c r="AQ159" s="84">
        <v>0</v>
      </c>
      <c r="AR159" s="84">
        <v>0</v>
      </c>
      <c r="AS159" s="84">
        <v>0</v>
      </c>
      <c r="AT159" s="84">
        <v>0</v>
      </c>
      <c r="AU159" s="84">
        <v>0</v>
      </c>
      <c r="AV159" s="84">
        <v>0</v>
      </c>
      <c r="AW159" s="84">
        <v>0</v>
      </c>
      <c r="AX159" s="84">
        <v>0</v>
      </c>
      <c r="AY159" s="84">
        <v>0</v>
      </c>
      <c r="AZ159" s="84">
        <v>0</v>
      </c>
      <c r="BA159" s="84">
        <v>0</v>
      </c>
      <c r="BB159" s="84">
        <v>1.5884499999999999E-2</v>
      </c>
      <c r="BC159" s="84">
        <v>0</v>
      </c>
      <c r="BD159" s="84">
        <v>0</v>
      </c>
      <c r="BE159" s="84">
        <v>0</v>
      </c>
      <c r="BF159" s="84">
        <v>0</v>
      </c>
      <c r="BG159" s="84">
        <v>0</v>
      </c>
      <c r="BH159" s="84">
        <v>0</v>
      </c>
      <c r="BI159" s="84">
        <v>0</v>
      </c>
      <c r="BJ159" s="84">
        <v>0</v>
      </c>
      <c r="BK159" s="84">
        <v>8.3399300000000006E-3</v>
      </c>
      <c r="BL159" s="84">
        <v>0</v>
      </c>
      <c r="BM159" s="84">
        <v>0</v>
      </c>
      <c r="BN159" s="84">
        <v>0</v>
      </c>
      <c r="BO159" s="84">
        <v>0</v>
      </c>
      <c r="BP159" s="84">
        <v>0</v>
      </c>
      <c r="BQ159" s="84">
        <v>0</v>
      </c>
      <c r="BR159" s="84">
        <v>0</v>
      </c>
      <c r="BS159" s="84">
        <v>0</v>
      </c>
      <c r="BT159" s="84">
        <v>0</v>
      </c>
      <c r="BU159" s="84">
        <v>0</v>
      </c>
      <c r="BV159" s="84">
        <v>0</v>
      </c>
      <c r="BW159" s="84">
        <v>0</v>
      </c>
      <c r="BX159" s="84">
        <v>0</v>
      </c>
      <c r="BY159" s="84">
        <v>0</v>
      </c>
      <c r="BZ159" s="84">
        <v>0</v>
      </c>
      <c r="CA159" s="84">
        <v>0</v>
      </c>
      <c r="CB159" s="84">
        <v>0</v>
      </c>
      <c r="CC159" s="84">
        <v>0</v>
      </c>
      <c r="CD159" s="84">
        <v>0</v>
      </c>
      <c r="CE159" s="84">
        <v>0</v>
      </c>
      <c r="CF159" s="84">
        <v>0</v>
      </c>
      <c r="CG159" s="84">
        <v>0</v>
      </c>
      <c r="CH159" s="84">
        <v>1.32817E-2</v>
      </c>
      <c r="CI159" s="84">
        <v>0</v>
      </c>
      <c r="CJ159" s="84">
        <v>0</v>
      </c>
      <c r="CK159" s="84">
        <v>0</v>
      </c>
      <c r="CL159" s="84">
        <v>0</v>
      </c>
      <c r="CM159" s="84">
        <v>0</v>
      </c>
      <c r="CN159" s="84">
        <v>0</v>
      </c>
      <c r="CO159" s="84">
        <v>0</v>
      </c>
      <c r="CP159" s="84">
        <v>0</v>
      </c>
      <c r="CQ159" s="84">
        <v>0</v>
      </c>
      <c r="CR159" s="84">
        <v>0</v>
      </c>
      <c r="CS159" s="84">
        <v>0</v>
      </c>
      <c r="CT159" s="84">
        <v>0</v>
      </c>
      <c r="CU159" s="84">
        <v>0</v>
      </c>
      <c r="CV159" s="84">
        <v>0</v>
      </c>
      <c r="CW159" s="84">
        <v>0</v>
      </c>
      <c r="CX159" s="84">
        <v>0</v>
      </c>
      <c r="CY159" s="84">
        <v>0</v>
      </c>
      <c r="CZ159" s="84">
        <v>0</v>
      </c>
      <c r="DA159" s="80"/>
      <c r="DB159" s="2"/>
      <c r="DC159" s="2"/>
      <c r="DD159" s="6"/>
    </row>
    <row r="160" spans="1:108" x14ac:dyDescent="0.25">
      <c r="A160" s="2" t="s">
        <v>483</v>
      </c>
      <c r="B160" s="84">
        <v>0</v>
      </c>
      <c r="C160" s="84">
        <v>0</v>
      </c>
      <c r="D160" s="84">
        <v>0</v>
      </c>
      <c r="E160" s="84">
        <v>0</v>
      </c>
      <c r="F160" s="84">
        <v>0</v>
      </c>
      <c r="G160" s="84">
        <v>0</v>
      </c>
      <c r="H160" s="84">
        <v>0</v>
      </c>
      <c r="I160" s="84">
        <v>0</v>
      </c>
      <c r="J160" s="84">
        <v>0</v>
      </c>
      <c r="K160" s="84">
        <v>0</v>
      </c>
      <c r="L160" s="84">
        <v>0</v>
      </c>
      <c r="M160" s="84">
        <v>0</v>
      </c>
      <c r="N160" s="84">
        <v>0</v>
      </c>
      <c r="O160" s="84">
        <v>0</v>
      </c>
      <c r="P160" s="84">
        <v>0</v>
      </c>
      <c r="Q160" s="84">
        <v>0</v>
      </c>
      <c r="R160" s="84">
        <v>0</v>
      </c>
      <c r="S160" s="84">
        <v>0</v>
      </c>
      <c r="T160" s="84">
        <v>0</v>
      </c>
      <c r="U160" s="84">
        <v>0</v>
      </c>
      <c r="V160" s="84">
        <v>0</v>
      </c>
      <c r="W160" s="84">
        <v>0</v>
      </c>
      <c r="X160" s="84">
        <v>0</v>
      </c>
      <c r="Y160" s="84">
        <v>0</v>
      </c>
      <c r="Z160" s="84">
        <v>0</v>
      </c>
      <c r="AA160" s="84">
        <v>0</v>
      </c>
      <c r="AB160" s="84">
        <v>0</v>
      </c>
      <c r="AC160" s="84">
        <v>0</v>
      </c>
      <c r="AD160" s="84">
        <v>0</v>
      </c>
      <c r="AE160" s="84">
        <v>0</v>
      </c>
      <c r="AF160" s="84">
        <v>0</v>
      </c>
      <c r="AG160" s="84">
        <v>0</v>
      </c>
      <c r="AH160" s="84">
        <v>0</v>
      </c>
      <c r="AI160" s="84">
        <v>0</v>
      </c>
      <c r="AJ160" s="84">
        <v>0</v>
      </c>
      <c r="AK160" s="84">
        <v>0</v>
      </c>
      <c r="AL160" s="84">
        <v>0</v>
      </c>
      <c r="AM160" s="84">
        <v>0</v>
      </c>
      <c r="AN160" s="84">
        <v>0</v>
      </c>
      <c r="AO160" s="84">
        <v>0</v>
      </c>
      <c r="AP160" s="84">
        <v>0</v>
      </c>
      <c r="AQ160" s="84">
        <v>0</v>
      </c>
      <c r="AR160" s="84">
        <v>0</v>
      </c>
      <c r="AS160" s="84">
        <v>0</v>
      </c>
      <c r="AT160" s="84">
        <v>0</v>
      </c>
      <c r="AU160" s="84">
        <v>0</v>
      </c>
      <c r="AV160" s="84">
        <v>0</v>
      </c>
      <c r="AW160" s="84">
        <v>0</v>
      </c>
      <c r="AX160" s="84">
        <v>0</v>
      </c>
      <c r="AY160" s="84">
        <v>0</v>
      </c>
      <c r="AZ160" s="84">
        <v>0</v>
      </c>
      <c r="BA160" s="84">
        <v>0</v>
      </c>
      <c r="BB160" s="84">
        <v>0</v>
      </c>
      <c r="BC160" s="84">
        <v>0</v>
      </c>
      <c r="BD160" s="84">
        <v>0</v>
      </c>
      <c r="BE160" s="84">
        <v>0</v>
      </c>
      <c r="BF160" s="84">
        <v>0</v>
      </c>
      <c r="BG160" s="84">
        <v>0</v>
      </c>
      <c r="BH160" s="84">
        <v>0</v>
      </c>
      <c r="BI160" s="84">
        <v>0</v>
      </c>
      <c r="BJ160" s="84">
        <v>0</v>
      </c>
      <c r="BK160" s="84">
        <v>0</v>
      </c>
      <c r="BL160" s="84">
        <v>0</v>
      </c>
      <c r="BM160" s="84">
        <v>0</v>
      </c>
      <c r="BN160" s="84">
        <v>0</v>
      </c>
      <c r="BO160" s="84">
        <v>0</v>
      </c>
      <c r="BP160" s="84">
        <v>0</v>
      </c>
      <c r="BQ160" s="84">
        <v>0</v>
      </c>
      <c r="BR160" s="84">
        <v>0</v>
      </c>
      <c r="BS160" s="84">
        <v>0</v>
      </c>
      <c r="BT160" s="84">
        <v>0</v>
      </c>
      <c r="BU160" s="84">
        <v>0</v>
      </c>
      <c r="BV160" s="84">
        <v>0</v>
      </c>
      <c r="BW160" s="84">
        <v>0</v>
      </c>
      <c r="BX160" s="84">
        <v>0</v>
      </c>
      <c r="BY160" s="84">
        <v>0</v>
      </c>
      <c r="BZ160" s="84">
        <v>0</v>
      </c>
      <c r="CA160" s="84">
        <v>0</v>
      </c>
      <c r="CB160" s="84">
        <v>0</v>
      </c>
      <c r="CC160" s="84">
        <v>0</v>
      </c>
      <c r="CD160" s="84">
        <v>0</v>
      </c>
      <c r="CE160" s="84">
        <v>0</v>
      </c>
      <c r="CF160" s="84">
        <v>0</v>
      </c>
      <c r="CG160" s="84">
        <v>0</v>
      </c>
      <c r="CH160" s="84">
        <v>0</v>
      </c>
      <c r="CI160" s="84">
        <v>0</v>
      </c>
      <c r="CJ160" s="84">
        <v>0</v>
      </c>
      <c r="CK160" s="84">
        <v>0</v>
      </c>
      <c r="CL160" s="84">
        <v>0</v>
      </c>
      <c r="CM160" s="84">
        <v>0</v>
      </c>
      <c r="CN160" s="84">
        <v>0</v>
      </c>
      <c r="CO160" s="84">
        <v>0</v>
      </c>
      <c r="CP160" s="84">
        <v>0</v>
      </c>
      <c r="CQ160" s="84">
        <v>0</v>
      </c>
      <c r="CR160" s="84">
        <v>0</v>
      </c>
      <c r="CS160" s="84">
        <v>0</v>
      </c>
      <c r="CT160" s="84">
        <v>0</v>
      </c>
      <c r="CU160" s="84">
        <v>0</v>
      </c>
      <c r="CV160" s="84">
        <v>0</v>
      </c>
      <c r="CW160" s="84">
        <v>0</v>
      </c>
      <c r="CX160" s="84">
        <v>0</v>
      </c>
      <c r="CY160" s="84">
        <v>0</v>
      </c>
      <c r="CZ160" s="84">
        <v>0</v>
      </c>
      <c r="DA160" s="80"/>
      <c r="DB160" s="2"/>
      <c r="DC160" s="2"/>
      <c r="DD160" s="6"/>
    </row>
    <row r="161" spans="1:108" x14ac:dyDescent="0.25">
      <c r="A161" s="2" t="s">
        <v>486</v>
      </c>
      <c r="B161" s="84">
        <v>0</v>
      </c>
      <c r="C161" s="84">
        <v>0</v>
      </c>
      <c r="D161" s="84">
        <v>0</v>
      </c>
      <c r="E161" s="84">
        <v>0</v>
      </c>
      <c r="F161" s="84">
        <v>0</v>
      </c>
      <c r="G161" s="84">
        <v>0</v>
      </c>
      <c r="H161" s="84">
        <v>0</v>
      </c>
      <c r="I161" s="84">
        <v>0</v>
      </c>
      <c r="J161" s="84">
        <v>0</v>
      </c>
      <c r="K161" s="84">
        <v>0</v>
      </c>
      <c r="L161" s="84">
        <v>0</v>
      </c>
      <c r="M161" s="84">
        <v>0</v>
      </c>
      <c r="N161" s="84">
        <v>0</v>
      </c>
      <c r="O161" s="84">
        <v>0</v>
      </c>
      <c r="P161" s="84">
        <v>0</v>
      </c>
      <c r="Q161" s="84">
        <v>0</v>
      </c>
      <c r="R161" s="84">
        <v>0</v>
      </c>
      <c r="S161" s="84">
        <v>0</v>
      </c>
      <c r="T161" s="84">
        <v>0</v>
      </c>
      <c r="U161" s="84">
        <v>0</v>
      </c>
      <c r="V161" s="84">
        <v>0</v>
      </c>
      <c r="W161" s="84">
        <v>0</v>
      </c>
      <c r="X161" s="84">
        <v>0</v>
      </c>
      <c r="Y161" s="84">
        <v>0</v>
      </c>
      <c r="Z161" s="84">
        <v>0</v>
      </c>
      <c r="AA161" s="84">
        <v>0</v>
      </c>
      <c r="AB161" s="84">
        <v>0</v>
      </c>
      <c r="AC161" s="84">
        <v>0</v>
      </c>
      <c r="AD161" s="84">
        <v>0</v>
      </c>
      <c r="AE161" s="84">
        <v>0</v>
      </c>
      <c r="AF161" s="84">
        <v>0</v>
      </c>
      <c r="AG161" s="84">
        <v>0</v>
      </c>
      <c r="AH161" s="84">
        <v>0</v>
      </c>
      <c r="AI161" s="84">
        <v>0</v>
      </c>
      <c r="AJ161" s="84">
        <v>0</v>
      </c>
      <c r="AK161" s="84">
        <v>0</v>
      </c>
      <c r="AL161" s="84">
        <v>0</v>
      </c>
      <c r="AM161" s="84">
        <v>0</v>
      </c>
      <c r="AN161" s="84">
        <v>0</v>
      </c>
      <c r="AO161" s="84">
        <v>0</v>
      </c>
      <c r="AP161" s="84">
        <v>0</v>
      </c>
      <c r="AQ161" s="84">
        <v>0</v>
      </c>
      <c r="AR161" s="84">
        <v>0</v>
      </c>
      <c r="AS161" s="84">
        <v>0</v>
      </c>
      <c r="AT161" s="84">
        <v>0</v>
      </c>
      <c r="AU161" s="84">
        <v>0</v>
      </c>
      <c r="AV161" s="84">
        <v>0</v>
      </c>
      <c r="AW161" s="84">
        <v>0</v>
      </c>
      <c r="AX161" s="84">
        <v>0</v>
      </c>
      <c r="AY161" s="84">
        <v>0</v>
      </c>
      <c r="AZ161" s="84">
        <v>0</v>
      </c>
      <c r="BA161" s="84">
        <v>0</v>
      </c>
      <c r="BB161" s="84">
        <v>0</v>
      </c>
      <c r="BC161" s="84">
        <v>0</v>
      </c>
      <c r="BD161" s="84">
        <v>0</v>
      </c>
      <c r="BE161" s="84">
        <v>0</v>
      </c>
      <c r="BF161" s="84">
        <v>0</v>
      </c>
      <c r="BG161" s="84">
        <v>0</v>
      </c>
      <c r="BH161" s="84">
        <v>0</v>
      </c>
      <c r="BI161" s="84">
        <v>0</v>
      </c>
      <c r="BJ161" s="84">
        <v>0</v>
      </c>
      <c r="BK161" s="84">
        <v>4.28575E-4</v>
      </c>
      <c r="BL161" s="84">
        <v>0</v>
      </c>
      <c r="BM161" s="84">
        <v>0</v>
      </c>
      <c r="BN161" s="84">
        <v>0</v>
      </c>
      <c r="BO161" s="84">
        <v>0</v>
      </c>
      <c r="BP161" s="84">
        <v>0</v>
      </c>
      <c r="BQ161" s="84">
        <v>0</v>
      </c>
      <c r="BR161" s="84">
        <v>0</v>
      </c>
      <c r="BS161" s="84">
        <v>0</v>
      </c>
      <c r="BT161" s="84">
        <v>0</v>
      </c>
      <c r="BU161" s="84">
        <v>0</v>
      </c>
      <c r="BV161" s="84">
        <v>0</v>
      </c>
      <c r="BW161" s="84">
        <v>0</v>
      </c>
      <c r="BX161" s="84">
        <v>0</v>
      </c>
      <c r="BY161" s="84">
        <v>0</v>
      </c>
      <c r="BZ161" s="84">
        <v>0</v>
      </c>
      <c r="CA161" s="84">
        <v>0</v>
      </c>
      <c r="CB161" s="84">
        <v>0</v>
      </c>
      <c r="CC161" s="84">
        <v>0</v>
      </c>
      <c r="CD161" s="84">
        <v>0</v>
      </c>
      <c r="CE161" s="84">
        <v>0</v>
      </c>
      <c r="CF161" s="84">
        <v>0</v>
      </c>
      <c r="CG161" s="84">
        <v>0</v>
      </c>
      <c r="CH161" s="84">
        <v>7.2493000000000004E-4</v>
      </c>
      <c r="CI161" s="84">
        <v>0</v>
      </c>
      <c r="CJ161" s="84">
        <v>0</v>
      </c>
      <c r="CK161" s="84">
        <v>0</v>
      </c>
      <c r="CL161" s="84">
        <v>0</v>
      </c>
      <c r="CM161" s="84">
        <v>0</v>
      </c>
      <c r="CN161" s="84">
        <v>0</v>
      </c>
      <c r="CO161" s="84">
        <v>0</v>
      </c>
      <c r="CP161" s="84">
        <v>0</v>
      </c>
      <c r="CQ161" s="84">
        <v>0</v>
      </c>
      <c r="CR161" s="84">
        <v>0</v>
      </c>
      <c r="CS161" s="84">
        <v>0</v>
      </c>
      <c r="CT161" s="84">
        <v>0</v>
      </c>
      <c r="CU161" s="84">
        <v>0</v>
      </c>
      <c r="CV161" s="84">
        <v>0</v>
      </c>
      <c r="CW161" s="84">
        <v>0</v>
      </c>
      <c r="CX161" s="84">
        <v>0</v>
      </c>
      <c r="CY161" s="84">
        <v>0</v>
      </c>
      <c r="CZ161" s="84">
        <v>0</v>
      </c>
      <c r="DA161" s="80"/>
      <c r="DB161" s="2"/>
      <c r="DC161" s="2"/>
      <c r="DD161" s="6"/>
    </row>
    <row r="162" spans="1:108" x14ac:dyDescent="0.25">
      <c r="A162" s="2" t="s">
        <v>489</v>
      </c>
      <c r="B162" s="84">
        <v>0</v>
      </c>
      <c r="C162" s="84">
        <v>0</v>
      </c>
      <c r="D162" s="84">
        <v>0</v>
      </c>
      <c r="E162" s="84">
        <v>0</v>
      </c>
      <c r="F162" s="84">
        <v>0</v>
      </c>
      <c r="G162" s="84">
        <v>0</v>
      </c>
      <c r="H162" s="84">
        <v>0</v>
      </c>
      <c r="I162" s="84">
        <v>0</v>
      </c>
      <c r="J162" s="84">
        <v>0</v>
      </c>
      <c r="K162" s="84">
        <v>0</v>
      </c>
      <c r="L162" s="84">
        <v>0</v>
      </c>
      <c r="M162" s="84">
        <v>0</v>
      </c>
      <c r="N162" s="84">
        <v>0</v>
      </c>
      <c r="O162" s="84">
        <v>0</v>
      </c>
      <c r="P162" s="84">
        <v>0</v>
      </c>
      <c r="Q162" s="84">
        <v>0</v>
      </c>
      <c r="R162" s="84">
        <v>0</v>
      </c>
      <c r="S162" s="84">
        <v>0</v>
      </c>
      <c r="T162" s="84">
        <v>0</v>
      </c>
      <c r="U162" s="84">
        <v>0</v>
      </c>
      <c r="V162" s="84">
        <v>0</v>
      </c>
      <c r="W162" s="84">
        <v>0</v>
      </c>
      <c r="X162" s="84">
        <v>0</v>
      </c>
      <c r="Y162" s="84">
        <v>0</v>
      </c>
      <c r="Z162" s="84">
        <v>0</v>
      </c>
      <c r="AA162" s="84">
        <v>0</v>
      </c>
      <c r="AB162" s="84">
        <v>0</v>
      </c>
      <c r="AC162" s="84">
        <v>0</v>
      </c>
      <c r="AD162" s="84">
        <v>0</v>
      </c>
      <c r="AE162" s="84">
        <v>0</v>
      </c>
      <c r="AF162" s="84">
        <v>0</v>
      </c>
      <c r="AG162" s="84">
        <v>0</v>
      </c>
      <c r="AH162" s="84">
        <v>0</v>
      </c>
      <c r="AI162" s="84">
        <v>0</v>
      </c>
      <c r="AJ162" s="84">
        <v>0</v>
      </c>
      <c r="AK162" s="84">
        <v>0</v>
      </c>
      <c r="AL162" s="84">
        <v>0</v>
      </c>
      <c r="AM162" s="84">
        <v>0</v>
      </c>
      <c r="AN162" s="84">
        <v>0</v>
      </c>
      <c r="AO162" s="84">
        <v>0</v>
      </c>
      <c r="AP162" s="84">
        <v>0</v>
      </c>
      <c r="AQ162" s="84">
        <v>0</v>
      </c>
      <c r="AR162" s="84">
        <v>0</v>
      </c>
      <c r="AS162" s="84">
        <v>0</v>
      </c>
      <c r="AT162" s="84">
        <v>0</v>
      </c>
      <c r="AU162" s="84">
        <v>0</v>
      </c>
      <c r="AV162" s="84">
        <v>0</v>
      </c>
      <c r="AW162" s="84">
        <v>0</v>
      </c>
      <c r="AX162" s="84">
        <v>0</v>
      </c>
      <c r="AY162" s="84">
        <v>0</v>
      </c>
      <c r="AZ162" s="84">
        <v>0</v>
      </c>
      <c r="BA162" s="84">
        <v>0</v>
      </c>
      <c r="BB162" s="84">
        <v>0</v>
      </c>
      <c r="BC162" s="84">
        <v>0</v>
      </c>
      <c r="BD162" s="84">
        <v>0</v>
      </c>
      <c r="BE162" s="84">
        <v>0</v>
      </c>
      <c r="BF162" s="84">
        <v>0</v>
      </c>
      <c r="BG162" s="84">
        <v>0</v>
      </c>
      <c r="BH162" s="84">
        <v>0</v>
      </c>
      <c r="BI162" s="84">
        <v>0</v>
      </c>
      <c r="BJ162" s="84">
        <v>0</v>
      </c>
      <c r="BK162" s="84">
        <v>3.3355E-4</v>
      </c>
      <c r="BL162" s="84">
        <v>0</v>
      </c>
      <c r="BM162" s="84">
        <v>0</v>
      </c>
      <c r="BN162" s="84">
        <v>0</v>
      </c>
      <c r="BO162" s="84">
        <v>0</v>
      </c>
      <c r="BP162" s="84">
        <v>0</v>
      </c>
      <c r="BQ162" s="84">
        <v>0</v>
      </c>
      <c r="BR162" s="84">
        <v>0</v>
      </c>
      <c r="BS162" s="84">
        <v>0</v>
      </c>
      <c r="BT162" s="84">
        <v>0</v>
      </c>
      <c r="BU162" s="84">
        <v>0</v>
      </c>
      <c r="BV162" s="84">
        <v>0</v>
      </c>
      <c r="BW162" s="84">
        <v>0</v>
      </c>
      <c r="BX162" s="84">
        <v>0</v>
      </c>
      <c r="BY162" s="84">
        <v>0</v>
      </c>
      <c r="BZ162" s="84">
        <v>0</v>
      </c>
      <c r="CA162" s="84">
        <v>0</v>
      </c>
      <c r="CB162" s="84">
        <v>0</v>
      </c>
      <c r="CC162" s="84">
        <v>0</v>
      </c>
      <c r="CD162" s="84">
        <v>0</v>
      </c>
      <c r="CE162" s="84">
        <v>0</v>
      </c>
      <c r="CF162" s="84">
        <v>0</v>
      </c>
      <c r="CG162" s="84">
        <v>0</v>
      </c>
      <c r="CH162" s="84">
        <v>5.6419700000000001E-4</v>
      </c>
      <c r="CI162" s="84">
        <v>0</v>
      </c>
      <c r="CJ162" s="84">
        <v>0</v>
      </c>
      <c r="CK162" s="84">
        <v>0</v>
      </c>
      <c r="CL162" s="84">
        <v>0</v>
      </c>
      <c r="CM162" s="84">
        <v>0</v>
      </c>
      <c r="CN162" s="84">
        <v>0</v>
      </c>
      <c r="CO162" s="84">
        <v>0</v>
      </c>
      <c r="CP162" s="84">
        <v>0</v>
      </c>
      <c r="CQ162" s="84">
        <v>0</v>
      </c>
      <c r="CR162" s="84">
        <v>0</v>
      </c>
      <c r="CS162" s="84">
        <v>0</v>
      </c>
      <c r="CT162" s="84">
        <v>0</v>
      </c>
      <c r="CU162" s="84">
        <v>0</v>
      </c>
      <c r="CV162" s="84">
        <v>0</v>
      </c>
      <c r="CW162" s="84">
        <v>0</v>
      </c>
      <c r="CX162" s="84">
        <v>0</v>
      </c>
      <c r="CY162" s="84">
        <v>0</v>
      </c>
      <c r="CZ162" s="84">
        <v>0</v>
      </c>
      <c r="DA162" s="80"/>
      <c r="DB162" s="2"/>
      <c r="DC162" s="2"/>
      <c r="DD162" s="6"/>
    </row>
    <row r="163" spans="1:108" x14ac:dyDescent="0.25">
      <c r="A163" s="2" t="s">
        <v>678</v>
      </c>
      <c r="B163" s="84">
        <v>0</v>
      </c>
      <c r="C163" s="84">
        <v>0</v>
      </c>
      <c r="D163" s="84">
        <v>0</v>
      </c>
      <c r="E163" s="84">
        <v>0</v>
      </c>
      <c r="F163" s="84">
        <v>0</v>
      </c>
      <c r="G163" s="84">
        <v>0</v>
      </c>
      <c r="H163" s="84">
        <v>0</v>
      </c>
      <c r="I163" s="84">
        <v>0</v>
      </c>
      <c r="J163" s="84">
        <v>0</v>
      </c>
      <c r="K163" s="84">
        <v>0</v>
      </c>
      <c r="L163" s="84">
        <v>0</v>
      </c>
      <c r="M163" s="84">
        <v>0</v>
      </c>
      <c r="N163" s="84">
        <v>0</v>
      </c>
      <c r="O163" s="84">
        <v>0</v>
      </c>
      <c r="P163" s="84">
        <v>0</v>
      </c>
      <c r="Q163" s="84">
        <v>0</v>
      </c>
      <c r="R163" s="84">
        <v>0</v>
      </c>
      <c r="S163" s="84">
        <v>0</v>
      </c>
      <c r="T163" s="84">
        <v>0</v>
      </c>
      <c r="U163" s="84">
        <v>0</v>
      </c>
      <c r="V163" s="84">
        <v>0</v>
      </c>
      <c r="W163" s="84">
        <v>0</v>
      </c>
      <c r="X163" s="84">
        <v>0</v>
      </c>
      <c r="Y163" s="84">
        <v>0</v>
      </c>
      <c r="Z163" s="84">
        <v>0</v>
      </c>
      <c r="AA163" s="84">
        <v>0</v>
      </c>
      <c r="AB163" s="84">
        <v>0</v>
      </c>
      <c r="AC163" s="84">
        <v>0</v>
      </c>
      <c r="AD163" s="84">
        <v>0</v>
      </c>
      <c r="AE163" s="84">
        <v>0</v>
      </c>
      <c r="AF163" s="84">
        <v>0</v>
      </c>
      <c r="AG163" s="84">
        <v>0</v>
      </c>
      <c r="AH163" s="84">
        <v>0</v>
      </c>
      <c r="AI163" s="84">
        <v>0</v>
      </c>
      <c r="AJ163" s="84">
        <v>0</v>
      </c>
      <c r="AK163" s="84">
        <v>0</v>
      </c>
      <c r="AL163" s="84">
        <v>0</v>
      </c>
      <c r="AM163" s="84">
        <v>0</v>
      </c>
      <c r="AN163" s="84">
        <v>0</v>
      </c>
      <c r="AO163" s="84">
        <v>0</v>
      </c>
      <c r="AP163" s="84">
        <v>0</v>
      </c>
      <c r="AQ163" s="84">
        <v>0</v>
      </c>
      <c r="AR163" s="84">
        <v>0</v>
      </c>
      <c r="AS163" s="84">
        <v>0</v>
      </c>
      <c r="AT163" s="84">
        <v>0</v>
      </c>
      <c r="AU163" s="84">
        <v>0</v>
      </c>
      <c r="AV163" s="84">
        <v>0</v>
      </c>
      <c r="AW163" s="84">
        <v>0</v>
      </c>
      <c r="AX163" s="84">
        <v>0</v>
      </c>
      <c r="AY163" s="84">
        <v>0</v>
      </c>
      <c r="AZ163" s="84">
        <v>0</v>
      </c>
      <c r="BA163" s="84">
        <v>0</v>
      </c>
      <c r="BB163" s="84">
        <v>0</v>
      </c>
      <c r="BC163" s="84">
        <v>0</v>
      </c>
      <c r="BD163" s="84">
        <v>0</v>
      </c>
      <c r="BE163" s="84">
        <v>0</v>
      </c>
      <c r="BF163" s="84">
        <v>0</v>
      </c>
      <c r="BG163" s="84">
        <v>0</v>
      </c>
      <c r="BH163" s="84">
        <v>0</v>
      </c>
      <c r="BI163" s="84">
        <v>0</v>
      </c>
      <c r="BJ163" s="84">
        <v>0</v>
      </c>
      <c r="BK163" s="84">
        <v>0</v>
      </c>
      <c r="BL163" s="84">
        <v>9.1484000000000004E-17</v>
      </c>
      <c r="BM163" s="84">
        <v>0</v>
      </c>
      <c r="BN163" s="84">
        <v>0</v>
      </c>
      <c r="BO163" s="84">
        <v>0</v>
      </c>
      <c r="BP163" s="84">
        <v>0</v>
      </c>
      <c r="BQ163" s="84">
        <v>0</v>
      </c>
      <c r="BR163" s="84">
        <v>0</v>
      </c>
      <c r="BS163" s="84">
        <v>0</v>
      </c>
      <c r="BT163" s="84">
        <v>0</v>
      </c>
      <c r="BU163" s="84">
        <v>0</v>
      </c>
      <c r="BV163" s="84">
        <v>0</v>
      </c>
      <c r="BW163" s="84">
        <v>0</v>
      </c>
      <c r="BX163" s="84">
        <v>0</v>
      </c>
      <c r="BY163" s="84">
        <v>0</v>
      </c>
      <c r="BZ163" s="84">
        <v>0</v>
      </c>
      <c r="CA163" s="84">
        <v>0</v>
      </c>
      <c r="CB163" s="84">
        <v>0</v>
      </c>
      <c r="CC163" s="84">
        <v>0</v>
      </c>
      <c r="CD163" s="84">
        <v>0</v>
      </c>
      <c r="CE163" s="84">
        <v>0</v>
      </c>
      <c r="CF163" s="84">
        <v>0</v>
      </c>
      <c r="CG163" s="84">
        <v>0</v>
      </c>
      <c r="CH163" s="84">
        <v>0</v>
      </c>
      <c r="CI163" s="84">
        <v>2.9263999999999998E-2</v>
      </c>
      <c r="CJ163" s="84">
        <v>0</v>
      </c>
      <c r="CK163" s="84">
        <v>0</v>
      </c>
      <c r="CL163" s="84">
        <v>0</v>
      </c>
      <c r="CM163" s="84">
        <v>0</v>
      </c>
      <c r="CN163" s="84">
        <v>0</v>
      </c>
      <c r="CO163" s="84">
        <v>0</v>
      </c>
      <c r="CP163" s="84">
        <v>0</v>
      </c>
      <c r="CQ163" s="84">
        <v>0</v>
      </c>
      <c r="CR163" s="84">
        <v>0</v>
      </c>
      <c r="CS163" s="84">
        <v>0</v>
      </c>
      <c r="CT163" s="84">
        <v>0</v>
      </c>
      <c r="CU163" s="84">
        <v>0</v>
      </c>
      <c r="CV163" s="84">
        <v>0</v>
      </c>
      <c r="CW163" s="84">
        <v>0</v>
      </c>
      <c r="CX163" s="84">
        <v>0</v>
      </c>
      <c r="CY163" s="84">
        <v>0</v>
      </c>
      <c r="CZ163" s="84">
        <v>0</v>
      </c>
      <c r="DA163" s="80"/>
      <c r="DB163" s="2"/>
      <c r="DC163" s="2"/>
      <c r="DD163" s="6"/>
    </row>
    <row r="164" spans="1:108" x14ac:dyDescent="0.25">
      <c r="A164" s="2" t="s">
        <v>679</v>
      </c>
      <c r="B164" s="84">
        <v>0</v>
      </c>
      <c r="C164" s="84">
        <v>0</v>
      </c>
      <c r="D164" s="84">
        <v>0</v>
      </c>
      <c r="E164" s="84">
        <v>0</v>
      </c>
      <c r="F164" s="84">
        <v>0</v>
      </c>
      <c r="G164" s="84">
        <v>0</v>
      </c>
      <c r="H164" s="84">
        <v>0</v>
      </c>
      <c r="I164" s="84">
        <v>0</v>
      </c>
      <c r="J164" s="84">
        <v>0</v>
      </c>
      <c r="K164" s="84">
        <v>0</v>
      </c>
      <c r="L164" s="84">
        <v>0</v>
      </c>
      <c r="M164" s="84">
        <v>0</v>
      </c>
      <c r="N164" s="84">
        <v>0</v>
      </c>
      <c r="O164" s="84">
        <v>0</v>
      </c>
      <c r="P164" s="84">
        <v>0</v>
      </c>
      <c r="Q164" s="84">
        <v>0</v>
      </c>
      <c r="R164" s="84">
        <v>0</v>
      </c>
      <c r="S164" s="84">
        <v>0</v>
      </c>
      <c r="T164" s="84">
        <v>0</v>
      </c>
      <c r="U164" s="84">
        <v>0</v>
      </c>
      <c r="V164" s="84">
        <v>0</v>
      </c>
      <c r="W164" s="84">
        <v>0</v>
      </c>
      <c r="X164" s="84">
        <v>0</v>
      </c>
      <c r="Y164" s="84">
        <v>0</v>
      </c>
      <c r="Z164" s="84">
        <v>0</v>
      </c>
      <c r="AA164" s="84">
        <v>0</v>
      </c>
      <c r="AB164" s="84">
        <v>0</v>
      </c>
      <c r="AC164" s="84">
        <v>0</v>
      </c>
      <c r="AD164" s="84">
        <v>0</v>
      </c>
      <c r="AE164" s="84">
        <v>0</v>
      </c>
      <c r="AF164" s="84">
        <v>0</v>
      </c>
      <c r="AG164" s="84">
        <v>0</v>
      </c>
      <c r="AH164" s="84">
        <v>0</v>
      </c>
      <c r="AI164" s="84">
        <v>0</v>
      </c>
      <c r="AJ164" s="84">
        <v>0</v>
      </c>
      <c r="AK164" s="84">
        <v>0</v>
      </c>
      <c r="AL164" s="84">
        <v>0</v>
      </c>
      <c r="AM164" s="84">
        <v>0</v>
      </c>
      <c r="AN164" s="84">
        <v>0</v>
      </c>
      <c r="AO164" s="84">
        <v>0</v>
      </c>
      <c r="AP164" s="84">
        <v>0</v>
      </c>
      <c r="AQ164" s="84">
        <v>0</v>
      </c>
      <c r="AR164" s="84">
        <v>0</v>
      </c>
      <c r="AS164" s="84">
        <v>0</v>
      </c>
      <c r="AT164" s="84">
        <v>0</v>
      </c>
      <c r="AU164" s="84">
        <v>0</v>
      </c>
      <c r="AV164" s="84">
        <v>0</v>
      </c>
      <c r="AW164" s="84">
        <v>0</v>
      </c>
      <c r="AX164" s="84">
        <v>0</v>
      </c>
      <c r="AY164" s="84">
        <v>0</v>
      </c>
      <c r="AZ164" s="84">
        <v>0</v>
      </c>
      <c r="BA164" s="84">
        <v>0</v>
      </c>
      <c r="BB164" s="84">
        <v>0</v>
      </c>
      <c r="BC164" s="84">
        <v>0</v>
      </c>
      <c r="BD164" s="84">
        <v>0</v>
      </c>
      <c r="BE164" s="84">
        <v>0</v>
      </c>
      <c r="BF164" s="84">
        <v>0</v>
      </c>
      <c r="BG164" s="84">
        <v>0</v>
      </c>
      <c r="BH164" s="84">
        <v>0</v>
      </c>
      <c r="BI164" s="84">
        <v>0</v>
      </c>
      <c r="BJ164" s="84">
        <v>8.7534100000000004E-2</v>
      </c>
      <c r="BK164" s="84">
        <v>0</v>
      </c>
      <c r="BL164" s="84">
        <v>0</v>
      </c>
      <c r="BM164" s="84">
        <v>0</v>
      </c>
      <c r="BN164" s="84">
        <v>0</v>
      </c>
      <c r="BO164" s="84">
        <v>0</v>
      </c>
      <c r="BP164" s="84">
        <v>0</v>
      </c>
      <c r="BQ164" s="84">
        <v>0</v>
      </c>
      <c r="BR164" s="84">
        <v>0</v>
      </c>
      <c r="BS164" s="84">
        <v>0</v>
      </c>
      <c r="BT164" s="84">
        <v>0</v>
      </c>
      <c r="BU164" s="84">
        <v>0</v>
      </c>
      <c r="BV164" s="84">
        <v>0</v>
      </c>
      <c r="BW164" s="84">
        <v>0</v>
      </c>
      <c r="BX164" s="84">
        <v>0</v>
      </c>
      <c r="BY164" s="84">
        <v>0</v>
      </c>
      <c r="BZ164" s="84">
        <v>0</v>
      </c>
      <c r="CA164" s="84">
        <v>0</v>
      </c>
      <c r="CB164" s="84">
        <v>0</v>
      </c>
      <c r="CC164" s="84">
        <v>0</v>
      </c>
      <c r="CD164" s="84">
        <v>0</v>
      </c>
      <c r="CE164" s="84">
        <v>0</v>
      </c>
      <c r="CF164" s="84">
        <v>0</v>
      </c>
      <c r="CG164" s="84">
        <v>0</v>
      </c>
      <c r="CH164" s="84">
        <v>2.1840100000000001E-2</v>
      </c>
      <c r="CI164" s="84">
        <v>2.65115E-2</v>
      </c>
      <c r="CJ164" s="84">
        <v>0</v>
      </c>
      <c r="CK164" s="84">
        <v>0</v>
      </c>
      <c r="CL164" s="84">
        <v>0</v>
      </c>
      <c r="CM164" s="84">
        <v>0</v>
      </c>
      <c r="CN164" s="84">
        <v>0</v>
      </c>
      <c r="CO164" s="84">
        <v>0</v>
      </c>
      <c r="CP164" s="84">
        <v>0</v>
      </c>
      <c r="CQ164" s="84">
        <v>0</v>
      </c>
      <c r="CR164" s="84">
        <v>0</v>
      </c>
      <c r="CS164" s="84">
        <v>0</v>
      </c>
      <c r="CT164" s="84">
        <v>0</v>
      </c>
      <c r="CU164" s="84">
        <v>0</v>
      </c>
      <c r="CV164" s="84">
        <v>0</v>
      </c>
      <c r="CW164" s="84">
        <v>0</v>
      </c>
      <c r="CX164" s="84">
        <v>0</v>
      </c>
      <c r="CY164" s="84">
        <v>0</v>
      </c>
      <c r="CZ164" s="84">
        <v>5.7562900000000003E-4</v>
      </c>
      <c r="DA164" s="80"/>
      <c r="DB164" s="2"/>
      <c r="DC164" s="2"/>
      <c r="DD164" s="6"/>
    </row>
    <row r="165" spans="1:108" x14ac:dyDescent="0.25">
      <c r="A165" s="2" t="s">
        <v>680</v>
      </c>
      <c r="B165" s="84">
        <v>0</v>
      </c>
      <c r="C165" s="84">
        <v>0</v>
      </c>
      <c r="D165" s="84">
        <v>0</v>
      </c>
      <c r="E165" s="84">
        <v>0</v>
      </c>
      <c r="F165" s="84">
        <v>0</v>
      </c>
      <c r="G165" s="84">
        <v>0</v>
      </c>
      <c r="H165" s="84">
        <v>0</v>
      </c>
      <c r="I165" s="84">
        <v>0</v>
      </c>
      <c r="J165" s="84">
        <v>0</v>
      </c>
      <c r="K165" s="84">
        <v>0</v>
      </c>
      <c r="L165" s="84">
        <v>0</v>
      </c>
      <c r="M165" s="84">
        <v>0</v>
      </c>
      <c r="N165" s="84">
        <v>0</v>
      </c>
      <c r="O165" s="84">
        <v>0</v>
      </c>
      <c r="P165" s="84">
        <v>0</v>
      </c>
      <c r="Q165" s="84">
        <v>0</v>
      </c>
      <c r="R165" s="84">
        <v>0</v>
      </c>
      <c r="S165" s="84">
        <v>0</v>
      </c>
      <c r="T165" s="84">
        <v>0</v>
      </c>
      <c r="U165" s="84">
        <v>0</v>
      </c>
      <c r="V165" s="84">
        <v>0</v>
      </c>
      <c r="W165" s="84">
        <v>0</v>
      </c>
      <c r="X165" s="84">
        <v>0</v>
      </c>
      <c r="Y165" s="84">
        <v>0</v>
      </c>
      <c r="Z165" s="84">
        <v>0</v>
      </c>
      <c r="AA165" s="84">
        <v>0</v>
      </c>
      <c r="AB165" s="84">
        <v>0</v>
      </c>
      <c r="AC165" s="84">
        <v>0</v>
      </c>
      <c r="AD165" s="84">
        <v>0</v>
      </c>
      <c r="AE165" s="84">
        <v>0</v>
      </c>
      <c r="AF165" s="84">
        <v>0</v>
      </c>
      <c r="AG165" s="84">
        <v>0</v>
      </c>
      <c r="AH165" s="84">
        <v>0</v>
      </c>
      <c r="AI165" s="84">
        <v>0</v>
      </c>
      <c r="AJ165" s="84">
        <v>0</v>
      </c>
      <c r="AK165" s="84">
        <v>0</v>
      </c>
      <c r="AL165" s="84">
        <v>0</v>
      </c>
      <c r="AM165" s="84">
        <v>0</v>
      </c>
      <c r="AN165" s="84">
        <v>0</v>
      </c>
      <c r="AO165" s="84">
        <v>0</v>
      </c>
      <c r="AP165" s="84">
        <v>0</v>
      </c>
      <c r="AQ165" s="84">
        <v>0</v>
      </c>
      <c r="AR165" s="84">
        <v>0</v>
      </c>
      <c r="AS165" s="84">
        <v>0</v>
      </c>
      <c r="AT165" s="84">
        <v>0</v>
      </c>
      <c r="AU165" s="84">
        <v>0</v>
      </c>
      <c r="AV165" s="84">
        <v>0</v>
      </c>
      <c r="AW165" s="84">
        <v>0</v>
      </c>
      <c r="AX165" s="84">
        <v>0</v>
      </c>
      <c r="AY165" s="84">
        <v>0</v>
      </c>
      <c r="AZ165" s="84">
        <v>0</v>
      </c>
      <c r="BA165" s="84">
        <v>0</v>
      </c>
      <c r="BB165" s="84">
        <v>0</v>
      </c>
      <c r="BC165" s="84">
        <v>0</v>
      </c>
      <c r="BD165" s="84">
        <v>0</v>
      </c>
      <c r="BE165" s="84">
        <v>0</v>
      </c>
      <c r="BF165" s="84">
        <v>0</v>
      </c>
      <c r="BG165" s="84">
        <v>0</v>
      </c>
      <c r="BH165" s="84">
        <v>0</v>
      </c>
      <c r="BI165" s="84">
        <v>0</v>
      </c>
      <c r="BJ165" s="84">
        <v>0</v>
      </c>
      <c r="BK165" s="84">
        <v>0</v>
      </c>
      <c r="BL165" s="84">
        <v>0</v>
      </c>
      <c r="BM165" s="84">
        <v>5.59535E-17</v>
      </c>
      <c r="BN165" s="84">
        <v>0</v>
      </c>
      <c r="BO165" s="84">
        <v>4.3284500000000001E-17</v>
      </c>
      <c r="BP165" s="84">
        <v>0</v>
      </c>
      <c r="BQ165" s="84">
        <v>0</v>
      </c>
      <c r="BR165" s="84">
        <v>0</v>
      </c>
      <c r="BS165" s="84">
        <v>0.12531400000000001</v>
      </c>
      <c r="BT165" s="84">
        <v>5.0704899999999997E-2</v>
      </c>
      <c r="BU165" s="84">
        <v>0</v>
      </c>
      <c r="BV165" s="84">
        <v>0</v>
      </c>
      <c r="BW165" s="84">
        <v>0</v>
      </c>
      <c r="BX165" s="84">
        <v>0</v>
      </c>
      <c r="BY165" s="84">
        <v>0</v>
      </c>
      <c r="BZ165" s="84">
        <v>0</v>
      </c>
      <c r="CA165" s="84">
        <v>0</v>
      </c>
      <c r="CB165" s="84">
        <v>0</v>
      </c>
      <c r="CC165" s="84">
        <v>0</v>
      </c>
      <c r="CD165" s="84">
        <v>0</v>
      </c>
      <c r="CE165" s="84">
        <v>0.125419</v>
      </c>
      <c r="CF165" s="84">
        <v>0</v>
      </c>
      <c r="CG165" s="84">
        <v>0.17339599999999999</v>
      </c>
      <c r="CH165" s="84">
        <v>0</v>
      </c>
      <c r="CI165" s="84">
        <v>0</v>
      </c>
      <c r="CJ165" s="84">
        <v>0</v>
      </c>
      <c r="CK165" s="84">
        <v>0</v>
      </c>
      <c r="CL165" s="84">
        <v>0</v>
      </c>
      <c r="CM165" s="84">
        <v>0</v>
      </c>
      <c r="CN165" s="84">
        <v>0</v>
      </c>
      <c r="CO165" s="84">
        <v>0</v>
      </c>
      <c r="CP165" s="84">
        <v>0</v>
      </c>
      <c r="CQ165" s="84">
        <v>0</v>
      </c>
      <c r="CR165" s="84">
        <v>0</v>
      </c>
      <c r="CS165" s="84">
        <v>0</v>
      </c>
      <c r="CT165" s="84">
        <v>0</v>
      </c>
      <c r="CU165" s="84">
        <v>0</v>
      </c>
      <c r="CV165" s="84">
        <v>0</v>
      </c>
      <c r="CW165" s="84">
        <v>0</v>
      </c>
      <c r="CX165" s="84">
        <v>0</v>
      </c>
      <c r="CY165" s="84">
        <v>0</v>
      </c>
      <c r="CZ165" s="84">
        <v>8.4065299999999996E-2</v>
      </c>
      <c r="DA165" s="80"/>
      <c r="DB165" s="2"/>
      <c r="DC165" s="2"/>
      <c r="DD165" s="6"/>
    </row>
    <row r="166" spans="1:108" x14ac:dyDescent="0.25">
      <c r="A166" s="2" t="s">
        <v>681</v>
      </c>
      <c r="B166" s="84">
        <v>0</v>
      </c>
      <c r="C166" s="84">
        <v>0</v>
      </c>
      <c r="D166" s="84">
        <v>0</v>
      </c>
      <c r="E166" s="84">
        <v>0</v>
      </c>
      <c r="F166" s="84">
        <v>0</v>
      </c>
      <c r="G166" s="84">
        <v>0</v>
      </c>
      <c r="H166" s="84">
        <v>0</v>
      </c>
      <c r="I166" s="84">
        <v>0</v>
      </c>
      <c r="J166" s="84">
        <v>0</v>
      </c>
      <c r="K166" s="84">
        <v>0</v>
      </c>
      <c r="L166" s="84">
        <v>0</v>
      </c>
      <c r="M166" s="84">
        <v>0</v>
      </c>
      <c r="N166" s="84">
        <v>0</v>
      </c>
      <c r="O166" s="84">
        <v>0</v>
      </c>
      <c r="P166" s="84">
        <v>0</v>
      </c>
      <c r="Q166" s="84">
        <v>0</v>
      </c>
      <c r="R166" s="84">
        <v>0</v>
      </c>
      <c r="S166" s="84">
        <v>0</v>
      </c>
      <c r="T166" s="84">
        <v>0</v>
      </c>
      <c r="U166" s="84">
        <v>0</v>
      </c>
      <c r="V166" s="84">
        <v>0</v>
      </c>
      <c r="W166" s="84">
        <v>0</v>
      </c>
      <c r="X166" s="84">
        <v>7.3376700000000001E-3</v>
      </c>
      <c r="Y166" s="84">
        <v>7.7445500000000002E-3</v>
      </c>
      <c r="Z166" s="84">
        <v>7.3376700000000001E-3</v>
      </c>
      <c r="AA166" s="84">
        <v>7.7445500000000002E-3</v>
      </c>
      <c r="AB166" s="84">
        <v>0</v>
      </c>
      <c r="AC166" s="84">
        <v>0</v>
      </c>
      <c r="AD166" s="84">
        <v>0</v>
      </c>
      <c r="AE166" s="84">
        <v>0</v>
      </c>
      <c r="AF166" s="84">
        <v>0</v>
      </c>
      <c r="AG166" s="84">
        <v>0</v>
      </c>
      <c r="AH166" s="84">
        <v>0</v>
      </c>
      <c r="AI166" s="84">
        <v>0</v>
      </c>
      <c r="AJ166" s="84">
        <v>0</v>
      </c>
      <c r="AK166" s="84">
        <v>0</v>
      </c>
      <c r="AL166" s="84">
        <v>0</v>
      </c>
      <c r="AM166" s="84">
        <v>0</v>
      </c>
      <c r="AN166" s="84">
        <v>0</v>
      </c>
      <c r="AO166" s="84">
        <v>2.7000900000000001E-2</v>
      </c>
      <c r="AP166" s="84">
        <v>0</v>
      </c>
      <c r="AQ166" s="84">
        <v>0</v>
      </c>
      <c r="AR166" s="84">
        <v>0</v>
      </c>
      <c r="AS166" s="84">
        <v>6.2467200000000001E-2</v>
      </c>
      <c r="AT166" s="84">
        <v>0</v>
      </c>
      <c r="AU166" s="84">
        <v>0</v>
      </c>
      <c r="AV166" s="84">
        <v>0</v>
      </c>
      <c r="AW166" s="84">
        <v>0</v>
      </c>
      <c r="AX166" s="84">
        <v>0</v>
      </c>
      <c r="AY166" s="84">
        <v>0</v>
      </c>
      <c r="AZ166" s="84">
        <v>0</v>
      </c>
      <c r="BA166" s="84">
        <v>0</v>
      </c>
      <c r="BB166" s="84">
        <v>0</v>
      </c>
      <c r="BC166" s="84">
        <v>0</v>
      </c>
      <c r="BD166" s="84">
        <v>3.7991299999999999E-2</v>
      </c>
      <c r="BE166" s="84">
        <v>3.7991299999999999E-2</v>
      </c>
      <c r="BF166" s="84">
        <v>0</v>
      </c>
      <c r="BG166" s="84">
        <v>0</v>
      </c>
      <c r="BH166" s="84">
        <v>0</v>
      </c>
      <c r="BI166" s="84">
        <v>0</v>
      </c>
      <c r="BJ166" s="84">
        <v>0</v>
      </c>
      <c r="BK166" s="84">
        <v>0</v>
      </c>
      <c r="BL166" s="84">
        <v>0</v>
      </c>
      <c r="BM166" s="84">
        <v>0</v>
      </c>
      <c r="BN166" s="84">
        <v>0</v>
      </c>
      <c r="BO166" s="84">
        <v>0</v>
      </c>
      <c r="BP166" s="84">
        <v>0</v>
      </c>
      <c r="BQ166" s="84">
        <v>0</v>
      </c>
      <c r="BR166" s="84">
        <v>0</v>
      </c>
      <c r="BS166" s="84">
        <v>0</v>
      </c>
      <c r="BT166" s="84">
        <v>0</v>
      </c>
      <c r="BU166" s="84">
        <v>0</v>
      </c>
      <c r="BV166" s="84">
        <v>0</v>
      </c>
      <c r="BW166" s="84">
        <v>0</v>
      </c>
      <c r="BX166" s="84">
        <v>0</v>
      </c>
      <c r="BY166" s="84">
        <v>0</v>
      </c>
      <c r="BZ166" s="84">
        <v>0</v>
      </c>
      <c r="CA166" s="84">
        <v>0</v>
      </c>
      <c r="CB166" s="84">
        <v>0</v>
      </c>
      <c r="CC166" s="84">
        <v>0</v>
      </c>
      <c r="CD166" s="84">
        <v>0</v>
      </c>
      <c r="CE166" s="84">
        <v>0</v>
      </c>
      <c r="CF166" s="84">
        <v>0</v>
      </c>
      <c r="CG166" s="84">
        <v>0</v>
      </c>
      <c r="CH166" s="84">
        <v>0</v>
      </c>
      <c r="CI166" s="84">
        <v>0</v>
      </c>
      <c r="CJ166" s="84">
        <v>0</v>
      </c>
      <c r="CK166" s="84">
        <v>0</v>
      </c>
      <c r="CL166" s="84">
        <v>0</v>
      </c>
      <c r="CM166" s="84">
        <v>0</v>
      </c>
      <c r="CN166" s="84">
        <v>0</v>
      </c>
      <c r="CO166" s="84">
        <v>0</v>
      </c>
      <c r="CP166" s="84">
        <v>0</v>
      </c>
      <c r="CQ166" s="84">
        <v>0</v>
      </c>
      <c r="CR166" s="84">
        <v>0</v>
      </c>
      <c r="CS166" s="84">
        <v>0</v>
      </c>
      <c r="CT166" s="84">
        <v>0</v>
      </c>
      <c r="CU166" s="84">
        <v>0</v>
      </c>
      <c r="CV166" s="84">
        <v>5.0877699999999997E-4</v>
      </c>
      <c r="CW166" s="84">
        <v>0</v>
      </c>
      <c r="CX166" s="84">
        <v>0</v>
      </c>
      <c r="CY166" s="84">
        <v>7.7283300000000003E-3</v>
      </c>
      <c r="CZ166" s="84">
        <v>3.3555600000000001E-5</v>
      </c>
      <c r="DA166" s="80"/>
      <c r="DB166" s="2"/>
      <c r="DC166" s="2"/>
      <c r="DD166" s="6"/>
    </row>
    <row r="167" spans="1:108" x14ac:dyDescent="0.25">
      <c r="A167" s="2" t="s">
        <v>682</v>
      </c>
      <c r="B167" s="84">
        <v>0</v>
      </c>
      <c r="C167" s="84">
        <v>0</v>
      </c>
      <c r="D167" s="84">
        <v>0</v>
      </c>
      <c r="E167" s="84">
        <v>0</v>
      </c>
      <c r="F167" s="84">
        <v>0</v>
      </c>
      <c r="G167" s="84">
        <v>0</v>
      </c>
      <c r="H167" s="84">
        <v>0</v>
      </c>
      <c r="I167" s="84">
        <v>0</v>
      </c>
      <c r="J167" s="84">
        <v>0</v>
      </c>
      <c r="K167" s="84">
        <v>0</v>
      </c>
      <c r="L167" s="84">
        <v>0</v>
      </c>
      <c r="M167" s="84">
        <v>0</v>
      </c>
      <c r="N167" s="84">
        <v>0</v>
      </c>
      <c r="O167" s="84">
        <v>0</v>
      </c>
      <c r="P167" s="84">
        <v>0</v>
      </c>
      <c r="Q167" s="84">
        <v>0</v>
      </c>
      <c r="R167" s="84">
        <v>0</v>
      </c>
      <c r="S167" s="84">
        <v>0</v>
      </c>
      <c r="T167" s="84">
        <v>0</v>
      </c>
      <c r="U167" s="84">
        <v>0</v>
      </c>
      <c r="V167" s="84">
        <v>0</v>
      </c>
      <c r="W167" s="84">
        <v>0</v>
      </c>
      <c r="X167" s="84">
        <v>0</v>
      </c>
      <c r="Y167" s="84">
        <v>0</v>
      </c>
      <c r="Z167" s="84">
        <v>0</v>
      </c>
      <c r="AA167" s="84">
        <v>0</v>
      </c>
      <c r="AB167" s="84">
        <v>0</v>
      </c>
      <c r="AC167" s="84">
        <v>0</v>
      </c>
      <c r="AD167" s="84">
        <v>0</v>
      </c>
      <c r="AE167" s="84">
        <v>0</v>
      </c>
      <c r="AF167" s="84">
        <v>0</v>
      </c>
      <c r="AG167" s="84">
        <v>0</v>
      </c>
      <c r="AH167" s="84">
        <v>0</v>
      </c>
      <c r="AI167" s="84">
        <v>0</v>
      </c>
      <c r="AJ167" s="84">
        <v>0</v>
      </c>
      <c r="AK167" s="84">
        <v>0</v>
      </c>
      <c r="AL167" s="84">
        <v>0</v>
      </c>
      <c r="AM167" s="84">
        <v>0</v>
      </c>
      <c r="AN167" s="84">
        <v>0</v>
      </c>
      <c r="AO167" s="84">
        <v>0</v>
      </c>
      <c r="AP167" s="84">
        <v>0</v>
      </c>
      <c r="AQ167" s="84">
        <v>0</v>
      </c>
      <c r="AR167" s="84">
        <v>0</v>
      </c>
      <c r="AS167" s="84">
        <v>0</v>
      </c>
      <c r="AT167" s="84">
        <v>0</v>
      </c>
      <c r="AU167" s="84">
        <v>0</v>
      </c>
      <c r="AV167" s="84">
        <v>0</v>
      </c>
      <c r="AW167" s="84">
        <v>0</v>
      </c>
      <c r="AX167" s="84">
        <v>0</v>
      </c>
      <c r="AY167" s="84">
        <v>0</v>
      </c>
      <c r="AZ167" s="84">
        <v>0</v>
      </c>
      <c r="BA167" s="84">
        <v>0</v>
      </c>
      <c r="BB167" s="84">
        <v>0</v>
      </c>
      <c r="BC167" s="84">
        <v>0</v>
      </c>
      <c r="BD167" s="84">
        <v>0</v>
      </c>
      <c r="BE167" s="84">
        <v>0</v>
      </c>
      <c r="BF167" s="84">
        <v>0</v>
      </c>
      <c r="BG167" s="84">
        <v>0</v>
      </c>
      <c r="BH167" s="84">
        <v>0</v>
      </c>
      <c r="BI167" s="84">
        <v>0</v>
      </c>
      <c r="BJ167" s="84">
        <v>0</v>
      </c>
      <c r="BK167" s="84">
        <v>0</v>
      </c>
      <c r="BL167" s="84">
        <v>0</v>
      </c>
      <c r="BM167" s="84">
        <v>0</v>
      </c>
      <c r="BN167" s="84">
        <v>0</v>
      </c>
      <c r="BO167" s="84">
        <v>0</v>
      </c>
      <c r="BP167" s="84">
        <v>0</v>
      </c>
      <c r="BQ167" s="84">
        <v>0</v>
      </c>
      <c r="BR167" s="84">
        <v>0</v>
      </c>
      <c r="BS167" s="84">
        <v>0</v>
      </c>
      <c r="BT167" s="84">
        <v>0</v>
      </c>
      <c r="BU167" s="84">
        <v>0</v>
      </c>
      <c r="BV167" s="84">
        <v>0</v>
      </c>
      <c r="BW167" s="84">
        <v>0</v>
      </c>
      <c r="BX167" s="84">
        <v>0</v>
      </c>
      <c r="BY167" s="84">
        <v>0</v>
      </c>
      <c r="BZ167" s="84">
        <v>0</v>
      </c>
      <c r="CA167" s="84">
        <v>0</v>
      </c>
      <c r="CB167" s="84">
        <v>0</v>
      </c>
      <c r="CC167" s="84">
        <v>0</v>
      </c>
      <c r="CD167" s="84">
        <v>0</v>
      </c>
      <c r="CE167" s="84">
        <v>0</v>
      </c>
      <c r="CF167" s="84">
        <v>0</v>
      </c>
      <c r="CG167" s="84">
        <v>0</v>
      </c>
      <c r="CH167" s="84">
        <v>0</v>
      </c>
      <c r="CI167" s="84">
        <v>0</v>
      </c>
      <c r="CJ167" s="84">
        <v>0</v>
      </c>
      <c r="CK167" s="84">
        <v>0</v>
      </c>
      <c r="CL167" s="84">
        <v>0</v>
      </c>
      <c r="CM167" s="84">
        <v>0</v>
      </c>
      <c r="CN167" s="84">
        <v>0</v>
      </c>
      <c r="CO167" s="84">
        <v>0</v>
      </c>
      <c r="CP167" s="84">
        <v>0</v>
      </c>
      <c r="CQ167" s="84">
        <v>0</v>
      </c>
      <c r="CR167" s="84">
        <v>0</v>
      </c>
      <c r="CS167" s="84">
        <v>0</v>
      </c>
      <c r="CT167" s="84">
        <v>0</v>
      </c>
      <c r="CU167" s="84">
        <v>0</v>
      </c>
      <c r="CV167" s="84">
        <v>0</v>
      </c>
      <c r="CW167" s="84">
        <v>2.61243E-2</v>
      </c>
      <c r="CX167" s="84">
        <v>4.04889E-17</v>
      </c>
      <c r="CY167" s="84">
        <v>0</v>
      </c>
      <c r="CZ167" s="84">
        <v>0</v>
      </c>
      <c r="DA167" s="80"/>
      <c r="DB167" s="2"/>
      <c r="DC167" s="2"/>
      <c r="DD167" s="6"/>
    </row>
    <row r="168" spans="1:108" x14ac:dyDescent="0.25">
      <c r="A168" s="2" t="s">
        <v>683</v>
      </c>
      <c r="B168" s="84">
        <v>0</v>
      </c>
      <c r="C168" s="84">
        <v>0</v>
      </c>
      <c r="D168" s="84">
        <v>0</v>
      </c>
      <c r="E168" s="84">
        <v>0</v>
      </c>
      <c r="F168" s="84">
        <v>0</v>
      </c>
      <c r="G168" s="84">
        <v>0</v>
      </c>
      <c r="H168" s="84">
        <v>0</v>
      </c>
      <c r="I168" s="84">
        <v>0</v>
      </c>
      <c r="J168" s="84">
        <v>0</v>
      </c>
      <c r="K168" s="84">
        <v>0</v>
      </c>
      <c r="L168" s="84">
        <v>0</v>
      </c>
      <c r="M168" s="84">
        <v>0</v>
      </c>
      <c r="N168" s="84">
        <v>0</v>
      </c>
      <c r="O168" s="84">
        <v>0</v>
      </c>
      <c r="P168" s="84">
        <v>0</v>
      </c>
      <c r="Q168" s="84">
        <v>0</v>
      </c>
      <c r="R168" s="84">
        <v>0</v>
      </c>
      <c r="S168" s="84">
        <v>0</v>
      </c>
      <c r="T168" s="84">
        <v>0</v>
      </c>
      <c r="U168" s="84">
        <v>0</v>
      </c>
      <c r="V168" s="84">
        <v>0</v>
      </c>
      <c r="W168" s="84">
        <v>0</v>
      </c>
      <c r="X168" s="84">
        <v>2.34142E-5</v>
      </c>
      <c r="Y168" s="84">
        <v>0</v>
      </c>
      <c r="Z168" s="84">
        <v>2.34142E-5</v>
      </c>
      <c r="AA168" s="84">
        <v>0</v>
      </c>
      <c r="AB168" s="84">
        <v>0</v>
      </c>
      <c r="AC168" s="84">
        <v>0</v>
      </c>
      <c r="AD168" s="84">
        <v>0</v>
      </c>
      <c r="AE168" s="84">
        <v>0</v>
      </c>
      <c r="AF168" s="84">
        <v>0</v>
      </c>
      <c r="AG168" s="84">
        <v>0</v>
      </c>
      <c r="AH168" s="84">
        <v>0</v>
      </c>
      <c r="AI168" s="84">
        <v>0</v>
      </c>
      <c r="AJ168" s="84">
        <v>0</v>
      </c>
      <c r="AK168" s="84">
        <v>0</v>
      </c>
      <c r="AL168" s="84">
        <v>0</v>
      </c>
      <c r="AM168" s="84">
        <v>0</v>
      </c>
      <c r="AN168" s="84">
        <v>0</v>
      </c>
      <c r="AO168" s="84">
        <v>0</v>
      </c>
      <c r="AP168" s="84">
        <v>0</v>
      </c>
      <c r="AQ168" s="84">
        <v>0</v>
      </c>
      <c r="AR168" s="84">
        <v>0</v>
      </c>
      <c r="AS168" s="84">
        <v>0</v>
      </c>
      <c r="AT168" s="84">
        <v>0</v>
      </c>
      <c r="AU168" s="84">
        <v>0</v>
      </c>
      <c r="AV168" s="84">
        <v>0</v>
      </c>
      <c r="AW168" s="84">
        <v>0</v>
      </c>
      <c r="AX168" s="84">
        <v>0</v>
      </c>
      <c r="AY168" s="84">
        <v>0</v>
      </c>
      <c r="AZ168" s="84">
        <v>0</v>
      </c>
      <c r="BA168" s="84">
        <v>0</v>
      </c>
      <c r="BB168" s="84">
        <v>0</v>
      </c>
      <c r="BC168" s="84">
        <v>0</v>
      </c>
      <c r="BD168" s="84">
        <v>0</v>
      </c>
      <c r="BE168" s="84">
        <v>0</v>
      </c>
      <c r="BF168" s="84">
        <v>0</v>
      </c>
      <c r="BG168" s="84">
        <v>0</v>
      </c>
      <c r="BH168" s="84">
        <v>0</v>
      </c>
      <c r="BI168" s="84">
        <v>0</v>
      </c>
      <c r="BJ168" s="84">
        <v>0</v>
      </c>
      <c r="BK168" s="84">
        <v>0</v>
      </c>
      <c r="BL168" s="84">
        <v>0</v>
      </c>
      <c r="BM168" s="84">
        <v>0</v>
      </c>
      <c r="BN168" s="84">
        <v>0</v>
      </c>
      <c r="BO168" s="84">
        <v>0</v>
      </c>
      <c r="BP168" s="84">
        <v>0</v>
      </c>
      <c r="BQ168" s="84">
        <v>0</v>
      </c>
      <c r="BR168" s="84">
        <v>0</v>
      </c>
      <c r="BS168" s="84">
        <v>0</v>
      </c>
      <c r="BT168" s="84">
        <v>0</v>
      </c>
      <c r="BU168" s="84">
        <v>0</v>
      </c>
      <c r="BV168" s="84">
        <v>0</v>
      </c>
      <c r="BW168" s="84">
        <v>0</v>
      </c>
      <c r="BX168" s="84">
        <v>0</v>
      </c>
      <c r="BY168" s="84">
        <v>0</v>
      </c>
      <c r="BZ168" s="84">
        <v>0</v>
      </c>
      <c r="CA168" s="84">
        <v>0</v>
      </c>
      <c r="CB168" s="84">
        <v>0</v>
      </c>
      <c r="CC168" s="84">
        <v>0</v>
      </c>
      <c r="CD168" s="84">
        <v>0</v>
      </c>
      <c r="CE168" s="84">
        <v>0</v>
      </c>
      <c r="CF168" s="84">
        <v>0</v>
      </c>
      <c r="CG168" s="84">
        <v>0</v>
      </c>
      <c r="CH168" s="84">
        <v>0</v>
      </c>
      <c r="CI168" s="84">
        <v>0</v>
      </c>
      <c r="CJ168" s="84">
        <v>0</v>
      </c>
      <c r="CK168" s="84">
        <v>0</v>
      </c>
      <c r="CL168" s="84">
        <v>0</v>
      </c>
      <c r="CM168" s="84">
        <v>0</v>
      </c>
      <c r="CN168" s="84">
        <v>0</v>
      </c>
      <c r="CO168" s="84">
        <v>0</v>
      </c>
      <c r="CP168" s="84">
        <v>0</v>
      </c>
      <c r="CQ168" s="84">
        <v>0</v>
      </c>
      <c r="CR168" s="84">
        <v>0</v>
      </c>
      <c r="CS168" s="84">
        <v>0</v>
      </c>
      <c r="CT168" s="84">
        <v>0</v>
      </c>
      <c r="CU168" s="84">
        <v>0</v>
      </c>
      <c r="CV168" s="84">
        <v>0</v>
      </c>
      <c r="CW168" s="84">
        <v>0</v>
      </c>
      <c r="CX168" s="84">
        <v>0</v>
      </c>
      <c r="CY168" s="84">
        <v>2.6650999999999999E-5</v>
      </c>
      <c r="CZ168" s="84">
        <v>0</v>
      </c>
      <c r="DA168" s="80"/>
      <c r="DB168" s="2"/>
      <c r="DC168" s="2"/>
      <c r="DD168" s="6"/>
    </row>
    <row r="169" spans="1:108" x14ac:dyDescent="0.25">
      <c r="A169" s="2" t="s">
        <v>684</v>
      </c>
      <c r="B169" s="84">
        <v>0</v>
      </c>
      <c r="C169" s="84">
        <v>0</v>
      </c>
      <c r="D169" s="84">
        <v>0</v>
      </c>
      <c r="E169" s="84">
        <v>0</v>
      </c>
      <c r="F169" s="84">
        <v>0</v>
      </c>
      <c r="G169" s="84">
        <v>0</v>
      </c>
      <c r="H169" s="84">
        <v>0</v>
      </c>
      <c r="I169" s="84">
        <v>0</v>
      </c>
      <c r="J169" s="84">
        <v>0</v>
      </c>
      <c r="K169" s="84">
        <v>0</v>
      </c>
      <c r="L169" s="84">
        <v>0</v>
      </c>
      <c r="M169" s="84">
        <v>0</v>
      </c>
      <c r="N169" s="84">
        <v>0</v>
      </c>
      <c r="O169" s="84">
        <v>0</v>
      </c>
      <c r="P169" s="84">
        <v>0</v>
      </c>
      <c r="Q169" s="84">
        <v>0</v>
      </c>
      <c r="R169" s="84">
        <v>0</v>
      </c>
      <c r="S169" s="84">
        <v>0</v>
      </c>
      <c r="T169" s="84">
        <v>0</v>
      </c>
      <c r="U169" s="84">
        <v>0</v>
      </c>
      <c r="V169" s="84">
        <v>0</v>
      </c>
      <c r="W169" s="84">
        <v>0</v>
      </c>
      <c r="X169" s="84">
        <v>6.7252199999999996E-3</v>
      </c>
      <c r="Y169" s="84">
        <v>7.7445500000000002E-3</v>
      </c>
      <c r="Z169" s="84">
        <v>6.7252199999999996E-3</v>
      </c>
      <c r="AA169" s="84">
        <v>7.7445500000000002E-3</v>
      </c>
      <c r="AB169" s="84">
        <v>1.00351E-16</v>
      </c>
      <c r="AC169" s="84">
        <v>0</v>
      </c>
      <c r="AD169" s="84">
        <v>0</v>
      </c>
      <c r="AE169" s="84">
        <v>0</v>
      </c>
      <c r="AF169" s="84">
        <v>0</v>
      </c>
      <c r="AG169" s="84">
        <v>0</v>
      </c>
      <c r="AH169" s="84">
        <v>0</v>
      </c>
      <c r="AI169" s="84">
        <v>0</v>
      </c>
      <c r="AJ169" s="84">
        <v>0</v>
      </c>
      <c r="AK169" s="84">
        <v>0</v>
      </c>
      <c r="AL169" s="84">
        <v>0</v>
      </c>
      <c r="AM169" s="84">
        <v>0</v>
      </c>
      <c r="AN169" s="84">
        <v>0</v>
      </c>
      <c r="AO169" s="84">
        <v>0</v>
      </c>
      <c r="AP169" s="84">
        <v>0</v>
      </c>
      <c r="AQ169" s="84">
        <v>0</v>
      </c>
      <c r="AR169" s="84">
        <v>0</v>
      </c>
      <c r="AS169" s="84">
        <v>0</v>
      </c>
      <c r="AT169" s="84">
        <v>0</v>
      </c>
      <c r="AU169" s="84">
        <v>0</v>
      </c>
      <c r="AV169" s="84">
        <v>0</v>
      </c>
      <c r="AW169" s="84">
        <v>0</v>
      </c>
      <c r="AX169" s="84">
        <v>0</v>
      </c>
      <c r="AY169" s="84">
        <v>0</v>
      </c>
      <c r="AZ169" s="84">
        <v>0</v>
      </c>
      <c r="BA169" s="84">
        <v>0</v>
      </c>
      <c r="BB169" s="84">
        <v>0</v>
      </c>
      <c r="BC169" s="84">
        <v>0</v>
      </c>
      <c r="BD169" s="84">
        <v>0</v>
      </c>
      <c r="BE169" s="84">
        <v>0</v>
      </c>
      <c r="BF169" s="84">
        <v>0</v>
      </c>
      <c r="BG169" s="84">
        <v>0</v>
      </c>
      <c r="BH169" s="84">
        <v>0</v>
      </c>
      <c r="BI169" s="84">
        <v>0</v>
      </c>
      <c r="BJ169" s="84">
        <v>0</v>
      </c>
      <c r="BK169" s="84">
        <v>0</v>
      </c>
      <c r="BL169" s="84">
        <v>0</v>
      </c>
      <c r="BM169" s="84">
        <v>0</v>
      </c>
      <c r="BN169" s="84">
        <v>0</v>
      </c>
      <c r="BO169" s="84">
        <v>0</v>
      </c>
      <c r="BP169" s="84">
        <v>0</v>
      </c>
      <c r="BQ169" s="84">
        <v>0</v>
      </c>
      <c r="BR169" s="84">
        <v>0</v>
      </c>
      <c r="BS169" s="84">
        <v>0</v>
      </c>
      <c r="BT169" s="84">
        <v>0</v>
      </c>
      <c r="BU169" s="84">
        <v>0</v>
      </c>
      <c r="BV169" s="84">
        <v>0</v>
      </c>
      <c r="BW169" s="84">
        <v>0</v>
      </c>
      <c r="BX169" s="84">
        <v>0</v>
      </c>
      <c r="BY169" s="84">
        <v>0</v>
      </c>
      <c r="BZ169" s="84">
        <v>0</v>
      </c>
      <c r="CA169" s="84">
        <v>0</v>
      </c>
      <c r="CB169" s="84">
        <v>0</v>
      </c>
      <c r="CC169" s="84">
        <v>0</v>
      </c>
      <c r="CD169" s="84">
        <v>0</v>
      </c>
      <c r="CE169" s="84">
        <v>0</v>
      </c>
      <c r="CF169" s="84">
        <v>0</v>
      </c>
      <c r="CG169" s="84">
        <v>0</v>
      </c>
      <c r="CH169" s="84">
        <v>0</v>
      </c>
      <c r="CI169" s="84">
        <v>0</v>
      </c>
      <c r="CJ169" s="84">
        <v>0</v>
      </c>
      <c r="CK169" s="84">
        <v>0</v>
      </c>
      <c r="CL169" s="84">
        <v>0</v>
      </c>
      <c r="CM169" s="84">
        <v>0</v>
      </c>
      <c r="CN169" s="84">
        <v>0</v>
      </c>
      <c r="CO169" s="84">
        <v>0</v>
      </c>
      <c r="CP169" s="84">
        <v>0</v>
      </c>
      <c r="CQ169" s="84">
        <v>0</v>
      </c>
      <c r="CR169" s="84">
        <v>0</v>
      </c>
      <c r="CS169" s="84">
        <v>0</v>
      </c>
      <c r="CT169" s="84">
        <v>0</v>
      </c>
      <c r="CU169" s="84">
        <v>0</v>
      </c>
      <c r="CV169" s="84">
        <v>0</v>
      </c>
      <c r="CW169" s="84">
        <v>0</v>
      </c>
      <c r="CX169" s="84">
        <v>0</v>
      </c>
      <c r="CY169" s="84">
        <v>7.7021299999999997E-3</v>
      </c>
      <c r="CZ169" s="84">
        <v>2.0760099999999999E-4</v>
      </c>
      <c r="DA169" s="80"/>
      <c r="DB169" s="2"/>
      <c r="DC169" s="2"/>
      <c r="DD169" s="6"/>
    </row>
    <row r="170" spans="1:108" x14ac:dyDescent="0.25">
      <c r="A170" s="2" t="s">
        <v>685</v>
      </c>
      <c r="B170" s="84">
        <v>0</v>
      </c>
      <c r="C170" s="84">
        <v>0</v>
      </c>
      <c r="D170" s="84">
        <v>0</v>
      </c>
      <c r="E170" s="84">
        <v>0</v>
      </c>
      <c r="F170" s="84">
        <v>0</v>
      </c>
      <c r="G170" s="84">
        <v>0</v>
      </c>
      <c r="H170" s="84">
        <v>0</v>
      </c>
      <c r="I170" s="84">
        <v>0</v>
      </c>
      <c r="J170" s="84">
        <v>0</v>
      </c>
      <c r="K170" s="84">
        <v>0</v>
      </c>
      <c r="L170" s="84">
        <v>0</v>
      </c>
      <c r="M170" s="84">
        <v>0</v>
      </c>
      <c r="N170" s="84">
        <v>0</v>
      </c>
      <c r="O170" s="84">
        <v>0</v>
      </c>
      <c r="P170" s="84">
        <v>0</v>
      </c>
      <c r="Q170" s="84">
        <v>0</v>
      </c>
      <c r="R170" s="84">
        <v>0</v>
      </c>
      <c r="S170" s="84">
        <v>0</v>
      </c>
      <c r="T170" s="84">
        <v>0</v>
      </c>
      <c r="U170" s="84">
        <v>0</v>
      </c>
      <c r="V170" s="84">
        <v>0</v>
      </c>
      <c r="W170" s="84">
        <v>0</v>
      </c>
      <c r="X170" s="84">
        <v>0</v>
      </c>
      <c r="Y170" s="84">
        <v>0</v>
      </c>
      <c r="Z170" s="84">
        <v>0</v>
      </c>
      <c r="AA170" s="84">
        <v>0</v>
      </c>
      <c r="AB170" s="84">
        <v>0</v>
      </c>
      <c r="AC170" s="84">
        <v>0</v>
      </c>
      <c r="AD170" s="84">
        <v>1.1133499999999999E-2</v>
      </c>
      <c r="AE170" s="84">
        <v>0</v>
      </c>
      <c r="AF170" s="84">
        <v>0</v>
      </c>
      <c r="AG170" s="84">
        <v>0</v>
      </c>
      <c r="AH170" s="84">
        <v>0</v>
      </c>
      <c r="AI170" s="84">
        <v>0</v>
      </c>
      <c r="AJ170" s="84">
        <v>0</v>
      </c>
      <c r="AK170" s="84">
        <v>5.1768699999999996E-4</v>
      </c>
      <c r="AL170" s="84">
        <v>0</v>
      </c>
      <c r="AM170" s="84">
        <v>1.0768099999999999E-2</v>
      </c>
      <c r="AN170" s="84">
        <v>0</v>
      </c>
      <c r="AO170" s="84">
        <v>4.5555100000000001E-2</v>
      </c>
      <c r="AP170" s="84">
        <v>0</v>
      </c>
      <c r="AQ170" s="84">
        <v>1.08226E-2</v>
      </c>
      <c r="AR170" s="84">
        <v>0</v>
      </c>
      <c r="AS170" s="84">
        <v>4.0092500000000003E-2</v>
      </c>
      <c r="AT170" s="84">
        <v>0</v>
      </c>
      <c r="AU170" s="84">
        <v>0</v>
      </c>
      <c r="AV170" s="84">
        <v>0</v>
      </c>
      <c r="AW170" s="84">
        <v>0</v>
      </c>
      <c r="AX170" s="84">
        <v>0</v>
      </c>
      <c r="AY170" s="84">
        <v>2.4035999999999998E-2</v>
      </c>
      <c r="AZ170" s="84">
        <v>0</v>
      </c>
      <c r="BA170" s="84">
        <v>0</v>
      </c>
      <c r="BB170" s="84">
        <v>1.5884499999999999E-2</v>
      </c>
      <c r="BC170" s="84">
        <v>0</v>
      </c>
      <c r="BD170" s="84">
        <v>0</v>
      </c>
      <c r="BE170" s="84">
        <v>0</v>
      </c>
      <c r="BF170" s="84">
        <v>0</v>
      </c>
      <c r="BG170" s="84">
        <v>0</v>
      </c>
      <c r="BH170" s="84">
        <v>0</v>
      </c>
      <c r="BI170" s="84">
        <v>0</v>
      </c>
      <c r="BJ170" s="84">
        <v>0</v>
      </c>
      <c r="BK170" s="84">
        <v>0</v>
      </c>
      <c r="BL170" s="84">
        <v>0</v>
      </c>
      <c r="BM170" s="84">
        <v>0</v>
      </c>
      <c r="BN170" s="84">
        <v>0</v>
      </c>
      <c r="BO170" s="84">
        <v>0</v>
      </c>
      <c r="BP170" s="84">
        <v>0</v>
      </c>
      <c r="BQ170" s="84">
        <v>0</v>
      </c>
      <c r="BR170" s="84">
        <v>0</v>
      </c>
      <c r="BS170" s="84">
        <v>0</v>
      </c>
      <c r="BT170" s="84">
        <v>0</v>
      </c>
      <c r="BU170" s="84">
        <v>0</v>
      </c>
      <c r="BV170" s="84">
        <v>1.02718E-16</v>
      </c>
      <c r="BW170" s="84">
        <v>0</v>
      </c>
      <c r="BX170" s="84">
        <v>9.5579300000000003E-4</v>
      </c>
      <c r="BY170" s="84">
        <v>0</v>
      </c>
      <c r="BZ170" s="84">
        <v>0</v>
      </c>
      <c r="CA170" s="84">
        <v>0</v>
      </c>
      <c r="CB170" s="84">
        <v>0</v>
      </c>
      <c r="CC170" s="84">
        <v>0</v>
      </c>
      <c r="CD170" s="84">
        <v>0</v>
      </c>
      <c r="CE170" s="84">
        <v>0</v>
      </c>
      <c r="CF170" s="84">
        <v>0</v>
      </c>
      <c r="CG170" s="84">
        <v>0</v>
      </c>
      <c r="CH170" s="84">
        <v>0</v>
      </c>
      <c r="CI170" s="84">
        <v>0</v>
      </c>
      <c r="CJ170" s="84">
        <v>0</v>
      </c>
      <c r="CK170" s="84">
        <v>0</v>
      </c>
      <c r="CL170" s="84">
        <v>0</v>
      </c>
      <c r="CM170" s="84">
        <v>0</v>
      </c>
      <c r="CN170" s="84">
        <v>0</v>
      </c>
      <c r="CO170" s="84">
        <v>0</v>
      </c>
      <c r="CP170" s="84">
        <v>0</v>
      </c>
      <c r="CQ170" s="84">
        <v>0</v>
      </c>
      <c r="CR170" s="84">
        <v>0</v>
      </c>
      <c r="CS170" s="84">
        <v>0</v>
      </c>
      <c r="CT170" s="84">
        <v>0</v>
      </c>
      <c r="CU170" s="84">
        <v>0</v>
      </c>
      <c r="CV170" s="84">
        <v>0</v>
      </c>
      <c r="CW170" s="84">
        <v>0</v>
      </c>
      <c r="CX170" s="84">
        <v>0</v>
      </c>
      <c r="CY170" s="84">
        <v>0</v>
      </c>
      <c r="CZ170" s="84">
        <v>0</v>
      </c>
      <c r="DA170" s="80"/>
      <c r="DB170" s="2"/>
      <c r="DC170" s="2"/>
      <c r="DD170" s="6"/>
    </row>
    <row r="171" spans="1:108" x14ac:dyDescent="0.25">
      <c r="A171" s="2" t="s">
        <v>686</v>
      </c>
      <c r="B171" s="84">
        <v>0</v>
      </c>
      <c r="C171" s="84">
        <v>0</v>
      </c>
      <c r="D171" s="84">
        <v>0</v>
      </c>
      <c r="E171" s="84">
        <v>0</v>
      </c>
      <c r="F171" s="84">
        <v>0</v>
      </c>
      <c r="G171" s="84">
        <v>0</v>
      </c>
      <c r="H171" s="84">
        <v>0</v>
      </c>
      <c r="I171" s="84">
        <v>0</v>
      </c>
      <c r="J171" s="84">
        <v>0</v>
      </c>
      <c r="K171" s="84">
        <v>0</v>
      </c>
      <c r="L171" s="84">
        <v>0</v>
      </c>
      <c r="M171" s="84">
        <v>0</v>
      </c>
      <c r="N171" s="84">
        <v>0</v>
      </c>
      <c r="O171" s="84">
        <v>0</v>
      </c>
      <c r="P171" s="84">
        <v>0</v>
      </c>
      <c r="Q171" s="84">
        <v>0</v>
      </c>
      <c r="R171" s="84">
        <v>0</v>
      </c>
      <c r="S171" s="84">
        <v>0</v>
      </c>
      <c r="T171" s="84">
        <v>0</v>
      </c>
      <c r="U171" s="84">
        <v>0</v>
      </c>
      <c r="V171" s="84">
        <v>0</v>
      </c>
      <c r="W171" s="84">
        <v>0</v>
      </c>
      <c r="X171" s="84">
        <v>0</v>
      </c>
      <c r="Y171" s="84">
        <v>0</v>
      </c>
      <c r="Z171" s="84">
        <v>0</v>
      </c>
      <c r="AA171" s="84">
        <v>0</v>
      </c>
      <c r="AB171" s="84">
        <v>0</v>
      </c>
      <c r="AC171" s="84">
        <v>0</v>
      </c>
      <c r="AD171" s="84">
        <v>0</v>
      </c>
      <c r="AE171" s="84">
        <v>0</v>
      </c>
      <c r="AF171" s="84">
        <v>0</v>
      </c>
      <c r="AG171" s="84">
        <v>0</v>
      </c>
      <c r="AH171" s="84">
        <v>0</v>
      </c>
      <c r="AI171" s="84">
        <v>0</v>
      </c>
      <c r="AJ171" s="84">
        <v>0</v>
      </c>
      <c r="AK171" s="84">
        <v>0</v>
      </c>
      <c r="AL171" s="84">
        <v>0</v>
      </c>
      <c r="AM171" s="84">
        <v>0</v>
      </c>
      <c r="AN171" s="84">
        <v>0</v>
      </c>
      <c r="AO171" s="84">
        <v>0</v>
      </c>
      <c r="AP171" s="84">
        <v>0</v>
      </c>
      <c r="AQ171" s="84">
        <v>0</v>
      </c>
      <c r="AR171" s="84">
        <v>0</v>
      </c>
      <c r="AS171" s="84">
        <v>0</v>
      </c>
      <c r="AT171" s="84">
        <v>0</v>
      </c>
      <c r="AU171" s="84">
        <v>0</v>
      </c>
      <c r="AV171" s="84">
        <v>0</v>
      </c>
      <c r="AW171" s="84">
        <v>0</v>
      </c>
      <c r="AX171" s="84">
        <v>0</v>
      </c>
      <c r="AY171" s="84">
        <v>0</v>
      </c>
      <c r="AZ171" s="84">
        <v>0</v>
      </c>
      <c r="BA171" s="84">
        <v>0</v>
      </c>
      <c r="BB171" s="84">
        <v>0</v>
      </c>
      <c r="BC171" s="84">
        <v>0</v>
      </c>
      <c r="BD171" s="84">
        <v>0</v>
      </c>
      <c r="BE171" s="84">
        <v>0</v>
      </c>
      <c r="BF171" s="84">
        <v>0</v>
      </c>
      <c r="BG171" s="84">
        <v>0</v>
      </c>
      <c r="BH171" s="84">
        <v>0</v>
      </c>
      <c r="BI171" s="84">
        <v>0</v>
      </c>
      <c r="BJ171" s="84">
        <v>0</v>
      </c>
      <c r="BK171" s="84">
        <v>0</v>
      </c>
      <c r="BL171" s="84">
        <v>0</v>
      </c>
      <c r="BM171" s="84">
        <v>0</v>
      </c>
      <c r="BN171" s="84">
        <v>0</v>
      </c>
      <c r="BO171" s="84">
        <v>0</v>
      </c>
      <c r="BP171" s="84">
        <v>0</v>
      </c>
      <c r="BQ171" s="84">
        <v>0</v>
      </c>
      <c r="BR171" s="84">
        <v>0</v>
      </c>
      <c r="BS171" s="84">
        <v>0</v>
      </c>
      <c r="BT171" s="84">
        <v>4.2536299999999999E-2</v>
      </c>
      <c r="BU171" s="84">
        <v>0</v>
      </c>
      <c r="BV171" s="84">
        <v>0</v>
      </c>
      <c r="BW171" s="84">
        <v>0</v>
      </c>
      <c r="BX171" s="84">
        <v>0</v>
      </c>
      <c r="BY171" s="84">
        <v>0</v>
      </c>
      <c r="BZ171" s="84">
        <v>0</v>
      </c>
      <c r="CA171" s="84">
        <v>0</v>
      </c>
      <c r="CB171" s="84">
        <v>0</v>
      </c>
      <c r="CC171" s="84">
        <v>0</v>
      </c>
      <c r="CD171" s="84">
        <v>0</v>
      </c>
      <c r="CE171" s="84">
        <v>0</v>
      </c>
      <c r="CF171" s="84">
        <v>0</v>
      </c>
      <c r="CG171" s="84">
        <v>0</v>
      </c>
      <c r="CH171" s="84">
        <v>0</v>
      </c>
      <c r="CI171" s="84">
        <v>0</v>
      </c>
      <c r="CJ171" s="84">
        <v>0</v>
      </c>
      <c r="CK171" s="84">
        <v>0</v>
      </c>
      <c r="CL171" s="84">
        <v>0</v>
      </c>
      <c r="CM171" s="84">
        <v>0</v>
      </c>
      <c r="CN171" s="84">
        <v>0</v>
      </c>
      <c r="CO171" s="84">
        <v>0</v>
      </c>
      <c r="CP171" s="84">
        <v>0</v>
      </c>
      <c r="CQ171" s="84">
        <v>0</v>
      </c>
      <c r="CR171" s="84">
        <v>0</v>
      </c>
      <c r="CS171" s="84">
        <v>0</v>
      </c>
      <c r="CT171" s="84">
        <v>0</v>
      </c>
      <c r="CU171" s="84">
        <v>0</v>
      </c>
      <c r="CV171" s="84">
        <v>0</v>
      </c>
      <c r="CW171" s="84">
        <v>0</v>
      </c>
      <c r="CX171" s="84">
        <v>0</v>
      </c>
      <c r="CY171" s="84">
        <v>0</v>
      </c>
      <c r="CZ171" s="84">
        <v>0</v>
      </c>
      <c r="DA171" s="80"/>
      <c r="DB171" s="2"/>
      <c r="DC171" s="2"/>
      <c r="DD171" s="6"/>
    </row>
    <row r="172" spans="1:108" x14ac:dyDescent="0.25">
      <c r="A172" s="2" t="s">
        <v>687</v>
      </c>
      <c r="B172" s="84">
        <v>0</v>
      </c>
      <c r="C172" s="84">
        <v>0</v>
      </c>
      <c r="D172" s="84">
        <v>0</v>
      </c>
      <c r="E172" s="84">
        <v>0</v>
      </c>
      <c r="F172" s="84">
        <v>0</v>
      </c>
      <c r="G172" s="84">
        <v>0</v>
      </c>
      <c r="H172" s="84">
        <v>0</v>
      </c>
      <c r="I172" s="84">
        <v>0</v>
      </c>
      <c r="J172" s="84">
        <v>0</v>
      </c>
      <c r="K172" s="84">
        <v>0</v>
      </c>
      <c r="L172" s="84">
        <v>0</v>
      </c>
      <c r="M172" s="84">
        <v>0</v>
      </c>
      <c r="N172" s="84">
        <v>0</v>
      </c>
      <c r="O172" s="84">
        <v>0</v>
      </c>
      <c r="P172" s="84">
        <v>0</v>
      </c>
      <c r="Q172" s="84">
        <v>0</v>
      </c>
      <c r="R172" s="84">
        <v>0</v>
      </c>
      <c r="S172" s="84">
        <v>0</v>
      </c>
      <c r="T172" s="84">
        <v>0</v>
      </c>
      <c r="U172" s="84">
        <v>0</v>
      </c>
      <c r="V172" s="84">
        <v>0</v>
      </c>
      <c r="W172" s="84">
        <v>0</v>
      </c>
      <c r="X172" s="84">
        <v>0</v>
      </c>
      <c r="Y172" s="84">
        <v>0</v>
      </c>
      <c r="Z172" s="84">
        <v>0</v>
      </c>
      <c r="AA172" s="84">
        <v>0</v>
      </c>
      <c r="AB172" s="84">
        <v>0</v>
      </c>
      <c r="AC172" s="84">
        <v>0</v>
      </c>
      <c r="AD172" s="84">
        <v>0</v>
      </c>
      <c r="AE172" s="84">
        <v>0</v>
      </c>
      <c r="AF172" s="84">
        <v>0</v>
      </c>
      <c r="AG172" s="84">
        <v>0</v>
      </c>
      <c r="AH172" s="84">
        <v>0</v>
      </c>
      <c r="AI172" s="84">
        <v>0</v>
      </c>
      <c r="AJ172" s="84">
        <v>0</v>
      </c>
      <c r="AK172" s="84">
        <v>0</v>
      </c>
      <c r="AL172" s="84">
        <v>0</v>
      </c>
      <c r="AM172" s="84">
        <v>0</v>
      </c>
      <c r="AN172" s="84">
        <v>0</v>
      </c>
      <c r="AO172" s="84">
        <v>0</v>
      </c>
      <c r="AP172" s="84">
        <v>0</v>
      </c>
      <c r="AQ172" s="84">
        <v>0</v>
      </c>
      <c r="AR172" s="84">
        <v>0</v>
      </c>
      <c r="AS172" s="84">
        <v>0</v>
      </c>
      <c r="AT172" s="84">
        <v>0</v>
      </c>
      <c r="AU172" s="84">
        <v>0</v>
      </c>
      <c r="AV172" s="84">
        <v>0</v>
      </c>
      <c r="AW172" s="84">
        <v>0</v>
      </c>
      <c r="AX172" s="84">
        <v>0</v>
      </c>
      <c r="AY172" s="84">
        <v>0</v>
      </c>
      <c r="AZ172" s="84">
        <v>0</v>
      </c>
      <c r="BA172" s="84">
        <v>0</v>
      </c>
      <c r="BB172" s="84">
        <v>0</v>
      </c>
      <c r="BC172" s="84">
        <v>0</v>
      </c>
      <c r="BD172" s="84">
        <v>0</v>
      </c>
      <c r="BE172" s="84">
        <v>0</v>
      </c>
      <c r="BF172" s="84">
        <v>0</v>
      </c>
      <c r="BG172" s="84">
        <v>0</v>
      </c>
      <c r="BH172" s="84">
        <v>0</v>
      </c>
      <c r="BI172" s="84">
        <v>0</v>
      </c>
      <c r="BJ172" s="84">
        <v>0</v>
      </c>
      <c r="BK172" s="84">
        <v>0</v>
      </c>
      <c r="BL172" s="84">
        <v>0</v>
      </c>
      <c r="BM172" s="84">
        <v>0</v>
      </c>
      <c r="BN172" s="84">
        <v>0</v>
      </c>
      <c r="BO172" s="84">
        <v>0</v>
      </c>
      <c r="BP172" s="84">
        <v>0</v>
      </c>
      <c r="BQ172" s="84">
        <v>0</v>
      </c>
      <c r="BR172" s="84">
        <v>0</v>
      </c>
      <c r="BS172" s="84">
        <v>0</v>
      </c>
      <c r="BT172" s="84">
        <v>5.0841900000000002E-2</v>
      </c>
      <c r="BU172" s="84">
        <v>0</v>
      </c>
      <c r="BV172" s="84">
        <v>0</v>
      </c>
      <c r="BW172" s="84">
        <v>0</v>
      </c>
      <c r="BX172" s="84">
        <v>0</v>
      </c>
      <c r="BY172" s="84">
        <v>0</v>
      </c>
      <c r="BZ172" s="84">
        <v>0</v>
      </c>
      <c r="CA172" s="84">
        <v>0</v>
      </c>
      <c r="CB172" s="84">
        <v>0</v>
      </c>
      <c r="CC172" s="84">
        <v>0</v>
      </c>
      <c r="CD172" s="84">
        <v>0</v>
      </c>
      <c r="CE172" s="84">
        <v>0</v>
      </c>
      <c r="CF172" s="84">
        <v>0</v>
      </c>
      <c r="CG172" s="84">
        <v>0</v>
      </c>
      <c r="CH172" s="84">
        <v>0</v>
      </c>
      <c r="CI172" s="84">
        <v>0</v>
      </c>
      <c r="CJ172" s="84">
        <v>0</v>
      </c>
      <c r="CK172" s="84">
        <v>0</v>
      </c>
      <c r="CL172" s="84">
        <v>0</v>
      </c>
      <c r="CM172" s="84">
        <v>0</v>
      </c>
      <c r="CN172" s="84">
        <v>0</v>
      </c>
      <c r="CO172" s="84">
        <v>0</v>
      </c>
      <c r="CP172" s="84">
        <v>0</v>
      </c>
      <c r="CQ172" s="84">
        <v>0</v>
      </c>
      <c r="CR172" s="84">
        <v>0</v>
      </c>
      <c r="CS172" s="84">
        <v>0</v>
      </c>
      <c r="CT172" s="84">
        <v>0</v>
      </c>
      <c r="CU172" s="84">
        <v>0</v>
      </c>
      <c r="CV172" s="84">
        <v>0</v>
      </c>
      <c r="CW172" s="84">
        <v>0</v>
      </c>
      <c r="CX172" s="84">
        <v>0</v>
      </c>
      <c r="CY172" s="84">
        <v>0</v>
      </c>
      <c r="CZ172" s="84">
        <v>0</v>
      </c>
      <c r="DA172" s="80"/>
      <c r="DB172" s="2"/>
      <c r="DC172" s="2"/>
      <c r="DD172" s="6"/>
    </row>
    <row r="173" spans="1:108" x14ac:dyDescent="0.25">
      <c r="A173" s="2" t="s">
        <v>688</v>
      </c>
      <c r="B173" s="84">
        <v>0</v>
      </c>
      <c r="C173" s="84">
        <v>0</v>
      </c>
      <c r="D173" s="84">
        <v>0</v>
      </c>
      <c r="E173" s="84">
        <v>0</v>
      </c>
      <c r="F173" s="84">
        <v>0</v>
      </c>
      <c r="G173" s="84">
        <v>0</v>
      </c>
      <c r="H173" s="84">
        <v>0</v>
      </c>
      <c r="I173" s="84">
        <v>0</v>
      </c>
      <c r="J173" s="84">
        <v>0</v>
      </c>
      <c r="K173" s="84">
        <v>0</v>
      </c>
      <c r="L173" s="84">
        <v>0</v>
      </c>
      <c r="M173" s="84">
        <v>0</v>
      </c>
      <c r="N173" s="84">
        <v>0</v>
      </c>
      <c r="O173" s="84">
        <v>0</v>
      </c>
      <c r="P173" s="84">
        <v>0</v>
      </c>
      <c r="Q173" s="84">
        <v>0</v>
      </c>
      <c r="R173" s="84">
        <v>0</v>
      </c>
      <c r="S173" s="84">
        <v>0</v>
      </c>
      <c r="T173" s="84">
        <v>0</v>
      </c>
      <c r="U173" s="84">
        <v>4.8979999999999998E-4</v>
      </c>
      <c r="V173" s="84">
        <v>0</v>
      </c>
      <c r="W173" s="84">
        <v>4.8979999999999998E-4</v>
      </c>
      <c r="X173" s="84">
        <v>6.0110700000000003E-4</v>
      </c>
      <c r="Y173" s="84">
        <v>0</v>
      </c>
      <c r="Z173" s="84">
        <v>6.0110700000000003E-4</v>
      </c>
      <c r="AA173" s="84">
        <v>0</v>
      </c>
      <c r="AB173" s="84">
        <v>0</v>
      </c>
      <c r="AC173" s="84">
        <v>0</v>
      </c>
      <c r="AD173" s="84">
        <v>0</v>
      </c>
      <c r="AE173" s="84">
        <v>0</v>
      </c>
      <c r="AF173" s="84">
        <v>0</v>
      </c>
      <c r="AG173" s="84">
        <v>0</v>
      </c>
      <c r="AH173" s="84">
        <v>0</v>
      </c>
      <c r="AI173" s="84">
        <v>0</v>
      </c>
      <c r="AJ173" s="84">
        <v>0</v>
      </c>
      <c r="AK173" s="84">
        <v>0</v>
      </c>
      <c r="AL173" s="84">
        <v>0</v>
      </c>
      <c r="AM173" s="84">
        <v>4.34893E-4</v>
      </c>
      <c r="AN173" s="84">
        <v>0</v>
      </c>
      <c r="AO173" s="84">
        <v>0</v>
      </c>
      <c r="AP173" s="84">
        <v>0</v>
      </c>
      <c r="AQ173" s="84">
        <v>0</v>
      </c>
      <c r="AR173" s="84">
        <v>0</v>
      </c>
      <c r="AS173" s="84">
        <v>0</v>
      </c>
      <c r="AT173" s="84">
        <v>0</v>
      </c>
      <c r="AU173" s="84">
        <v>0</v>
      </c>
      <c r="AV173" s="84">
        <v>4.8979999999999998E-4</v>
      </c>
      <c r="AW173" s="84">
        <v>0</v>
      </c>
      <c r="AX173" s="84">
        <v>0</v>
      </c>
      <c r="AY173" s="84">
        <v>0</v>
      </c>
      <c r="AZ173" s="84">
        <v>0</v>
      </c>
      <c r="BA173" s="84">
        <v>0</v>
      </c>
      <c r="BB173" s="84">
        <v>0</v>
      </c>
      <c r="BC173" s="84">
        <v>0</v>
      </c>
      <c r="BD173" s="84">
        <v>0</v>
      </c>
      <c r="BE173" s="84">
        <v>0</v>
      </c>
      <c r="BF173" s="84">
        <v>0</v>
      </c>
      <c r="BG173" s="84">
        <v>0</v>
      </c>
      <c r="BH173" s="84">
        <v>0</v>
      </c>
      <c r="BI173" s="84">
        <v>0</v>
      </c>
      <c r="BJ173" s="84">
        <v>0</v>
      </c>
      <c r="BK173" s="84">
        <v>0</v>
      </c>
      <c r="BL173" s="84">
        <v>0</v>
      </c>
      <c r="BM173" s="84">
        <v>0</v>
      </c>
      <c r="BN173" s="84">
        <v>0</v>
      </c>
      <c r="BO173" s="84">
        <v>0</v>
      </c>
      <c r="BP173" s="84">
        <v>0</v>
      </c>
      <c r="BQ173" s="84">
        <v>0</v>
      </c>
      <c r="BR173" s="84">
        <v>0</v>
      </c>
      <c r="BS173" s="84">
        <v>0</v>
      </c>
      <c r="BT173" s="84">
        <v>0</v>
      </c>
      <c r="BU173" s="84">
        <v>0</v>
      </c>
      <c r="BV173" s="84">
        <v>0</v>
      </c>
      <c r="BW173" s="84">
        <v>0</v>
      </c>
      <c r="BX173" s="84">
        <v>0</v>
      </c>
      <c r="BY173" s="84">
        <v>0</v>
      </c>
      <c r="BZ173" s="84">
        <v>0</v>
      </c>
      <c r="CA173" s="84">
        <v>0</v>
      </c>
      <c r="CB173" s="84">
        <v>0</v>
      </c>
      <c r="CC173" s="84">
        <v>0</v>
      </c>
      <c r="CD173" s="84">
        <v>0</v>
      </c>
      <c r="CE173" s="84">
        <v>0</v>
      </c>
      <c r="CF173" s="84">
        <v>0</v>
      </c>
      <c r="CG173" s="84">
        <v>0</v>
      </c>
      <c r="CH173" s="84">
        <v>0</v>
      </c>
      <c r="CI173" s="84">
        <v>0</v>
      </c>
      <c r="CJ173" s="84">
        <v>0</v>
      </c>
      <c r="CK173" s="84">
        <v>0</v>
      </c>
      <c r="CL173" s="84">
        <v>0</v>
      </c>
      <c r="CM173" s="84">
        <v>0</v>
      </c>
      <c r="CN173" s="84">
        <v>0</v>
      </c>
      <c r="CO173" s="84">
        <v>0</v>
      </c>
      <c r="CP173" s="84">
        <v>0</v>
      </c>
      <c r="CQ173" s="84">
        <v>0</v>
      </c>
      <c r="CR173" s="84">
        <v>0</v>
      </c>
      <c r="CS173" s="84">
        <v>0</v>
      </c>
      <c r="CT173" s="84">
        <v>0</v>
      </c>
      <c r="CU173" s="84">
        <v>0</v>
      </c>
      <c r="CV173" s="84">
        <v>0</v>
      </c>
      <c r="CW173" s="84">
        <v>0</v>
      </c>
      <c r="CX173" s="84">
        <v>0</v>
      </c>
      <c r="CY173" s="84">
        <v>0</v>
      </c>
      <c r="CZ173" s="84">
        <v>1.6413799999999999E-5</v>
      </c>
      <c r="DA173" s="80"/>
      <c r="DB173" s="2"/>
      <c r="DC173" s="2"/>
      <c r="DD173" s="6"/>
    </row>
    <row r="174" spans="1:108" x14ac:dyDescent="0.25">
      <c r="A174" s="2" t="s">
        <v>689</v>
      </c>
      <c r="B174" s="84">
        <v>0</v>
      </c>
      <c r="C174" s="84">
        <v>0</v>
      </c>
      <c r="D174" s="84">
        <v>0</v>
      </c>
      <c r="E174" s="84">
        <v>0</v>
      </c>
      <c r="F174" s="84">
        <v>0</v>
      </c>
      <c r="G174" s="84">
        <v>0</v>
      </c>
      <c r="H174" s="84">
        <v>0</v>
      </c>
      <c r="I174" s="84">
        <v>0</v>
      </c>
      <c r="J174" s="84">
        <v>0</v>
      </c>
      <c r="K174" s="84">
        <v>0</v>
      </c>
      <c r="L174" s="84">
        <v>0</v>
      </c>
      <c r="M174" s="84">
        <v>0</v>
      </c>
      <c r="N174" s="84">
        <v>0</v>
      </c>
      <c r="O174" s="84">
        <v>0</v>
      </c>
      <c r="P174" s="84">
        <v>0</v>
      </c>
      <c r="Q174" s="84">
        <v>0</v>
      </c>
      <c r="R174" s="84">
        <v>0</v>
      </c>
      <c r="S174" s="84">
        <v>0</v>
      </c>
      <c r="T174" s="84">
        <v>0</v>
      </c>
      <c r="U174" s="84">
        <v>0</v>
      </c>
      <c r="V174" s="84">
        <v>0</v>
      </c>
      <c r="W174" s="84">
        <v>0</v>
      </c>
      <c r="X174" s="84">
        <v>0</v>
      </c>
      <c r="Y174" s="84">
        <v>0</v>
      </c>
      <c r="Z174" s="84">
        <v>0</v>
      </c>
      <c r="AA174" s="84">
        <v>0</v>
      </c>
      <c r="AB174" s="84">
        <v>0</v>
      </c>
      <c r="AC174" s="84">
        <v>0</v>
      </c>
      <c r="AD174" s="84">
        <v>0</v>
      </c>
      <c r="AE174" s="84">
        <v>0</v>
      </c>
      <c r="AF174" s="84">
        <v>0</v>
      </c>
      <c r="AG174" s="84">
        <v>0</v>
      </c>
      <c r="AH174" s="84">
        <v>0</v>
      </c>
      <c r="AI174" s="84">
        <v>0</v>
      </c>
      <c r="AJ174" s="84">
        <v>0</v>
      </c>
      <c r="AK174" s="84">
        <v>0</v>
      </c>
      <c r="AL174" s="84">
        <v>0</v>
      </c>
      <c r="AM174" s="84">
        <v>0</v>
      </c>
      <c r="AN174" s="84">
        <v>0</v>
      </c>
      <c r="AO174" s="84">
        <v>0</v>
      </c>
      <c r="AP174" s="84">
        <v>0</v>
      </c>
      <c r="AQ174" s="84">
        <v>0</v>
      </c>
      <c r="AR174" s="84">
        <v>0</v>
      </c>
      <c r="AS174" s="84">
        <v>0</v>
      </c>
      <c r="AT174" s="84">
        <v>0</v>
      </c>
      <c r="AU174" s="84">
        <v>0</v>
      </c>
      <c r="AV174" s="84">
        <v>0</v>
      </c>
      <c r="AW174" s="84">
        <v>0</v>
      </c>
      <c r="AX174" s="84">
        <v>0</v>
      </c>
      <c r="AY174" s="84">
        <v>0</v>
      </c>
      <c r="AZ174" s="84">
        <v>0</v>
      </c>
      <c r="BA174" s="84">
        <v>0</v>
      </c>
      <c r="BB174" s="84">
        <v>0</v>
      </c>
      <c r="BC174" s="84">
        <v>0</v>
      </c>
      <c r="BD174" s="84">
        <v>0</v>
      </c>
      <c r="BE174" s="84">
        <v>0</v>
      </c>
      <c r="BF174" s="84">
        <v>0</v>
      </c>
      <c r="BG174" s="84">
        <v>0</v>
      </c>
      <c r="BH174" s="84">
        <v>0</v>
      </c>
      <c r="BI174" s="84">
        <v>0</v>
      </c>
      <c r="BJ174" s="84">
        <v>0</v>
      </c>
      <c r="BK174" s="84">
        <v>0</v>
      </c>
      <c r="BL174" s="84">
        <v>0</v>
      </c>
      <c r="BM174" s="84">
        <v>0</v>
      </c>
      <c r="BN174" s="84">
        <v>0</v>
      </c>
      <c r="BO174" s="84">
        <v>0</v>
      </c>
      <c r="BP174" s="84">
        <v>0</v>
      </c>
      <c r="BQ174" s="84">
        <v>0</v>
      </c>
      <c r="BR174" s="84">
        <v>0</v>
      </c>
      <c r="BS174" s="84">
        <v>0</v>
      </c>
      <c r="BT174" s="84">
        <v>0</v>
      </c>
      <c r="BU174" s="84">
        <v>0</v>
      </c>
      <c r="BV174" s="84">
        <v>0</v>
      </c>
      <c r="BW174" s="84">
        <v>0</v>
      </c>
      <c r="BX174" s="84">
        <v>0</v>
      </c>
      <c r="BY174" s="84">
        <v>0</v>
      </c>
      <c r="BZ174" s="84">
        <v>0</v>
      </c>
      <c r="CA174" s="84">
        <v>0</v>
      </c>
      <c r="CB174" s="84">
        <v>0</v>
      </c>
      <c r="CC174" s="84">
        <v>0</v>
      </c>
      <c r="CD174" s="84">
        <v>0</v>
      </c>
      <c r="CE174" s="84">
        <v>0</v>
      </c>
      <c r="CF174" s="84">
        <v>0</v>
      </c>
      <c r="CG174" s="84">
        <v>0</v>
      </c>
      <c r="CH174" s="84">
        <v>0</v>
      </c>
      <c r="CI174" s="84">
        <v>0</v>
      </c>
      <c r="CJ174" s="84">
        <v>0</v>
      </c>
      <c r="CK174" s="84">
        <v>0</v>
      </c>
      <c r="CL174" s="84">
        <v>0</v>
      </c>
      <c r="CM174" s="84">
        <v>0</v>
      </c>
      <c r="CN174" s="84">
        <v>0</v>
      </c>
      <c r="CO174" s="84">
        <v>0</v>
      </c>
      <c r="CP174" s="84">
        <v>0</v>
      </c>
      <c r="CQ174" s="84">
        <v>0</v>
      </c>
      <c r="CR174" s="84">
        <v>0</v>
      </c>
      <c r="CS174" s="84">
        <v>0</v>
      </c>
      <c r="CT174" s="84">
        <v>0</v>
      </c>
      <c r="CU174" s="84">
        <v>6.8168100000000003E-17</v>
      </c>
      <c r="CV174" s="84">
        <v>1.9674199999999999E-2</v>
      </c>
      <c r="CW174" s="84">
        <v>0</v>
      </c>
      <c r="CX174" s="84">
        <v>0</v>
      </c>
      <c r="CY174" s="84">
        <v>0</v>
      </c>
      <c r="CZ174" s="84">
        <v>0</v>
      </c>
      <c r="DA174" s="80"/>
      <c r="DB174" s="2"/>
      <c r="DC174" s="2"/>
      <c r="DD174" s="6"/>
    </row>
    <row r="175" spans="1:108" x14ac:dyDescent="0.25">
      <c r="A175" s="2" t="s">
        <v>690</v>
      </c>
      <c r="B175" s="84">
        <v>0</v>
      </c>
      <c r="C175" s="84">
        <v>0</v>
      </c>
      <c r="D175" s="84">
        <v>0</v>
      </c>
      <c r="E175" s="84">
        <v>0</v>
      </c>
      <c r="F175" s="84">
        <v>0</v>
      </c>
      <c r="G175" s="84">
        <v>0</v>
      </c>
      <c r="H175" s="84">
        <v>0</v>
      </c>
      <c r="I175" s="84">
        <v>0</v>
      </c>
      <c r="J175" s="84">
        <v>0</v>
      </c>
      <c r="K175" s="84">
        <v>0</v>
      </c>
      <c r="L175" s="84">
        <v>0</v>
      </c>
      <c r="M175" s="84">
        <v>0</v>
      </c>
      <c r="N175" s="84">
        <v>0</v>
      </c>
      <c r="O175" s="84">
        <v>0</v>
      </c>
      <c r="P175" s="84">
        <v>0</v>
      </c>
      <c r="Q175" s="84">
        <v>0</v>
      </c>
      <c r="R175" s="84">
        <v>0</v>
      </c>
      <c r="S175" s="84">
        <v>0</v>
      </c>
      <c r="T175" s="84">
        <v>0</v>
      </c>
      <c r="U175" s="84">
        <v>0</v>
      </c>
      <c r="V175" s="84">
        <v>0</v>
      </c>
      <c r="W175" s="84">
        <v>0</v>
      </c>
      <c r="X175" s="84">
        <v>0</v>
      </c>
      <c r="Y175" s="84">
        <v>0</v>
      </c>
      <c r="Z175" s="84">
        <v>0</v>
      </c>
      <c r="AA175" s="84">
        <v>0</v>
      </c>
      <c r="AB175" s="84">
        <v>0</v>
      </c>
      <c r="AC175" s="84">
        <v>0</v>
      </c>
      <c r="AD175" s="84">
        <v>0</v>
      </c>
      <c r="AE175" s="84">
        <v>0</v>
      </c>
      <c r="AF175" s="84">
        <v>0</v>
      </c>
      <c r="AG175" s="84">
        <v>0</v>
      </c>
      <c r="AH175" s="84">
        <v>0</v>
      </c>
      <c r="AI175" s="84">
        <v>0</v>
      </c>
      <c r="AJ175" s="84">
        <v>0</v>
      </c>
      <c r="AK175" s="84">
        <v>0</v>
      </c>
      <c r="AL175" s="84">
        <v>0</v>
      </c>
      <c r="AM175" s="84">
        <v>0</v>
      </c>
      <c r="AN175" s="84">
        <v>0</v>
      </c>
      <c r="AO175" s="84">
        <v>0</v>
      </c>
      <c r="AP175" s="84">
        <v>0</v>
      </c>
      <c r="AQ175" s="84">
        <v>0</v>
      </c>
      <c r="AR175" s="84">
        <v>0</v>
      </c>
      <c r="AS175" s="84">
        <v>0</v>
      </c>
      <c r="AT175" s="84">
        <v>0</v>
      </c>
      <c r="AU175" s="84">
        <v>0</v>
      </c>
      <c r="AV175" s="84">
        <v>0</v>
      </c>
      <c r="AW175" s="84">
        <v>0</v>
      </c>
      <c r="AX175" s="84">
        <v>0</v>
      </c>
      <c r="AY175" s="84">
        <v>0</v>
      </c>
      <c r="AZ175" s="84">
        <v>0</v>
      </c>
      <c r="BA175" s="84">
        <v>0</v>
      </c>
      <c r="BB175" s="84">
        <v>0</v>
      </c>
      <c r="BC175" s="84">
        <v>0</v>
      </c>
      <c r="BD175" s="84">
        <v>0</v>
      </c>
      <c r="BE175" s="84">
        <v>0</v>
      </c>
      <c r="BF175" s="84">
        <v>0</v>
      </c>
      <c r="BG175" s="84">
        <v>0</v>
      </c>
      <c r="BH175" s="84">
        <v>0</v>
      </c>
      <c r="BI175" s="84">
        <v>0</v>
      </c>
      <c r="BJ175" s="84">
        <v>0</v>
      </c>
      <c r="BK175" s="84">
        <v>0</v>
      </c>
      <c r="BL175" s="84">
        <v>0</v>
      </c>
      <c r="BM175" s="84">
        <v>0</v>
      </c>
      <c r="BN175" s="84">
        <v>0</v>
      </c>
      <c r="BO175" s="84">
        <v>0</v>
      </c>
      <c r="BP175" s="84">
        <v>0</v>
      </c>
      <c r="BQ175" s="84">
        <v>0</v>
      </c>
      <c r="BR175" s="84">
        <v>0</v>
      </c>
      <c r="BS175" s="84">
        <v>0</v>
      </c>
      <c r="BT175" s="84">
        <v>0</v>
      </c>
      <c r="BU175" s="84">
        <v>0</v>
      </c>
      <c r="BV175" s="84">
        <v>0</v>
      </c>
      <c r="BW175" s="84">
        <v>8.7857199999999996E-2</v>
      </c>
      <c r="BX175" s="84">
        <v>0</v>
      </c>
      <c r="BY175" s="84">
        <v>0</v>
      </c>
      <c r="BZ175" s="84">
        <v>0</v>
      </c>
      <c r="CA175" s="84">
        <v>0</v>
      </c>
      <c r="CB175" s="84">
        <v>0</v>
      </c>
      <c r="CC175" s="84">
        <v>0</v>
      </c>
      <c r="CD175" s="84">
        <v>0</v>
      </c>
      <c r="CE175" s="84">
        <v>0</v>
      </c>
      <c r="CF175" s="84">
        <v>0</v>
      </c>
      <c r="CG175" s="84">
        <v>0</v>
      </c>
      <c r="CH175" s="84">
        <v>0</v>
      </c>
      <c r="CI175" s="84">
        <v>0</v>
      </c>
      <c r="CJ175" s="84">
        <v>5.3012400000000003E-17</v>
      </c>
      <c r="CK175" s="84">
        <v>6.7805499999999996E-17</v>
      </c>
      <c r="CL175" s="84">
        <v>5.1598500000000002E-17</v>
      </c>
      <c r="CM175" s="84">
        <v>0</v>
      </c>
      <c r="CN175" s="84">
        <v>0</v>
      </c>
      <c r="CO175" s="84">
        <v>0</v>
      </c>
      <c r="CP175" s="84">
        <v>0</v>
      </c>
      <c r="CQ175" s="84">
        <v>0</v>
      </c>
      <c r="CR175" s="84">
        <v>0</v>
      </c>
      <c r="CS175" s="84">
        <v>0</v>
      </c>
      <c r="CT175" s="84">
        <v>0</v>
      </c>
      <c r="CU175" s="84">
        <v>0</v>
      </c>
      <c r="CV175" s="84">
        <v>0</v>
      </c>
      <c r="CW175" s="84">
        <v>0</v>
      </c>
      <c r="CX175" s="84">
        <v>0</v>
      </c>
      <c r="CY175" s="84">
        <v>0</v>
      </c>
      <c r="CZ175" s="84">
        <v>7.0049399999999998E-2</v>
      </c>
      <c r="DA175" s="80"/>
      <c r="DB175" s="2"/>
      <c r="DC175" s="2"/>
      <c r="DD175" s="6"/>
    </row>
    <row r="176" spans="1:108" x14ac:dyDescent="0.25">
      <c r="A176" s="2" t="s">
        <v>691</v>
      </c>
      <c r="B176" s="84">
        <v>0</v>
      </c>
      <c r="C176" s="84">
        <v>0</v>
      </c>
      <c r="D176" s="84">
        <v>0</v>
      </c>
      <c r="E176" s="84">
        <v>0</v>
      </c>
      <c r="F176" s="84">
        <v>0</v>
      </c>
      <c r="G176" s="84">
        <v>0</v>
      </c>
      <c r="H176" s="84">
        <v>0</v>
      </c>
      <c r="I176" s="84">
        <v>0</v>
      </c>
      <c r="J176" s="84">
        <v>0</v>
      </c>
      <c r="K176" s="84">
        <v>0</v>
      </c>
      <c r="L176" s="84">
        <v>0</v>
      </c>
      <c r="M176" s="84">
        <v>0</v>
      </c>
      <c r="N176" s="84">
        <v>0</v>
      </c>
      <c r="O176" s="84">
        <v>0</v>
      </c>
      <c r="P176" s="84">
        <v>0</v>
      </c>
      <c r="Q176" s="84">
        <v>0</v>
      </c>
      <c r="R176" s="84">
        <v>0</v>
      </c>
      <c r="S176" s="84">
        <v>0</v>
      </c>
      <c r="T176" s="84">
        <v>0</v>
      </c>
      <c r="U176" s="84">
        <v>0</v>
      </c>
      <c r="V176" s="84">
        <v>0</v>
      </c>
      <c r="W176" s="84">
        <v>0</v>
      </c>
      <c r="X176" s="84">
        <v>0</v>
      </c>
      <c r="Y176" s="84">
        <v>0</v>
      </c>
      <c r="Z176" s="84">
        <v>0</v>
      </c>
      <c r="AA176" s="84">
        <v>0</v>
      </c>
      <c r="AB176" s="84">
        <v>0</v>
      </c>
      <c r="AC176" s="84">
        <v>0</v>
      </c>
      <c r="AD176" s="84">
        <v>0</v>
      </c>
      <c r="AE176" s="84">
        <v>0</v>
      </c>
      <c r="AF176" s="84">
        <v>0</v>
      </c>
      <c r="AG176" s="84">
        <v>0</v>
      </c>
      <c r="AH176" s="84">
        <v>0</v>
      </c>
      <c r="AI176" s="84">
        <v>0</v>
      </c>
      <c r="AJ176" s="84">
        <v>0</v>
      </c>
      <c r="AK176" s="84">
        <v>0</v>
      </c>
      <c r="AL176" s="84">
        <v>0</v>
      </c>
      <c r="AM176" s="84">
        <v>0</v>
      </c>
      <c r="AN176" s="84">
        <v>0</v>
      </c>
      <c r="AO176" s="84">
        <v>0</v>
      </c>
      <c r="AP176" s="84">
        <v>0</v>
      </c>
      <c r="AQ176" s="84">
        <v>0</v>
      </c>
      <c r="AR176" s="84">
        <v>0</v>
      </c>
      <c r="AS176" s="84">
        <v>0</v>
      </c>
      <c r="AT176" s="84">
        <v>0</v>
      </c>
      <c r="AU176" s="84">
        <v>0</v>
      </c>
      <c r="AV176" s="84">
        <v>0</v>
      </c>
      <c r="AW176" s="84">
        <v>0</v>
      </c>
      <c r="AX176" s="84">
        <v>0</v>
      </c>
      <c r="AY176" s="84">
        <v>0</v>
      </c>
      <c r="AZ176" s="84">
        <v>2.89511E-17</v>
      </c>
      <c r="BA176" s="84">
        <v>1.4895200000000001E-17</v>
      </c>
      <c r="BB176" s="84">
        <v>0</v>
      </c>
      <c r="BC176" s="84">
        <v>2.62727E-17</v>
      </c>
      <c r="BD176" s="84">
        <v>0</v>
      </c>
      <c r="BE176" s="84">
        <v>0</v>
      </c>
      <c r="BF176" s="84">
        <v>0</v>
      </c>
      <c r="BG176" s="84">
        <v>0</v>
      </c>
      <c r="BH176" s="84">
        <v>0</v>
      </c>
      <c r="BI176" s="84">
        <v>0</v>
      </c>
      <c r="BJ176" s="84">
        <v>0</v>
      </c>
      <c r="BK176" s="84">
        <v>0</v>
      </c>
      <c r="BL176" s="84">
        <v>0</v>
      </c>
      <c r="BM176" s="84">
        <v>0</v>
      </c>
      <c r="BN176" s="84">
        <v>0</v>
      </c>
      <c r="BO176" s="84">
        <v>0</v>
      </c>
      <c r="BP176" s="84">
        <v>0</v>
      </c>
      <c r="BQ176" s="84">
        <v>0</v>
      </c>
      <c r="BR176" s="84">
        <v>0</v>
      </c>
      <c r="BS176" s="84">
        <v>0</v>
      </c>
      <c r="BT176" s="84">
        <v>0</v>
      </c>
      <c r="BU176" s="84">
        <v>0</v>
      </c>
      <c r="BV176" s="84">
        <v>0</v>
      </c>
      <c r="BW176" s="84">
        <v>0</v>
      </c>
      <c r="BX176" s="84">
        <v>0</v>
      </c>
      <c r="BY176" s="84">
        <v>0</v>
      </c>
      <c r="BZ176" s="84">
        <v>0</v>
      </c>
      <c r="CA176" s="84">
        <v>0</v>
      </c>
      <c r="CB176" s="84">
        <v>0</v>
      </c>
      <c r="CC176" s="84">
        <v>0</v>
      </c>
      <c r="CD176" s="84">
        <v>0</v>
      </c>
      <c r="CE176" s="84">
        <v>0</v>
      </c>
      <c r="CF176" s="84">
        <v>0</v>
      </c>
      <c r="CG176" s="84">
        <v>0</v>
      </c>
      <c r="CH176" s="84">
        <v>0</v>
      </c>
      <c r="CI176" s="84">
        <v>0</v>
      </c>
      <c r="CJ176" s="84">
        <v>0</v>
      </c>
      <c r="CK176" s="84">
        <v>0</v>
      </c>
      <c r="CL176" s="84">
        <v>0</v>
      </c>
      <c r="CM176" s="84">
        <v>0</v>
      </c>
      <c r="CN176" s="84">
        <v>0</v>
      </c>
      <c r="CO176" s="84">
        <v>0</v>
      </c>
      <c r="CP176" s="84">
        <v>0</v>
      </c>
      <c r="CQ176" s="84">
        <v>0</v>
      </c>
      <c r="CR176" s="84">
        <v>0</v>
      </c>
      <c r="CS176" s="84">
        <v>0</v>
      </c>
      <c r="CT176" s="84">
        <v>0</v>
      </c>
      <c r="CU176" s="84">
        <v>0</v>
      </c>
      <c r="CV176" s="84">
        <v>0</v>
      </c>
      <c r="CW176" s="84">
        <v>0</v>
      </c>
      <c r="CX176" s="84">
        <v>0</v>
      </c>
      <c r="CY176" s="84">
        <v>0</v>
      </c>
      <c r="CZ176" s="84">
        <v>0</v>
      </c>
      <c r="DA176" s="80"/>
      <c r="DB176" s="2"/>
      <c r="DC176" s="2"/>
      <c r="DD176" s="6"/>
    </row>
    <row r="177" spans="1:108" x14ac:dyDescent="0.25">
      <c r="A177" s="2" t="s">
        <v>534</v>
      </c>
      <c r="B177" s="84">
        <v>0</v>
      </c>
      <c r="C177" s="84">
        <v>0</v>
      </c>
      <c r="D177" s="84">
        <v>0</v>
      </c>
      <c r="E177" s="84">
        <v>0</v>
      </c>
      <c r="F177" s="84">
        <v>0</v>
      </c>
      <c r="G177" s="84">
        <v>0</v>
      </c>
      <c r="H177" s="84">
        <v>0</v>
      </c>
      <c r="I177" s="84">
        <v>0</v>
      </c>
      <c r="J177" s="84">
        <v>0</v>
      </c>
      <c r="K177" s="84">
        <v>0</v>
      </c>
      <c r="L177" s="84">
        <v>0</v>
      </c>
      <c r="M177" s="84">
        <v>0</v>
      </c>
      <c r="N177" s="84">
        <v>0</v>
      </c>
      <c r="O177" s="84">
        <v>0</v>
      </c>
      <c r="P177" s="84">
        <v>0</v>
      </c>
      <c r="Q177" s="84">
        <v>0</v>
      </c>
      <c r="R177" s="84">
        <v>0</v>
      </c>
      <c r="S177" s="84">
        <v>0</v>
      </c>
      <c r="T177" s="84">
        <v>0</v>
      </c>
      <c r="U177" s="84">
        <v>0</v>
      </c>
      <c r="V177" s="84">
        <v>0</v>
      </c>
      <c r="W177" s="84">
        <v>0</v>
      </c>
      <c r="X177" s="84">
        <v>0</v>
      </c>
      <c r="Y177" s="84">
        <v>0</v>
      </c>
      <c r="Z177" s="84">
        <v>0</v>
      </c>
      <c r="AA177" s="84">
        <v>0</v>
      </c>
      <c r="AB177" s="84">
        <v>0</v>
      </c>
      <c r="AC177" s="84">
        <v>0</v>
      </c>
      <c r="AD177" s="84">
        <v>0</v>
      </c>
      <c r="AE177" s="84">
        <v>8.6303499999999995E-4</v>
      </c>
      <c r="AF177" s="84">
        <v>7.0818599999999997E-4</v>
      </c>
      <c r="AG177" s="84">
        <v>0</v>
      </c>
      <c r="AH177" s="84">
        <v>0</v>
      </c>
      <c r="AI177" s="84">
        <v>0</v>
      </c>
      <c r="AJ177" s="84">
        <v>0</v>
      </c>
      <c r="AK177" s="84">
        <v>0</v>
      </c>
      <c r="AL177" s="84">
        <v>0</v>
      </c>
      <c r="AM177" s="84">
        <v>0</v>
      </c>
      <c r="AN177" s="84">
        <v>0</v>
      </c>
      <c r="AO177" s="84">
        <v>0</v>
      </c>
      <c r="AP177" s="84">
        <v>0</v>
      </c>
      <c r="AQ177" s="84">
        <v>0</v>
      </c>
      <c r="AR177" s="84">
        <v>0</v>
      </c>
      <c r="AS177" s="84">
        <v>0</v>
      </c>
      <c r="AT177" s="84">
        <v>0</v>
      </c>
      <c r="AU177" s="84">
        <v>0</v>
      </c>
      <c r="AV177" s="84">
        <v>0</v>
      </c>
      <c r="AW177" s="84">
        <v>0</v>
      </c>
      <c r="AX177" s="84">
        <v>0</v>
      </c>
      <c r="AY177" s="84">
        <v>0</v>
      </c>
      <c r="AZ177" s="84">
        <v>0</v>
      </c>
      <c r="BA177" s="84">
        <v>0</v>
      </c>
      <c r="BB177" s="84">
        <v>0</v>
      </c>
      <c r="BC177" s="84">
        <v>0</v>
      </c>
      <c r="BD177" s="84">
        <v>0</v>
      </c>
      <c r="BE177" s="84">
        <v>0</v>
      </c>
      <c r="BF177" s="84">
        <v>0</v>
      </c>
      <c r="BG177" s="84">
        <v>0</v>
      </c>
      <c r="BH177" s="84">
        <v>0</v>
      </c>
      <c r="BI177" s="84">
        <v>0</v>
      </c>
      <c r="BJ177" s="84">
        <v>0</v>
      </c>
      <c r="BK177" s="84">
        <v>0</v>
      </c>
      <c r="BL177" s="84">
        <v>0</v>
      </c>
      <c r="BM177" s="84">
        <v>0</v>
      </c>
      <c r="BN177" s="84">
        <v>0</v>
      </c>
      <c r="BO177" s="84">
        <v>0</v>
      </c>
      <c r="BP177" s="84">
        <v>0</v>
      </c>
      <c r="BQ177" s="84">
        <v>0</v>
      </c>
      <c r="BR177" s="84">
        <v>0</v>
      </c>
      <c r="BS177" s="84">
        <v>0</v>
      </c>
      <c r="BT177" s="84">
        <v>0</v>
      </c>
      <c r="BU177" s="84">
        <v>0</v>
      </c>
      <c r="BV177" s="84">
        <v>0</v>
      </c>
      <c r="BW177" s="84">
        <v>0</v>
      </c>
      <c r="BX177" s="84">
        <v>0</v>
      </c>
      <c r="BY177" s="84">
        <v>0</v>
      </c>
      <c r="BZ177" s="84">
        <v>0</v>
      </c>
      <c r="CA177" s="84">
        <v>0</v>
      </c>
      <c r="CB177" s="84">
        <v>0</v>
      </c>
      <c r="CC177" s="84">
        <v>0</v>
      </c>
      <c r="CD177" s="84">
        <v>0</v>
      </c>
      <c r="CE177" s="84">
        <v>0</v>
      </c>
      <c r="CF177" s="84">
        <v>0</v>
      </c>
      <c r="CG177" s="84">
        <v>0</v>
      </c>
      <c r="CH177" s="84">
        <v>0</v>
      </c>
      <c r="CI177" s="84">
        <v>0</v>
      </c>
      <c r="CJ177" s="84">
        <v>0</v>
      </c>
      <c r="CK177" s="84">
        <v>0</v>
      </c>
      <c r="CL177" s="84">
        <v>0</v>
      </c>
      <c r="CM177" s="84">
        <v>0</v>
      </c>
      <c r="CN177" s="84">
        <v>0</v>
      </c>
      <c r="CO177" s="84">
        <v>0</v>
      </c>
      <c r="CP177" s="84">
        <v>0</v>
      </c>
      <c r="CQ177" s="84">
        <v>0</v>
      </c>
      <c r="CR177" s="84">
        <v>0</v>
      </c>
      <c r="CS177" s="84">
        <v>0</v>
      </c>
      <c r="CT177" s="84">
        <v>0</v>
      </c>
      <c r="CU177" s="84">
        <v>0</v>
      </c>
      <c r="CV177" s="84">
        <v>0</v>
      </c>
      <c r="CW177" s="84">
        <v>0</v>
      </c>
      <c r="CX177" s="84">
        <v>0</v>
      </c>
      <c r="CY177" s="84">
        <v>0</v>
      </c>
      <c r="CZ177" s="84">
        <v>0</v>
      </c>
      <c r="DA177" s="80"/>
      <c r="DB177" s="2"/>
      <c r="DC177" s="2"/>
      <c r="DD177" s="6"/>
    </row>
    <row r="178" spans="1:108" x14ac:dyDescent="0.25">
      <c r="A178" s="2" t="s">
        <v>537</v>
      </c>
      <c r="B178" s="84">
        <v>0</v>
      </c>
      <c r="C178" s="84">
        <v>0</v>
      </c>
      <c r="D178" s="84">
        <v>0</v>
      </c>
      <c r="E178" s="84">
        <v>0</v>
      </c>
      <c r="F178" s="84">
        <v>0</v>
      </c>
      <c r="G178" s="84">
        <v>0</v>
      </c>
      <c r="H178" s="84">
        <v>0</v>
      </c>
      <c r="I178" s="84">
        <v>0</v>
      </c>
      <c r="J178" s="84">
        <v>0</v>
      </c>
      <c r="K178" s="84">
        <v>0</v>
      </c>
      <c r="L178" s="84">
        <v>0</v>
      </c>
      <c r="M178" s="84">
        <v>0</v>
      </c>
      <c r="N178" s="84">
        <v>0</v>
      </c>
      <c r="O178" s="84">
        <v>0</v>
      </c>
      <c r="P178" s="84">
        <v>0</v>
      </c>
      <c r="Q178" s="84">
        <v>0</v>
      </c>
      <c r="R178" s="84">
        <v>0</v>
      </c>
      <c r="S178" s="84">
        <v>0</v>
      </c>
      <c r="T178" s="84">
        <v>0</v>
      </c>
      <c r="U178" s="84">
        <v>0</v>
      </c>
      <c r="V178" s="84">
        <v>0</v>
      </c>
      <c r="W178" s="84">
        <v>0</v>
      </c>
      <c r="X178" s="84">
        <v>0</v>
      </c>
      <c r="Y178" s="84">
        <v>0</v>
      </c>
      <c r="Z178" s="84">
        <v>0</v>
      </c>
      <c r="AA178" s="84">
        <v>0</v>
      </c>
      <c r="AB178" s="84">
        <v>0</v>
      </c>
      <c r="AC178" s="84">
        <v>0</v>
      </c>
      <c r="AD178" s="84">
        <v>0</v>
      </c>
      <c r="AE178" s="84">
        <v>1.2222400000000001E-3</v>
      </c>
      <c r="AF178" s="84">
        <v>1.0029399999999999E-3</v>
      </c>
      <c r="AG178" s="84">
        <v>0</v>
      </c>
      <c r="AH178" s="84">
        <v>0</v>
      </c>
      <c r="AI178" s="84">
        <v>0</v>
      </c>
      <c r="AJ178" s="84">
        <v>0</v>
      </c>
      <c r="AK178" s="84">
        <v>0</v>
      </c>
      <c r="AL178" s="84">
        <v>0</v>
      </c>
      <c r="AM178" s="84">
        <v>0</v>
      </c>
      <c r="AN178" s="84">
        <v>0</v>
      </c>
      <c r="AO178" s="84">
        <v>0</v>
      </c>
      <c r="AP178" s="84">
        <v>0</v>
      </c>
      <c r="AQ178" s="84">
        <v>0</v>
      </c>
      <c r="AR178" s="84">
        <v>0</v>
      </c>
      <c r="AS178" s="84">
        <v>0</v>
      </c>
      <c r="AT178" s="84">
        <v>0</v>
      </c>
      <c r="AU178" s="84">
        <v>0</v>
      </c>
      <c r="AV178" s="84">
        <v>0</v>
      </c>
      <c r="AW178" s="84">
        <v>0</v>
      </c>
      <c r="AX178" s="84">
        <v>0</v>
      </c>
      <c r="AY178" s="84">
        <v>0</v>
      </c>
      <c r="AZ178" s="84">
        <v>0</v>
      </c>
      <c r="BA178" s="84">
        <v>0</v>
      </c>
      <c r="BB178" s="84">
        <v>0</v>
      </c>
      <c r="BC178" s="84">
        <v>0</v>
      </c>
      <c r="BD178" s="84">
        <v>0</v>
      </c>
      <c r="BE178" s="84">
        <v>0</v>
      </c>
      <c r="BF178" s="84">
        <v>0</v>
      </c>
      <c r="BG178" s="84">
        <v>0</v>
      </c>
      <c r="BH178" s="84">
        <v>0</v>
      </c>
      <c r="BI178" s="84">
        <v>0</v>
      </c>
      <c r="BJ178" s="84">
        <v>0</v>
      </c>
      <c r="BK178" s="84">
        <v>0</v>
      </c>
      <c r="BL178" s="84">
        <v>0</v>
      </c>
      <c r="BM178" s="84">
        <v>0</v>
      </c>
      <c r="BN178" s="84">
        <v>0</v>
      </c>
      <c r="BO178" s="84">
        <v>0</v>
      </c>
      <c r="BP178" s="84">
        <v>0</v>
      </c>
      <c r="BQ178" s="84">
        <v>0</v>
      </c>
      <c r="BR178" s="84">
        <v>0</v>
      </c>
      <c r="BS178" s="84">
        <v>0</v>
      </c>
      <c r="BT178" s="84">
        <v>0</v>
      </c>
      <c r="BU178" s="84">
        <v>0</v>
      </c>
      <c r="BV178" s="84">
        <v>0</v>
      </c>
      <c r="BW178" s="84">
        <v>0</v>
      </c>
      <c r="BX178" s="84">
        <v>0</v>
      </c>
      <c r="BY178" s="84">
        <v>0</v>
      </c>
      <c r="BZ178" s="84">
        <v>0</v>
      </c>
      <c r="CA178" s="84">
        <v>0</v>
      </c>
      <c r="CB178" s="84">
        <v>0</v>
      </c>
      <c r="CC178" s="84">
        <v>0</v>
      </c>
      <c r="CD178" s="84">
        <v>0</v>
      </c>
      <c r="CE178" s="84">
        <v>0</v>
      </c>
      <c r="CF178" s="84">
        <v>0</v>
      </c>
      <c r="CG178" s="84">
        <v>0</v>
      </c>
      <c r="CH178" s="84">
        <v>0</v>
      </c>
      <c r="CI178" s="84">
        <v>0</v>
      </c>
      <c r="CJ178" s="84">
        <v>0</v>
      </c>
      <c r="CK178" s="84">
        <v>0</v>
      </c>
      <c r="CL178" s="84">
        <v>0</v>
      </c>
      <c r="CM178" s="84">
        <v>0</v>
      </c>
      <c r="CN178" s="84">
        <v>0</v>
      </c>
      <c r="CO178" s="84">
        <v>0</v>
      </c>
      <c r="CP178" s="84">
        <v>0</v>
      </c>
      <c r="CQ178" s="84">
        <v>0</v>
      </c>
      <c r="CR178" s="84">
        <v>0</v>
      </c>
      <c r="CS178" s="84">
        <v>0</v>
      </c>
      <c r="CT178" s="84">
        <v>0</v>
      </c>
      <c r="CU178" s="84">
        <v>0</v>
      </c>
      <c r="CV178" s="84">
        <v>0</v>
      </c>
      <c r="CW178" s="84">
        <v>0</v>
      </c>
      <c r="CX178" s="84">
        <v>0</v>
      </c>
      <c r="CY178" s="84">
        <v>0</v>
      </c>
      <c r="CZ178" s="84">
        <v>0</v>
      </c>
      <c r="DA178" s="80"/>
      <c r="DB178" s="2"/>
      <c r="DC178" s="2"/>
      <c r="DD178" s="6"/>
    </row>
    <row r="179" spans="1:108" x14ac:dyDescent="0.25">
      <c r="A179" s="2" t="s">
        <v>540</v>
      </c>
      <c r="B179" s="84">
        <v>0</v>
      </c>
      <c r="C179" s="84">
        <v>0</v>
      </c>
      <c r="D179" s="84">
        <v>0</v>
      </c>
      <c r="E179" s="84">
        <v>0</v>
      </c>
      <c r="F179" s="84">
        <v>0</v>
      </c>
      <c r="G179" s="84">
        <v>0</v>
      </c>
      <c r="H179" s="84">
        <v>0</v>
      </c>
      <c r="I179" s="84">
        <v>0</v>
      </c>
      <c r="J179" s="84">
        <v>0</v>
      </c>
      <c r="K179" s="84">
        <v>0</v>
      </c>
      <c r="L179" s="84">
        <v>0</v>
      </c>
      <c r="M179" s="84">
        <v>0</v>
      </c>
      <c r="N179" s="84">
        <v>0</v>
      </c>
      <c r="O179" s="84">
        <v>0</v>
      </c>
      <c r="P179" s="84">
        <v>0</v>
      </c>
      <c r="Q179" s="84">
        <v>0</v>
      </c>
      <c r="R179" s="84">
        <v>0</v>
      </c>
      <c r="S179" s="84">
        <v>0</v>
      </c>
      <c r="T179" s="84">
        <v>0</v>
      </c>
      <c r="U179" s="84">
        <v>0</v>
      </c>
      <c r="V179" s="84">
        <v>0</v>
      </c>
      <c r="W179" s="84">
        <v>0</v>
      </c>
      <c r="X179" s="84">
        <v>0</v>
      </c>
      <c r="Y179" s="84">
        <v>0</v>
      </c>
      <c r="Z179" s="84">
        <v>0</v>
      </c>
      <c r="AA179" s="84">
        <v>0</v>
      </c>
      <c r="AB179" s="84">
        <v>0</v>
      </c>
      <c r="AC179" s="84">
        <v>0</v>
      </c>
      <c r="AD179" s="84">
        <v>0</v>
      </c>
      <c r="AE179" s="84">
        <v>1.2049599999999999E-3</v>
      </c>
      <c r="AF179" s="84">
        <v>9.8875799999999995E-4</v>
      </c>
      <c r="AG179" s="84">
        <v>0</v>
      </c>
      <c r="AH179" s="84">
        <v>0</v>
      </c>
      <c r="AI179" s="84">
        <v>0</v>
      </c>
      <c r="AJ179" s="84">
        <v>0</v>
      </c>
      <c r="AK179" s="84">
        <v>0</v>
      </c>
      <c r="AL179" s="84">
        <v>0</v>
      </c>
      <c r="AM179" s="84">
        <v>0</v>
      </c>
      <c r="AN179" s="84">
        <v>0</v>
      </c>
      <c r="AO179" s="84">
        <v>0</v>
      </c>
      <c r="AP179" s="84">
        <v>0</v>
      </c>
      <c r="AQ179" s="84">
        <v>0</v>
      </c>
      <c r="AR179" s="84">
        <v>0</v>
      </c>
      <c r="AS179" s="84">
        <v>0</v>
      </c>
      <c r="AT179" s="84">
        <v>0</v>
      </c>
      <c r="AU179" s="84">
        <v>0</v>
      </c>
      <c r="AV179" s="84">
        <v>0</v>
      </c>
      <c r="AW179" s="84">
        <v>0</v>
      </c>
      <c r="AX179" s="84">
        <v>0</v>
      </c>
      <c r="AY179" s="84">
        <v>0</v>
      </c>
      <c r="AZ179" s="84">
        <v>0</v>
      </c>
      <c r="BA179" s="84">
        <v>0</v>
      </c>
      <c r="BB179" s="84">
        <v>0</v>
      </c>
      <c r="BC179" s="84">
        <v>0</v>
      </c>
      <c r="BD179" s="84">
        <v>0</v>
      </c>
      <c r="BE179" s="84">
        <v>0</v>
      </c>
      <c r="BF179" s="84">
        <v>0</v>
      </c>
      <c r="BG179" s="84">
        <v>0</v>
      </c>
      <c r="BH179" s="84">
        <v>0</v>
      </c>
      <c r="BI179" s="84">
        <v>0</v>
      </c>
      <c r="BJ179" s="84">
        <v>0</v>
      </c>
      <c r="BK179" s="84">
        <v>0</v>
      </c>
      <c r="BL179" s="84">
        <v>0</v>
      </c>
      <c r="BM179" s="84">
        <v>0</v>
      </c>
      <c r="BN179" s="84">
        <v>0</v>
      </c>
      <c r="BO179" s="84">
        <v>0</v>
      </c>
      <c r="BP179" s="84">
        <v>0</v>
      </c>
      <c r="BQ179" s="84">
        <v>0</v>
      </c>
      <c r="BR179" s="84">
        <v>0</v>
      </c>
      <c r="BS179" s="84">
        <v>0</v>
      </c>
      <c r="BT179" s="84">
        <v>0</v>
      </c>
      <c r="BU179" s="84">
        <v>0</v>
      </c>
      <c r="BV179" s="84">
        <v>0</v>
      </c>
      <c r="BW179" s="84">
        <v>0</v>
      </c>
      <c r="BX179" s="84">
        <v>0</v>
      </c>
      <c r="BY179" s="84">
        <v>0</v>
      </c>
      <c r="BZ179" s="84">
        <v>0</v>
      </c>
      <c r="CA179" s="84">
        <v>0</v>
      </c>
      <c r="CB179" s="84">
        <v>0</v>
      </c>
      <c r="CC179" s="84">
        <v>0</v>
      </c>
      <c r="CD179" s="84">
        <v>0</v>
      </c>
      <c r="CE179" s="84">
        <v>0</v>
      </c>
      <c r="CF179" s="84">
        <v>0</v>
      </c>
      <c r="CG179" s="84">
        <v>0</v>
      </c>
      <c r="CH179" s="84">
        <v>0</v>
      </c>
      <c r="CI179" s="84">
        <v>0</v>
      </c>
      <c r="CJ179" s="84">
        <v>0</v>
      </c>
      <c r="CK179" s="84">
        <v>0</v>
      </c>
      <c r="CL179" s="84">
        <v>0</v>
      </c>
      <c r="CM179" s="84">
        <v>0</v>
      </c>
      <c r="CN179" s="84">
        <v>0</v>
      </c>
      <c r="CO179" s="84">
        <v>0</v>
      </c>
      <c r="CP179" s="84">
        <v>0</v>
      </c>
      <c r="CQ179" s="84">
        <v>0</v>
      </c>
      <c r="CR179" s="84">
        <v>0</v>
      </c>
      <c r="CS179" s="84">
        <v>0</v>
      </c>
      <c r="CT179" s="84">
        <v>0</v>
      </c>
      <c r="CU179" s="84">
        <v>0</v>
      </c>
      <c r="CV179" s="84">
        <v>0</v>
      </c>
      <c r="CW179" s="84">
        <v>0</v>
      </c>
      <c r="CX179" s="84">
        <v>0</v>
      </c>
      <c r="CY179" s="84">
        <v>0</v>
      </c>
      <c r="CZ179" s="84">
        <v>0</v>
      </c>
      <c r="DA179" s="80"/>
      <c r="DB179" s="2"/>
      <c r="DC179" s="2"/>
      <c r="DD179" s="6"/>
    </row>
    <row r="180" spans="1:108" x14ac:dyDescent="0.25">
      <c r="A180" s="2" t="s">
        <v>543</v>
      </c>
      <c r="B180" s="84">
        <v>0</v>
      </c>
      <c r="C180" s="84">
        <v>0</v>
      </c>
      <c r="D180" s="84">
        <v>0</v>
      </c>
      <c r="E180" s="84">
        <v>0</v>
      </c>
      <c r="F180" s="84">
        <v>0</v>
      </c>
      <c r="G180" s="84">
        <v>0</v>
      </c>
      <c r="H180" s="84">
        <v>0</v>
      </c>
      <c r="I180" s="84">
        <v>0</v>
      </c>
      <c r="J180" s="84">
        <v>0</v>
      </c>
      <c r="K180" s="84">
        <v>0</v>
      </c>
      <c r="L180" s="84">
        <v>0</v>
      </c>
      <c r="M180" s="84">
        <v>0</v>
      </c>
      <c r="N180" s="84">
        <v>0</v>
      </c>
      <c r="O180" s="84">
        <v>0</v>
      </c>
      <c r="P180" s="84">
        <v>0</v>
      </c>
      <c r="Q180" s="84">
        <v>0</v>
      </c>
      <c r="R180" s="84">
        <v>0</v>
      </c>
      <c r="S180" s="84">
        <v>0</v>
      </c>
      <c r="T180" s="84">
        <v>0</v>
      </c>
      <c r="U180" s="84">
        <v>0</v>
      </c>
      <c r="V180" s="84">
        <v>0</v>
      </c>
      <c r="W180" s="84">
        <v>0</v>
      </c>
      <c r="X180" s="84">
        <v>0</v>
      </c>
      <c r="Y180" s="84">
        <v>0</v>
      </c>
      <c r="Z180" s="84">
        <v>0</v>
      </c>
      <c r="AA180" s="84">
        <v>0</v>
      </c>
      <c r="AB180" s="84">
        <v>0</v>
      </c>
      <c r="AC180" s="84">
        <v>0</v>
      </c>
      <c r="AD180" s="84">
        <v>0</v>
      </c>
      <c r="AE180" s="84">
        <v>1.45031E-3</v>
      </c>
      <c r="AF180" s="84">
        <v>1.19009E-3</v>
      </c>
      <c r="AG180" s="84">
        <v>0</v>
      </c>
      <c r="AH180" s="84">
        <v>0</v>
      </c>
      <c r="AI180" s="84">
        <v>0</v>
      </c>
      <c r="AJ180" s="84">
        <v>0</v>
      </c>
      <c r="AK180" s="84">
        <v>0</v>
      </c>
      <c r="AL180" s="84">
        <v>0</v>
      </c>
      <c r="AM180" s="84">
        <v>0</v>
      </c>
      <c r="AN180" s="84">
        <v>0</v>
      </c>
      <c r="AO180" s="84">
        <v>0</v>
      </c>
      <c r="AP180" s="84">
        <v>0</v>
      </c>
      <c r="AQ180" s="84">
        <v>0</v>
      </c>
      <c r="AR180" s="84">
        <v>0</v>
      </c>
      <c r="AS180" s="84">
        <v>0</v>
      </c>
      <c r="AT180" s="84">
        <v>0</v>
      </c>
      <c r="AU180" s="84">
        <v>0</v>
      </c>
      <c r="AV180" s="84">
        <v>0</v>
      </c>
      <c r="AW180" s="84">
        <v>0</v>
      </c>
      <c r="AX180" s="84">
        <v>0</v>
      </c>
      <c r="AY180" s="84">
        <v>0</v>
      </c>
      <c r="AZ180" s="84">
        <v>0</v>
      </c>
      <c r="BA180" s="84">
        <v>0</v>
      </c>
      <c r="BB180" s="84">
        <v>0</v>
      </c>
      <c r="BC180" s="84">
        <v>0</v>
      </c>
      <c r="BD180" s="84">
        <v>0</v>
      </c>
      <c r="BE180" s="84">
        <v>0</v>
      </c>
      <c r="BF180" s="84">
        <v>0</v>
      </c>
      <c r="BG180" s="84">
        <v>0</v>
      </c>
      <c r="BH180" s="84">
        <v>0</v>
      </c>
      <c r="BI180" s="84">
        <v>0</v>
      </c>
      <c r="BJ180" s="84">
        <v>0</v>
      </c>
      <c r="BK180" s="84">
        <v>0</v>
      </c>
      <c r="BL180" s="84">
        <v>0</v>
      </c>
      <c r="BM180" s="84">
        <v>0</v>
      </c>
      <c r="BN180" s="84">
        <v>0</v>
      </c>
      <c r="BO180" s="84">
        <v>0</v>
      </c>
      <c r="BP180" s="84">
        <v>0</v>
      </c>
      <c r="BQ180" s="84">
        <v>0</v>
      </c>
      <c r="BR180" s="84">
        <v>0</v>
      </c>
      <c r="BS180" s="84">
        <v>0</v>
      </c>
      <c r="BT180" s="84">
        <v>0</v>
      </c>
      <c r="BU180" s="84">
        <v>0</v>
      </c>
      <c r="BV180" s="84">
        <v>0</v>
      </c>
      <c r="BW180" s="84">
        <v>0</v>
      </c>
      <c r="BX180" s="84">
        <v>0</v>
      </c>
      <c r="BY180" s="84">
        <v>0</v>
      </c>
      <c r="BZ180" s="84">
        <v>0</v>
      </c>
      <c r="CA180" s="84">
        <v>0</v>
      </c>
      <c r="CB180" s="84">
        <v>0</v>
      </c>
      <c r="CC180" s="84">
        <v>0</v>
      </c>
      <c r="CD180" s="84">
        <v>0</v>
      </c>
      <c r="CE180" s="84">
        <v>0</v>
      </c>
      <c r="CF180" s="84">
        <v>0</v>
      </c>
      <c r="CG180" s="84">
        <v>0</v>
      </c>
      <c r="CH180" s="84">
        <v>0</v>
      </c>
      <c r="CI180" s="84">
        <v>0</v>
      </c>
      <c r="CJ180" s="84">
        <v>0</v>
      </c>
      <c r="CK180" s="84">
        <v>0</v>
      </c>
      <c r="CL180" s="84">
        <v>0</v>
      </c>
      <c r="CM180" s="84">
        <v>0</v>
      </c>
      <c r="CN180" s="84">
        <v>0</v>
      </c>
      <c r="CO180" s="84">
        <v>0</v>
      </c>
      <c r="CP180" s="84">
        <v>0</v>
      </c>
      <c r="CQ180" s="84">
        <v>0</v>
      </c>
      <c r="CR180" s="84">
        <v>0</v>
      </c>
      <c r="CS180" s="84">
        <v>0</v>
      </c>
      <c r="CT180" s="84">
        <v>0</v>
      </c>
      <c r="CU180" s="84">
        <v>0</v>
      </c>
      <c r="CV180" s="84">
        <v>0</v>
      </c>
      <c r="CW180" s="84">
        <v>0</v>
      </c>
      <c r="CX180" s="84">
        <v>0</v>
      </c>
      <c r="CY180" s="84">
        <v>0</v>
      </c>
      <c r="CZ180" s="84">
        <v>0</v>
      </c>
      <c r="DA180" s="80"/>
      <c r="DB180" s="2"/>
      <c r="DC180" s="2"/>
      <c r="DD180" s="6"/>
    </row>
    <row r="181" spans="1:108" x14ac:dyDescent="0.25">
      <c r="A181" s="2" t="s">
        <v>546</v>
      </c>
      <c r="B181" s="84">
        <v>0</v>
      </c>
      <c r="C181" s="84">
        <v>0</v>
      </c>
      <c r="D181" s="84">
        <v>0</v>
      </c>
      <c r="E181" s="84">
        <v>0</v>
      </c>
      <c r="F181" s="84">
        <v>0</v>
      </c>
      <c r="G181" s="84">
        <v>0</v>
      </c>
      <c r="H181" s="84">
        <v>0</v>
      </c>
      <c r="I181" s="84">
        <v>0</v>
      </c>
      <c r="J181" s="84">
        <v>0</v>
      </c>
      <c r="K181" s="84">
        <v>0</v>
      </c>
      <c r="L181" s="84">
        <v>0</v>
      </c>
      <c r="M181" s="84">
        <v>0</v>
      </c>
      <c r="N181" s="84">
        <v>0</v>
      </c>
      <c r="O181" s="84">
        <v>0</v>
      </c>
      <c r="P181" s="84">
        <v>0</v>
      </c>
      <c r="Q181" s="84">
        <v>0</v>
      </c>
      <c r="R181" s="84">
        <v>0</v>
      </c>
      <c r="S181" s="84">
        <v>0</v>
      </c>
      <c r="T181" s="84">
        <v>0</v>
      </c>
      <c r="U181" s="84">
        <v>0</v>
      </c>
      <c r="V181" s="84">
        <v>0</v>
      </c>
      <c r="W181" s="84">
        <v>0</v>
      </c>
      <c r="X181" s="84">
        <v>0</v>
      </c>
      <c r="Y181" s="84">
        <v>0</v>
      </c>
      <c r="Z181" s="84">
        <v>0</v>
      </c>
      <c r="AA181" s="84">
        <v>0</v>
      </c>
      <c r="AB181" s="84">
        <v>0</v>
      </c>
      <c r="AC181" s="84">
        <v>0</v>
      </c>
      <c r="AD181" s="84">
        <v>0</v>
      </c>
      <c r="AE181" s="84">
        <v>1.98438E-4</v>
      </c>
      <c r="AF181" s="84">
        <v>1.6283399999999999E-4</v>
      </c>
      <c r="AG181" s="84">
        <v>0</v>
      </c>
      <c r="AH181" s="84">
        <v>0</v>
      </c>
      <c r="AI181" s="84">
        <v>0</v>
      </c>
      <c r="AJ181" s="84">
        <v>0</v>
      </c>
      <c r="AK181" s="84">
        <v>0</v>
      </c>
      <c r="AL181" s="84">
        <v>0</v>
      </c>
      <c r="AM181" s="84">
        <v>0</v>
      </c>
      <c r="AN181" s="84">
        <v>0</v>
      </c>
      <c r="AO181" s="84">
        <v>0</v>
      </c>
      <c r="AP181" s="84">
        <v>0</v>
      </c>
      <c r="AQ181" s="84">
        <v>0</v>
      </c>
      <c r="AR181" s="84">
        <v>0</v>
      </c>
      <c r="AS181" s="84">
        <v>0</v>
      </c>
      <c r="AT181" s="84">
        <v>0</v>
      </c>
      <c r="AU181" s="84">
        <v>0</v>
      </c>
      <c r="AV181" s="84">
        <v>0</v>
      </c>
      <c r="AW181" s="84">
        <v>0</v>
      </c>
      <c r="AX181" s="84">
        <v>0</v>
      </c>
      <c r="AY181" s="84">
        <v>0</v>
      </c>
      <c r="AZ181" s="84">
        <v>0</v>
      </c>
      <c r="BA181" s="84">
        <v>0</v>
      </c>
      <c r="BB181" s="84">
        <v>0</v>
      </c>
      <c r="BC181" s="84">
        <v>0</v>
      </c>
      <c r="BD181" s="84">
        <v>0</v>
      </c>
      <c r="BE181" s="84">
        <v>0</v>
      </c>
      <c r="BF181" s="84">
        <v>0</v>
      </c>
      <c r="BG181" s="84">
        <v>0</v>
      </c>
      <c r="BH181" s="84">
        <v>0</v>
      </c>
      <c r="BI181" s="84">
        <v>0</v>
      </c>
      <c r="BJ181" s="84">
        <v>0</v>
      </c>
      <c r="BK181" s="84">
        <v>0</v>
      </c>
      <c r="BL181" s="84">
        <v>0</v>
      </c>
      <c r="BM181" s="84">
        <v>0</v>
      </c>
      <c r="BN181" s="84">
        <v>0</v>
      </c>
      <c r="BO181" s="84">
        <v>0</v>
      </c>
      <c r="BP181" s="84">
        <v>0</v>
      </c>
      <c r="BQ181" s="84">
        <v>0</v>
      </c>
      <c r="BR181" s="84">
        <v>0</v>
      </c>
      <c r="BS181" s="84">
        <v>0</v>
      </c>
      <c r="BT181" s="84">
        <v>0</v>
      </c>
      <c r="BU181" s="84">
        <v>0</v>
      </c>
      <c r="BV181" s="84">
        <v>0</v>
      </c>
      <c r="BW181" s="84">
        <v>0</v>
      </c>
      <c r="BX181" s="84">
        <v>0</v>
      </c>
      <c r="BY181" s="84">
        <v>0</v>
      </c>
      <c r="BZ181" s="84">
        <v>0</v>
      </c>
      <c r="CA181" s="84">
        <v>0</v>
      </c>
      <c r="CB181" s="84">
        <v>0</v>
      </c>
      <c r="CC181" s="84">
        <v>0</v>
      </c>
      <c r="CD181" s="84">
        <v>0</v>
      </c>
      <c r="CE181" s="84">
        <v>0</v>
      </c>
      <c r="CF181" s="84">
        <v>0</v>
      </c>
      <c r="CG181" s="84">
        <v>0</v>
      </c>
      <c r="CH181" s="84">
        <v>0</v>
      </c>
      <c r="CI181" s="84">
        <v>0</v>
      </c>
      <c r="CJ181" s="84">
        <v>0</v>
      </c>
      <c r="CK181" s="84">
        <v>0</v>
      </c>
      <c r="CL181" s="84">
        <v>0</v>
      </c>
      <c r="CM181" s="84">
        <v>0</v>
      </c>
      <c r="CN181" s="84">
        <v>0</v>
      </c>
      <c r="CO181" s="84">
        <v>0</v>
      </c>
      <c r="CP181" s="84">
        <v>0</v>
      </c>
      <c r="CQ181" s="84">
        <v>0</v>
      </c>
      <c r="CR181" s="84">
        <v>0</v>
      </c>
      <c r="CS181" s="84">
        <v>0</v>
      </c>
      <c r="CT181" s="84">
        <v>0</v>
      </c>
      <c r="CU181" s="84">
        <v>0</v>
      </c>
      <c r="CV181" s="84">
        <v>0</v>
      </c>
      <c r="CW181" s="84">
        <v>0</v>
      </c>
      <c r="CX181" s="84">
        <v>0</v>
      </c>
      <c r="CY181" s="84">
        <v>0</v>
      </c>
      <c r="CZ181" s="84">
        <v>0</v>
      </c>
      <c r="DA181" s="80"/>
      <c r="DB181" s="2"/>
      <c r="DC181" s="2"/>
      <c r="DD181" s="6"/>
    </row>
    <row r="182" spans="1:108" x14ac:dyDescent="0.25">
      <c r="A182" s="2" t="s">
        <v>549</v>
      </c>
      <c r="B182" s="84">
        <v>0</v>
      </c>
      <c r="C182" s="84">
        <v>0</v>
      </c>
      <c r="D182" s="84">
        <v>0</v>
      </c>
      <c r="E182" s="84">
        <v>0</v>
      </c>
      <c r="F182" s="84">
        <v>0</v>
      </c>
      <c r="G182" s="84">
        <v>0</v>
      </c>
      <c r="H182" s="84">
        <v>0</v>
      </c>
      <c r="I182" s="84">
        <v>0</v>
      </c>
      <c r="J182" s="84">
        <v>0</v>
      </c>
      <c r="K182" s="84">
        <v>0</v>
      </c>
      <c r="L182" s="84">
        <v>0</v>
      </c>
      <c r="M182" s="84">
        <v>0</v>
      </c>
      <c r="N182" s="84">
        <v>0</v>
      </c>
      <c r="O182" s="84">
        <v>0</v>
      </c>
      <c r="P182" s="84">
        <v>0</v>
      </c>
      <c r="Q182" s="84">
        <v>0</v>
      </c>
      <c r="R182" s="84">
        <v>0</v>
      </c>
      <c r="S182" s="84">
        <v>0</v>
      </c>
      <c r="T182" s="84">
        <v>0</v>
      </c>
      <c r="U182" s="84">
        <v>0</v>
      </c>
      <c r="V182" s="84">
        <v>0</v>
      </c>
      <c r="W182" s="84">
        <v>0</v>
      </c>
      <c r="X182" s="84">
        <v>0</v>
      </c>
      <c r="Y182" s="84">
        <v>0</v>
      </c>
      <c r="Z182" s="84">
        <v>0</v>
      </c>
      <c r="AA182" s="84">
        <v>0</v>
      </c>
      <c r="AB182" s="84">
        <v>0</v>
      </c>
      <c r="AC182" s="84">
        <v>0</v>
      </c>
      <c r="AD182" s="84">
        <v>0</v>
      </c>
      <c r="AE182" s="84">
        <v>7.3857399999999998E-4</v>
      </c>
      <c r="AF182" s="84">
        <v>6.06056E-4</v>
      </c>
      <c r="AG182" s="84">
        <v>0</v>
      </c>
      <c r="AH182" s="84">
        <v>0</v>
      </c>
      <c r="AI182" s="84">
        <v>0</v>
      </c>
      <c r="AJ182" s="84">
        <v>0</v>
      </c>
      <c r="AK182" s="84">
        <v>0</v>
      </c>
      <c r="AL182" s="84">
        <v>0</v>
      </c>
      <c r="AM182" s="84">
        <v>0</v>
      </c>
      <c r="AN182" s="84">
        <v>0</v>
      </c>
      <c r="AO182" s="84">
        <v>0</v>
      </c>
      <c r="AP182" s="84">
        <v>0</v>
      </c>
      <c r="AQ182" s="84">
        <v>0</v>
      </c>
      <c r="AR182" s="84">
        <v>0</v>
      </c>
      <c r="AS182" s="84">
        <v>0</v>
      </c>
      <c r="AT182" s="84">
        <v>0</v>
      </c>
      <c r="AU182" s="84">
        <v>0</v>
      </c>
      <c r="AV182" s="84">
        <v>0</v>
      </c>
      <c r="AW182" s="84">
        <v>0</v>
      </c>
      <c r="AX182" s="84">
        <v>0</v>
      </c>
      <c r="AY182" s="84">
        <v>0</v>
      </c>
      <c r="AZ182" s="84">
        <v>0</v>
      </c>
      <c r="BA182" s="84">
        <v>0</v>
      </c>
      <c r="BB182" s="84">
        <v>0</v>
      </c>
      <c r="BC182" s="84">
        <v>0</v>
      </c>
      <c r="BD182" s="84">
        <v>0</v>
      </c>
      <c r="BE182" s="84">
        <v>0</v>
      </c>
      <c r="BF182" s="84">
        <v>0</v>
      </c>
      <c r="BG182" s="84">
        <v>0</v>
      </c>
      <c r="BH182" s="84">
        <v>0</v>
      </c>
      <c r="BI182" s="84">
        <v>0</v>
      </c>
      <c r="BJ182" s="84">
        <v>0</v>
      </c>
      <c r="BK182" s="84">
        <v>0</v>
      </c>
      <c r="BL182" s="84">
        <v>0</v>
      </c>
      <c r="BM182" s="84">
        <v>0</v>
      </c>
      <c r="BN182" s="84">
        <v>0</v>
      </c>
      <c r="BO182" s="84">
        <v>0</v>
      </c>
      <c r="BP182" s="84">
        <v>0</v>
      </c>
      <c r="BQ182" s="84">
        <v>0</v>
      </c>
      <c r="BR182" s="84">
        <v>0</v>
      </c>
      <c r="BS182" s="84">
        <v>0</v>
      </c>
      <c r="BT182" s="84">
        <v>0</v>
      </c>
      <c r="BU182" s="84">
        <v>0</v>
      </c>
      <c r="BV182" s="84">
        <v>0</v>
      </c>
      <c r="BW182" s="84">
        <v>0</v>
      </c>
      <c r="BX182" s="84">
        <v>0</v>
      </c>
      <c r="BY182" s="84">
        <v>0</v>
      </c>
      <c r="BZ182" s="84">
        <v>0</v>
      </c>
      <c r="CA182" s="84">
        <v>0</v>
      </c>
      <c r="CB182" s="84">
        <v>0</v>
      </c>
      <c r="CC182" s="84">
        <v>0</v>
      </c>
      <c r="CD182" s="84">
        <v>0</v>
      </c>
      <c r="CE182" s="84">
        <v>0</v>
      </c>
      <c r="CF182" s="84">
        <v>0</v>
      </c>
      <c r="CG182" s="84">
        <v>0</v>
      </c>
      <c r="CH182" s="84">
        <v>0</v>
      </c>
      <c r="CI182" s="84">
        <v>0</v>
      </c>
      <c r="CJ182" s="84">
        <v>0</v>
      </c>
      <c r="CK182" s="84">
        <v>0</v>
      </c>
      <c r="CL182" s="84">
        <v>0</v>
      </c>
      <c r="CM182" s="84">
        <v>0</v>
      </c>
      <c r="CN182" s="84">
        <v>0</v>
      </c>
      <c r="CO182" s="84">
        <v>0</v>
      </c>
      <c r="CP182" s="84">
        <v>0</v>
      </c>
      <c r="CQ182" s="84">
        <v>0</v>
      </c>
      <c r="CR182" s="84">
        <v>0</v>
      </c>
      <c r="CS182" s="84">
        <v>0</v>
      </c>
      <c r="CT182" s="84">
        <v>0</v>
      </c>
      <c r="CU182" s="84">
        <v>0</v>
      </c>
      <c r="CV182" s="84">
        <v>0</v>
      </c>
      <c r="CW182" s="84">
        <v>0</v>
      </c>
      <c r="CX182" s="84">
        <v>0</v>
      </c>
      <c r="CY182" s="84">
        <v>0</v>
      </c>
      <c r="CZ182" s="84">
        <v>0</v>
      </c>
      <c r="DA182" s="80"/>
      <c r="DB182" s="2"/>
      <c r="DC182" s="2"/>
      <c r="DD182" s="6"/>
    </row>
    <row r="183" spans="1:108" x14ac:dyDescent="0.25">
      <c r="A183" s="2" t="s">
        <v>552</v>
      </c>
      <c r="B183" s="84">
        <v>0</v>
      </c>
      <c r="C183" s="84">
        <v>0</v>
      </c>
      <c r="D183" s="84">
        <v>0</v>
      </c>
      <c r="E183" s="84">
        <v>0</v>
      </c>
      <c r="F183" s="84">
        <v>0</v>
      </c>
      <c r="G183" s="84">
        <v>0</v>
      </c>
      <c r="H183" s="84">
        <v>0</v>
      </c>
      <c r="I183" s="84">
        <v>0</v>
      </c>
      <c r="J183" s="84">
        <v>0</v>
      </c>
      <c r="K183" s="84">
        <v>0</v>
      </c>
      <c r="L183" s="84">
        <v>0</v>
      </c>
      <c r="M183" s="84">
        <v>0</v>
      </c>
      <c r="N183" s="84">
        <v>0</v>
      </c>
      <c r="O183" s="84">
        <v>0</v>
      </c>
      <c r="P183" s="84">
        <v>0</v>
      </c>
      <c r="Q183" s="84">
        <v>0</v>
      </c>
      <c r="R183" s="84">
        <v>0</v>
      </c>
      <c r="S183" s="84">
        <v>0</v>
      </c>
      <c r="T183" s="84">
        <v>0</v>
      </c>
      <c r="U183" s="84">
        <v>0</v>
      </c>
      <c r="V183" s="84">
        <v>0</v>
      </c>
      <c r="W183" s="84">
        <v>0</v>
      </c>
      <c r="X183" s="84">
        <v>0</v>
      </c>
      <c r="Y183" s="84">
        <v>0</v>
      </c>
      <c r="Z183" s="84">
        <v>0</v>
      </c>
      <c r="AA183" s="84">
        <v>0</v>
      </c>
      <c r="AB183" s="84">
        <v>0</v>
      </c>
      <c r="AC183" s="84">
        <v>0</v>
      </c>
      <c r="AD183" s="84">
        <v>0</v>
      </c>
      <c r="AE183" s="84">
        <v>1.15547E-3</v>
      </c>
      <c r="AF183" s="84">
        <v>9.4815100000000005E-4</v>
      </c>
      <c r="AG183" s="84">
        <v>0</v>
      </c>
      <c r="AH183" s="84">
        <v>0</v>
      </c>
      <c r="AI183" s="84">
        <v>0</v>
      </c>
      <c r="AJ183" s="84">
        <v>0</v>
      </c>
      <c r="AK183" s="84">
        <v>0</v>
      </c>
      <c r="AL183" s="84">
        <v>0</v>
      </c>
      <c r="AM183" s="84">
        <v>0</v>
      </c>
      <c r="AN183" s="84">
        <v>0</v>
      </c>
      <c r="AO183" s="84">
        <v>0</v>
      </c>
      <c r="AP183" s="84">
        <v>0</v>
      </c>
      <c r="AQ183" s="84">
        <v>0</v>
      </c>
      <c r="AR183" s="84">
        <v>0</v>
      </c>
      <c r="AS183" s="84">
        <v>0</v>
      </c>
      <c r="AT183" s="84">
        <v>0</v>
      </c>
      <c r="AU183" s="84">
        <v>0</v>
      </c>
      <c r="AV183" s="84">
        <v>0</v>
      </c>
      <c r="AW183" s="84">
        <v>0</v>
      </c>
      <c r="AX183" s="84">
        <v>0</v>
      </c>
      <c r="AY183" s="84">
        <v>0</v>
      </c>
      <c r="AZ183" s="84">
        <v>0</v>
      </c>
      <c r="BA183" s="84">
        <v>0</v>
      </c>
      <c r="BB183" s="84">
        <v>0</v>
      </c>
      <c r="BC183" s="84">
        <v>0</v>
      </c>
      <c r="BD183" s="84">
        <v>0</v>
      </c>
      <c r="BE183" s="84">
        <v>0</v>
      </c>
      <c r="BF183" s="84">
        <v>0</v>
      </c>
      <c r="BG183" s="84">
        <v>0</v>
      </c>
      <c r="BH183" s="84">
        <v>0</v>
      </c>
      <c r="BI183" s="84">
        <v>0</v>
      </c>
      <c r="BJ183" s="84">
        <v>0</v>
      </c>
      <c r="BK183" s="84">
        <v>0</v>
      </c>
      <c r="BL183" s="84">
        <v>0</v>
      </c>
      <c r="BM183" s="84">
        <v>0</v>
      </c>
      <c r="BN183" s="84">
        <v>0</v>
      </c>
      <c r="BO183" s="84">
        <v>0</v>
      </c>
      <c r="BP183" s="84">
        <v>0</v>
      </c>
      <c r="BQ183" s="84">
        <v>0</v>
      </c>
      <c r="BR183" s="84">
        <v>0</v>
      </c>
      <c r="BS183" s="84">
        <v>0</v>
      </c>
      <c r="BT183" s="84">
        <v>0</v>
      </c>
      <c r="BU183" s="84">
        <v>0</v>
      </c>
      <c r="BV183" s="84">
        <v>0</v>
      </c>
      <c r="BW183" s="84">
        <v>0</v>
      </c>
      <c r="BX183" s="84">
        <v>0</v>
      </c>
      <c r="BY183" s="84">
        <v>0</v>
      </c>
      <c r="BZ183" s="84">
        <v>0</v>
      </c>
      <c r="CA183" s="84">
        <v>0</v>
      </c>
      <c r="CB183" s="84">
        <v>0</v>
      </c>
      <c r="CC183" s="84">
        <v>0</v>
      </c>
      <c r="CD183" s="84">
        <v>0</v>
      </c>
      <c r="CE183" s="84">
        <v>0</v>
      </c>
      <c r="CF183" s="84">
        <v>0</v>
      </c>
      <c r="CG183" s="84">
        <v>0</v>
      </c>
      <c r="CH183" s="84">
        <v>0</v>
      </c>
      <c r="CI183" s="84">
        <v>0</v>
      </c>
      <c r="CJ183" s="84">
        <v>0</v>
      </c>
      <c r="CK183" s="84">
        <v>0</v>
      </c>
      <c r="CL183" s="84">
        <v>0</v>
      </c>
      <c r="CM183" s="84">
        <v>0</v>
      </c>
      <c r="CN183" s="84">
        <v>0</v>
      </c>
      <c r="CO183" s="84">
        <v>0</v>
      </c>
      <c r="CP183" s="84">
        <v>0</v>
      </c>
      <c r="CQ183" s="84">
        <v>0</v>
      </c>
      <c r="CR183" s="84">
        <v>0</v>
      </c>
      <c r="CS183" s="84">
        <v>0</v>
      </c>
      <c r="CT183" s="84">
        <v>0</v>
      </c>
      <c r="CU183" s="84">
        <v>0</v>
      </c>
      <c r="CV183" s="84">
        <v>0</v>
      </c>
      <c r="CW183" s="84">
        <v>0</v>
      </c>
      <c r="CX183" s="84">
        <v>0</v>
      </c>
      <c r="CY183" s="84">
        <v>0</v>
      </c>
      <c r="CZ183" s="84">
        <v>0</v>
      </c>
      <c r="DA183" s="80"/>
      <c r="DB183" s="2"/>
      <c r="DC183" s="2"/>
      <c r="DD183" s="6"/>
    </row>
    <row r="184" spans="1:108" x14ac:dyDescent="0.25">
      <c r="A184" s="2" t="s">
        <v>555</v>
      </c>
      <c r="B184" s="84">
        <v>0</v>
      </c>
      <c r="C184" s="84">
        <v>0</v>
      </c>
      <c r="D184" s="84">
        <v>0</v>
      </c>
      <c r="E184" s="84">
        <v>0</v>
      </c>
      <c r="F184" s="84">
        <v>0</v>
      </c>
      <c r="G184" s="84">
        <v>0</v>
      </c>
      <c r="H184" s="84">
        <v>0</v>
      </c>
      <c r="I184" s="84">
        <v>0</v>
      </c>
      <c r="J184" s="84">
        <v>0</v>
      </c>
      <c r="K184" s="84">
        <v>0</v>
      </c>
      <c r="L184" s="84">
        <v>0</v>
      </c>
      <c r="M184" s="84">
        <v>0</v>
      </c>
      <c r="N184" s="84">
        <v>0</v>
      </c>
      <c r="O184" s="84">
        <v>0</v>
      </c>
      <c r="P184" s="84">
        <v>0</v>
      </c>
      <c r="Q184" s="84">
        <v>0</v>
      </c>
      <c r="R184" s="84">
        <v>0</v>
      </c>
      <c r="S184" s="84">
        <v>0</v>
      </c>
      <c r="T184" s="84">
        <v>0</v>
      </c>
      <c r="U184" s="84">
        <v>0</v>
      </c>
      <c r="V184" s="84">
        <v>0</v>
      </c>
      <c r="W184" s="84">
        <v>0</v>
      </c>
      <c r="X184" s="84">
        <v>0</v>
      </c>
      <c r="Y184" s="84">
        <v>0</v>
      </c>
      <c r="Z184" s="84">
        <v>0</v>
      </c>
      <c r="AA184" s="84">
        <v>0</v>
      </c>
      <c r="AB184" s="84">
        <v>0</v>
      </c>
      <c r="AC184" s="84">
        <v>0</v>
      </c>
      <c r="AD184" s="84">
        <v>0</v>
      </c>
      <c r="AE184" s="84">
        <v>1.79321E-4</v>
      </c>
      <c r="AF184" s="84">
        <v>0</v>
      </c>
      <c r="AG184" s="84">
        <v>0</v>
      </c>
      <c r="AH184" s="84">
        <v>0</v>
      </c>
      <c r="AI184" s="84">
        <v>0</v>
      </c>
      <c r="AJ184" s="84">
        <v>0</v>
      </c>
      <c r="AK184" s="84">
        <v>0</v>
      </c>
      <c r="AL184" s="84">
        <v>0</v>
      </c>
      <c r="AM184" s="84">
        <v>0</v>
      </c>
      <c r="AN184" s="84">
        <v>0</v>
      </c>
      <c r="AO184" s="84">
        <v>0</v>
      </c>
      <c r="AP184" s="84">
        <v>0</v>
      </c>
      <c r="AQ184" s="84">
        <v>0</v>
      </c>
      <c r="AR184" s="84">
        <v>0</v>
      </c>
      <c r="AS184" s="84">
        <v>0</v>
      </c>
      <c r="AT184" s="84">
        <v>0</v>
      </c>
      <c r="AU184" s="84">
        <v>0</v>
      </c>
      <c r="AV184" s="84">
        <v>0</v>
      </c>
      <c r="AW184" s="84">
        <v>0</v>
      </c>
      <c r="AX184" s="84">
        <v>0</v>
      </c>
      <c r="AY184" s="84">
        <v>0</v>
      </c>
      <c r="AZ184" s="84">
        <v>0</v>
      </c>
      <c r="BA184" s="84">
        <v>0</v>
      </c>
      <c r="BB184" s="84">
        <v>0</v>
      </c>
      <c r="BC184" s="84">
        <v>0</v>
      </c>
      <c r="BD184" s="84">
        <v>0</v>
      </c>
      <c r="BE184" s="84">
        <v>0</v>
      </c>
      <c r="BF184" s="84">
        <v>0</v>
      </c>
      <c r="BG184" s="84">
        <v>0</v>
      </c>
      <c r="BH184" s="84">
        <v>0</v>
      </c>
      <c r="BI184" s="84">
        <v>0</v>
      </c>
      <c r="BJ184" s="84">
        <v>0</v>
      </c>
      <c r="BK184" s="84">
        <v>0</v>
      </c>
      <c r="BL184" s="84">
        <v>0</v>
      </c>
      <c r="BM184" s="84">
        <v>0</v>
      </c>
      <c r="BN184" s="84">
        <v>0</v>
      </c>
      <c r="BO184" s="84">
        <v>0</v>
      </c>
      <c r="BP184" s="84">
        <v>0</v>
      </c>
      <c r="BQ184" s="84">
        <v>0</v>
      </c>
      <c r="BR184" s="84">
        <v>0</v>
      </c>
      <c r="BS184" s="84">
        <v>0</v>
      </c>
      <c r="BT184" s="84">
        <v>0</v>
      </c>
      <c r="BU184" s="84">
        <v>0</v>
      </c>
      <c r="BV184" s="84">
        <v>0</v>
      </c>
      <c r="BW184" s="84">
        <v>0</v>
      </c>
      <c r="BX184" s="84">
        <v>0</v>
      </c>
      <c r="BY184" s="84">
        <v>0</v>
      </c>
      <c r="BZ184" s="84">
        <v>0</v>
      </c>
      <c r="CA184" s="84">
        <v>0</v>
      </c>
      <c r="CB184" s="84">
        <v>0</v>
      </c>
      <c r="CC184" s="84">
        <v>0</v>
      </c>
      <c r="CD184" s="84">
        <v>0</v>
      </c>
      <c r="CE184" s="84">
        <v>0</v>
      </c>
      <c r="CF184" s="84">
        <v>0</v>
      </c>
      <c r="CG184" s="84">
        <v>0</v>
      </c>
      <c r="CH184" s="84">
        <v>0</v>
      </c>
      <c r="CI184" s="84">
        <v>0</v>
      </c>
      <c r="CJ184" s="84">
        <v>0</v>
      </c>
      <c r="CK184" s="84">
        <v>0</v>
      </c>
      <c r="CL184" s="84">
        <v>0</v>
      </c>
      <c r="CM184" s="84">
        <v>0</v>
      </c>
      <c r="CN184" s="84">
        <v>0</v>
      </c>
      <c r="CO184" s="84">
        <v>0</v>
      </c>
      <c r="CP184" s="84">
        <v>0</v>
      </c>
      <c r="CQ184" s="84">
        <v>0</v>
      </c>
      <c r="CR184" s="84">
        <v>0</v>
      </c>
      <c r="CS184" s="84">
        <v>0</v>
      </c>
      <c r="CT184" s="84">
        <v>0</v>
      </c>
      <c r="CU184" s="84">
        <v>0</v>
      </c>
      <c r="CV184" s="84">
        <v>0</v>
      </c>
      <c r="CW184" s="84">
        <v>0</v>
      </c>
      <c r="CX184" s="84">
        <v>0</v>
      </c>
      <c r="CY184" s="84">
        <v>0</v>
      </c>
      <c r="CZ184" s="84">
        <v>0</v>
      </c>
      <c r="DA184" s="80"/>
      <c r="DB184" s="2"/>
      <c r="DC184" s="2"/>
      <c r="DD184" s="6"/>
    </row>
    <row r="185" spans="1:108" x14ac:dyDescent="0.25">
      <c r="A185" s="2" t="s">
        <v>558</v>
      </c>
      <c r="B185" s="84">
        <v>0</v>
      </c>
      <c r="C185" s="84">
        <v>0</v>
      </c>
      <c r="D185" s="84">
        <v>0</v>
      </c>
      <c r="E185" s="84">
        <v>0</v>
      </c>
      <c r="F185" s="84">
        <v>0</v>
      </c>
      <c r="G185" s="84">
        <v>0</v>
      </c>
      <c r="H185" s="84">
        <v>0</v>
      </c>
      <c r="I185" s="84">
        <v>0</v>
      </c>
      <c r="J185" s="84">
        <v>0</v>
      </c>
      <c r="K185" s="84">
        <v>0</v>
      </c>
      <c r="L185" s="84">
        <v>0</v>
      </c>
      <c r="M185" s="84">
        <v>0</v>
      </c>
      <c r="N185" s="84">
        <v>0</v>
      </c>
      <c r="O185" s="84">
        <v>0</v>
      </c>
      <c r="P185" s="84">
        <v>0</v>
      </c>
      <c r="Q185" s="84">
        <v>0</v>
      </c>
      <c r="R185" s="84">
        <v>0</v>
      </c>
      <c r="S185" s="84">
        <v>0</v>
      </c>
      <c r="T185" s="84">
        <v>0</v>
      </c>
      <c r="U185" s="84">
        <v>0</v>
      </c>
      <c r="V185" s="84">
        <v>0</v>
      </c>
      <c r="W185" s="84">
        <v>0</v>
      </c>
      <c r="X185" s="84">
        <v>0</v>
      </c>
      <c r="Y185" s="84">
        <v>0</v>
      </c>
      <c r="Z185" s="84">
        <v>0</v>
      </c>
      <c r="AA185" s="84">
        <v>0</v>
      </c>
      <c r="AB185" s="84">
        <v>0</v>
      </c>
      <c r="AC185" s="84">
        <v>0</v>
      </c>
      <c r="AD185" s="84">
        <v>0</v>
      </c>
      <c r="AE185" s="84">
        <v>2.20621E-5</v>
      </c>
      <c r="AF185" s="84">
        <v>0</v>
      </c>
      <c r="AG185" s="84">
        <v>0</v>
      </c>
      <c r="AH185" s="84">
        <v>0</v>
      </c>
      <c r="AI185" s="84">
        <v>0</v>
      </c>
      <c r="AJ185" s="84">
        <v>0</v>
      </c>
      <c r="AK185" s="84">
        <v>0</v>
      </c>
      <c r="AL185" s="84">
        <v>0</v>
      </c>
      <c r="AM185" s="84">
        <v>0</v>
      </c>
      <c r="AN185" s="84">
        <v>0</v>
      </c>
      <c r="AO185" s="84">
        <v>0</v>
      </c>
      <c r="AP185" s="84">
        <v>0</v>
      </c>
      <c r="AQ185" s="84">
        <v>0</v>
      </c>
      <c r="AR185" s="84">
        <v>0</v>
      </c>
      <c r="AS185" s="84">
        <v>0</v>
      </c>
      <c r="AT185" s="84">
        <v>0</v>
      </c>
      <c r="AU185" s="84">
        <v>0</v>
      </c>
      <c r="AV185" s="84">
        <v>0</v>
      </c>
      <c r="AW185" s="84">
        <v>0</v>
      </c>
      <c r="AX185" s="84">
        <v>0</v>
      </c>
      <c r="AY185" s="84">
        <v>0</v>
      </c>
      <c r="AZ185" s="84">
        <v>0</v>
      </c>
      <c r="BA185" s="84">
        <v>0</v>
      </c>
      <c r="BB185" s="84">
        <v>0</v>
      </c>
      <c r="BC185" s="84">
        <v>0</v>
      </c>
      <c r="BD185" s="84">
        <v>0</v>
      </c>
      <c r="BE185" s="84">
        <v>0</v>
      </c>
      <c r="BF185" s="84">
        <v>0</v>
      </c>
      <c r="BG185" s="84">
        <v>0</v>
      </c>
      <c r="BH185" s="84">
        <v>0</v>
      </c>
      <c r="BI185" s="84">
        <v>0</v>
      </c>
      <c r="BJ185" s="84">
        <v>0</v>
      </c>
      <c r="BK185" s="84">
        <v>0</v>
      </c>
      <c r="BL185" s="84">
        <v>0</v>
      </c>
      <c r="BM185" s="84">
        <v>0</v>
      </c>
      <c r="BN185" s="84">
        <v>0</v>
      </c>
      <c r="BO185" s="84">
        <v>0</v>
      </c>
      <c r="BP185" s="84">
        <v>0</v>
      </c>
      <c r="BQ185" s="84">
        <v>0</v>
      </c>
      <c r="BR185" s="84">
        <v>0</v>
      </c>
      <c r="BS185" s="84">
        <v>0</v>
      </c>
      <c r="BT185" s="84">
        <v>0</v>
      </c>
      <c r="BU185" s="84">
        <v>0</v>
      </c>
      <c r="BV185" s="84">
        <v>0</v>
      </c>
      <c r="BW185" s="84">
        <v>0</v>
      </c>
      <c r="BX185" s="84">
        <v>0</v>
      </c>
      <c r="BY185" s="84">
        <v>0</v>
      </c>
      <c r="BZ185" s="84">
        <v>0</v>
      </c>
      <c r="CA185" s="84">
        <v>0</v>
      </c>
      <c r="CB185" s="84">
        <v>0</v>
      </c>
      <c r="CC185" s="84">
        <v>0</v>
      </c>
      <c r="CD185" s="84">
        <v>0</v>
      </c>
      <c r="CE185" s="84">
        <v>0</v>
      </c>
      <c r="CF185" s="84">
        <v>0</v>
      </c>
      <c r="CG185" s="84">
        <v>0</v>
      </c>
      <c r="CH185" s="84">
        <v>0</v>
      </c>
      <c r="CI185" s="84">
        <v>0</v>
      </c>
      <c r="CJ185" s="84">
        <v>0</v>
      </c>
      <c r="CK185" s="84">
        <v>0</v>
      </c>
      <c r="CL185" s="84">
        <v>0</v>
      </c>
      <c r="CM185" s="84">
        <v>0</v>
      </c>
      <c r="CN185" s="84">
        <v>0</v>
      </c>
      <c r="CO185" s="84">
        <v>0</v>
      </c>
      <c r="CP185" s="84">
        <v>0</v>
      </c>
      <c r="CQ185" s="84">
        <v>0</v>
      </c>
      <c r="CR185" s="84">
        <v>0</v>
      </c>
      <c r="CS185" s="84">
        <v>0</v>
      </c>
      <c r="CT185" s="84">
        <v>0</v>
      </c>
      <c r="CU185" s="84">
        <v>0</v>
      </c>
      <c r="CV185" s="84">
        <v>0</v>
      </c>
      <c r="CW185" s="84">
        <v>0</v>
      </c>
      <c r="CX185" s="84">
        <v>0</v>
      </c>
      <c r="CY185" s="84">
        <v>0</v>
      </c>
      <c r="CZ185" s="84">
        <v>0</v>
      </c>
      <c r="DA185" s="80"/>
      <c r="DB185" s="2"/>
      <c r="DC185" s="2"/>
      <c r="DD185" s="6"/>
    </row>
    <row r="186" spans="1:108" x14ac:dyDescent="0.25">
      <c r="A186" s="2" t="s">
        <v>561</v>
      </c>
      <c r="B186" s="84">
        <v>0</v>
      </c>
      <c r="C186" s="84">
        <v>0</v>
      </c>
      <c r="D186" s="84">
        <v>0</v>
      </c>
      <c r="E186" s="84">
        <v>0</v>
      </c>
      <c r="F186" s="84">
        <v>0</v>
      </c>
      <c r="G186" s="84">
        <v>0</v>
      </c>
      <c r="H186" s="84">
        <v>0</v>
      </c>
      <c r="I186" s="84">
        <v>0</v>
      </c>
      <c r="J186" s="84">
        <v>0</v>
      </c>
      <c r="K186" s="84">
        <v>0</v>
      </c>
      <c r="L186" s="84">
        <v>0</v>
      </c>
      <c r="M186" s="84">
        <v>0</v>
      </c>
      <c r="N186" s="84">
        <v>0</v>
      </c>
      <c r="O186" s="84">
        <v>0</v>
      </c>
      <c r="P186" s="84">
        <v>0</v>
      </c>
      <c r="Q186" s="84">
        <v>0</v>
      </c>
      <c r="R186" s="84">
        <v>0</v>
      </c>
      <c r="S186" s="84">
        <v>0</v>
      </c>
      <c r="T186" s="84">
        <v>0</v>
      </c>
      <c r="U186" s="84">
        <v>0</v>
      </c>
      <c r="V186" s="84">
        <v>0</v>
      </c>
      <c r="W186" s="84">
        <v>0</v>
      </c>
      <c r="X186" s="84">
        <v>0</v>
      </c>
      <c r="Y186" s="84">
        <v>0</v>
      </c>
      <c r="Z186" s="84">
        <v>0</v>
      </c>
      <c r="AA186" s="84">
        <v>0</v>
      </c>
      <c r="AB186" s="84">
        <v>0</v>
      </c>
      <c r="AC186" s="84">
        <v>0</v>
      </c>
      <c r="AD186" s="84">
        <v>0</v>
      </c>
      <c r="AE186" s="84">
        <v>9.7828499999999996E-4</v>
      </c>
      <c r="AF186" s="84">
        <v>0</v>
      </c>
      <c r="AG186" s="84">
        <v>0</v>
      </c>
      <c r="AH186" s="84">
        <v>0</v>
      </c>
      <c r="AI186" s="84">
        <v>0</v>
      </c>
      <c r="AJ186" s="84">
        <v>0</v>
      </c>
      <c r="AK186" s="84">
        <v>0</v>
      </c>
      <c r="AL186" s="84">
        <v>0</v>
      </c>
      <c r="AM186" s="84">
        <v>0</v>
      </c>
      <c r="AN186" s="84">
        <v>0</v>
      </c>
      <c r="AO186" s="84">
        <v>0</v>
      </c>
      <c r="AP186" s="84">
        <v>0</v>
      </c>
      <c r="AQ186" s="84">
        <v>0</v>
      </c>
      <c r="AR186" s="84">
        <v>0</v>
      </c>
      <c r="AS186" s="84">
        <v>0</v>
      </c>
      <c r="AT186" s="84">
        <v>0</v>
      </c>
      <c r="AU186" s="84">
        <v>0</v>
      </c>
      <c r="AV186" s="84">
        <v>0</v>
      </c>
      <c r="AW186" s="84">
        <v>0</v>
      </c>
      <c r="AX186" s="84">
        <v>0</v>
      </c>
      <c r="AY186" s="84">
        <v>0</v>
      </c>
      <c r="AZ186" s="84">
        <v>0</v>
      </c>
      <c r="BA186" s="84">
        <v>0</v>
      </c>
      <c r="BB186" s="84">
        <v>0</v>
      </c>
      <c r="BC186" s="84">
        <v>0</v>
      </c>
      <c r="BD186" s="84">
        <v>0</v>
      </c>
      <c r="BE186" s="84">
        <v>0</v>
      </c>
      <c r="BF186" s="84">
        <v>0</v>
      </c>
      <c r="BG186" s="84">
        <v>0</v>
      </c>
      <c r="BH186" s="84">
        <v>0</v>
      </c>
      <c r="BI186" s="84">
        <v>0</v>
      </c>
      <c r="BJ186" s="84">
        <v>0</v>
      </c>
      <c r="BK186" s="84">
        <v>0</v>
      </c>
      <c r="BL186" s="84">
        <v>0</v>
      </c>
      <c r="BM186" s="84">
        <v>0</v>
      </c>
      <c r="BN186" s="84">
        <v>0</v>
      </c>
      <c r="BO186" s="84">
        <v>0</v>
      </c>
      <c r="BP186" s="84">
        <v>0</v>
      </c>
      <c r="BQ186" s="84">
        <v>0</v>
      </c>
      <c r="BR186" s="84">
        <v>0</v>
      </c>
      <c r="BS186" s="84">
        <v>0</v>
      </c>
      <c r="BT186" s="84">
        <v>0</v>
      </c>
      <c r="BU186" s="84">
        <v>0</v>
      </c>
      <c r="BV186" s="84">
        <v>0</v>
      </c>
      <c r="BW186" s="84">
        <v>0</v>
      </c>
      <c r="BX186" s="84">
        <v>0</v>
      </c>
      <c r="BY186" s="84">
        <v>0</v>
      </c>
      <c r="BZ186" s="84">
        <v>0</v>
      </c>
      <c r="CA186" s="84">
        <v>0</v>
      </c>
      <c r="CB186" s="84">
        <v>0</v>
      </c>
      <c r="CC186" s="84">
        <v>0</v>
      </c>
      <c r="CD186" s="84">
        <v>0</v>
      </c>
      <c r="CE186" s="84">
        <v>0</v>
      </c>
      <c r="CF186" s="84">
        <v>0</v>
      </c>
      <c r="CG186" s="84">
        <v>0</v>
      </c>
      <c r="CH186" s="84">
        <v>0</v>
      </c>
      <c r="CI186" s="84">
        <v>0</v>
      </c>
      <c r="CJ186" s="84">
        <v>0</v>
      </c>
      <c r="CK186" s="84">
        <v>0</v>
      </c>
      <c r="CL186" s="84">
        <v>0</v>
      </c>
      <c r="CM186" s="84">
        <v>0</v>
      </c>
      <c r="CN186" s="84">
        <v>0</v>
      </c>
      <c r="CO186" s="84">
        <v>0</v>
      </c>
      <c r="CP186" s="84">
        <v>0</v>
      </c>
      <c r="CQ186" s="84">
        <v>0</v>
      </c>
      <c r="CR186" s="84">
        <v>0</v>
      </c>
      <c r="CS186" s="84">
        <v>0</v>
      </c>
      <c r="CT186" s="84">
        <v>0</v>
      </c>
      <c r="CU186" s="84">
        <v>0</v>
      </c>
      <c r="CV186" s="84">
        <v>0</v>
      </c>
      <c r="CW186" s="84">
        <v>0</v>
      </c>
      <c r="CX186" s="84">
        <v>0</v>
      </c>
      <c r="CY186" s="84">
        <v>0</v>
      </c>
      <c r="CZ186" s="84">
        <v>0</v>
      </c>
      <c r="DA186" s="80"/>
      <c r="DB186" s="2"/>
      <c r="DC186" s="2"/>
      <c r="DD186" s="6"/>
    </row>
    <row r="187" spans="1:108" x14ac:dyDescent="0.25">
      <c r="A187" s="2" t="s">
        <v>564</v>
      </c>
      <c r="B187" s="84">
        <v>0</v>
      </c>
      <c r="C187" s="84">
        <v>0</v>
      </c>
      <c r="D187" s="84">
        <v>0</v>
      </c>
      <c r="E187" s="84">
        <v>0</v>
      </c>
      <c r="F187" s="84">
        <v>0</v>
      </c>
      <c r="G187" s="84">
        <v>0</v>
      </c>
      <c r="H187" s="84">
        <v>0</v>
      </c>
      <c r="I187" s="84">
        <v>0</v>
      </c>
      <c r="J187" s="84">
        <v>0</v>
      </c>
      <c r="K187" s="84">
        <v>0</v>
      </c>
      <c r="L187" s="84">
        <v>0</v>
      </c>
      <c r="M187" s="84">
        <v>0</v>
      </c>
      <c r="N187" s="84">
        <v>0</v>
      </c>
      <c r="O187" s="84">
        <v>0</v>
      </c>
      <c r="P187" s="84">
        <v>0</v>
      </c>
      <c r="Q187" s="84">
        <v>0</v>
      </c>
      <c r="R187" s="84">
        <v>0</v>
      </c>
      <c r="S187" s="84">
        <v>0</v>
      </c>
      <c r="T187" s="84">
        <v>0</v>
      </c>
      <c r="U187" s="84">
        <v>0</v>
      </c>
      <c r="V187" s="84">
        <v>0</v>
      </c>
      <c r="W187" s="84">
        <v>0</v>
      </c>
      <c r="X187" s="84">
        <v>0</v>
      </c>
      <c r="Y187" s="84">
        <v>0</v>
      </c>
      <c r="Z187" s="84">
        <v>0</v>
      </c>
      <c r="AA187" s="84">
        <v>0</v>
      </c>
      <c r="AB187" s="84">
        <v>0</v>
      </c>
      <c r="AC187" s="84">
        <v>0</v>
      </c>
      <c r="AD187" s="84">
        <v>0</v>
      </c>
      <c r="AE187" s="84">
        <v>5.3057600000000005E-4</v>
      </c>
      <c r="AF187" s="84">
        <v>0</v>
      </c>
      <c r="AG187" s="84">
        <v>0</v>
      </c>
      <c r="AH187" s="84">
        <v>0</v>
      </c>
      <c r="AI187" s="84">
        <v>0</v>
      </c>
      <c r="AJ187" s="84">
        <v>0</v>
      </c>
      <c r="AK187" s="84">
        <v>0</v>
      </c>
      <c r="AL187" s="84">
        <v>0</v>
      </c>
      <c r="AM187" s="84">
        <v>0</v>
      </c>
      <c r="AN187" s="84">
        <v>0</v>
      </c>
      <c r="AO187" s="84">
        <v>0</v>
      </c>
      <c r="AP187" s="84">
        <v>0</v>
      </c>
      <c r="AQ187" s="84">
        <v>0</v>
      </c>
      <c r="AR187" s="84">
        <v>0</v>
      </c>
      <c r="AS187" s="84">
        <v>0</v>
      </c>
      <c r="AT187" s="84">
        <v>0</v>
      </c>
      <c r="AU187" s="84">
        <v>0</v>
      </c>
      <c r="AV187" s="84">
        <v>0</v>
      </c>
      <c r="AW187" s="84">
        <v>0</v>
      </c>
      <c r="AX187" s="84">
        <v>0</v>
      </c>
      <c r="AY187" s="84">
        <v>0</v>
      </c>
      <c r="AZ187" s="84">
        <v>0</v>
      </c>
      <c r="BA187" s="84">
        <v>0</v>
      </c>
      <c r="BB187" s="84">
        <v>0</v>
      </c>
      <c r="BC187" s="84">
        <v>0</v>
      </c>
      <c r="BD187" s="84">
        <v>0</v>
      </c>
      <c r="BE187" s="84">
        <v>0</v>
      </c>
      <c r="BF187" s="84">
        <v>0</v>
      </c>
      <c r="BG187" s="84">
        <v>0</v>
      </c>
      <c r="BH187" s="84">
        <v>0</v>
      </c>
      <c r="BI187" s="84">
        <v>0</v>
      </c>
      <c r="BJ187" s="84">
        <v>0</v>
      </c>
      <c r="BK187" s="84">
        <v>0</v>
      </c>
      <c r="BL187" s="84">
        <v>0</v>
      </c>
      <c r="BM187" s="84">
        <v>0</v>
      </c>
      <c r="BN187" s="84">
        <v>0</v>
      </c>
      <c r="BO187" s="84">
        <v>0</v>
      </c>
      <c r="BP187" s="84">
        <v>0</v>
      </c>
      <c r="BQ187" s="84">
        <v>0</v>
      </c>
      <c r="BR187" s="84">
        <v>0</v>
      </c>
      <c r="BS187" s="84">
        <v>0</v>
      </c>
      <c r="BT187" s="84">
        <v>0</v>
      </c>
      <c r="BU187" s="84">
        <v>0</v>
      </c>
      <c r="BV187" s="84">
        <v>0</v>
      </c>
      <c r="BW187" s="84">
        <v>0</v>
      </c>
      <c r="BX187" s="84">
        <v>0</v>
      </c>
      <c r="BY187" s="84">
        <v>0</v>
      </c>
      <c r="BZ187" s="84">
        <v>0</v>
      </c>
      <c r="CA187" s="84">
        <v>0</v>
      </c>
      <c r="CB187" s="84">
        <v>0</v>
      </c>
      <c r="CC187" s="84">
        <v>0</v>
      </c>
      <c r="CD187" s="84">
        <v>0</v>
      </c>
      <c r="CE187" s="84">
        <v>0</v>
      </c>
      <c r="CF187" s="84">
        <v>0</v>
      </c>
      <c r="CG187" s="84">
        <v>0</v>
      </c>
      <c r="CH187" s="84">
        <v>0</v>
      </c>
      <c r="CI187" s="84">
        <v>0</v>
      </c>
      <c r="CJ187" s="84">
        <v>0</v>
      </c>
      <c r="CK187" s="84">
        <v>0</v>
      </c>
      <c r="CL187" s="84">
        <v>0</v>
      </c>
      <c r="CM187" s="84">
        <v>0</v>
      </c>
      <c r="CN187" s="84">
        <v>0</v>
      </c>
      <c r="CO187" s="84">
        <v>0</v>
      </c>
      <c r="CP187" s="84">
        <v>0</v>
      </c>
      <c r="CQ187" s="84">
        <v>0</v>
      </c>
      <c r="CR187" s="84">
        <v>0</v>
      </c>
      <c r="CS187" s="84">
        <v>0</v>
      </c>
      <c r="CT187" s="84">
        <v>0</v>
      </c>
      <c r="CU187" s="84">
        <v>0</v>
      </c>
      <c r="CV187" s="84">
        <v>0</v>
      </c>
      <c r="CW187" s="84">
        <v>0</v>
      </c>
      <c r="CX187" s="84">
        <v>0</v>
      </c>
      <c r="CY187" s="84">
        <v>0</v>
      </c>
      <c r="CZ187" s="84">
        <v>0</v>
      </c>
      <c r="DA187" s="80"/>
      <c r="DB187" s="2"/>
      <c r="DC187" s="2"/>
      <c r="DD187" s="6"/>
    </row>
    <row r="188" spans="1:108" x14ac:dyDescent="0.25">
      <c r="A188" s="2" t="s">
        <v>567</v>
      </c>
      <c r="B188" s="84">
        <v>0</v>
      </c>
      <c r="C188" s="84">
        <v>0</v>
      </c>
      <c r="D188" s="84">
        <v>0</v>
      </c>
      <c r="E188" s="84">
        <v>0</v>
      </c>
      <c r="F188" s="84">
        <v>0</v>
      </c>
      <c r="G188" s="84">
        <v>0</v>
      </c>
      <c r="H188" s="84">
        <v>0</v>
      </c>
      <c r="I188" s="84">
        <v>0</v>
      </c>
      <c r="J188" s="84">
        <v>0</v>
      </c>
      <c r="K188" s="84">
        <v>0</v>
      </c>
      <c r="L188" s="84">
        <v>0</v>
      </c>
      <c r="M188" s="84">
        <v>0</v>
      </c>
      <c r="N188" s="84">
        <v>0</v>
      </c>
      <c r="O188" s="84">
        <v>0</v>
      </c>
      <c r="P188" s="84">
        <v>0</v>
      </c>
      <c r="Q188" s="84">
        <v>0</v>
      </c>
      <c r="R188" s="84">
        <v>0</v>
      </c>
      <c r="S188" s="84">
        <v>0</v>
      </c>
      <c r="T188" s="84">
        <v>0</v>
      </c>
      <c r="U188" s="84">
        <v>0</v>
      </c>
      <c r="V188" s="84">
        <v>0</v>
      </c>
      <c r="W188" s="84">
        <v>0</v>
      </c>
      <c r="X188" s="84">
        <v>0</v>
      </c>
      <c r="Y188" s="84">
        <v>0</v>
      </c>
      <c r="Z188" s="84">
        <v>0</v>
      </c>
      <c r="AA188" s="84">
        <v>0</v>
      </c>
      <c r="AB188" s="84">
        <v>0</v>
      </c>
      <c r="AC188" s="84">
        <v>0</v>
      </c>
      <c r="AD188" s="84">
        <v>0</v>
      </c>
      <c r="AE188" s="84">
        <v>1.1215299999999999E-5</v>
      </c>
      <c r="AF188" s="84">
        <v>0</v>
      </c>
      <c r="AG188" s="84">
        <v>0</v>
      </c>
      <c r="AH188" s="84">
        <v>0</v>
      </c>
      <c r="AI188" s="84">
        <v>0</v>
      </c>
      <c r="AJ188" s="84">
        <v>0</v>
      </c>
      <c r="AK188" s="84">
        <v>0</v>
      </c>
      <c r="AL188" s="84">
        <v>0</v>
      </c>
      <c r="AM188" s="84">
        <v>0</v>
      </c>
      <c r="AN188" s="84">
        <v>0</v>
      </c>
      <c r="AO188" s="84">
        <v>0</v>
      </c>
      <c r="AP188" s="84">
        <v>0</v>
      </c>
      <c r="AQ188" s="84">
        <v>0</v>
      </c>
      <c r="AR188" s="84">
        <v>0</v>
      </c>
      <c r="AS188" s="84">
        <v>0</v>
      </c>
      <c r="AT188" s="84">
        <v>0</v>
      </c>
      <c r="AU188" s="84">
        <v>0</v>
      </c>
      <c r="AV188" s="84">
        <v>0</v>
      </c>
      <c r="AW188" s="84">
        <v>0</v>
      </c>
      <c r="AX188" s="84">
        <v>0</v>
      </c>
      <c r="AY188" s="84">
        <v>0</v>
      </c>
      <c r="AZ188" s="84">
        <v>0</v>
      </c>
      <c r="BA188" s="84">
        <v>0</v>
      </c>
      <c r="BB188" s="84">
        <v>0</v>
      </c>
      <c r="BC188" s="84">
        <v>0</v>
      </c>
      <c r="BD188" s="84">
        <v>0</v>
      </c>
      <c r="BE188" s="84">
        <v>0</v>
      </c>
      <c r="BF188" s="84">
        <v>0</v>
      </c>
      <c r="BG188" s="84">
        <v>0</v>
      </c>
      <c r="BH188" s="84">
        <v>0</v>
      </c>
      <c r="BI188" s="84">
        <v>0</v>
      </c>
      <c r="BJ188" s="84">
        <v>0</v>
      </c>
      <c r="BK188" s="84">
        <v>0</v>
      </c>
      <c r="BL188" s="84">
        <v>0</v>
      </c>
      <c r="BM188" s="84">
        <v>0</v>
      </c>
      <c r="BN188" s="84">
        <v>0</v>
      </c>
      <c r="BO188" s="84">
        <v>0</v>
      </c>
      <c r="BP188" s="84">
        <v>0</v>
      </c>
      <c r="BQ188" s="84">
        <v>0</v>
      </c>
      <c r="BR188" s="84">
        <v>0</v>
      </c>
      <c r="BS188" s="84">
        <v>0</v>
      </c>
      <c r="BT188" s="84">
        <v>0</v>
      </c>
      <c r="BU188" s="84">
        <v>0</v>
      </c>
      <c r="BV188" s="84">
        <v>0</v>
      </c>
      <c r="BW188" s="84">
        <v>0</v>
      </c>
      <c r="BX188" s="84">
        <v>0</v>
      </c>
      <c r="BY188" s="84">
        <v>0</v>
      </c>
      <c r="BZ188" s="84">
        <v>0</v>
      </c>
      <c r="CA188" s="84">
        <v>0</v>
      </c>
      <c r="CB188" s="84">
        <v>0</v>
      </c>
      <c r="CC188" s="84">
        <v>0</v>
      </c>
      <c r="CD188" s="84">
        <v>0</v>
      </c>
      <c r="CE188" s="84">
        <v>0</v>
      </c>
      <c r="CF188" s="84">
        <v>0</v>
      </c>
      <c r="CG188" s="84">
        <v>0</v>
      </c>
      <c r="CH188" s="84">
        <v>0</v>
      </c>
      <c r="CI188" s="84">
        <v>0</v>
      </c>
      <c r="CJ188" s="84">
        <v>0</v>
      </c>
      <c r="CK188" s="84">
        <v>0</v>
      </c>
      <c r="CL188" s="84">
        <v>0</v>
      </c>
      <c r="CM188" s="84">
        <v>0</v>
      </c>
      <c r="CN188" s="84">
        <v>0</v>
      </c>
      <c r="CO188" s="84">
        <v>0</v>
      </c>
      <c r="CP188" s="84">
        <v>0</v>
      </c>
      <c r="CQ188" s="84">
        <v>0</v>
      </c>
      <c r="CR188" s="84">
        <v>0</v>
      </c>
      <c r="CS188" s="84">
        <v>0</v>
      </c>
      <c r="CT188" s="84">
        <v>0</v>
      </c>
      <c r="CU188" s="84">
        <v>0</v>
      </c>
      <c r="CV188" s="84">
        <v>0</v>
      </c>
      <c r="CW188" s="84">
        <v>0</v>
      </c>
      <c r="CX188" s="84">
        <v>0</v>
      </c>
      <c r="CY188" s="84">
        <v>0</v>
      </c>
      <c r="CZ188" s="84">
        <v>0</v>
      </c>
      <c r="DA188" s="80"/>
      <c r="DB188" s="2"/>
      <c r="DC188" s="2"/>
      <c r="DD188" s="6"/>
    </row>
    <row r="189" spans="1:108" x14ac:dyDescent="0.25">
      <c r="A189" s="2" t="s">
        <v>570</v>
      </c>
      <c r="B189" s="84">
        <v>0</v>
      </c>
      <c r="C189" s="84">
        <v>0</v>
      </c>
      <c r="D189" s="84">
        <v>0</v>
      </c>
      <c r="E189" s="84">
        <v>0</v>
      </c>
      <c r="F189" s="84">
        <v>0</v>
      </c>
      <c r="G189" s="84">
        <v>0</v>
      </c>
      <c r="H189" s="84">
        <v>0</v>
      </c>
      <c r="I189" s="84">
        <v>0</v>
      </c>
      <c r="J189" s="84">
        <v>0</v>
      </c>
      <c r="K189" s="84">
        <v>0</v>
      </c>
      <c r="L189" s="84">
        <v>0</v>
      </c>
      <c r="M189" s="84">
        <v>0</v>
      </c>
      <c r="N189" s="84">
        <v>0</v>
      </c>
      <c r="O189" s="84">
        <v>0</v>
      </c>
      <c r="P189" s="84">
        <v>0</v>
      </c>
      <c r="Q189" s="84">
        <v>0</v>
      </c>
      <c r="R189" s="84">
        <v>0</v>
      </c>
      <c r="S189" s="84">
        <v>0</v>
      </c>
      <c r="T189" s="84">
        <v>0</v>
      </c>
      <c r="U189" s="84">
        <v>0</v>
      </c>
      <c r="V189" s="84">
        <v>0</v>
      </c>
      <c r="W189" s="84">
        <v>0</v>
      </c>
      <c r="X189" s="84">
        <v>0</v>
      </c>
      <c r="Y189" s="84">
        <v>0</v>
      </c>
      <c r="Z189" s="84">
        <v>0</v>
      </c>
      <c r="AA189" s="84">
        <v>0</v>
      </c>
      <c r="AB189" s="84">
        <v>0</v>
      </c>
      <c r="AC189" s="84">
        <v>0</v>
      </c>
      <c r="AD189" s="84">
        <v>0</v>
      </c>
      <c r="AE189" s="84">
        <v>2.6862899999999999E-4</v>
      </c>
      <c r="AF189" s="84">
        <v>0</v>
      </c>
      <c r="AG189" s="84">
        <v>0</v>
      </c>
      <c r="AH189" s="84">
        <v>0</v>
      </c>
      <c r="AI189" s="84">
        <v>0</v>
      </c>
      <c r="AJ189" s="84">
        <v>0</v>
      </c>
      <c r="AK189" s="84">
        <v>0</v>
      </c>
      <c r="AL189" s="84">
        <v>0</v>
      </c>
      <c r="AM189" s="84">
        <v>0</v>
      </c>
      <c r="AN189" s="84">
        <v>0</v>
      </c>
      <c r="AO189" s="84">
        <v>0</v>
      </c>
      <c r="AP189" s="84">
        <v>0</v>
      </c>
      <c r="AQ189" s="84">
        <v>0</v>
      </c>
      <c r="AR189" s="84">
        <v>0</v>
      </c>
      <c r="AS189" s="84">
        <v>0</v>
      </c>
      <c r="AT189" s="84">
        <v>0</v>
      </c>
      <c r="AU189" s="84">
        <v>0</v>
      </c>
      <c r="AV189" s="84">
        <v>0</v>
      </c>
      <c r="AW189" s="84">
        <v>0</v>
      </c>
      <c r="AX189" s="84">
        <v>0</v>
      </c>
      <c r="AY189" s="84">
        <v>0</v>
      </c>
      <c r="AZ189" s="84">
        <v>0</v>
      </c>
      <c r="BA189" s="84">
        <v>0</v>
      </c>
      <c r="BB189" s="84">
        <v>0</v>
      </c>
      <c r="BC189" s="84">
        <v>0</v>
      </c>
      <c r="BD189" s="84">
        <v>0</v>
      </c>
      <c r="BE189" s="84">
        <v>0</v>
      </c>
      <c r="BF189" s="84">
        <v>0</v>
      </c>
      <c r="BG189" s="84">
        <v>0</v>
      </c>
      <c r="BH189" s="84">
        <v>0</v>
      </c>
      <c r="BI189" s="84">
        <v>0</v>
      </c>
      <c r="BJ189" s="84">
        <v>0</v>
      </c>
      <c r="BK189" s="84">
        <v>0</v>
      </c>
      <c r="BL189" s="84">
        <v>0</v>
      </c>
      <c r="BM189" s="84">
        <v>0</v>
      </c>
      <c r="BN189" s="84">
        <v>0</v>
      </c>
      <c r="BO189" s="84">
        <v>0</v>
      </c>
      <c r="BP189" s="84">
        <v>0</v>
      </c>
      <c r="BQ189" s="84">
        <v>0</v>
      </c>
      <c r="BR189" s="84">
        <v>0</v>
      </c>
      <c r="BS189" s="84">
        <v>0</v>
      </c>
      <c r="BT189" s="84">
        <v>0</v>
      </c>
      <c r="BU189" s="84">
        <v>0</v>
      </c>
      <c r="BV189" s="84">
        <v>0</v>
      </c>
      <c r="BW189" s="84">
        <v>0</v>
      </c>
      <c r="BX189" s="84">
        <v>0</v>
      </c>
      <c r="BY189" s="84">
        <v>0</v>
      </c>
      <c r="BZ189" s="84">
        <v>0</v>
      </c>
      <c r="CA189" s="84">
        <v>0</v>
      </c>
      <c r="CB189" s="84">
        <v>0</v>
      </c>
      <c r="CC189" s="84">
        <v>0</v>
      </c>
      <c r="CD189" s="84">
        <v>0</v>
      </c>
      <c r="CE189" s="84">
        <v>0</v>
      </c>
      <c r="CF189" s="84">
        <v>0</v>
      </c>
      <c r="CG189" s="84">
        <v>0</v>
      </c>
      <c r="CH189" s="84">
        <v>0</v>
      </c>
      <c r="CI189" s="84">
        <v>0</v>
      </c>
      <c r="CJ189" s="84">
        <v>0</v>
      </c>
      <c r="CK189" s="84">
        <v>0</v>
      </c>
      <c r="CL189" s="84">
        <v>0</v>
      </c>
      <c r="CM189" s="84">
        <v>0</v>
      </c>
      <c r="CN189" s="84">
        <v>0</v>
      </c>
      <c r="CO189" s="84">
        <v>0</v>
      </c>
      <c r="CP189" s="84">
        <v>0</v>
      </c>
      <c r="CQ189" s="84">
        <v>0</v>
      </c>
      <c r="CR189" s="84">
        <v>0</v>
      </c>
      <c r="CS189" s="84">
        <v>0</v>
      </c>
      <c r="CT189" s="84">
        <v>0</v>
      </c>
      <c r="CU189" s="84">
        <v>0</v>
      </c>
      <c r="CV189" s="84">
        <v>0</v>
      </c>
      <c r="CW189" s="84">
        <v>0</v>
      </c>
      <c r="CX189" s="84">
        <v>0</v>
      </c>
      <c r="CY189" s="84">
        <v>0</v>
      </c>
      <c r="CZ189" s="84">
        <v>0</v>
      </c>
      <c r="DA189" s="80"/>
      <c r="DB189" s="2"/>
      <c r="DC189" s="2"/>
      <c r="DD189" s="6"/>
    </row>
    <row r="190" spans="1:108" x14ac:dyDescent="0.25">
      <c r="A190" s="2" t="s">
        <v>573</v>
      </c>
      <c r="B190" s="84">
        <v>0</v>
      </c>
      <c r="C190" s="84">
        <v>0</v>
      </c>
      <c r="D190" s="84">
        <v>0</v>
      </c>
      <c r="E190" s="84">
        <v>0</v>
      </c>
      <c r="F190" s="84">
        <v>0</v>
      </c>
      <c r="G190" s="84">
        <v>0</v>
      </c>
      <c r="H190" s="84">
        <v>0</v>
      </c>
      <c r="I190" s="84">
        <v>0</v>
      </c>
      <c r="J190" s="84">
        <v>0</v>
      </c>
      <c r="K190" s="84">
        <v>0</v>
      </c>
      <c r="L190" s="84">
        <v>0</v>
      </c>
      <c r="M190" s="84">
        <v>0</v>
      </c>
      <c r="N190" s="84">
        <v>0</v>
      </c>
      <c r="O190" s="84">
        <v>0</v>
      </c>
      <c r="P190" s="84">
        <v>0</v>
      </c>
      <c r="Q190" s="84">
        <v>0</v>
      </c>
      <c r="R190" s="84">
        <v>0</v>
      </c>
      <c r="S190" s="84">
        <v>0</v>
      </c>
      <c r="T190" s="84">
        <v>0</v>
      </c>
      <c r="U190" s="84">
        <v>0</v>
      </c>
      <c r="V190" s="84">
        <v>0</v>
      </c>
      <c r="W190" s="84">
        <v>0</v>
      </c>
      <c r="X190" s="84">
        <v>0</v>
      </c>
      <c r="Y190" s="84">
        <v>0</v>
      </c>
      <c r="Z190" s="84">
        <v>0</v>
      </c>
      <c r="AA190" s="84">
        <v>0</v>
      </c>
      <c r="AB190" s="84">
        <v>0</v>
      </c>
      <c r="AC190" s="84">
        <v>0</v>
      </c>
      <c r="AD190" s="84">
        <v>0</v>
      </c>
      <c r="AE190" s="84">
        <v>4.9858699999999999E-4</v>
      </c>
      <c r="AF190" s="84">
        <v>0</v>
      </c>
      <c r="AG190" s="84">
        <v>0</v>
      </c>
      <c r="AH190" s="84">
        <v>0</v>
      </c>
      <c r="AI190" s="84">
        <v>0</v>
      </c>
      <c r="AJ190" s="84">
        <v>0</v>
      </c>
      <c r="AK190" s="84">
        <v>0</v>
      </c>
      <c r="AL190" s="84">
        <v>0</v>
      </c>
      <c r="AM190" s="84">
        <v>0</v>
      </c>
      <c r="AN190" s="84">
        <v>0</v>
      </c>
      <c r="AO190" s="84">
        <v>0</v>
      </c>
      <c r="AP190" s="84">
        <v>0</v>
      </c>
      <c r="AQ190" s="84">
        <v>0</v>
      </c>
      <c r="AR190" s="84">
        <v>0</v>
      </c>
      <c r="AS190" s="84">
        <v>0</v>
      </c>
      <c r="AT190" s="84">
        <v>0</v>
      </c>
      <c r="AU190" s="84">
        <v>0</v>
      </c>
      <c r="AV190" s="84">
        <v>0</v>
      </c>
      <c r="AW190" s="84">
        <v>0</v>
      </c>
      <c r="AX190" s="84">
        <v>0</v>
      </c>
      <c r="AY190" s="84">
        <v>0</v>
      </c>
      <c r="AZ190" s="84">
        <v>0</v>
      </c>
      <c r="BA190" s="84">
        <v>0</v>
      </c>
      <c r="BB190" s="84">
        <v>0</v>
      </c>
      <c r="BC190" s="84">
        <v>0</v>
      </c>
      <c r="BD190" s="84">
        <v>0</v>
      </c>
      <c r="BE190" s="84">
        <v>0</v>
      </c>
      <c r="BF190" s="84">
        <v>0</v>
      </c>
      <c r="BG190" s="84">
        <v>0</v>
      </c>
      <c r="BH190" s="84">
        <v>0</v>
      </c>
      <c r="BI190" s="84">
        <v>0</v>
      </c>
      <c r="BJ190" s="84">
        <v>0</v>
      </c>
      <c r="BK190" s="84">
        <v>0</v>
      </c>
      <c r="BL190" s="84">
        <v>0</v>
      </c>
      <c r="BM190" s="84">
        <v>0</v>
      </c>
      <c r="BN190" s="84">
        <v>0</v>
      </c>
      <c r="BO190" s="84">
        <v>0</v>
      </c>
      <c r="BP190" s="84">
        <v>0</v>
      </c>
      <c r="BQ190" s="84">
        <v>0</v>
      </c>
      <c r="BR190" s="84">
        <v>0</v>
      </c>
      <c r="BS190" s="84">
        <v>0</v>
      </c>
      <c r="BT190" s="84">
        <v>0</v>
      </c>
      <c r="BU190" s="84">
        <v>0</v>
      </c>
      <c r="BV190" s="84">
        <v>0</v>
      </c>
      <c r="BW190" s="84">
        <v>0</v>
      </c>
      <c r="BX190" s="84">
        <v>0</v>
      </c>
      <c r="BY190" s="84">
        <v>0</v>
      </c>
      <c r="BZ190" s="84">
        <v>0</v>
      </c>
      <c r="CA190" s="84">
        <v>0</v>
      </c>
      <c r="CB190" s="84">
        <v>0</v>
      </c>
      <c r="CC190" s="84">
        <v>0</v>
      </c>
      <c r="CD190" s="84">
        <v>0</v>
      </c>
      <c r="CE190" s="84">
        <v>0</v>
      </c>
      <c r="CF190" s="84">
        <v>0</v>
      </c>
      <c r="CG190" s="84">
        <v>0</v>
      </c>
      <c r="CH190" s="84">
        <v>0</v>
      </c>
      <c r="CI190" s="84">
        <v>0</v>
      </c>
      <c r="CJ190" s="84">
        <v>0</v>
      </c>
      <c r="CK190" s="84">
        <v>0</v>
      </c>
      <c r="CL190" s="84">
        <v>0</v>
      </c>
      <c r="CM190" s="84">
        <v>0</v>
      </c>
      <c r="CN190" s="84">
        <v>0</v>
      </c>
      <c r="CO190" s="84">
        <v>0</v>
      </c>
      <c r="CP190" s="84">
        <v>0</v>
      </c>
      <c r="CQ190" s="84">
        <v>0</v>
      </c>
      <c r="CR190" s="84">
        <v>0</v>
      </c>
      <c r="CS190" s="84">
        <v>0</v>
      </c>
      <c r="CT190" s="84">
        <v>0</v>
      </c>
      <c r="CU190" s="84">
        <v>0</v>
      </c>
      <c r="CV190" s="84">
        <v>0</v>
      </c>
      <c r="CW190" s="84">
        <v>0</v>
      </c>
      <c r="CX190" s="84">
        <v>0</v>
      </c>
      <c r="CY190" s="84">
        <v>0</v>
      </c>
      <c r="CZ190" s="84">
        <v>0</v>
      </c>
      <c r="DA190" s="80"/>
      <c r="DB190" s="2"/>
      <c r="DC190" s="2"/>
      <c r="DD190" s="6"/>
    </row>
    <row r="191" spans="1:108" x14ac:dyDescent="0.25">
      <c r="A191" s="2" t="s">
        <v>576</v>
      </c>
      <c r="B191" s="84">
        <v>0</v>
      </c>
      <c r="C191" s="84">
        <v>0</v>
      </c>
      <c r="D191" s="84">
        <v>0</v>
      </c>
      <c r="E191" s="84">
        <v>0</v>
      </c>
      <c r="F191" s="84">
        <v>0</v>
      </c>
      <c r="G191" s="84">
        <v>0</v>
      </c>
      <c r="H191" s="84">
        <v>0</v>
      </c>
      <c r="I191" s="84">
        <v>0</v>
      </c>
      <c r="J191" s="84">
        <v>0</v>
      </c>
      <c r="K191" s="84">
        <v>0</v>
      </c>
      <c r="L191" s="84">
        <v>0</v>
      </c>
      <c r="M191" s="84">
        <v>0</v>
      </c>
      <c r="N191" s="84">
        <v>0</v>
      </c>
      <c r="O191" s="84">
        <v>0</v>
      </c>
      <c r="P191" s="84">
        <v>0</v>
      </c>
      <c r="Q191" s="84">
        <v>0</v>
      </c>
      <c r="R191" s="84">
        <v>0</v>
      </c>
      <c r="S191" s="84">
        <v>0</v>
      </c>
      <c r="T191" s="84">
        <v>0</v>
      </c>
      <c r="U191" s="84">
        <v>0</v>
      </c>
      <c r="V191" s="84">
        <v>0</v>
      </c>
      <c r="W191" s="84">
        <v>0</v>
      </c>
      <c r="X191" s="84">
        <v>0</v>
      </c>
      <c r="Y191" s="84">
        <v>0</v>
      </c>
      <c r="Z191" s="84">
        <v>0</v>
      </c>
      <c r="AA191" s="84">
        <v>0</v>
      </c>
      <c r="AB191" s="84">
        <v>0</v>
      </c>
      <c r="AC191" s="84">
        <v>0</v>
      </c>
      <c r="AD191" s="84">
        <v>0</v>
      </c>
      <c r="AE191" s="84">
        <v>1.22812E-5</v>
      </c>
      <c r="AF191" s="84">
        <v>0</v>
      </c>
      <c r="AG191" s="84">
        <v>0</v>
      </c>
      <c r="AH191" s="84">
        <v>0</v>
      </c>
      <c r="AI191" s="84">
        <v>0</v>
      </c>
      <c r="AJ191" s="84">
        <v>0</v>
      </c>
      <c r="AK191" s="84">
        <v>0</v>
      </c>
      <c r="AL191" s="84">
        <v>0</v>
      </c>
      <c r="AM191" s="84">
        <v>0</v>
      </c>
      <c r="AN191" s="84">
        <v>0</v>
      </c>
      <c r="AO191" s="84">
        <v>0</v>
      </c>
      <c r="AP191" s="84">
        <v>0</v>
      </c>
      <c r="AQ191" s="84">
        <v>0</v>
      </c>
      <c r="AR191" s="84">
        <v>0</v>
      </c>
      <c r="AS191" s="84">
        <v>0</v>
      </c>
      <c r="AT191" s="84">
        <v>0</v>
      </c>
      <c r="AU191" s="84">
        <v>0</v>
      </c>
      <c r="AV191" s="84">
        <v>0</v>
      </c>
      <c r="AW191" s="84">
        <v>0</v>
      </c>
      <c r="AX191" s="84">
        <v>0</v>
      </c>
      <c r="AY191" s="84">
        <v>0</v>
      </c>
      <c r="AZ191" s="84">
        <v>0</v>
      </c>
      <c r="BA191" s="84">
        <v>0</v>
      </c>
      <c r="BB191" s="84">
        <v>0</v>
      </c>
      <c r="BC191" s="84">
        <v>0</v>
      </c>
      <c r="BD191" s="84">
        <v>0</v>
      </c>
      <c r="BE191" s="84">
        <v>0</v>
      </c>
      <c r="BF191" s="84">
        <v>0</v>
      </c>
      <c r="BG191" s="84">
        <v>0</v>
      </c>
      <c r="BH191" s="84">
        <v>0</v>
      </c>
      <c r="BI191" s="84">
        <v>0</v>
      </c>
      <c r="BJ191" s="84">
        <v>0</v>
      </c>
      <c r="BK191" s="84">
        <v>0</v>
      </c>
      <c r="BL191" s="84">
        <v>0</v>
      </c>
      <c r="BM191" s="84">
        <v>0</v>
      </c>
      <c r="BN191" s="84">
        <v>0</v>
      </c>
      <c r="BO191" s="84">
        <v>0</v>
      </c>
      <c r="BP191" s="84">
        <v>0</v>
      </c>
      <c r="BQ191" s="84">
        <v>0</v>
      </c>
      <c r="BR191" s="84">
        <v>0</v>
      </c>
      <c r="BS191" s="84">
        <v>0</v>
      </c>
      <c r="BT191" s="84">
        <v>0</v>
      </c>
      <c r="BU191" s="84">
        <v>0</v>
      </c>
      <c r="BV191" s="84">
        <v>0</v>
      </c>
      <c r="BW191" s="84">
        <v>0</v>
      </c>
      <c r="BX191" s="84">
        <v>0</v>
      </c>
      <c r="BY191" s="84">
        <v>0</v>
      </c>
      <c r="BZ191" s="84">
        <v>0</v>
      </c>
      <c r="CA191" s="84">
        <v>0</v>
      </c>
      <c r="CB191" s="84">
        <v>0</v>
      </c>
      <c r="CC191" s="84">
        <v>0</v>
      </c>
      <c r="CD191" s="84">
        <v>0</v>
      </c>
      <c r="CE191" s="84">
        <v>0</v>
      </c>
      <c r="CF191" s="84">
        <v>0</v>
      </c>
      <c r="CG191" s="84">
        <v>0</v>
      </c>
      <c r="CH191" s="84">
        <v>0</v>
      </c>
      <c r="CI191" s="84">
        <v>0</v>
      </c>
      <c r="CJ191" s="84">
        <v>0</v>
      </c>
      <c r="CK191" s="84">
        <v>0</v>
      </c>
      <c r="CL191" s="84">
        <v>0</v>
      </c>
      <c r="CM191" s="84">
        <v>0</v>
      </c>
      <c r="CN191" s="84">
        <v>0</v>
      </c>
      <c r="CO191" s="84">
        <v>0</v>
      </c>
      <c r="CP191" s="84">
        <v>0</v>
      </c>
      <c r="CQ191" s="84">
        <v>0</v>
      </c>
      <c r="CR191" s="84">
        <v>0</v>
      </c>
      <c r="CS191" s="84">
        <v>0</v>
      </c>
      <c r="CT191" s="84">
        <v>0</v>
      </c>
      <c r="CU191" s="84">
        <v>0</v>
      </c>
      <c r="CV191" s="84">
        <v>0</v>
      </c>
      <c r="CW191" s="84">
        <v>0</v>
      </c>
      <c r="CX191" s="84">
        <v>0</v>
      </c>
      <c r="CY191" s="84">
        <v>0</v>
      </c>
      <c r="CZ191" s="84">
        <v>0</v>
      </c>
      <c r="DA191" s="80"/>
      <c r="DB191" s="2"/>
      <c r="DC191" s="2"/>
      <c r="DD191" s="6"/>
    </row>
    <row r="192" spans="1:108" x14ac:dyDescent="0.25">
      <c r="A192" s="2" t="s">
        <v>579</v>
      </c>
      <c r="B192" s="84">
        <v>0</v>
      </c>
      <c r="C192" s="84">
        <v>0</v>
      </c>
      <c r="D192" s="84">
        <v>0</v>
      </c>
      <c r="E192" s="84">
        <v>0</v>
      </c>
      <c r="F192" s="84">
        <v>0</v>
      </c>
      <c r="G192" s="84">
        <v>0</v>
      </c>
      <c r="H192" s="84">
        <v>0</v>
      </c>
      <c r="I192" s="84">
        <v>0</v>
      </c>
      <c r="J192" s="84">
        <v>0</v>
      </c>
      <c r="K192" s="84">
        <v>0</v>
      </c>
      <c r="L192" s="84">
        <v>0</v>
      </c>
      <c r="M192" s="84">
        <v>0</v>
      </c>
      <c r="N192" s="84">
        <v>0</v>
      </c>
      <c r="O192" s="84">
        <v>0</v>
      </c>
      <c r="P192" s="84">
        <v>0</v>
      </c>
      <c r="Q192" s="84">
        <v>0</v>
      </c>
      <c r="R192" s="84">
        <v>0</v>
      </c>
      <c r="S192" s="84">
        <v>0</v>
      </c>
      <c r="T192" s="84">
        <v>0</v>
      </c>
      <c r="U192" s="84">
        <v>0</v>
      </c>
      <c r="V192" s="84">
        <v>0</v>
      </c>
      <c r="W192" s="84">
        <v>0</v>
      </c>
      <c r="X192" s="84">
        <v>0</v>
      </c>
      <c r="Y192" s="84">
        <v>0</v>
      </c>
      <c r="Z192" s="84">
        <v>0</v>
      </c>
      <c r="AA192" s="84">
        <v>0</v>
      </c>
      <c r="AB192" s="84">
        <v>0</v>
      </c>
      <c r="AC192" s="84">
        <v>0</v>
      </c>
      <c r="AD192" s="84">
        <v>0</v>
      </c>
      <c r="AE192" s="84">
        <v>2.40741E-5</v>
      </c>
      <c r="AF192" s="84">
        <v>0</v>
      </c>
      <c r="AG192" s="84">
        <v>0</v>
      </c>
      <c r="AH192" s="84">
        <v>0</v>
      </c>
      <c r="AI192" s="84">
        <v>0</v>
      </c>
      <c r="AJ192" s="84">
        <v>0</v>
      </c>
      <c r="AK192" s="84">
        <v>0</v>
      </c>
      <c r="AL192" s="84">
        <v>0</v>
      </c>
      <c r="AM192" s="84">
        <v>0</v>
      </c>
      <c r="AN192" s="84">
        <v>0</v>
      </c>
      <c r="AO192" s="84">
        <v>0</v>
      </c>
      <c r="AP192" s="84">
        <v>0</v>
      </c>
      <c r="AQ192" s="84">
        <v>0</v>
      </c>
      <c r="AR192" s="84">
        <v>0</v>
      </c>
      <c r="AS192" s="84">
        <v>0</v>
      </c>
      <c r="AT192" s="84">
        <v>0</v>
      </c>
      <c r="AU192" s="84">
        <v>0</v>
      </c>
      <c r="AV192" s="84">
        <v>0</v>
      </c>
      <c r="AW192" s="84">
        <v>0</v>
      </c>
      <c r="AX192" s="84">
        <v>0</v>
      </c>
      <c r="AY192" s="84">
        <v>0</v>
      </c>
      <c r="AZ192" s="84">
        <v>0</v>
      </c>
      <c r="BA192" s="84">
        <v>0</v>
      </c>
      <c r="BB192" s="84">
        <v>0</v>
      </c>
      <c r="BC192" s="84">
        <v>0</v>
      </c>
      <c r="BD192" s="84">
        <v>0</v>
      </c>
      <c r="BE192" s="84">
        <v>0</v>
      </c>
      <c r="BF192" s="84">
        <v>0</v>
      </c>
      <c r="BG192" s="84">
        <v>0</v>
      </c>
      <c r="BH192" s="84">
        <v>0</v>
      </c>
      <c r="BI192" s="84">
        <v>0</v>
      </c>
      <c r="BJ192" s="84">
        <v>0</v>
      </c>
      <c r="BK192" s="84">
        <v>0</v>
      </c>
      <c r="BL192" s="84">
        <v>0</v>
      </c>
      <c r="BM192" s="84">
        <v>0</v>
      </c>
      <c r="BN192" s="84">
        <v>0</v>
      </c>
      <c r="BO192" s="84">
        <v>0</v>
      </c>
      <c r="BP192" s="84">
        <v>0</v>
      </c>
      <c r="BQ192" s="84">
        <v>0</v>
      </c>
      <c r="BR192" s="84">
        <v>0</v>
      </c>
      <c r="BS192" s="84">
        <v>0</v>
      </c>
      <c r="BT192" s="84">
        <v>0</v>
      </c>
      <c r="BU192" s="84">
        <v>0</v>
      </c>
      <c r="BV192" s="84">
        <v>0</v>
      </c>
      <c r="BW192" s="84">
        <v>0</v>
      </c>
      <c r="BX192" s="84">
        <v>0</v>
      </c>
      <c r="BY192" s="84">
        <v>0</v>
      </c>
      <c r="BZ192" s="84">
        <v>0</v>
      </c>
      <c r="CA192" s="84">
        <v>0</v>
      </c>
      <c r="CB192" s="84">
        <v>0</v>
      </c>
      <c r="CC192" s="84">
        <v>0</v>
      </c>
      <c r="CD192" s="84">
        <v>0</v>
      </c>
      <c r="CE192" s="84">
        <v>0</v>
      </c>
      <c r="CF192" s="84">
        <v>0</v>
      </c>
      <c r="CG192" s="84">
        <v>0</v>
      </c>
      <c r="CH192" s="84">
        <v>0</v>
      </c>
      <c r="CI192" s="84">
        <v>0</v>
      </c>
      <c r="CJ192" s="84">
        <v>0</v>
      </c>
      <c r="CK192" s="84">
        <v>0</v>
      </c>
      <c r="CL192" s="84">
        <v>0</v>
      </c>
      <c r="CM192" s="84">
        <v>0</v>
      </c>
      <c r="CN192" s="84">
        <v>0</v>
      </c>
      <c r="CO192" s="84">
        <v>0</v>
      </c>
      <c r="CP192" s="84">
        <v>0</v>
      </c>
      <c r="CQ192" s="84">
        <v>0</v>
      </c>
      <c r="CR192" s="84">
        <v>0</v>
      </c>
      <c r="CS192" s="84">
        <v>0</v>
      </c>
      <c r="CT192" s="84">
        <v>0</v>
      </c>
      <c r="CU192" s="84">
        <v>0</v>
      </c>
      <c r="CV192" s="84">
        <v>0</v>
      </c>
      <c r="CW192" s="84">
        <v>0</v>
      </c>
      <c r="CX192" s="84">
        <v>0</v>
      </c>
      <c r="CY192" s="84">
        <v>0</v>
      </c>
      <c r="CZ192" s="84">
        <v>0</v>
      </c>
      <c r="DA192" s="80"/>
      <c r="DB192" s="2"/>
      <c r="DC192" s="2"/>
      <c r="DD192" s="6"/>
    </row>
    <row r="193" spans="1:108" x14ac:dyDescent="0.25">
      <c r="A193" s="2" t="s">
        <v>582</v>
      </c>
      <c r="B193" s="84">
        <v>0</v>
      </c>
      <c r="C193" s="84">
        <v>0</v>
      </c>
      <c r="D193" s="84">
        <v>0</v>
      </c>
      <c r="E193" s="84">
        <v>0</v>
      </c>
      <c r="F193" s="84">
        <v>0</v>
      </c>
      <c r="G193" s="84">
        <v>0</v>
      </c>
      <c r="H193" s="84">
        <v>0</v>
      </c>
      <c r="I193" s="84">
        <v>0</v>
      </c>
      <c r="J193" s="84">
        <v>0</v>
      </c>
      <c r="K193" s="84">
        <v>0</v>
      </c>
      <c r="L193" s="84">
        <v>0</v>
      </c>
      <c r="M193" s="84">
        <v>0</v>
      </c>
      <c r="N193" s="84">
        <v>0</v>
      </c>
      <c r="O193" s="84">
        <v>0</v>
      </c>
      <c r="P193" s="84">
        <v>0</v>
      </c>
      <c r="Q193" s="84">
        <v>0</v>
      </c>
      <c r="R193" s="84">
        <v>0</v>
      </c>
      <c r="S193" s="84">
        <v>0</v>
      </c>
      <c r="T193" s="84">
        <v>0</v>
      </c>
      <c r="U193" s="84">
        <v>0</v>
      </c>
      <c r="V193" s="84">
        <v>0</v>
      </c>
      <c r="W193" s="84">
        <v>0</v>
      </c>
      <c r="X193" s="84">
        <v>0</v>
      </c>
      <c r="Y193" s="84">
        <v>0</v>
      </c>
      <c r="Z193" s="84">
        <v>0</v>
      </c>
      <c r="AA193" s="84">
        <v>0</v>
      </c>
      <c r="AB193" s="84">
        <v>0</v>
      </c>
      <c r="AC193" s="84">
        <v>0</v>
      </c>
      <c r="AD193" s="84">
        <v>0</v>
      </c>
      <c r="AE193" s="84">
        <v>1.8859699999999998E-5</v>
      </c>
      <c r="AF193" s="84">
        <v>0</v>
      </c>
      <c r="AG193" s="84">
        <v>0</v>
      </c>
      <c r="AH193" s="84">
        <v>0</v>
      </c>
      <c r="AI193" s="84">
        <v>0</v>
      </c>
      <c r="AJ193" s="84">
        <v>0</v>
      </c>
      <c r="AK193" s="84">
        <v>0</v>
      </c>
      <c r="AL193" s="84">
        <v>0</v>
      </c>
      <c r="AM193" s="84">
        <v>0</v>
      </c>
      <c r="AN193" s="84">
        <v>0</v>
      </c>
      <c r="AO193" s="84">
        <v>0</v>
      </c>
      <c r="AP193" s="84">
        <v>0</v>
      </c>
      <c r="AQ193" s="84">
        <v>0</v>
      </c>
      <c r="AR193" s="84">
        <v>0</v>
      </c>
      <c r="AS193" s="84">
        <v>0</v>
      </c>
      <c r="AT193" s="84">
        <v>0</v>
      </c>
      <c r="AU193" s="84">
        <v>0</v>
      </c>
      <c r="AV193" s="84">
        <v>0</v>
      </c>
      <c r="AW193" s="84">
        <v>0</v>
      </c>
      <c r="AX193" s="84">
        <v>0</v>
      </c>
      <c r="AY193" s="84">
        <v>0</v>
      </c>
      <c r="AZ193" s="84">
        <v>0</v>
      </c>
      <c r="BA193" s="84">
        <v>0</v>
      </c>
      <c r="BB193" s="84">
        <v>0</v>
      </c>
      <c r="BC193" s="84">
        <v>0</v>
      </c>
      <c r="BD193" s="84">
        <v>0</v>
      </c>
      <c r="BE193" s="84">
        <v>0</v>
      </c>
      <c r="BF193" s="84">
        <v>0</v>
      </c>
      <c r="BG193" s="84">
        <v>0</v>
      </c>
      <c r="BH193" s="84">
        <v>0</v>
      </c>
      <c r="BI193" s="84">
        <v>0</v>
      </c>
      <c r="BJ193" s="84">
        <v>0</v>
      </c>
      <c r="BK193" s="84">
        <v>0</v>
      </c>
      <c r="BL193" s="84">
        <v>0</v>
      </c>
      <c r="BM193" s="84">
        <v>0</v>
      </c>
      <c r="BN193" s="84">
        <v>0</v>
      </c>
      <c r="BO193" s="84">
        <v>0</v>
      </c>
      <c r="BP193" s="84">
        <v>0</v>
      </c>
      <c r="BQ193" s="84">
        <v>0</v>
      </c>
      <c r="BR193" s="84">
        <v>0</v>
      </c>
      <c r="BS193" s="84">
        <v>0</v>
      </c>
      <c r="BT193" s="84">
        <v>0</v>
      </c>
      <c r="BU193" s="84">
        <v>0</v>
      </c>
      <c r="BV193" s="84">
        <v>0</v>
      </c>
      <c r="BW193" s="84">
        <v>0</v>
      </c>
      <c r="BX193" s="84">
        <v>0</v>
      </c>
      <c r="BY193" s="84">
        <v>0</v>
      </c>
      <c r="BZ193" s="84">
        <v>0</v>
      </c>
      <c r="CA193" s="84">
        <v>0</v>
      </c>
      <c r="CB193" s="84">
        <v>0</v>
      </c>
      <c r="CC193" s="84">
        <v>0</v>
      </c>
      <c r="CD193" s="84">
        <v>0</v>
      </c>
      <c r="CE193" s="84">
        <v>0</v>
      </c>
      <c r="CF193" s="84">
        <v>0</v>
      </c>
      <c r="CG193" s="84">
        <v>0</v>
      </c>
      <c r="CH193" s="84">
        <v>0</v>
      </c>
      <c r="CI193" s="84">
        <v>0</v>
      </c>
      <c r="CJ193" s="84">
        <v>0</v>
      </c>
      <c r="CK193" s="84">
        <v>0</v>
      </c>
      <c r="CL193" s="84">
        <v>0</v>
      </c>
      <c r="CM193" s="84">
        <v>0</v>
      </c>
      <c r="CN193" s="84">
        <v>0</v>
      </c>
      <c r="CO193" s="84">
        <v>0</v>
      </c>
      <c r="CP193" s="84">
        <v>0</v>
      </c>
      <c r="CQ193" s="84">
        <v>0</v>
      </c>
      <c r="CR193" s="84">
        <v>0</v>
      </c>
      <c r="CS193" s="84">
        <v>0</v>
      </c>
      <c r="CT193" s="84">
        <v>0</v>
      </c>
      <c r="CU193" s="84">
        <v>0</v>
      </c>
      <c r="CV193" s="84">
        <v>0</v>
      </c>
      <c r="CW193" s="84">
        <v>0</v>
      </c>
      <c r="CX193" s="84">
        <v>0</v>
      </c>
      <c r="CY193" s="84">
        <v>0</v>
      </c>
      <c r="CZ193" s="84">
        <v>0</v>
      </c>
      <c r="DA193" s="80"/>
      <c r="DB193" s="2"/>
      <c r="DC193" s="2"/>
      <c r="DD193" s="6"/>
    </row>
    <row r="194" spans="1:108" x14ac:dyDescent="0.25">
      <c r="A194" s="2" t="s">
        <v>585</v>
      </c>
      <c r="B194" s="84">
        <v>0</v>
      </c>
      <c r="C194" s="84">
        <v>0</v>
      </c>
      <c r="D194" s="84">
        <v>0</v>
      </c>
      <c r="E194" s="84">
        <v>0</v>
      </c>
      <c r="F194" s="84">
        <v>0</v>
      </c>
      <c r="G194" s="84">
        <v>0</v>
      </c>
      <c r="H194" s="84">
        <v>0</v>
      </c>
      <c r="I194" s="84">
        <v>0</v>
      </c>
      <c r="J194" s="84">
        <v>0</v>
      </c>
      <c r="K194" s="84">
        <v>0</v>
      </c>
      <c r="L194" s="84">
        <v>0</v>
      </c>
      <c r="M194" s="84">
        <v>0</v>
      </c>
      <c r="N194" s="84">
        <v>0</v>
      </c>
      <c r="O194" s="84">
        <v>0</v>
      </c>
      <c r="P194" s="84">
        <v>0</v>
      </c>
      <c r="Q194" s="84">
        <v>0</v>
      </c>
      <c r="R194" s="84">
        <v>0</v>
      </c>
      <c r="S194" s="84">
        <v>0</v>
      </c>
      <c r="T194" s="84">
        <v>0</v>
      </c>
      <c r="U194" s="84">
        <v>0</v>
      </c>
      <c r="V194" s="84">
        <v>0</v>
      </c>
      <c r="W194" s="84">
        <v>0</v>
      </c>
      <c r="X194" s="84">
        <v>0</v>
      </c>
      <c r="Y194" s="84">
        <v>0</v>
      </c>
      <c r="Z194" s="84">
        <v>0</v>
      </c>
      <c r="AA194" s="84">
        <v>0</v>
      </c>
      <c r="AB194" s="84">
        <v>0</v>
      </c>
      <c r="AC194" s="84">
        <v>0</v>
      </c>
      <c r="AD194" s="84">
        <v>0</v>
      </c>
      <c r="AE194" s="84">
        <v>2.3618700000000001E-4</v>
      </c>
      <c r="AF194" s="84">
        <v>0</v>
      </c>
      <c r="AG194" s="84">
        <v>0</v>
      </c>
      <c r="AH194" s="84">
        <v>0</v>
      </c>
      <c r="AI194" s="84">
        <v>0</v>
      </c>
      <c r="AJ194" s="84">
        <v>0</v>
      </c>
      <c r="AK194" s="84">
        <v>0</v>
      </c>
      <c r="AL194" s="84">
        <v>0</v>
      </c>
      <c r="AM194" s="84">
        <v>0</v>
      </c>
      <c r="AN194" s="84">
        <v>0</v>
      </c>
      <c r="AO194" s="84">
        <v>0</v>
      </c>
      <c r="AP194" s="84">
        <v>0</v>
      </c>
      <c r="AQ194" s="84">
        <v>0</v>
      </c>
      <c r="AR194" s="84">
        <v>0</v>
      </c>
      <c r="AS194" s="84">
        <v>0</v>
      </c>
      <c r="AT194" s="84">
        <v>0</v>
      </c>
      <c r="AU194" s="84">
        <v>0</v>
      </c>
      <c r="AV194" s="84">
        <v>0</v>
      </c>
      <c r="AW194" s="84">
        <v>0</v>
      </c>
      <c r="AX194" s="84">
        <v>0</v>
      </c>
      <c r="AY194" s="84">
        <v>0</v>
      </c>
      <c r="AZ194" s="84">
        <v>0</v>
      </c>
      <c r="BA194" s="84">
        <v>0</v>
      </c>
      <c r="BB194" s="84">
        <v>0</v>
      </c>
      <c r="BC194" s="84">
        <v>0</v>
      </c>
      <c r="BD194" s="84">
        <v>0</v>
      </c>
      <c r="BE194" s="84">
        <v>0</v>
      </c>
      <c r="BF194" s="84">
        <v>0</v>
      </c>
      <c r="BG194" s="84">
        <v>0</v>
      </c>
      <c r="BH194" s="84">
        <v>0</v>
      </c>
      <c r="BI194" s="84">
        <v>0</v>
      </c>
      <c r="BJ194" s="84">
        <v>0</v>
      </c>
      <c r="BK194" s="84">
        <v>0</v>
      </c>
      <c r="BL194" s="84">
        <v>0</v>
      </c>
      <c r="BM194" s="84">
        <v>0</v>
      </c>
      <c r="BN194" s="84">
        <v>0</v>
      </c>
      <c r="BO194" s="84">
        <v>0</v>
      </c>
      <c r="BP194" s="84">
        <v>0</v>
      </c>
      <c r="BQ194" s="84">
        <v>0</v>
      </c>
      <c r="BR194" s="84">
        <v>0</v>
      </c>
      <c r="BS194" s="84">
        <v>0</v>
      </c>
      <c r="BT194" s="84">
        <v>0</v>
      </c>
      <c r="BU194" s="84">
        <v>0</v>
      </c>
      <c r="BV194" s="84">
        <v>0</v>
      </c>
      <c r="BW194" s="84">
        <v>0</v>
      </c>
      <c r="BX194" s="84">
        <v>0</v>
      </c>
      <c r="BY194" s="84">
        <v>0</v>
      </c>
      <c r="BZ194" s="84">
        <v>0</v>
      </c>
      <c r="CA194" s="84">
        <v>0</v>
      </c>
      <c r="CB194" s="84">
        <v>0</v>
      </c>
      <c r="CC194" s="84">
        <v>0</v>
      </c>
      <c r="CD194" s="84">
        <v>0</v>
      </c>
      <c r="CE194" s="84">
        <v>0</v>
      </c>
      <c r="CF194" s="84">
        <v>0</v>
      </c>
      <c r="CG194" s="84">
        <v>0</v>
      </c>
      <c r="CH194" s="84">
        <v>0</v>
      </c>
      <c r="CI194" s="84">
        <v>0</v>
      </c>
      <c r="CJ194" s="84">
        <v>0</v>
      </c>
      <c r="CK194" s="84">
        <v>0</v>
      </c>
      <c r="CL194" s="84">
        <v>0</v>
      </c>
      <c r="CM194" s="84">
        <v>0</v>
      </c>
      <c r="CN194" s="84">
        <v>0</v>
      </c>
      <c r="CO194" s="84">
        <v>0</v>
      </c>
      <c r="CP194" s="84">
        <v>0</v>
      </c>
      <c r="CQ194" s="84">
        <v>0</v>
      </c>
      <c r="CR194" s="84">
        <v>0</v>
      </c>
      <c r="CS194" s="84">
        <v>0</v>
      </c>
      <c r="CT194" s="84">
        <v>0</v>
      </c>
      <c r="CU194" s="84">
        <v>0</v>
      </c>
      <c r="CV194" s="84">
        <v>0</v>
      </c>
      <c r="CW194" s="84">
        <v>0</v>
      </c>
      <c r="CX194" s="84">
        <v>0</v>
      </c>
      <c r="CY194" s="84">
        <v>0</v>
      </c>
      <c r="CZ194" s="84">
        <v>0</v>
      </c>
      <c r="DA194" s="80"/>
      <c r="DB194" s="2"/>
      <c r="DC194" s="2"/>
      <c r="DD194" s="6"/>
    </row>
    <row r="195" spans="1:108" x14ac:dyDescent="0.25">
      <c r="A195" s="2" t="s">
        <v>588</v>
      </c>
      <c r="B195" s="84">
        <v>0</v>
      </c>
      <c r="C195" s="84">
        <v>0</v>
      </c>
      <c r="D195" s="84">
        <v>0</v>
      </c>
      <c r="E195" s="84">
        <v>0</v>
      </c>
      <c r="F195" s="84">
        <v>0</v>
      </c>
      <c r="G195" s="84">
        <v>0</v>
      </c>
      <c r="H195" s="84">
        <v>0</v>
      </c>
      <c r="I195" s="84">
        <v>0</v>
      </c>
      <c r="J195" s="84">
        <v>0</v>
      </c>
      <c r="K195" s="84">
        <v>0</v>
      </c>
      <c r="L195" s="84">
        <v>0</v>
      </c>
      <c r="M195" s="84">
        <v>0</v>
      </c>
      <c r="N195" s="84">
        <v>0</v>
      </c>
      <c r="O195" s="84">
        <v>0</v>
      </c>
      <c r="P195" s="84">
        <v>0</v>
      </c>
      <c r="Q195" s="84">
        <v>0</v>
      </c>
      <c r="R195" s="84">
        <v>0</v>
      </c>
      <c r="S195" s="84">
        <v>0</v>
      </c>
      <c r="T195" s="84">
        <v>0</v>
      </c>
      <c r="U195" s="84">
        <v>0</v>
      </c>
      <c r="V195" s="84">
        <v>0</v>
      </c>
      <c r="W195" s="84">
        <v>0</v>
      </c>
      <c r="X195" s="84">
        <v>0</v>
      </c>
      <c r="Y195" s="84">
        <v>0</v>
      </c>
      <c r="Z195" s="84">
        <v>0</v>
      </c>
      <c r="AA195" s="84">
        <v>0</v>
      </c>
      <c r="AB195" s="84">
        <v>0</v>
      </c>
      <c r="AC195" s="84">
        <v>0</v>
      </c>
      <c r="AD195" s="84">
        <v>0</v>
      </c>
      <c r="AE195" s="84">
        <v>2.36476E-6</v>
      </c>
      <c r="AF195" s="84">
        <v>0</v>
      </c>
      <c r="AG195" s="84">
        <v>0</v>
      </c>
      <c r="AH195" s="84">
        <v>0</v>
      </c>
      <c r="AI195" s="84">
        <v>0</v>
      </c>
      <c r="AJ195" s="84">
        <v>0</v>
      </c>
      <c r="AK195" s="84">
        <v>0</v>
      </c>
      <c r="AL195" s="84">
        <v>0</v>
      </c>
      <c r="AM195" s="84">
        <v>0</v>
      </c>
      <c r="AN195" s="84">
        <v>0</v>
      </c>
      <c r="AO195" s="84">
        <v>0</v>
      </c>
      <c r="AP195" s="84">
        <v>0</v>
      </c>
      <c r="AQ195" s="84">
        <v>0</v>
      </c>
      <c r="AR195" s="84">
        <v>0</v>
      </c>
      <c r="AS195" s="84">
        <v>0</v>
      </c>
      <c r="AT195" s="84">
        <v>0</v>
      </c>
      <c r="AU195" s="84">
        <v>0</v>
      </c>
      <c r="AV195" s="84">
        <v>0</v>
      </c>
      <c r="AW195" s="84">
        <v>0</v>
      </c>
      <c r="AX195" s="84">
        <v>0</v>
      </c>
      <c r="AY195" s="84">
        <v>0</v>
      </c>
      <c r="AZ195" s="84">
        <v>0</v>
      </c>
      <c r="BA195" s="84">
        <v>0</v>
      </c>
      <c r="BB195" s="84">
        <v>0</v>
      </c>
      <c r="BC195" s="84">
        <v>0</v>
      </c>
      <c r="BD195" s="84">
        <v>0</v>
      </c>
      <c r="BE195" s="84">
        <v>0</v>
      </c>
      <c r="BF195" s="84">
        <v>0</v>
      </c>
      <c r="BG195" s="84">
        <v>0</v>
      </c>
      <c r="BH195" s="84">
        <v>0</v>
      </c>
      <c r="BI195" s="84">
        <v>0</v>
      </c>
      <c r="BJ195" s="84">
        <v>0</v>
      </c>
      <c r="BK195" s="84">
        <v>0</v>
      </c>
      <c r="BL195" s="84">
        <v>0</v>
      </c>
      <c r="BM195" s="84">
        <v>0</v>
      </c>
      <c r="BN195" s="84">
        <v>0</v>
      </c>
      <c r="BO195" s="84">
        <v>0</v>
      </c>
      <c r="BP195" s="84">
        <v>0</v>
      </c>
      <c r="BQ195" s="84">
        <v>0</v>
      </c>
      <c r="BR195" s="84">
        <v>0</v>
      </c>
      <c r="BS195" s="84">
        <v>0</v>
      </c>
      <c r="BT195" s="84">
        <v>0</v>
      </c>
      <c r="BU195" s="84">
        <v>0</v>
      </c>
      <c r="BV195" s="84">
        <v>0</v>
      </c>
      <c r="BW195" s="84">
        <v>0</v>
      </c>
      <c r="BX195" s="84">
        <v>0</v>
      </c>
      <c r="BY195" s="84">
        <v>0</v>
      </c>
      <c r="BZ195" s="84">
        <v>0</v>
      </c>
      <c r="CA195" s="84">
        <v>0</v>
      </c>
      <c r="CB195" s="84">
        <v>0</v>
      </c>
      <c r="CC195" s="84">
        <v>0</v>
      </c>
      <c r="CD195" s="84">
        <v>0</v>
      </c>
      <c r="CE195" s="84">
        <v>0</v>
      </c>
      <c r="CF195" s="84">
        <v>0</v>
      </c>
      <c r="CG195" s="84">
        <v>0</v>
      </c>
      <c r="CH195" s="84">
        <v>0</v>
      </c>
      <c r="CI195" s="84">
        <v>0</v>
      </c>
      <c r="CJ195" s="84">
        <v>0</v>
      </c>
      <c r="CK195" s="84">
        <v>0</v>
      </c>
      <c r="CL195" s="84">
        <v>0</v>
      </c>
      <c r="CM195" s="84">
        <v>0</v>
      </c>
      <c r="CN195" s="84">
        <v>0</v>
      </c>
      <c r="CO195" s="84">
        <v>0</v>
      </c>
      <c r="CP195" s="84">
        <v>0</v>
      </c>
      <c r="CQ195" s="84">
        <v>0</v>
      </c>
      <c r="CR195" s="84">
        <v>0</v>
      </c>
      <c r="CS195" s="84">
        <v>0</v>
      </c>
      <c r="CT195" s="84">
        <v>0</v>
      </c>
      <c r="CU195" s="84">
        <v>0</v>
      </c>
      <c r="CV195" s="84">
        <v>0</v>
      </c>
      <c r="CW195" s="84">
        <v>0</v>
      </c>
      <c r="CX195" s="84">
        <v>0</v>
      </c>
      <c r="CY195" s="84">
        <v>0</v>
      </c>
      <c r="CZ195" s="84">
        <v>0</v>
      </c>
      <c r="DA195" s="80"/>
      <c r="DB195" s="2"/>
      <c r="DC195" s="2"/>
      <c r="DD195" s="6"/>
    </row>
    <row r="196" spans="1:108" x14ac:dyDescent="0.25">
      <c r="A196" s="2" t="s">
        <v>591</v>
      </c>
      <c r="B196" s="84">
        <v>0</v>
      </c>
      <c r="C196" s="84">
        <v>0</v>
      </c>
      <c r="D196" s="84">
        <v>0</v>
      </c>
      <c r="E196" s="84">
        <v>0</v>
      </c>
      <c r="F196" s="84">
        <v>0</v>
      </c>
      <c r="G196" s="84">
        <v>0</v>
      </c>
      <c r="H196" s="84">
        <v>0</v>
      </c>
      <c r="I196" s="84">
        <v>0</v>
      </c>
      <c r="J196" s="84">
        <v>0</v>
      </c>
      <c r="K196" s="84">
        <v>0</v>
      </c>
      <c r="L196" s="84">
        <v>0</v>
      </c>
      <c r="M196" s="84">
        <v>0</v>
      </c>
      <c r="N196" s="84">
        <v>0</v>
      </c>
      <c r="O196" s="84">
        <v>0</v>
      </c>
      <c r="P196" s="84">
        <v>0</v>
      </c>
      <c r="Q196" s="84">
        <v>0</v>
      </c>
      <c r="R196" s="84">
        <v>0</v>
      </c>
      <c r="S196" s="84">
        <v>0</v>
      </c>
      <c r="T196" s="84">
        <v>0</v>
      </c>
      <c r="U196" s="84">
        <v>0</v>
      </c>
      <c r="V196" s="84">
        <v>0</v>
      </c>
      <c r="W196" s="84">
        <v>0</v>
      </c>
      <c r="X196" s="84">
        <v>0</v>
      </c>
      <c r="Y196" s="84">
        <v>0</v>
      </c>
      <c r="Z196" s="84">
        <v>0</v>
      </c>
      <c r="AA196" s="84">
        <v>0</v>
      </c>
      <c r="AB196" s="84">
        <v>0</v>
      </c>
      <c r="AC196" s="84">
        <v>0</v>
      </c>
      <c r="AD196" s="84">
        <v>0</v>
      </c>
      <c r="AE196" s="84">
        <v>1.25923E-5</v>
      </c>
      <c r="AF196" s="84">
        <v>0</v>
      </c>
      <c r="AG196" s="84">
        <v>0</v>
      </c>
      <c r="AH196" s="84">
        <v>0</v>
      </c>
      <c r="AI196" s="84">
        <v>0</v>
      </c>
      <c r="AJ196" s="84">
        <v>0</v>
      </c>
      <c r="AK196" s="84">
        <v>0</v>
      </c>
      <c r="AL196" s="84">
        <v>0</v>
      </c>
      <c r="AM196" s="84">
        <v>0</v>
      </c>
      <c r="AN196" s="84">
        <v>0</v>
      </c>
      <c r="AO196" s="84">
        <v>0</v>
      </c>
      <c r="AP196" s="84">
        <v>0</v>
      </c>
      <c r="AQ196" s="84">
        <v>0</v>
      </c>
      <c r="AR196" s="84">
        <v>0</v>
      </c>
      <c r="AS196" s="84">
        <v>0</v>
      </c>
      <c r="AT196" s="84">
        <v>0</v>
      </c>
      <c r="AU196" s="84">
        <v>0</v>
      </c>
      <c r="AV196" s="84">
        <v>0</v>
      </c>
      <c r="AW196" s="84">
        <v>0</v>
      </c>
      <c r="AX196" s="84">
        <v>0</v>
      </c>
      <c r="AY196" s="84">
        <v>0</v>
      </c>
      <c r="AZ196" s="84">
        <v>0</v>
      </c>
      <c r="BA196" s="84">
        <v>0</v>
      </c>
      <c r="BB196" s="84">
        <v>0</v>
      </c>
      <c r="BC196" s="84">
        <v>0</v>
      </c>
      <c r="BD196" s="84">
        <v>0</v>
      </c>
      <c r="BE196" s="84">
        <v>0</v>
      </c>
      <c r="BF196" s="84">
        <v>0</v>
      </c>
      <c r="BG196" s="84">
        <v>0</v>
      </c>
      <c r="BH196" s="84">
        <v>0</v>
      </c>
      <c r="BI196" s="84">
        <v>0</v>
      </c>
      <c r="BJ196" s="84">
        <v>0</v>
      </c>
      <c r="BK196" s="84">
        <v>0</v>
      </c>
      <c r="BL196" s="84">
        <v>0</v>
      </c>
      <c r="BM196" s="84">
        <v>0</v>
      </c>
      <c r="BN196" s="84">
        <v>0</v>
      </c>
      <c r="BO196" s="84">
        <v>0</v>
      </c>
      <c r="BP196" s="84">
        <v>0</v>
      </c>
      <c r="BQ196" s="84">
        <v>0</v>
      </c>
      <c r="BR196" s="84">
        <v>0</v>
      </c>
      <c r="BS196" s="84">
        <v>0</v>
      </c>
      <c r="BT196" s="84">
        <v>0</v>
      </c>
      <c r="BU196" s="84">
        <v>0</v>
      </c>
      <c r="BV196" s="84">
        <v>0</v>
      </c>
      <c r="BW196" s="84">
        <v>0</v>
      </c>
      <c r="BX196" s="84">
        <v>0</v>
      </c>
      <c r="BY196" s="84">
        <v>0</v>
      </c>
      <c r="BZ196" s="84">
        <v>0</v>
      </c>
      <c r="CA196" s="84">
        <v>0</v>
      </c>
      <c r="CB196" s="84">
        <v>0</v>
      </c>
      <c r="CC196" s="84">
        <v>0</v>
      </c>
      <c r="CD196" s="84">
        <v>0</v>
      </c>
      <c r="CE196" s="84">
        <v>0</v>
      </c>
      <c r="CF196" s="84">
        <v>0</v>
      </c>
      <c r="CG196" s="84">
        <v>0</v>
      </c>
      <c r="CH196" s="84">
        <v>0</v>
      </c>
      <c r="CI196" s="84">
        <v>0</v>
      </c>
      <c r="CJ196" s="84">
        <v>0</v>
      </c>
      <c r="CK196" s="84">
        <v>0</v>
      </c>
      <c r="CL196" s="84">
        <v>0</v>
      </c>
      <c r="CM196" s="84">
        <v>0</v>
      </c>
      <c r="CN196" s="84">
        <v>0</v>
      </c>
      <c r="CO196" s="84">
        <v>0</v>
      </c>
      <c r="CP196" s="84">
        <v>0</v>
      </c>
      <c r="CQ196" s="84">
        <v>0</v>
      </c>
      <c r="CR196" s="84">
        <v>0</v>
      </c>
      <c r="CS196" s="84">
        <v>0</v>
      </c>
      <c r="CT196" s="84">
        <v>0</v>
      </c>
      <c r="CU196" s="84">
        <v>0</v>
      </c>
      <c r="CV196" s="84">
        <v>0</v>
      </c>
      <c r="CW196" s="84">
        <v>0</v>
      </c>
      <c r="CX196" s="84">
        <v>0</v>
      </c>
      <c r="CY196" s="84">
        <v>0</v>
      </c>
      <c r="CZ196" s="84">
        <v>0</v>
      </c>
      <c r="DA196" s="80"/>
      <c r="DB196" s="2"/>
      <c r="DC196" s="2"/>
      <c r="DD196" s="6"/>
    </row>
    <row r="197" spans="1:108" x14ac:dyDescent="0.25">
      <c r="A197" s="2" t="s">
        <v>692</v>
      </c>
      <c r="B197" s="84">
        <v>0</v>
      </c>
      <c r="C197" s="84">
        <v>0</v>
      </c>
      <c r="D197" s="84">
        <v>0</v>
      </c>
      <c r="E197" s="84">
        <v>0</v>
      </c>
      <c r="F197" s="84">
        <v>0</v>
      </c>
      <c r="G197" s="84">
        <v>0</v>
      </c>
      <c r="H197" s="84">
        <v>0</v>
      </c>
      <c r="I197" s="84">
        <v>0</v>
      </c>
      <c r="J197" s="84">
        <v>0</v>
      </c>
      <c r="K197" s="84">
        <v>0</v>
      </c>
      <c r="L197" s="84">
        <v>0</v>
      </c>
      <c r="M197" s="84">
        <v>0</v>
      </c>
      <c r="N197" s="84">
        <v>0</v>
      </c>
      <c r="O197" s="84">
        <v>0</v>
      </c>
      <c r="P197" s="84">
        <v>0</v>
      </c>
      <c r="Q197" s="84">
        <v>0</v>
      </c>
      <c r="R197" s="84">
        <v>0</v>
      </c>
      <c r="S197" s="84">
        <v>0</v>
      </c>
      <c r="T197" s="84">
        <v>0</v>
      </c>
      <c r="U197" s="84">
        <v>0</v>
      </c>
      <c r="V197" s="84">
        <v>0</v>
      </c>
      <c r="W197" s="84">
        <v>0</v>
      </c>
      <c r="X197" s="84">
        <v>0</v>
      </c>
      <c r="Y197" s="84">
        <v>0</v>
      </c>
      <c r="Z197" s="84">
        <v>0</v>
      </c>
      <c r="AA197" s="84">
        <v>0</v>
      </c>
      <c r="AB197" s="84">
        <v>0</v>
      </c>
      <c r="AC197" s="84">
        <v>0</v>
      </c>
      <c r="AD197" s="84">
        <v>0</v>
      </c>
      <c r="AE197" s="84">
        <v>0</v>
      </c>
      <c r="AF197" s="84">
        <v>0</v>
      </c>
      <c r="AG197" s="84">
        <v>0</v>
      </c>
      <c r="AH197" s="84">
        <v>0</v>
      </c>
      <c r="AI197" s="84">
        <v>0</v>
      </c>
      <c r="AJ197" s="84">
        <v>0</v>
      </c>
      <c r="AK197" s="84">
        <v>0</v>
      </c>
      <c r="AL197" s="84">
        <v>0</v>
      </c>
      <c r="AM197" s="84">
        <v>0</v>
      </c>
      <c r="AN197" s="84">
        <v>0</v>
      </c>
      <c r="AO197" s="84">
        <v>0</v>
      </c>
      <c r="AP197" s="84">
        <v>0</v>
      </c>
      <c r="AQ197" s="84">
        <v>0</v>
      </c>
      <c r="AR197" s="84">
        <v>0</v>
      </c>
      <c r="AS197" s="84">
        <v>0</v>
      </c>
      <c r="AT197" s="84">
        <v>0</v>
      </c>
      <c r="AU197" s="84">
        <v>0</v>
      </c>
      <c r="AV197" s="84">
        <v>0</v>
      </c>
      <c r="AW197" s="84">
        <v>0</v>
      </c>
      <c r="AX197" s="84">
        <v>0</v>
      </c>
      <c r="AY197" s="84">
        <v>0</v>
      </c>
      <c r="AZ197" s="84">
        <v>0</v>
      </c>
      <c r="BA197" s="84">
        <v>0</v>
      </c>
      <c r="BB197" s="84">
        <v>0</v>
      </c>
      <c r="BC197" s="84">
        <v>0</v>
      </c>
      <c r="BD197" s="84">
        <v>0</v>
      </c>
      <c r="BE197" s="84">
        <v>0</v>
      </c>
      <c r="BF197" s="84">
        <v>0</v>
      </c>
      <c r="BG197" s="84">
        <v>0</v>
      </c>
      <c r="BH197" s="84">
        <v>0</v>
      </c>
      <c r="BI197" s="84">
        <v>0</v>
      </c>
      <c r="BJ197" s="84">
        <v>0</v>
      </c>
      <c r="BK197" s="84">
        <v>0</v>
      </c>
      <c r="BL197" s="84">
        <v>0</v>
      </c>
      <c r="BM197" s="84">
        <v>0</v>
      </c>
      <c r="BN197" s="84">
        <v>0</v>
      </c>
      <c r="BO197" s="84">
        <v>0</v>
      </c>
      <c r="BP197" s="84">
        <v>0</v>
      </c>
      <c r="BQ197" s="84">
        <v>0</v>
      </c>
      <c r="BR197" s="84">
        <v>0</v>
      </c>
      <c r="BS197" s="84">
        <v>0</v>
      </c>
      <c r="BT197" s="84">
        <v>0</v>
      </c>
      <c r="BU197" s="84">
        <v>0</v>
      </c>
      <c r="BV197" s="84">
        <v>0</v>
      </c>
      <c r="BW197" s="84">
        <v>0</v>
      </c>
      <c r="BX197" s="84">
        <v>0</v>
      </c>
      <c r="BY197" s="84">
        <v>0</v>
      </c>
      <c r="BZ197" s="84">
        <v>0</v>
      </c>
      <c r="CA197" s="84">
        <v>0</v>
      </c>
      <c r="CB197" s="84">
        <v>0</v>
      </c>
      <c r="CC197" s="84">
        <v>0</v>
      </c>
      <c r="CD197" s="84">
        <v>0</v>
      </c>
      <c r="CE197" s="84">
        <v>0</v>
      </c>
      <c r="CF197" s="84">
        <v>0</v>
      </c>
      <c r="CG197" s="84">
        <v>0</v>
      </c>
      <c r="CH197" s="84">
        <v>0</v>
      </c>
      <c r="CI197" s="84">
        <v>0</v>
      </c>
      <c r="CJ197" s="84">
        <v>0</v>
      </c>
      <c r="CK197" s="84">
        <v>0</v>
      </c>
      <c r="CL197" s="84">
        <v>0</v>
      </c>
      <c r="CM197" s="84">
        <v>0</v>
      </c>
      <c r="CN197" s="84">
        <v>0</v>
      </c>
      <c r="CO197" s="84">
        <v>0</v>
      </c>
      <c r="CP197" s="84">
        <v>1.4300700000000001E-3</v>
      </c>
      <c r="CQ197" s="84">
        <v>0</v>
      </c>
      <c r="CR197" s="84">
        <v>0</v>
      </c>
      <c r="CS197" s="84">
        <v>0</v>
      </c>
      <c r="CT197" s="84">
        <v>1.4300700000000001E-3</v>
      </c>
      <c r="CU197" s="84">
        <v>0</v>
      </c>
      <c r="CV197" s="84">
        <v>0</v>
      </c>
      <c r="CW197" s="84">
        <v>0</v>
      </c>
      <c r="CX197" s="84">
        <v>0</v>
      </c>
      <c r="CY197" s="84">
        <v>0</v>
      </c>
      <c r="CZ197" s="84">
        <v>3.3302499999999999E-3</v>
      </c>
      <c r="DA197" s="80"/>
      <c r="DB197" s="2"/>
      <c r="DC197" s="2"/>
      <c r="DD197" s="6"/>
    </row>
    <row r="198" spans="1:108" x14ac:dyDescent="0.25">
      <c r="A198" s="2" t="s">
        <v>693</v>
      </c>
      <c r="B198" s="84">
        <v>0</v>
      </c>
      <c r="C198" s="84">
        <v>0</v>
      </c>
      <c r="D198" s="84">
        <v>0</v>
      </c>
      <c r="E198" s="84">
        <v>0</v>
      </c>
      <c r="F198" s="84">
        <v>0</v>
      </c>
      <c r="G198" s="84">
        <v>0</v>
      </c>
      <c r="H198" s="84">
        <v>0</v>
      </c>
      <c r="I198" s="84">
        <v>0</v>
      </c>
      <c r="J198" s="84">
        <v>0</v>
      </c>
      <c r="K198" s="84">
        <v>0</v>
      </c>
      <c r="L198" s="84">
        <v>0</v>
      </c>
      <c r="M198" s="84">
        <v>0</v>
      </c>
      <c r="N198" s="84">
        <v>0</v>
      </c>
      <c r="O198" s="84">
        <v>0</v>
      </c>
      <c r="P198" s="84">
        <v>0</v>
      </c>
      <c r="Q198" s="84">
        <v>0</v>
      </c>
      <c r="R198" s="84">
        <v>0</v>
      </c>
      <c r="S198" s="84">
        <v>0</v>
      </c>
      <c r="T198" s="84">
        <v>0</v>
      </c>
      <c r="U198" s="84">
        <v>0</v>
      </c>
      <c r="V198" s="84">
        <v>0</v>
      </c>
      <c r="W198" s="84">
        <v>0</v>
      </c>
      <c r="X198" s="84">
        <v>0</v>
      </c>
      <c r="Y198" s="84">
        <v>0</v>
      </c>
      <c r="Z198" s="84">
        <v>0</v>
      </c>
      <c r="AA198" s="84">
        <v>0</v>
      </c>
      <c r="AB198" s="84">
        <v>0</v>
      </c>
      <c r="AC198" s="84">
        <v>0</v>
      </c>
      <c r="AD198" s="84">
        <v>0</v>
      </c>
      <c r="AE198" s="84">
        <v>0</v>
      </c>
      <c r="AF198" s="84">
        <v>0</v>
      </c>
      <c r="AG198" s="84">
        <v>0</v>
      </c>
      <c r="AH198" s="84">
        <v>0</v>
      </c>
      <c r="AI198" s="84">
        <v>0</v>
      </c>
      <c r="AJ198" s="84">
        <v>0</v>
      </c>
      <c r="AK198" s="84">
        <v>0</v>
      </c>
      <c r="AL198" s="84">
        <v>0</v>
      </c>
      <c r="AM198" s="84">
        <v>0</v>
      </c>
      <c r="AN198" s="84">
        <v>0</v>
      </c>
      <c r="AO198" s="84">
        <v>0</v>
      </c>
      <c r="AP198" s="84">
        <v>0</v>
      </c>
      <c r="AQ198" s="84">
        <v>0</v>
      </c>
      <c r="AR198" s="84">
        <v>0</v>
      </c>
      <c r="AS198" s="84">
        <v>0</v>
      </c>
      <c r="AT198" s="84">
        <v>0</v>
      </c>
      <c r="AU198" s="84">
        <v>0</v>
      </c>
      <c r="AV198" s="84">
        <v>0</v>
      </c>
      <c r="AW198" s="84">
        <v>0</v>
      </c>
      <c r="AX198" s="84">
        <v>0</v>
      </c>
      <c r="AY198" s="84">
        <v>0</v>
      </c>
      <c r="AZ198" s="84">
        <v>0</v>
      </c>
      <c r="BA198" s="84">
        <v>0</v>
      </c>
      <c r="BB198" s="84">
        <v>0</v>
      </c>
      <c r="BC198" s="84">
        <v>0</v>
      </c>
      <c r="BD198" s="84">
        <v>0</v>
      </c>
      <c r="BE198" s="84">
        <v>0</v>
      </c>
      <c r="BF198" s="84">
        <v>0</v>
      </c>
      <c r="BG198" s="84">
        <v>0</v>
      </c>
      <c r="BH198" s="84">
        <v>0</v>
      </c>
      <c r="BI198" s="84">
        <v>0</v>
      </c>
      <c r="BJ198" s="84">
        <v>0</v>
      </c>
      <c r="BK198" s="84">
        <v>0</v>
      </c>
      <c r="BL198" s="84">
        <v>0</v>
      </c>
      <c r="BM198" s="84">
        <v>0</v>
      </c>
      <c r="BN198" s="84">
        <v>0</v>
      </c>
      <c r="BO198" s="84">
        <v>0</v>
      </c>
      <c r="BP198" s="84">
        <v>0</v>
      </c>
      <c r="BQ198" s="84">
        <v>0</v>
      </c>
      <c r="BR198" s="84">
        <v>0</v>
      </c>
      <c r="BS198" s="84">
        <v>0</v>
      </c>
      <c r="BT198" s="84">
        <v>0</v>
      </c>
      <c r="BU198" s="84">
        <v>0</v>
      </c>
      <c r="BV198" s="84">
        <v>0</v>
      </c>
      <c r="BW198" s="84">
        <v>1.64453E-2</v>
      </c>
      <c r="BX198" s="84">
        <v>0</v>
      </c>
      <c r="BY198" s="84">
        <v>0.15221599999999999</v>
      </c>
      <c r="BZ198" s="84">
        <v>0</v>
      </c>
      <c r="CA198" s="84">
        <v>6.0154399999999997E-2</v>
      </c>
      <c r="CB198" s="84">
        <v>6.0154399999999997E-2</v>
      </c>
      <c r="CC198" s="84">
        <v>8.6069100000000001E-17</v>
      </c>
      <c r="CD198" s="84">
        <v>0</v>
      </c>
      <c r="CE198" s="84">
        <v>0</v>
      </c>
      <c r="CF198" s="84">
        <v>0</v>
      </c>
      <c r="CG198" s="84">
        <v>0</v>
      </c>
      <c r="CH198" s="84">
        <v>0</v>
      </c>
      <c r="CI198" s="84">
        <v>3.7987199999999999E-2</v>
      </c>
      <c r="CJ198" s="84">
        <v>0</v>
      </c>
      <c r="CK198" s="84">
        <v>0</v>
      </c>
      <c r="CL198" s="84">
        <v>0</v>
      </c>
      <c r="CM198" s="84">
        <v>0</v>
      </c>
      <c r="CN198" s="84">
        <v>0</v>
      </c>
      <c r="CO198" s="84">
        <v>0</v>
      </c>
      <c r="CP198" s="84">
        <v>0</v>
      </c>
      <c r="CQ198" s="84">
        <v>0</v>
      </c>
      <c r="CR198" s="84">
        <v>0</v>
      </c>
      <c r="CS198" s="84">
        <v>0</v>
      </c>
      <c r="CT198" s="84">
        <v>0</v>
      </c>
      <c r="CU198" s="84">
        <v>0</v>
      </c>
      <c r="CV198" s="84">
        <v>0</v>
      </c>
      <c r="CW198" s="84">
        <v>0</v>
      </c>
      <c r="CX198" s="84">
        <v>0</v>
      </c>
      <c r="CY198" s="84">
        <v>0</v>
      </c>
      <c r="CZ198" s="84">
        <v>1.27843E-2</v>
      </c>
      <c r="DA198" s="80"/>
      <c r="DB198" s="2"/>
      <c r="DC198" s="2"/>
      <c r="DD198" s="6"/>
    </row>
    <row r="199" spans="1:108" x14ac:dyDescent="0.25">
      <c r="A199" s="2" t="s">
        <v>650</v>
      </c>
      <c r="B199" s="84">
        <v>0</v>
      </c>
      <c r="C199" s="84">
        <v>0</v>
      </c>
      <c r="D199" s="84">
        <v>0</v>
      </c>
      <c r="E199" s="84">
        <v>0</v>
      </c>
      <c r="F199" s="84">
        <v>0</v>
      </c>
      <c r="G199" s="84">
        <v>0</v>
      </c>
      <c r="H199" s="84">
        <v>0</v>
      </c>
      <c r="I199" s="84">
        <v>0</v>
      </c>
      <c r="J199" s="84">
        <v>0</v>
      </c>
      <c r="K199" s="84">
        <v>0</v>
      </c>
      <c r="L199" s="84">
        <v>0</v>
      </c>
      <c r="M199" s="84">
        <v>0</v>
      </c>
      <c r="N199" s="84">
        <v>0</v>
      </c>
      <c r="O199" s="84">
        <v>0</v>
      </c>
      <c r="P199" s="84">
        <v>0</v>
      </c>
      <c r="Q199" s="84">
        <v>0</v>
      </c>
      <c r="R199" s="84">
        <v>0</v>
      </c>
      <c r="S199" s="84">
        <v>0</v>
      </c>
      <c r="T199" s="84">
        <v>0</v>
      </c>
      <c r="U199" s="84">
        <v>4.8979999999999998E-4</v>
      </c>
      <c r="V199" s="84">
        <v>0</v>
      </c>
      <c r="W199" s="84">
        <v>4.8979999999999998E-4</v>
      </c>
      <c r="X199" s="84">
        <v>0</v>
      </c>
      <c r="Y199" s="84">
        <v>0</v>
      </c>
      <c r="Z199" s="84">
        <v>0</v>
      </c>
      <c r="AA199" s="84">
        <v>0</v>
      </c>
      <c r="AB199" s="84">
        <v>0</v>
      </c>
      <c r="AC199" s="84">
        <v>0</v>
      </c>
      <c r="AD199" s="84">
        <v>0</v>
      </c>
      <c r="AE199" s="84">
        <v>0</v>
      </c>
      <c r="AF199" s="84">
        <v>0</v>
      </c>
      <c r="AG199" s="84">
        <v>0</v>
      </c>
      <c r="AH199" s="84">
        <v>0</v>
      </c>
      <c r="AI199" s="84">
        <v>0</v>
      </c>
      <c r="AJ199" s="84">
        <v>0</v>
      </c>
      <c r="AK199" s="84">
        <v>0</v>
      </c>
      <c r="AL199" s="84">
        <v>0</v>
      </c>
      <c r="AM199" s="84">
        <v>1.10367E-2</v>
      </c>
      <c r="AN199" s="84">
        <v>0</v>
      </c>
      <c r="AO199" s="84">
        <v>0</v>
      </c>
      <c r="AP199" s="84">
        <v>0</v>
      </c>
      <c r="AQ199" s="84">
        <v>1.08226E-2</v>
      </c>
      <c r="AR199" s="84">
        <v>0</v>
      </c>
      <c r="AS199" s="84">
        <v>0</v>
      </c>
      <c r="AT199" s="84">
        <v>0</v>
      </c>
      <c r="AU199" s="84">
        <v>0</v>
      </c>
      <c r="AV199" s="84">
        <v>4.8979999999999998E-4</v>
      </c>
      <c r="AW199" s="84">
        <v>0</v>
      </c>
      <c r="AX199" s="84">
        <v>0</v>
      </c>
      <c r="AY199" s="84">
        <v>0</v>
      </c>
      <c r="AZ199" s="84">
        <v>0</v>
      </c>
      <c r="BA199" s="84">
        <v>0</v>
      </c>
      <c r="BB199" s="84">
        <v>0</v>
      </c>
      <c r="BC199" s="84">
        <v>0</v>
      </c>
      <c r="BD199" s="84">
        <v>0</v>
      </c>
      <c r="BE199" s="84">
        <v>0</v>
      </c>
      <c r="BF199" s="84">
        <v>0</v>
      </c>
      <c r="BG199" s="84">
        <v>0</v>
      </c>
      <c r="BH199" s="84">
        <v>0</v>
      </c>
      <c r="BI199" s="84">
        <v>0</v>
      </c>
      <c r="BJ199" s="84">
        <v>0</v>
      </c>
      <c r="BK199" s="84">
        <v>0</v>
      </c>
      <c r="BL199" s="84">
        <v>0</v>
      </c>
      <c r="BM199" s="84">
        <v>0</v>
      </c>
      <c r="BN199" s="84">
        <v>0</v>
      </c>
      <c r="BO199" s="84">
        <v>0</v>
      </c>
      <c r="BP199" s="84">
        <v>0</v>
      </c>
      <c r="BQ199" s="84">
        <v>0</v>
      </c>
      <c r="BR199" s="84">
        <v>0</v>
      </c>
      <c r="BS199" s="84">
        <v>0</v>
      </c>
      <c r="BT199" s="84">
        <v>6.1443900000000003E-2</v>
      </c>
      <c r="BU199" s="84">
        <v>0</v>
      </c>
      <c r="BV199" s="84">
        <v>0</v>
      </c>
      <c r="BW199" s="84">
        <v>0</v>
      </c>
      <c r="BX199" s="84">
        <v>0</v>
      </c>
      <c r="BY199" s="84">
        <v>0</v>
      </c>
      <c r="BZ199" s="84">
        <v>0</v>
      </c>
      <c r="CA199" s="84">
        <v>0</v>
      </c>
      <c r="CB199" s="84">
        <v>0</v>
      </c>
      <c r="CC199" s="84">
        <v>0</v>
      </c>
      <c r="CD199" s="84">
        <v>0</v>
      </c>
      <c r="CE199" s="84">
        <v>0</v>
      </c>
      <c r="CF199" s="84">
        <v>0</v>
      </c>
      <c r="CG199" s="84">
        <v>0.27050400000000002</v>
      </c>
      <c r="CH199" s="84">
        <v>0</v>
      </c>
      <c r="CI199" s="84">
        <v>0</v>
      </c>
      <c r="CJ199" s="84">
        <v>0</v>
      </c>
      <c r="CK199" s="84">
        <v>0</v>
      </c>
      <c r="CL199" s="84">
        <v>0</v>
      </c>
      <c r="CM199" s="84">
        <v>0</v>
      </c>
      <c r="CN199" s="84">
        <v>0</v>
      </c>
      <c r="CO199" s="84">
        <v>0</v>
      </c>
      <c r="CP199" s="84">
        <v>1.4300700000000001E-3</v>
      </c>
      <c r="CQ199" s="84">
        <v>0</v>
      </c>
      <c r="CR199" s="84">
        <v>0</v>
      </c>
      <c r="CS199" s="84">
        <v>0</v>
      </c>
      <c r="CT199" s="84">
        <v>1.4300700000000001E-3</v>
      </c>
      <c r="CU199" s="84">
        <v>0</v>
      </c>
      <c r="CV199" s="84">
        <v>1.96752E-2</v>
      </c>
      <c r="CW199" s="84">
        <v>0</v>
      </c>
      <c r="CX199" s="84">
        <v>0</v>
      </c>
      <c r="CY199" s="84">
        <v>0</v>
      </c>
      <c r="CZ199" s="84">
        <v>0.114619</v>
      </c>
      <c r="DA199" s="80"/>
      <c r="DB199" s="2"/>
      <c r="DC199" s="2"/>
      <c r="DD199" s="6"/>
    </row>
    <row r="200" spans="1:108" x14ac:dyDescent="0.25">
      <c r="A200" s="2" t="s">
        <v>694</v>
      </c>
      <c r="B200" s="84">
        <v>0</v>
      </c>
      <c r="C200" s="84">
        <v>0</v>
      </c>
      <c r="D200" s="84">
        <v>0</v>
      </c>
      <c r="E200" s="84">
        <v>0</v>
      </c>
      <c r="F200" s="84">
        <v>0</v>
      </c>
      <c r="G200" s="84">
        <v>0</v>
      </c>
      <c r="H200" s="84">
        <v>0</v>
      </c>
      <c r="I200" s="84">
        <v>0</v>
      </c>
      <c r="J200" s="84">
        <v>0</v>
      </c>
      <c r="K200" s="84">
        <v>0</v>
      </c>
      <c r="L200" s="84">
        <v>0</v>
      </c>
      <c r="M200" s="84">
        <v>0</v>
      </c>
      <c r="N200" s="84">
        <v>0</v>
      </c>
      <c r="O200" s="84">
        <v>0</v>
      </c>
      <c r="P200" s="84">
        <v>0</v>
      </c>
      <c r="Q200" s="84">
        <v>0</v>
      </c>
      <c r="R200" s="84">
        <v>0</v>
      </c>
      <c r="S200" s="84">
        <v>0</v>
      </c>
      <c r="T200" s="84">
        <v>0</v>
      </c>
      <c r="U200" s="84">
        <v>0</v>
      </c>
      <c r="V200" s="84">
        <v>0</v>
      </c>
      <c r="W200" s="84">
        <v>0</v>
      </c>
      <c r="X200" s="84">
        <v>0</v>
      </c>
      <c r="Y200" s="84">
        <v>0</v>
      </c>
      <c r="Z200" s="84">
        <v>0</v>
      </c>
      <c r="AA200" s="84">
        <v>0</v>
      </c>
      <c r="AB200" s="84">
        <v>0</v>
      </c>
      <c r="AC200" s="84">
        <v>0</v>
      </c>
      <c r="AD200" s="84">
        <v>1.1133499999999999E-2</v>
      </c>
      <c r="AE200" s="84">
        <v>0</v>
      </c>
      <c r="AF200" s="84">
        <v>0</v>
      </c>
      <c r="AG200" s="84">
        <v>0</v>
      </c>
      <c r="AH200" s="84">
        <v>0</v>
      </c>
      <c r="AI200" s="84">
        <v>0</v>
      </c>
      <c r="AJ200" s="84">
        <v>0</v>
      </c>
      <c r="AK200" s="84">
        <v>0</v>
      </c>
      <c r="AL200" s="84">
        <v>0</v>
      </c>
      <c r="AM200" s="84">
        <v>0</v>
      </c>
      <c r="AN200" s="84">
        <v>0</v>
      </c>
      <c r="AO200" s="84">
        <v>0</v>
      </c>
      <c r="AP200" s="84">
        <v>0</v>
      </c>
      <c r="AQ200" s="84">
        <v>0</v>
      </c>
      <c r="AR200" s="84">
        <v>0</v>
      </c>
      <c r="AS200" s="84">
        <v>0</v>
      </c>
      <c r="AT200" s="84">
        <v>0</v>
      </c>
      <c r="AU200" s="84">
        <v>0</v>
      </c>
      <c r="AV200" s="84">
        <v>0</v>
      </c>
      <c r="AW200" s="84">
        <v>0</v>
      </c>
      <c r="AX200" s="84">
        <v>0</v>
      </c>
      <c r="AY200" s="84">
        <v>0</v>
      </c>
      <c r="AZ200" s="84">
        <v>0</v>
      </c>
      <c r="BA200" s="84">
        <v>0</v>
      </c>
      <c r="BB200" s="84">
        <v>0</v>
      </c>
      <c r="BC200" s="84">
        <v>0</v>
      </c>
      <c r="BD200" s="84">
        <v>0</v>
      </c>
      <c r="BE200" s="84">
        <v>0</v>
      </c>
      <c r="BF200" s="84">
        <v>0</v>
      </c>
      <c r="BG200" s="84">
        <v>0</v>
      </c>
      <c r="BH200" s="84">
        <v>0</v>
      </c>
      <c r="BI200" s="84">
        <v>0</v>
      </c>
      <c r="BJ200" s="84">
        <v>0</v>
      </c>
      <c r="BK200" s="84">
        <v>0</v>
      </c>
      <c r="BL200" s="84">
        <v>0</v>
      </c>
      <c r="BM200" s="84">
        <v>0</v>
      </c>
      <c r="BN200" s="84">
        <v>0</v>
      </c>
      <c r="BO200" s="84">
        <v>0</v>
      </c>
      <c r="BP200" s="84">
        <v>0</v>
      </c>
      <c r="BQ200" s="84">
        <v>0</v>
      </c>
      <c r="BR200" s="84">
        <v>0</v>
      </c>
      <c r="BS200" s="84">
        <v>0</v>
      </c>
      <c r="BT200" s="84">
        <v>0</v>
      </c>
      <c r="BU200" s="84">
        <v>0</v>
      </c>
      <c r="BV200" s="84">
        <v>0</v>
      </c>
      <c r="BW200" s="84">
        <v>0</v>
      </c>
      <c r="BX200" s="84">
        <v>0</v>
      </c>
      <c r="BY200" s="84">
        <v>1.3448500000000001E-3</v>
      </c>
      <c r="BZ200" s="84">
        <v>0</v>
      </c>
      <c r="CA200" s="84">
        <v>0</v>
      </c>
      <c r="CB200" s="84">
        <v>0</v>
      </c>
      <c r="CC200" s="84">
        <v>0</v>
      </c>
      <c r="CD200" s="84">
        <v>0</v>
      </c>
      <c r="CE200" s="84">
        <v>0</v>
      </c>
      <c r="CF200" s="84">
        <v>0</v>
      </c>
      <c r="CG200" s="84">
        <v>0</v>
      </c>
      <c r="CH200" s="84">
        <v>0</v>
      </c>
      <c r="CI200" s="84">
        <v>0</v>
      </c>
      <c r="CJ200" s="84">
        <v>0</v>
      </c>
      <c r="CK200" s="84">
        <v>0</v>
      </c>
      <c r="CL200" s="84">
        <v>0</v>
      </c>
      <c r="CM200" s="84">
        <v>0</v>
      </c>
      <c r="CN200" s="84">
        <v>0</v>
      </c>
      <c r="CO200" s="84">
        <v>0</v>
      </c>
      <c r="CP200" s="84">
        <v>0</v>
      </c>
      <c r="CQ200" s="84">
        <v>0</v>
      </c>
      <c r="CR200" s="84">
        <v>0</v>
      </c>
      <c r="CS200" s="84">
        <v>0</v>
      </c>
      <c r="CT200" s="84">
        <v>0</v>
      </c>
      <c r="CU200" s="84">
        <v>0</v>
      </c>
      <c r="CV200" s="84">
        <v>0</v>
      </c>
      <c r="CW200" s="84">
        <v>0</v>
      </c>
      <c r="CX200" s="84">
        <v>0</v>
      </c>
      <c r="CY200" s="84">
        <v>0</v>
      </c>
      <c r="CZ200" s="84">
        <v>1.46317E-4</v>
      </c>
      <c r="DA200" s="80"/>
      <c r="DB200" s="2"/>
      <c r="DC200" s="2"/>
      <c r="DD200" s="6"/>
    </row>
    <row r="201" spans="1:108" x14ac:dyDescent="0.25">
      <c r="A201" s="2" t="s">
        <v>606</v>
      </c>
      <c r="B201" s="84">
        <v>0</v>
      </c>
      <c r="C201" s="84">
        <v>0</v>
      </c>
      <c r="D201" s="84">
        <v>0</v>
      </c>
      <c r="E201" s="84">
        <v>0</v>
      </c>
      <c r="F201" s="84">
        <v>0</v>
      </c>
      <c r="G201" s="84">
        <v>0</v>
      </c>
      <c r="H201" s="84">
        <v>0</v>
      </c>
      <c r="I201" s="84">
        <v>0</v>
      </c>
      <c r="J201" s="84">
        <v>0</v>
      </c>
      <c r="K201" s="84">
        <v>0</v>
      </c>
      <c r="L201" s="84">
        <v>0</v>
      </c>
      <c r="M201" s="84">
        <v>0</v>
      </c>
      <c r="N201" s="84">
        <v>0</v>
      </c>
      <c r="O201" s="84">
        <v>0</v>
      </c>
      <c r="P201" s="84">
        <v>0</v>
      </c>
      <c r="Q201" s="84">
        <v>0</v>
      </c>
      <c r="R201" s="84">
        <v>0</v>
      </c>
      <c r="S201" s="84">
        <v>0</v>
      </c>
      <c r="T201" s="84">
        <v>0</v>
      </c>
      <c r="U201" s="84">
        <v>0</v>
      </c>
      <c r="V201" s="84">
        <v>0</v>
      </c>
      <c r="W201" s="84">
        <v>0</v>
      </c>
      <c r="X201" s="84">
        <v>0</v>
      </c>
      <c r="Y201" s="84">
        <v>0</v>
      </c>
      <c r="Z201" s="84">
        <v>0</v>
      </c>
      <c r="AA201" s="84">
        <v>0</v>
      </c>
      <c r="AB201" s="84">
        <v>0</v>
      </c>
      <c r="AC201" s="84">
        <v>0</v>
      </c>
      <c r="AD201" s="84">
        <v>0</v>
      </c>
      <c r="AE201" s="84">
        <v>0</v>
      </c>
      <c r="AF201" s="84">
        <v>0</v>
      </c>
      <c r="AG201" s="84">
        <v>0</v>
      </c>
      <c r="AH201" s="84">
        <v>0</v>
      </c>
      <c r="AI201" s="84">
        <v>0</v>
      </c>
      <c r="AJ201" s="84">
        <v>0</v>
      </c>
      <c r="AK201" s="84">
        <v>0</v>
      </c>
      <c r="AL201" s="84">
        <v>0</v>
      </c>
      <c r="AM201" s="84">
        <v>0</v>
      </c>
      <c r="AN201" s="84">
        <v>0</v>
      </c>
      <c r="AO201" s="84">
        <v>0</v>
      </c>
      <c r="AP201" s="84">
        <v>0</v>
      </c>
      <c r="AQ201" s="84">
        <v>0</v>
      </c>
      <c r="AR201" s="84">
        <v>0</v>
      </c>
      <c r="AS201" s="84">
        <v>0</v>
      </c>
      <c r="AT201" s="84">
        <v>0</v>
      </c>
      <c r="AU201" s="84">
        <v>0</v>
      </c>
      <c r="AV201" s="84">
        <v>0</v>
      </c>
      <c r="AW201" s="84">
        <v>0</v>
      </c>
      <c r="AX201" s="84">
        <v>0</v>
      </c>
      <c r="AY201" s="84">
        <v>0</v>
      </c>
      <c r="AZ201" s="84">
        <v>0</v>
      </c>
      <c r="BA201" s="84">
        <v>0</v>
      </c>
      <c r="BB201" s="84">
        <v>0</v>
      </c>
      <c r="BC201" s="84">
        <v>0</v>
      </c>
      <c r="BD201" s="84">
        <v>0</v>
      </c>
      <c r="BE201" s="84">
        <v>0</v>
      </c>
      <c r="BF201" s="84">
        <v>0</v>
      </c>
      <c r="BG201" s="84">
        <v>0</v>
      </c>
      <c r="BH201" s="84">
        <v>0</v>
      </c>
      <c r="BI201" s="84">
        <v>0</v>
      </c>
      <c r="BJ201" s="84">
        <v>0</v>
      </c>
      <c r="BK201" s="84">
        <v>0</v>
      </c>
      <c r="BL201" s="84">
        <v>0</v>
      </c>
      <c r="BM201" s="84">
        <v>0</v>
      </c>
      <c r="BN201" s="84">
        <v>0</v>
      </c>
      <c r="BO201" s="84">
        <v>0</v>
      </c>
      <c r="BP201" s="84">
        <v>0</v>
      </c>
      <c r="BQ201" s="84">
        <v>0</v>
      </c>
      <c r="BR201" s="84">
        <v>0</v>
      </c>
      <c r="BS201" s="84">
        <v>0</v>
      </c>
      <c r="BT201" s="84">
        <v>0</v>
      </c>
      <c r="BU201" s="84">
        <v>0</v>
      </c>
      <c r="BV201" s="84">
        <v>0</v>
      </c>
      <c r="BW201" s="84">
        <v>0</v>
      </c>
      <c r="BX201" s="84">
        <v>0</v>
      </c>
      <c r="BY201" s="84">
        <v>0</v>
      </c>
      <c r="BZ201" s="84">
        <v>0</v>
      </c>
      <c r="CA201" s="84">
        <v>0</v>
      </c>
      <c r="CB201" s="84">
        <v>0</v>
      </c>
      <c r="CC201" s="84">
        <v>0</v>
      </c>
      <c r="CD201" s="84">
        <v>0</v>
      </c>
      <c r="CE201" s="84">
        <v>0</v>
      </c>
      <c r="CF201" s="84">
        <v>0</v>
      </c>
      <c r="CG201" s="84">
        <v>0</v>
      </c>
      <c r="CH201" s="84">
        <v>0</v>
      </c>
      <c r="CI201" s="84">
        <v>0</v>
      </c>
      <c r="CJ201" s="84">
        <v>0</v>
      </c>
      <c r="CK201" s="84">
        <v>0</v>
      </c>
      <c r="CL201" s="84">
        <v>0</v>
      </c>
      <c r="CM201" s="84">
        <v>0</v>
      </c>
      <c r="CN201" s="84">
        <v>0</v>
      </c>
      <c r="CO201" s="84">
        <v>0</v>
      </c>
      <c r="CP201" s="84">
        <v>0</v>
      </c>
      <c r="CQ201" s="84">
        <v>0</v>
      </c>
      <c r="CR201" s="84">
        <v>0</v>
      </c>
      <c r="CS201" s="84">
        <v>0</v>
      </c>
      <c r="CT201" s="84">
        <v>0</v>
      </c>
      <c r="CU201" s="84">
        <v>0</v>
      </c>
      <c r="CV201" s="84">
        <v>0</v>
      </c>
      <c r="CW201" s="84">
        <v>0</v>
      </c>
      <c r="CX201" s="84">
        <v>0</v>
      </c>
      <c r="CY201" s="84">
        <v>0</v>
      </c>
      <c r="CZ201" s="84">
        <v>0</v>
      </c>
      <c r="DA201" s="80"/>
      <c r="DB201" s="2"/>
      <c r="DC201" s="2"/>
      <c r="DD201" s="6"/>
    </row>
    <row r="202" spans="1:108" x14ac:dyDescent="0.25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2"/>
      <c r="DB202" s="2"/>
      <c r="DC202" s="2"/>
      <c r="DD202" s="2"/>
    </row>
    <row r="203" spans="1:10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</row>
    <row r="204" spans="1:10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</row>
    <row r="205" spans="1:10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GENESIS</vt:lpstr>
      <vt:lpstr>bp_to_pp</vt:lpstr>
      <vt:lpstr>error_range</vt:lpstr>
      <vt:lpstr>food</vt:lpstr>
      <vt:lpstr>expenditure</vt:lpstr>
      <vt:lpstr>concordance</vt:lpstr>
      <vt:lpstr>average</vt:lpstr>
      <vt:lpstr>max</vt:lpstr>
      <vt:lpstr>stdev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Hardadi, Gilang</dc:creator>
  <cp:lastModifiedBy>Hardadi, Gilang</cp:lastModifiedBy>
  <dcterms:created xsi:type="dcterms:W3CDTF">2019-05-25T09:42:16Z</dcterms:created>
  <dcterms:modified xsi:type="dcterms:W3CDTF">2020-05-20T16:59:21Z</dcterms:modified>
</cp:coreProperties>
</file>