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dadi\Calculation\"/>
    </mc:Choice>
  </mc:AlternateContent>
  <bookViews>
    <workbookView xWindow="0" yWindow="0" windowWidth="28800" windowHeight="12720" tabRatio="844"/>
  </bookViews>
  <sheets>
    <sheet name="Config" sheetId="1" r:id="rId1"/>
    <sheet name="Scenarios_Specifications" sheetId="2" r:id="rId2"/>
    <sheet name="EXIOBASE 3 countries" sheetId="5" r:id="rId3"/>
    <sheet name="EXIOBASE 3 p x i" sheetId="7" r:id="rId4"/>
  </sheets>
  <calcPr calcId="152511"/>
</workbook>
</file>

<file path=xl/calcChain.xml><?xml version="1.0" encoding="utf-8"?>
<calcChain xmlns="http://schemas.openxmlformats.org/spreadsheetml/2006/main">
  <c r="D11" i="1" l="1"/>
  <c r="B13" i="1"/>
  <c r="D14" i="1"/>
  <c r="D22" i="1"/>
  <c r="D15" i="1"/>
  <c r="B21" i="1"/>
  <c r="D7" i="1"/>
  <c r="D12" i="1"/>
  <c r="B20" i="1"/>
  <c r="D6" i="1"/>
  <c r="B19" i="1"/>
  <c r="D19" i="1"/>
  <c r="B15" i="1"/>
  <c r="B12" i="1"/>
  <c r="D8" i="1"/>
  <c r="B22" i="1"/>
  <c r="D23" i="1"/>
  <c r="B17" i="1"/>
  <c r="B18" i="1"/>
  <c r="D24" i="1"/>
  <c r="D16" i="1"/>
  <c r="B14" i="1"/>
  <c r="B16" i="1"/>
  <c r="B24" i="1"/>
  <c r="B25" i="1"/>
  <c r="B23" i="1"/>
  <c r="D25" i="1"/>
  <c r="D21" i="1"/>
  <c r="D18" i="1"/>
  <c r="D13" i="1"/>
  <c r="D20" i="1"/>
  <c r="B11" i="1"/>
  <c r="D17" i="1"/>
</calcChain>
</file>

<file path=xl/comments1.xml><?xml version="1.0" encoding="utf-8"?>
<comments xmlns="http://schemas.openxmlformats.org/spreadsheetml/2006/main">
  <authors>
    <author>Stefan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This parameter is used to automatically uptate the seclection formulae that copy the values from the scenario specification sheet to the Config sheet.
</t>
        </r>
      </text>
    </comment>
  </commentList>
</comments>
</file>

<file path=xl/sharedStrings.xml><?xml version="1.0" encoding="utf-8"?>
<sst xmlns="http://schemas.openxmlformats.org/spreadsheetml/2006/main" count="6294" uniqueCount="2345">
  <si>
    <t>Project name:</t>
  </si>
  <si>
    <t>Setting/Scenario number:</t>
  </si>
  <si>
    <t>Number of regions:</t>
  </si>
  <si>
    <t>Number of products:</t>
  </si>
  <si>
    <t>Number of industries:</t>
  </si>
  <si>
    <t>Number of IO sectors</t>
  </si>
  <si>
    <t>Scenario/Specification no.</t>
  </si>
  <si>
    <t>Scenario/Setting name</t>
  </si>
  <si>
    <t>No</t>
  </si>
  <si>
    <t>Type</t>
  </si>
  <si>
    <t>Symbol</t>
  </si>
  <si>
    <t>Name</t>
  </si>
  <si>
    <t>Alt. Symbol</t>
  </si>
  <si>
    <t>Continent</t>
  </si>
  <si>
    <t>UN region</t>
  </si>
  <si>
    <t>Desire Region</t>
  </si>
  <si>
    <t>DESIRE country</t>
  </si>
  <si>
    <t>AT</t>
  </si>
  <si>
    <t>Austria</t>
  </si>
  <si>
    <t>AUT</t>
  </si>
  <si>
    <t>Europe</t>
  </si>
  <si>
    <t>Western Europe</t>
  </si>
  <si>
    <t>WE</t>
  </si>
  <si>
    <t>BE</t>
  </si>
  <si>
    <t>Belgium</t>
  </si>
  <si>
    <t>BEL</t>
  </si>
  <si>
    <t>BG</t>
  </si>
  <si>
    <t>Bulgaria</t>
  </si>
  <si>
    <t>BGR</t>
  </si>
  <si>
    <t>Eastern Europe</t>
  </si>
  <si>
    <t>CY</t>
  </si>
  <si>
    <t>Cyprus</t>
  </si>
  <si>
    <t>CYP</t>
  </si>
  <si>
    <t>Asia</t>
  </si>
  <si>
    <t>Western Asia</t>
  </si>
  <si>
    <t>WM</t>
  </si>
  <si>
    <t>Middle East</t>
  </si>
  <si>
    <t>CZ</t>
  </si>
  <si>
    <t>Czech Republic</t>
  </si>
  <si>
    <t>CZE</t>
  </si>
  <si>
    <t>DE</t>
  </si>
  <si>
    <t>Germany</t>
  </si>
  <si>
    <t>DEU</t>
  </si>
  <si>
    <t>DK</t>
  </si>
  <si>
    <t>Denmark</t>
  </si>
  <si>
    <t>DNK</t>
  </si>
  <si>
    <t>Northern Europe</t>
  </si>
  <si>
    <t>EE</t>
  </si>
  <si>
    <t>Estonia</t>
  </si>
  <si>
    <t>EST</t>
  </si>
  <si>
    <t>ES</t>
  </si>
  <si>
    <t>Spain</t>
  </si>
  <si>
    <t>ESP</t>
  </si>
  <si>
    <t>Southern Europe</t>
  </si>
  <si>
    <t>FI</t>
  </si>
  <si>
    <t>Finland</t>
  </si>
  <si>
    <t>FIN</t>
  </si>
  <si>
    <t>FR</t>
  </si>
  <si>
    <t>France</t>
  </si>
  <si>
    <t>FRA</t>
  </si>
  <si>
    <t>GR</t>
  </si>
  <si>
    <t>Greece</t>
  </si>
  <si>
    <t>GRC</t>
  </si>
  <si>
    <t>HU</t>
  </si>
  <si>
    <t>Hungary</t>
  </si>
  <si>
    <t>HUN</t>
  </si>
  <si>
    <t>IE</t>
  </si>
  <si>
    <t>Ireland</t>
  </si>
  <si>
    <t>IRL</t>
  </si>
  <si>
    <t>IT</t>
  </si>
  <si>
    <t>Italy</t>
  </si>
  <si>
    <t>ITA</t>
  </si>
  <si>
    <t>LT</t>
  </si>
  <si>
    <t>Lithuania</t>
  </si>
  <si>
    <t>LTU</t>
  </si>
  <si>
    <t>LU</t>
  </si>
  <si>
    <t>Luxembourg</t>
  </si>
  <si>
    <t>LUX</t>
  </si>
  <si>
    <t>LV</t>
  </si>
  <si>
    <t>Latvia</t>
  </si>
  <si>
    <t>LVA</t>
  </si>
  <si>
    <t>MT</t>
  </si>
  <si>
    <t>Malta</t>
  </si>
  <si>
    <t>MLT</t>
  </si>
  <si>
    <t>NL</t>
  </si>
  <si>
    <t>Netherlands</t>
  </si>
  <si>
    <t>NLD</t>
  </si>
  <si>
    <t>PL</t>
  </si>
  <si>
    <t>Poland</t>
  </si>
  <si>
    <t>POL</t>
  </si>
  <si>
    <t>PT</t>
  </si>
  <si>
    <t>Portugal</t>
  </si>
  <si>
    <t>PRT</t>
  </si>
  <si>
    <t>RO</t>
  </si>
  <si>
    <t>Romania</t>
  </si>
  <si>
    <t>ROM</t>
  </si>
  <si>
    <t>SE</t>
  </si>
  <si>
    <t>Sweden</t>
  </si>
  <si>
    <t>SWE</t>
  </si>
  <si>
    <t>SI</t>
  </si>
  <si>
    <t>Slovenia</t>
  </si>
  <si>
    <t>SVN</t>
  </si>
  <si>
    <t>SK</t>
  </si>
  <si>
    <t>Slovakia</t>
  </si>
  <si>
    <t>SVK</t>
  </si>
  <si>
    <t>GB</t>
  </si>
  <si>
    <t>United Kingdom</t>
  </si>
  <si>
    <t>GBR</t>
  </si>
  <si>
    <t>US</t>
  </si>
  <si>
    <t>United States</t>
  </si>
  <si>
    <t>USA</t>
  </si>
  <si>
    <t>America</t>
  </si>
  <si>
    <t>Northern America</t>
  </si>
  <si>
    <t>WL</t>
  </si>
  <si>
    <t>JP</t>
  </si>
  <si>
    <t>Japan</t>
  </si>
  <si>
    <t>JPN</t>
  </si>
  <si>
    <t>Eastern Asia</t>
  </si>
  <si>
    <t>WA</t>
  </si>
  <si>
    <t>Asia and Pacific</t>
  </si>
  <si>
    <t>CN</t>
  </si>
  <si>
    <t>China</t>
  </si>
  <si>
    <t>CHN</t>
  </si>
  <si>
    <t>CA</t>
  </si>
  <si>
    <t>Canada</t>
  </si>
  <si>
    <t>CAN</t>
  </si>
  <si>
    <t>KR</t>
  </si>
  <si>
    <t>South Korea</t>
  </si>
  <si>
    <t>KOR</t>
  </si>
  <si>
    <t>BR</t>
  </si>
  <si>
    <t>Brazil</t>
  </si>
  <si>
    <t>BRA</t>
  </si>
  <si>
    <t>South America</t>
  </si>
  <si>
    <t>IN</t>
  </si>
  <si>
    <t>India</t>
  </si>
  <si>
    <t>IND</t>
  </si>
  <si>
    <t>Southern Asia</t>
  </si>
  <si>
    <t>MX</t>
  </si>
  <si>
    <t>Mexico</t>
  </si>
  <si>
    <t>MEX</t>
  </si>
  <si>
    <t>Central America</t>
  </si>
  <si>
    <t>RU</t>
  </si>
  <si>
    <t>Russia</t>
  </si>
  <si>
    <t>RUS</t>
  </si>
  <si>
    <t>AU</t>
  </si>
  <si>
    <t>Australia</t>
  </si>
  <si>
    <t>AUS</t>
  </si>
  <si>
    <t>Oceania</t>
  </si>
  <si>
    <t>Australia and New Zealand</t>
  </si>
  <si>
    <t>CH</t>
  </si>
  <si>
    <t>Switzerland</t>
  </si>
  <si>
    <t>CHE</t>
  </si>
  <si>
    <t>TR</t>
  </si>
  <si>
    <t>Turkey</t>
  </si>
  <si>
    <t>TUR</t>
  </si>
  <si>
    <t>TW</t>
  </si>
  <si>
    <t>Taiwan</t>
  </si>
  <si>
    <t>TWN</t>
  </si>
  <si>
    <t>NO</t>
  </si>
  <si>
    <t>Norway</t>
  </si>
  <si>
    <t>NOR</t>
  </si>
  <si>
    <t>ID</t>
  </si>
  <si>
    <t>Indonesia</t>
  </si>
  <si>
    <t>IDN</t>
  </si>
  <si>
    <t>South-Eastern Asia</t>
  </si>
  <si>
    <t>ZA</t>
  </si>
  <si>
    <t>South Africa</t>
  </si>
  <si>
    <t>ZAF</t>
  </si>
  <si>
    <t>Africa</t>
  </si>
  <si>
    <t>Southern Africa</t>
  </si>
  <si>
    <t>WF</t>
  </si>
  <si>
    <t>RoW Asia and Pacific</t>
  </si>
  <si>
    <t>WWA</t>
  </si>
  <si>
    <t>Asia, Oceania, Antarctica</t>
  </si>
  <si>
    <t>Rest of the World</t>
  </si>
  <si>
    <t>RoW America</t>
  </si>
  <si>
    <t>WWL</t>
  </si>
  <si>
    <t>RoW Europe</t>
  </si>
  <si>
    <t>WWE</t>
  </si>
  <si>
    <t>RoW Africa</t>
  </si>
  <si>
    <t>WWF</t>
  </si>
  <si>
    <t>RoW Middle East</t>
  </si>
  <si>
    <t>WWM</t>
  </si>
  <si>
    <t>Asia, Africa</t>
  </si>
  <si>
    <t>Products</t>
  </si>
  <si>
    <t>Industries</t>
  </si>
  <si>
    <t>Extensions</t>
  </si>
  <si>
    <t>Index</t>
  </si>
  <si>
    <t>Code</t>
  </si>
  <si>
    <t>New Code</t>
  </si>
  <si>
    <t>Aggregated product list (163)</t>
  </si>
  <si>
    <t>Ind. Code</t>
  </si>
  <si>
    <t>Extension list, EXIOPOL</t>
  </si>
  <si>
    <t>p01.a</t>
  </si>
  <si>
    <t>Paddy rice</t>
  </si>
  <si>
    <t>i01.a</t>
  </si>
  <si>
    <t>Cultivation of paddy rice</t>
  </si>
  <si>
    <t>p01.b</t>
  </si>
  <si>
    <t>Wheat</t>
  </si>
  <si>
    <t>i01.b</t>
  </si>
  <si>
    <t>Cultivation of wheat</t>
  </si>
  <si>
    <t>p01.c</t>
  </si>
  <si>
    <t>Cereal grains nec</t>
  </si>
  <si>
    <t>i01.c</t>
  </si>
  <si>
    <t>Cultivation of cereal grains nec</t>
  </si>
  <si>
    <t>p01.d</t>
  </si>
  <si>
    <t>Vegetables, fruit, nuts</t>
  </si>
  <si>
    <t>i01.d</t>
  </si>
  <si>
    <t>Cultivation of vegetables, fruit, nuts</t>
  </si>
  <si>
    <t>Iron ores</t>
  </si>
  <si>
    <t>p01.e</t>
  </si>
  <si>
    <t>Oil seeds</t>
  </si>
  <si>
    <t>i01.e</t>
  </si>
  <si>
    <t>Cultivation of oil seeds</t>
  </si>
  <si>
    <t>Paper</t>
  </si>
  <si>
    <t>p01.f</t>
  </si>
  <si>
    <t>Sugar cane, sugar beet</t>
  </si>
  <si>
    <t>i01.f</t>
  </si>
  <si>
    <t>Cultivation of sugar cane, sugar beet</t>
  </si>
  <si>
    <t>p01.g</t>
  </si>
  <si>
    <t>Plant-based fibers</t>
  </si>
  <si>
    <t>i01.g</t>
  </si>
  <si>
    <t>Cultivation of plant-based fibers</t>
  </si>
  <si>
    <t>p01.h</t>
  </si>
  <si>
    <t>Crops nec</t>
  </si>
  <si>
    <t>i01.h</t>
  </si>
  <si>
    <t>Cultivation of crops nec</t>
  </si>
  <si>
    <t>p01.i</t>
  </si>
  <si>
    <t>Cattle</t>
  </si>
  <si>
    <t>i01.i</t>
  </si>
  <si>
    <t>Cattle farming</t>
  </si>
  <si>
    <t>p01.j</t>
  </si>
  <si>
    <t>Pigs</t>
  </si>
  <si>
    <t>i01.j</t>
  </si>
  <si>
    <t>Pigs farming</t>
  </si>
  <si>
    <t>p01.k</t>
  </si>
  <si>
    <t>Poultry</t>
  </si>
  <si>
    <t>i01.k</t>
  </si>
  <si>
    <t>Poultry farming</t>
  </si>
  <si>
    <t>p01.l</t>
  </si>
  <si>
    <t>Meat animals nec</t>
  </si>
  <si>
    <t>i01.l</t>
  </si>
  <si>
    <t>p01.m</t>
  </si>
  <si>
    <t>Animal products nec</t>
  </si>
  <si>
    <t>i01.m</t>
  </si>
  <si>
    <t>p01.n</t>
  </si>
  <si>
    <t>Raw milk</t>
  </si>
  <si>
    <t>i01.n</t>
  </si>
  <si>
    <t>p01.o</t>
  </si>
  <si>
    <t>Wool, silk-worm cocoons</t>
  </si>
  <si>
    <t>i01.o</t>
  </si>
  <si>
    <t>Construction</t>
  </si>
  <si>
    <t>Uranium and thorium ores</t>
  </si>
  <si>
    <t>p01.w.1</t>
  </si>
  <si>
    <t>Manure (conventional treatment)</t>
  </si>
  <si>
    <t>p02</t>
  </si>
  <si>
    <t>Products of forestry, logging and related services</t>
  </si>
  <si>
    <t>i01.w.1</t>
  </si>
  <si>
    <t>Manure treatment (conventional), storage and land application</t>
  </si>
  <si>
    <t>Forestry, logging and related service activities</t>
  </si>
  <si>
    <t>p01.w.2</t>
  </si>
  <si>
    <t>Manure (biogas treatment)</t>
  </si>
  <si>
    <t>p05</t>
  </si>
  <si>
    <t>Fish and other fishing products; services incidental of fishing</t>
  </si>
  <si>
    <t>i01.w.2</t>
  </si>
  <si>
    <t>Manure treatment (biogas), storage and land application</t>
  </si>
  <si>
    <t>Fishing, operating of fish hatcheries and fish farms; service activities incidental to fishing</t>
  </si>
  <si>
    <t>p.coal.etc</t>
  </si>
  <si>
    <t>Coal etc.</t>
  </si>
  <si>
    <t>i02</t>
  </si>
  <si>
    <t>Mining of coal and lignite; extraction of peat</t>
  </si>
  <si>
    <t>p11.a</t>
  </si>
  <si>
    <t>Crude petroleum and services related to crude oil extraction, excluding surveying</t>
  </si>
  <si>
    <t>i05</t>
  </si>
  <si>
    <t>Extraction of crude petroleum and services related to crude oil extraction, excluding surveying</t>
  </si>
  <si>
    <t>p10.a</t>
  </si>
  <si>
    <t>Anthracite</t>
  </si>
  <si>
    <t>p.gas.etc</t>
  </si>
  <si>
    <t>Natural gas and services related to natural gas extraction, excluding surveying</t>
  </si>
  <si>
    <t>i10</t>
  </si>
  <si>
    <t>Extraction of natural gas and services related to natural gas extraction, excluding surveying</t>
  </si>
  <si>
    <t>p10.b</t>
  </si>
  <si>
    <t>Coking Coal</t>
  </si>
  <si>
    <t>p11.c</t>
  </si>
  <si>
    <t>Other Hydrocarbons</t>
  </si>
  <si>
    <t>i11.a</t>
  </si>
  <si>
    <t>Extraction, liquefaction, and regasification of other petroleum and gaseous materials</t>
  </si>
  <si>
    <t>p10.c</t>
  </si>
  <si>
    <t>Other Bituminous Coal</t>
  </si>
  <si>
    <t>p12</t>
  </si>
  <si>
    <t>i11.b</t>
  </si>
  <si>
    <t>Mining of uranium and thorium ores</t>
  </si>
  <si>
    <t>p10.d</t>
  </si>
  <si>
    <t>Sub-Bituminous Coal</t>
  </si>
  <si>
    <t>p13.1</t>
  </si>
  <si>
    <t>i11.c</t>
  </si>
  <si>
    <t>Mining of iron ores</t>
  </si>
  <si>
    <t>p10.e</t>
  </si>
  <si>
    <t>Patent Fuel</t>
  </si>
  <si>
    <t>p13.20.11</t>
  </si>
  <si>
    <t>Copper ores and concentrates</t>
  </si>
  <si>
    <t>i12</t>
  </si>
  <si>
    <t>Mining of copper ores and concentrates</t>
  </si>
  <si>
    <t>p10.f</t>
  </si>
  <si>
    <t>Lignite/Brown Coal</t>
  </si>
  <si>
    <t>p13.20.12</t>
  </si>
  <si>
    <t>Nickel ores and concentrates</t>
  </si>
  <si>
    <t>i13.1</t>
  </si>
  <si>
    <t>Mining of nickel ores and concentrates</t>
  </si>
  <si>
    <t>p10.g</t>
  </si>
  <si>
    <t>BKB/Peat Briquettes</t>
  </si>
  <si>
    <t>p13.20.13</t>
  </si>
  <si>
    <t>Aluminium ores and concentrates</t>
  </si>
  <si>
    <t>i13.20.11</t>
  </si>
  <si>
    <t>Mining of aluminium ores and concentrates</t>
  </si>
  <si>
    <t>p10.h</t>
  </si>
  <si>
    <t>Peat</t>
  </si>
  <si>
    <t>p13.20.14</t>
  </si>
  <si>
    <t>Precious metal ores and concentrates</t>
  </si>
  <si>
    <t>i13.20.12</t>
  </si>
  <si>
    <t>Mining of precious metal ores and concentrates</t>
  </si>
  <si>
    <t>p13.20.15</t>
  </si>
  <si>
    <t>Lead, zinc and tin ores and concentrates</t>
  </si>
  <si>
    <t>i13.20.13</t>
  </si>
  <si>
    <t>Mining of lead, zinc and tin ores and concentrates</t>
  </si>
  <si>
    <t>p11.b</t>
  </si>
  <si>
    <t>p13.20.16</t>
  </si>
  <si>
    <t>Other non-ferrous metal ores and concentrates</t>
  </si>
  <si>
    <t>i13.20.14</t>
  </si>
  <si>
    <t>Mining of other non-ferrous metal ores and concentrates</t>
  </si>
  <si>
    <t>p11.b.1</t>
  </si>
  <si>
    <t>Natural Gas Liquids</t>
  </si>
  <si>
    <t>p14.1</t>
  </si>
  <si>
    <t>Stone</t>
  </si>
  <si>
    <t>i13.20.15</t>
  </si>
  <si>
    <t>Quarrying of stone</t>
  </si>
  <si>
    <t>p14.2</t>
  </si>
  <si>
    <t>Sand and clay</t>
  </si>
  <si>
    <t>i13.20.16</t>
  </si>
  <si>
    <t>Quarrying of sand and clay</t>
  </si>
  <si>
    <t>p14.3</t>
  </si>
  <si>
    <t>Chemical and fertilizer minerals, salt and other mining and quarrying products n.e.c.</t>
  </si>
  <si>
    <t>i14.1</t>
  </si>
  <si>
    <t>Mining of chemical and fertilizer minerals, production of salt, other mining and quarrying n.e.c.</t>
  </si>
  <si>
    <t>p15.a</t>
  </si>
  <si>
    <t>Products of meat cattle</t>
  </si>
  <si>
    <t>i14.2</t>
  </si>
  <si>
    <t>Processing of meat cattle</t>
  </si>
  <si>
    <t>p15.b</t>
  </si>
  <si>
    <t>Products of meat pigs</t>
  </si>
  <si>
    <t>i14.3</t>
  </si>
  <si>
    <t>Processing of meat pigs</t>
  </si>
  <si>
    <t>p15.c</t>
  </si>
  <si>
    <t>Products of meat poultry</t>
  </si>
  <si>
    <t>i15.a</t>
  </si>
  <si>
    <t>Processing of meat poultry</t>
  </si>
  <si>
    <t>p15.d</t>
  </si>
  <si>
    <t>Meat products nec</t>
  </si>
  <si>
    <t>i15.b</t>
  </si>
  <si>
    <t>Production of meat products nec</t>
  </si>
  <si>
    <t>p15.e</t>
  </si>
  <si>
    <t>products of Vegetable oils and fats</t>
  </si>
  <si>
    <t>i15.c</t>
  </si>
  <si>
    <t>Processing vegetable oils and fats</t>
  </si>
  <si>
    <t>p15.f</t>
  </si>
  <si>
    <t>Dairy products</t>
  </si>
  <si>
    <t>i15.d</t>
  </si>
  <si>
    <t>Processing of dairy products</t>
  </si>
  <si>
    <t>p15.g</t>
  </si>
  <si>
    <t>Processed rice</t>
  </si>
  <si>
    <t>i15.e</t>
  </si>
  <si>
    <t>p15.h</t>
  </si>
  <si>
    <t>Sugar</t>
  </si>
  <si>
    <t>i15.f</t>
  </si>
  <si>
    <t>Sugar refining</t>
  </si>
  <si>
    <t>p15.i</t>
  </si>
  <si>
    <t>Food products nec</t>
  </si>
  <si>
    <t>i15.g</t>
  </si>
  <si>
    <t>Processing of Food products nec</t>
  </si>
  <si>
    <t>p15.j</t>
  </si>
  <si>
    <t>Beverages</t>
  </si>
  <si>
    <t>i15.h</t>
  </si>
  <si>
    <t>Manufacture of beverages</t>
  </si>
  <si>
    <t>p15.k</t>
  </si>
  <si>
    <t>Fish products</t>
  </si>
  <si>
    <t>i15.i</t>
  </si>
  <si>
    <t>Manufacture of fish products</t>
  </si>
  <si>
    <t>p16</t>
  </si>
  <si>
    <t>Tobacco products</t>
  </si>
  <si>
    <t>i15.j</t>
  </si>
  <si>
    <t>Manufacture of tobacco products</t>
  </si>
  <si>
    <t>p17</t>
  </si>
  <si>
    <t>Textiles</t>
  </si>
  <si>
    <t>i15.k</t>
  </si>
  <si>
    <t>Manufacture of textiles</t>
  </si>
  <si>
    <t>p18</t>
  </si>
  <si>
    <t>Wearing apparel; furs</t>
  </si>
  <si>
    <t>i16</t>
  </si>
  <si>
    <t>Manufacture of wearing apparel; dressing and dyeing of fur</t>
  </si>
  <si>
    <t>p19</t>
  </si>
  <si>
    <t>Leather and leather products</t>
  </si>
  <si>
    <t>i17</t>
  </si>
  <si>
    <t>Tanning and dressing of leather; manufacture of luggage, handbags, saddlery, harness and footwear</t>
  </si>
  <si>
    <t>p20</t>
  </si>
  <si>
    <t>Wood and products of wood and cork (except furniture); articles of straw and plaiting materials</t>
  </si>
  <si>
    <t>i18</t>
  </si>
  <si>
    <t>Manufacture of wood and of products of wood and cork, except furniture; manufacture of articles of straw and plaiting materials</t>
  </si>
  <si>
    <t>p21.1</t>
  </si>
  <si>
    <t>Pulp</t>
  </si>
  <si>
    <t>i19</t>
  </si>
  <si>
    <t>p21.2</t>
  </si>
  <si>
    <t>Paper and paper products</t>
  </si>
  <si>
    <t>i20</t>
  </si>
  <si>
    <t>p20.w</t>
  </si>
  <si>
    <t>Wood material for treatment, Re-processing of secondary wood material into new wood material</t>
  </si>
  <si>
    <t>p22</t>
  </si>
  <si>
    <t>Printed matter and recorded media</t>
  </si>
  <si>
    <t>i20.w</t>
  </si>
  <si>
    <t>Re-processing of secondary wood material into new wood material</t>
  </si>
  <si>
    <t>Publishing, printing and reproduction of recorded media</t>
  </si>
  <si>
    <t>p.coke.etc</t>
  </si>
  <si>
    <t>Coke etc.</t>
  </si>
  <si>
    <t>i21.1</t>
  </si>
  <si>
    <t>Manufacture of coke oven products</t>
  </si>
  <si>
    <t>p21.w.1</t>
  </si>
  <si>
    <t>Secondary paper for treatment, Re-processing of secondary paper into new pulp</t>
  </si>
  <si>
    <t>p.ref.prods</t>
  </si>
  <si>
    <t>Refinery products</t>
  </si>
  <si>
    <t>i21.w.1</t>
  </si>
  <si>
    <t>Re-processing of secondary paper into new pulp</t>
  </si>
  <si>
    <t>Petroleum Refinery</t>
  </si>
  <si>
    <t>p23.3</t>
  </si>
  <si>
    <t>Nuclear fuel</t>
  </si>
  <si>
    <t>i21.2</t>
  </si>
  <si>
    <t>Processing of nuclear fuel</t>
  </si>
  <si>
    <t>p24.a</t>
  </si>
  <si>
    <t>Plastics, basic</t>
  </si>
  <si>
    <t>i22</t>
  </si>
  <si>
    <t>p24.b</t>
  </si>
  <si>
    <t>N-fertiliser</t>
  </si>
  <si>
    <t>i23.1</t>
  </si>
  <si>
    <t>p24.c</t>
  </si>
  <si>
    <t>P- and other fertiliser</t>
  </si>
  <si>
    <t>i23.2</t>
  </si>
  <si>
    <t>p24.d</t>
  </si>
  <si>
    <t>Chemicals nec</t>
  </si>
  <si>
    <t>i23.3</t>
  </si>
  <si>
    <t>p25</t>
  </si>
  <si>
    <t>Rubber and plastic products</t>
  </si>
  <si>
    <t>i24.1</t>
  </si>
  <si>
    <t>Manufacture of rubber and plastic products</t>
  </si>
  <si>
    <t>p24.a.w</t>
  </si>
  <si>
    <t>Secondary plastic for treatment, Re-processing of secondary plastic into new plastic</t>
  </si>
  <si>
    <t>p26.a</t>
  </si>
  <si>
    <t>Glass and glass products</t>
  </si>
  <si>
    <t>i24.1.w</t>
  </si>
  <si>
    <t>Re-processing of secondary plastic into new plastic</t>
  </si>
  <si>
    <t>Manufacture of glass and glass products</t>
  </si>
  <si>
    <t>p26.b</t>
  </si>
  <si>
    <t>Ceramic goods</t>
  </si>
  <si>
    <t>i24.2</t>
  </si>
  <si>
    <t>Manufacture of ceramic goods</t>
  </si>
  <si>
    <t>p26.c</t>
  </si>
  <si>
    <t>Bricks, tiles and construction products, in baked clay</t>
  </si>
  <si>
    <t>i24.3</t>
  </si>
  <si>
    <t>Manufacture of bricks, tiles and construction products, in baked clay</t>
  </si>
  <si>
    <t>p26.d</t>
  </si>
  <si>
    <t>Cement, lime and plaster</t>
  </si>
  <si>
    <t>i24.4</t>
  </si>
  <si>
    <t>Manufacture of cement, lime and plaster</t>
  </si>
  <si>
    <t>p23.1.a</t>
  </si>
  <si>
    <t>Coke Oven Coke</t>
  </si>
  <si>
    <t>p26.e</t>
  </si>
  <si>
    <t>Other non-metallic mineral products</t>
  </si>
  <si>
    <t>i25</t>
  </si>
  <si>
    <t>Manufacture of other non-metallic mineral products n.e.c.</t>
  </si>
  <si>
    <t>p23.1.b</t>
  </si>
  <si>
    <t>Gas Coke</t>
  </si>
  <si>
    <t>p27.a</t>
  </si>
  <si>
    <t>Basic iron and steel and of ferro-alloys and first products thereof</t>
  </si>
  <si>
    <t>i26.a</t>
  </si>
  <si>
    <t>Manufacture of basic iron and steel and of ferro-alloys and first products thereof</t>
  </si>
  <si>
    <t>p23.1.c</t>
  </si>
  <si>
    <t>Coal Tar</t>
  </si>
  <si>
    <t>p26.w.1</t>
  </si>
  <si>
    <t>Secondary glass for treatment, Re-processing of secondary glass into new glass</t>
  </si>
  <si>
    <t>p27.41</t>
  </si>
  <si>
    <t>Precious metals</t>
  </si>
  <si>
    <t>i26.w.1</t>
  </si>
  <si>
    <t>Re-processing of secondary glass into new glass</t>
  </si>
  <si>
    <t>Precious metals production</t>
  </si>
  <si>
    <t>p23.20.a</t>
  </si>
  <si>
    <t>Motor Gasoline</t>
  </si>
  <si>
    <t>p27.42</t>
  </si>
  <si>
    <t>Aluminium and aluminium products</t>
  </si>
  <si>
    <t>i26.b</t>
  </si>
  <si>
    <t>Aluminium production</t>
  </si>
  <si>
    <t>p23.20.b</t>
  </si>
  <si>
    <t>Aviation Gasoline</t>
  </si>
  <si>
    <t>p27.43</t>
  </si>
  <si>
    <t>Lead, zinc and tin and products thereof</t>
  </si>
  <si>
    <t>i26.c</t>
  </si>
  <si>
    <t>Lead, zinc and tin production</t>
  </si>
  <si>
    <t>p23.20.c</t>
  </si>
  <si>
    <t>Gasoline Type Jet Fuel</t>
  </si>
  <si>
    <t>p27.44</t>
  </si>
  <si>
    <t>Copper products</t>
  </si>
  <si>
    <t>i26.d</t>
  </si>
  <si>
    <t>Copper production</t>
  </si>
  <si>
    <t>p23.20.d</t>
  </si>
  <si>
    <t>Kerosene Type Jet Fuel</t>
  </si>
  <si>
    <t>p26.d.w</t>
  </si>
  <si>
    <t>Ash for treatment, Re-processing of ash into clinker</t>
  </si>
  <si>
    <t>p27.45</t>
  </si>
  <si>
    <t>Other non-ferrous metal products</t>
  </si>
  <si>
    <t>i26.d.w</t>
  </si>
  <si>
    <t>Re-processing of ash into clinker</t>
  </si>
  <si>
    <t>Other non-ferrous metal production</t>
  </si>
  <si>
    <t>p23.20.e</t>
  </si>
  <si>
    <t>Kerosene</t>
  </si>
  <si>
    <t>p27.5</t>
  </si>
  <si>
    <t>Foundry work services</t>
  </si>
  <si>
    <t>i26.e</t>
  </si>
  <si>
    <t>Casting of metals</t>
  </si>
  <si>
    <t>p23.20.f</t>
  </si>
  <si>
    <t>Gas/Diesel Oil</t>
  </si>
  <si>
    <t>p28</t>
  </si>
  <si>
    <t>Fabricated metal products, except machinery and equipment</t>
  </si>
  <si>
    <t>i27.a</t>
  </si>
  <si>
    <t>Manufacture of fabricated metal products, except machinery and equipment</t>
  </si>
  <si>
    <t>p23.20.g</t>
  </si>
  <si>
    <t>Heavy Fuel Oil</t>
  </si>
  <si>
    <t>p27.a.w</t>
  </si>
  <si>
    <t>Secondary steel for treatment, Re-processing of secondary steel into new steel</t>
  </si>
  <si>
    <t>p29</t>
  </si>
  <si>
    <t>Machinery and equipment n.e.c.</t>
  </si>
  <si>
    <t>i27.a.w</t>
  </si>
  <si>
    <t>Re-processing of secondary steel into new steel</t>
  </si>
  <si>
    <t>Manufacture of machinery and equipment n.e.c.</t>
  </si>
  <si>
    <t>p23.20.h</t>
  </si>
  <si>
    <t>Refinery Gas</t>
  </si>
  <si>
    <t>p30</t>
  </si>
  <si>
    <t>Office machinery and computers</t>
  </si>
  <si>
    <t>i27.41</t>
  </si>
  <si>
    <t>Manufacture of office machinery and computers</t>
  </si>
  <si>
    <t>p23.20.i</t>
  </si>
  <si>
    <t>Liquefied Petroleum Gases (LPG)</t>
  </si>
  <si>
    <t>p27.41.w</t>
  </si>
  <si>
    <t>Secondary preciuos metals for treatment, Re-processing of secondary preciuos metals into new preciuos metals</t>
  </si>
  <si>
    <t>p31</t>
  </si>
  <si>
    <t>Electrical machinery and apparatus n.e.c.</t>
  </si>
  <si>
    <t>i27.41.w</t>
  </si>
  <si>
    <t>Re-processing of secondary preciuos metals into new preciuos metals</t>
  </si>
  <si>
    <t>Manufacture of electrical machinery and apparatus n.e.c.</t>
  </si>
  <si>
    <t>p23.20.j</t>
  </si>
  <si>
    <t>Refinery Feedstocks</t>
  </si>
  <si>
    <t>p32</t>
  </si>
  <si>
    <t>Radio, television and communication equipment and apparatus</t>
  </si>
  <si>
    <t>i27.42</t>
  </si>
  <si>
    <t>Manufacture of radio, television and communication equipment and apparatus</t>
  </si>
  <si>
    <t>p23.20.k</t>
  </si>
  <si>
    <t>Ethane</t>
  </si>
  <si>
    <t>p27.42.w</t>
  </si>
  <si>
    <t>Secondary aluminium for treatment, Re-processing of secondary aluminium into new aluminium</t>
  </si>
  <si>
    <t>p33</t>
  </si>
  <si>
    <t>Medical, precision and optical instruments, watches and clocks</t>
  </si>
  <si>
    <t>i27.42.w</t>
  </si>
  <si>
    <t>Re-processing of secondary aluminium into new aluminium</t>
  </si>
  <si>
    <t>Manufacture of medical, precision and optical instruments, watches and clocks</t>
  </si>
  <si>
    <t>p23.20.l</t>
  </si>
  <si>
    <t>Naphtha</t>
  </si>
  <si>
    <t>p34</t>
  </si>
  <si>
    <t>Motor vehicles, trailers and semi-trailers</t>
  </si>
  <si>
    <t>i27.43</t>
  </si>
  <si>
    <t>Manufacture of motor vehicles, trailers and semi-trailers</t>
  </si>
  <si>
    <t>p23.20.m</t>
  </si>
  <si>
    <t>White Spirit &amp; SBP</t>
  </si>
  <si>
    <t>p27.43.w</t>
  </si>
  <si>
    <t>Secondary lead for treatment, Re-processing of secondary lead into new lead</t>
  </si>
  <si>
    <t>p35</t>
  </si>
  <si>
    <t>Other transport equipment</t>
  </si>
  <si>
    <t>i27.43.w</t>
  </si>
  <si>
    <t>Re-processing of secondary lead into new lead</t>
  </si>
  <si>
    <t>Manufacture of other transport equipment</t>
  </si>
  <si>
    <t>p23.20.n</t>
  </si>
  <si>
    <t>Lubricants</t>
  </si>
  <si>
    <t>p36</t>
  </si>
  <si>
    <t>Furniture; other manufactured goods n.e.c.</t>
  </si>
  <si>
    <t>i27.44</t>
  </si>
  <si>
    <t>Manufacture of furniture; manufacturing n.e.c.</t>
  </si>
  <si>
    <t>p23.20.o</t>
  </si>
  <si>
    <t>Bitumen</t>
  </si>
  <si>
    <t>p27.44.w</t>
  </si>
  <si>
    <t>Secondary copper for treatment, Re-processing of secondary copper into new copper</t>
  </si>
  <si>
    <t>p40.11.a</t>
  </si>
  <si>
    <t>Electricity by coal</t>
  </si>
  <si>
    <t>i27.44.w</t>
  </si>
  <si>
    <t>Re-processing of secondary copper into new copper</t>
  </si>
  <si>
    <t>Production of electricity by coal</t>
  </si>
  <si>
    <t>p23.20.p</t>
  </si>
  <si>
    <t>Paraffin Waxes</t>
  </si>
  <si>
    <t>p40.11.b</t>
  </si>
  <si>
    <t>Electricity by gas</t>
  </si>
  <si>
    <t>i27.45</t>
  </si>
  <si>
    <t>Production of electricity by gas</t>
  </si>
  <si>
    <t>p23.20.q</t>
  </si>
  <si>
    <t>Petroleum Coke</t>
  </si>
  <si>
    <t>p27.45.w</t>
  </si>
  <si>
    <t>Secondary other non-ferrous metals for treatment, Re-processing of secondary other non-ferrous metals into new other non-ferrous metals</t>
  </si>
  <si>
    <t>p40.11.c</t>
  </si>
  <si>
    <t>Electricity by nuclear</t>
  </si>
  <si>
    <t>i27.45.w</t>
  </si>
  <si>
    <t>Re-processing of secondary other non-ferrous metals into new other non-ferrous metals</t>
  </si>
  <si>
    <t>Production of electricity by nuclear</t>
  </si>
  <si>
    <t>p23.20.r</t>
  </si>
  <si>
    <t>Non-specified Petroleum Products</t>
  </si>
  <si>
    <t>p40.11.d</t>
  </si>
  <si>
    <t>Electricity by hydro</t>
  </si>
  <si>
    <t>i27.5</t>
  </si>
  <si>
    <t>Production of electricity by hydro</t>
  </si>
  <si>
    <t>p40.11.e</t>
  </si>
  <si>
    <t>Electricity by wind</t>
  </si>
  <si>
    <t>i28</t>
  </si>
  <si>
    <t>Production of electricity by wind</t>
  </si>
  <si>
    <t>p40.11.f</t>
  </si>
  <si>
    <t>Electricity by petroleum and other oil derivatives</t>
  </si>
  <si>
    <t>i29</t>
  </si>
  <si>
    <t>Production of electricity by petroleum and other oil derivatives</t>
  </si>
  <si>
    <t>p40.11.g</t>
  </si>
  <si>
    <t>Electricity by biomass and waste</t>
  </si>
  <si>
    <t>i30</t>
  </si>
  <si>
    <t>Production of electricity by biomass and waste</t>
  </si>
  <si>
    <t>p40.11.h</t>
  </si>
  <si>
    <t>Electricity by solar photovoltaic</t>
  </si>
  <si>
    <t>i31</t>
  </si>
  <si>
    <t>Production of electricity by solar photovoltaic</t>
  </si>
  <si>
    <t>p40.11.i</t>
  </si>
  <si>
    <t>Electricity by solar thermal</t>
  </si>
  <si>
    <t>i32</t>
  </si>
  <si>
    <t>Production of electricity by solar thermal</t>
  </si>
  <si>
    <t>p40.11.j</t>
  </si>
  <si>
    <t>Electricity by tide, wave, ocean</t>
  </si>
  <si>
    <t>i33</t>
  </si>
  <si>
    <t>Production of electricity by tide, wave, ocean</t>
  </si>
  <si>
    <t>p24.e</t>
  </si>
  <si>
    <t>Charcoal</t>
  </si>
  <si>
    <t>p40.11.k</t>
  </si>
  <si>
    <t>Electricity by Geothermal</t>
  </si>
  <si>
    <t>i34</t>
  </si>
  <si>
    <t>Production of electricity by Geothermal</t>
  </si>
  <si>
    <t>p24.f</t>
  </si>
  <si>
    <t>Additives/Blending Components</t>
  </si>
  <si>
    <t>p40.11.l</t>
  </si>
  <si>
    <t>Electricity nec</t>
  </si>
  <si>
    <t>i35</t>
  </si>
  <si>
    <t>Production of electricity nec</t>
  </si>
  <si>
    <t>p24.g</t>
  </si>
  <si>
    <t>Biogasoline</t>
  </si>
  <si>
    <t>p40.12</t>
  </si>
  <si>
    <t>Transmission services of electricity</t>
  </si>
  <si>
    <t>i36</t>
  </si>
  <si>
    <t>Transmission of electricity</t>
  </si>
  <si>
    <t>p24.h</t>
  </si>
  <si>
    <t>Biodiesels</t>
  </si>
  <si>
    <t>p37</t>
  </si>
  <si>
    <t>Secondary raw materials</t>
  </si>
  <si>
    <t>p40.13</t>
  </si>
  <si>
    <t>Distribution and trade services of electricity</t>
  </si>
  <si>
    <t>i37</t>
  </si>
  <si>
    <t>Recycling of waste and scrap</t>
  </si>
  <si>
    <t>Distribution and trade of electricity</t>
  </si>
  <si>
    <t>p24.i</t>
  </si>
  <si>
    <t>Other Liquid Biofuels</t>
  </si>
  <si>
    <t>p37.w.1</t>
  </si>
  <si>
    <t>Bottles for treatment, Recycling of bottles by direct reuse</t>
  </si>
  <si>
    <t>p40.2.1</t>
  </si>
  <si>
    <t>Distribution services of gaseous fuels through mains</t>
  </si>
  <si>
    <t>i37.w.1</t>
  </si>
  <si>
    <t>Recycling of bottles by direct reuse</t>
  </si>
  <si>
    <t>Manufacture of gas; distribution of gaseous fuels through mains</t>
  </si>
  <si>
    <t>p40.3</t>
  </si>
  <si>
    <t>Steam and hot water supply services</t>
  </si>
  <si>
    <t>i40.11.a</t>
  </si>
  <si>
    <t>Steam and hot water supply</t>
  </si>
  <si>
    <t>p41</t>
  </si>
  <si>
    <t>Collected and purified water, distribution services of water</t>
  </si>
  <si>
    <t>i40.11.b</t>
  </si>
  <si>
    <t>Collection, purification and distribution of water</t>
  </si>
  <si>
    <t>p45</t>
  </si>
  <si>
    <t>Construction work</t>
  </si>
  <si>
    <t>i40.11.c</t>
  </si>
  <si>
    <t>p50.a</t>
  </si>
  <si>
    <t>Sale, maintenance, repair of motor vehicles, motor vehicles parts, motorcycles, motor cycles parts and accessoiries</t>
  </si>
  <si>
    <t>i40.11.d</t>
  </si>
  <si>
    <t>p50.b</t>
  </si>
  <si>
    <t>Retail trade services of motor fuel</t>
  </si>
  <si>
    <t>i40.11.e</t>
  </si>
  <si>
    <t>Retail sale of automotive fuel</t>
  </si>
  <si>
    <t>p51</t>
  </si>
  <si>
    <t>Wholesale trade and commission trade services, except of motor vehicles and motorcycles</t>
  </si>
  <si>
    <t>i40.11.f</t>
  </si>
  <si>
    <t>Wholesale trade and commission trade, except of motor vehicles and motorcycles</t>
  </si>
  <si>
    <t>p52</t>
  </si>
  <si>
    <t>Retail  trade services, except of motor vehicles and motorcycles; repair services of personal and household goods</t>
  </si>
  <si>
    <t>i40.11.g</t>
  </si>
  <si>
    <t>Retail trade, except of motor vehicles and motorcycles; repair of personal and household goods</t>
  </si>
  <si>
    <t>p55</t>
  </si>
  <si>
    <t>Hotel and restaurant services</t>
  </si>
  <si>
    <t>i40.11.h</t>
  </si>
  <si>
    <t>Hotels and restaurants</t>
  </si>
  <si>
    <t>p60.1</t>
  </si>
  <si>
    <t>Railway transportation services</t>
  </si>
  <si>
    <t>i40.11.i</t>
  </si>
  <si>
    <t>Transport via railways</t>
  </si>
  <si>
    <t>p60.2</t>
  </si>
  <si>
    <t>Other land transportation services</t>
  </si>
  <si>
    <t>i40.11.j</t>
  </si>
  <si>
    <t>Other land transport</t>
  </si>
  <si>
    <t>p60.3</t>
  </si>
  <si>
    <t>Transportation services via pipelines</t>
  </si>
  <si>
    <t>i40.11.k</t>
  </si>
  <si>
    <t>Transport via pipelines</t>
  </si>
  <si>
    <t>p61.1</t>
  </si>
  <si>
    <t>Sea and coastal water transportation services</t>
  </si>
  <si>
    <t>i40.11.l</t>
  </si>
  <si>
    <t>Sea and coastal water transport</t>
  </si>
  <si>
    <t>p61.2</t>
  </si>
  <si>
    <t>Inland water transportation services</t>
  </si>
  <si>
    <t>i40.12</t>
  </si>
  <si>
    <t>Inland water transport</t>
  </si>
  <si>
    <t>p62</t>
  </si>
  <si>
    <t>Air transport services</t>
  </si>
  <si>
    <t>i40.13</t>
  </si>
  <si>
    <t>Air transport</t>
  </si>
  <si>
    <t>p63</t>
  </si>
  <si>
    <t>Supporting and auxiliary transport services; travel agency services</t>
  </si>
  <si>
    <t>i40.2</t>
  </si>
  <si>
    <t>Supporting and auxiliary transport activities; activities of travel agencies</t>
  </si>
  <si>
    <t>p64</t>
  </si>
  <si>
    <t>Post and telecommunication services</t>
  </si>
  <si>
    <t>i40.3</t>
  </si>
  <si>
    <t>Post and telecommunications</t>
  </si>
  <si>
    <t>p65</t>
  </si>
  <si>
    <t>Financial intermediation services, except insurance and pension funding services</t>
  </si>
  <si>
    <t>i41</t>
  </si>
  <si>
    <t>Financial intermediation, except insurance and pension funding</t>
  </si>
  <si>
    <t>p66</t>
  </si>
  <si>
    <t>Insurance and pension funding services, except compulsory social security services</t>
  </si>
  <si>
    <t>i45</t>
  </si>
  <si>
    <t>Insurance and pension funding, except compulsory social security</t>
  </si>
  <si>
    <t>p45.w</t>
  </si>
  <si>
    <t>Secondary construction material for treatment, Re-processing of secondary construction material into aggregates</t>
  </si>
  <si>
    <t>p67</t>
  </si>
  <si>
    <t>Services auxiliary to financial intermediation</t>
  </si>
  <si>
    <t>i45.w</t>
  </si>
  <si>
    <t>Re-processing of secondary construction material into aggregates</t>
  </si>
  <si>
    <t>Activities auxiliary to financial intermediation</t>
  </si>
  <si>
    <t>p70</t>
  </si>
  <si>
    <t>Real estate services</t>
  </si>
  <si>
    <t>i50.a</t>
  </si>
  <si>
    <t>Real estate activities</t>
  </si>
  <si>
    <t>p71</t>
  </si>
  <si>
    <t>Renting services of machinery and equipment without operator and of personal and household goods</t>
  </si>
  <si>
    <t>i50.b</t>
  </si>
  <si>
    <t>Renting of machinery and equipment without operator and of personal and household goods</t>
  </si>
  <si>
    <t>p72</t>
  </si>
  <si>
    <t>Computer and related services</t>
  </si>
  <si>
    <t>i51</t>
  </si>
  <si>
    <t>Computer and related activities</t>
  </si>
  <si>
    <t>p73</t>
  </si>
  <si>
    <t>Research and development services</t>
  </si>
  <si>
    <t>i52</t>
  </si>
  <si>
    <t>Research and development</t>
  </si>
  <si>
    <t>p74</t>
  </si>
  <si>
    <t>Other business services</t>
  </si>
  <si>
    <t>i55</t>
  </si>
  <si>
    <t>Other business activities</t>
  </si>
  <si>
    <t>p75</t>
  </si>
  <si>
    <t>Public administration and defence services; compulsory social security services</t>
  </si>
  <si>
    <t>i60.1</t>
  </si>
  <si>
    <t>Public administration and defence; compulsory social security</t>
  </si>
  <si>
    <t>p80</t>
  </si>
  <si>
    <t>Education services</t>
  </si>
  <si>
    <t>i60.2</t>
  </si>
  <si>
    <t>Education</t>
  </si>
  <si>
    <t>p85</t>
  </si>
  <si>
    <t>Health and social work services</t>
  </si>
  <si>
    <t>i60.3</t>
  </si>
  <si>
    <t>Health and social work</t>
  </si>
  <si>
    <t>p91</t>
  </si>
  <si>
    <t>Membership organisation services n.e.c.</t>
  </si>
  <si>
    <t>i61.1</t>
  </si>
  <si>
    <t>Activities of membership organisation n.e.c.</t>
  </si>
  <si>
    <t>p92</t>
  </si>
  <si>
    <t>Recreational, cultural and sporting services</t>
  </si>
  <si>
    <t>i61.2</t>
  </si>
  <si>
    <t>Recreational, cultural and sporting activities</t>
  </si>
  <si>
    <t>p93</t>
  </si>
  <si>
    <t>Other services</t>
  </si>
  <si>
    <t>i62</t>
  </si>
  <si>
    <t>Other service activities</t>
  </si>
  <si>
    <t>p95</t>
  </si>
  <si>
    <t>Private households with employed persons</t>
  </si>
  <si>
    <t>i63</t>
  </si>
  <si>
    <t>p99</t>
  </si>
  <si>
    <t>Extra-territorial organizations and bodies</t>
  </si>
  <si>
    <t>i64</t>
  </si>
  <si>
    <t>i65</t>
  </si>
  <si>
    <t>i66</t>
  </si>
  <si>
    <t>i67</t>
  </si>
  <si>
    <t>i70</t>
  </si>
  <si>
    <t>i71</t>
  </si>
  <si>
    <t>i72</t>
  </si>
  <si>
    <t>i73</t>
  </si>
  <si>
    <t>i74</t>
  </si>
  <si>
    <t>i75</t>
  </si>
  <si>
    <t>i80</t>
  </si>
  <si>
    <t>i85</t>
  </si>
  <si>
    <t>p90.1.a</t>
  </si>
  <si>
    <t>Food waste for treatment: incineration</t>
  </si>
  <si>
    <t>i90.1.a</t>
  </si>
  <si>
    <t>Incineration of waste: Food</t>
  </si>
  <si>
    <t>p90.1.b</t>
  </si>
  <si>
    <t>Paper waste for treatment: incineration</t>
  </si>
  <si>
    <t>i90.1.b</t>
  </si>
  <si>
    <t>Incineration of waste: Paper</t>
  </si>
  <si>
    <t>p90.1.c</t>
  </si>
  <si>
    <t>Plastic waste for treatment: incineration</t>
  </si>
  <si>
    <t>i90.1.c</t>
  </si>
  <si>
    <t>Incineration of waste: Plastic</t>
  </si>
  <si>
    <t>p40.2.a</t>
  </si>
  <si>
    <t>Coke oven gas</t>
  </si>
  <si>
    <t>p90.1.d</t>
  </si>
  <si>
    <t>Intert/metal waste for treatment: incineration</t>
  </si>
  <si>
    <t>i90.1.d</t>
  </si>
  <si>
    <t>Incineration of waste: Metals and Inert materials</t>
  </si>
  <si>
    <t>p40.2.b</t>
  </si>
  <si>
    <t>Blast Furnace Gas</t>
  </si>
  <si>
    <t>p90.1.e</t>
  </si>
  <si>
    <t>Textiles waste for treatment: incineration</t>
  </si>
  <si>
    <t>i90.1.e</t>
  </si>
  <si>
    <t>Incineration of waste: Textiles</t>
  </si>
  <si>
    <t>p40.2.c</t>
  </si>
  <si>
    <t>Oxygen Steel Furnace Gas</t>
  </si>
  <si>
    <t>p90.1.f</t>
  </si>
  <si>
    <t>Wood waste for treatment: incineration</t>
  </si>
  <si>
    <t>i90.1.f</t>
  </si>
  <si>
    <t>Incineration of waste: Wood</t>
  </si>
  <si>
    <t>p40.2.d</t>
  </si>
  <si>
    <t>Gas Works Gas</t>
  </si>
  <si>
    <t>p90.1.g</t>
  </si>
  <si>
    <t>Oil/hazardous waste for treatment: incineration</t>
  </si>
  <si>
    <t>i90.1.g</t>
  </si>
  <si>
    <t>Incineration of waste: Oil/Hazardous waste</t>
  </si>
  <si>
    <t>p40.2.e</t>
  </si>
  <si>
    <t>Biogas</t>
  </si>
  <si>
    <t>p90.2.a</t>
  </si>
  <si>
    <t>Food waste for treatment: biogasification and land application</t>
  </si>
  <si>
    <t>i90.3.a</t>
  </si>
  <si>
    <t>Biogasification of food waste, incl. land application</t>
  </si>
  <si>
    <t>p90.2.b</t>
  </si>
  <si>
    <t>Paper waste for treatment: biogasification and land application</t>
  </si>
  <si>
    <t>i90.3.b</t>
  </si>
  <si>
    <t>Biogasification of paper, incl. land application</t>
  </si>
  <si>
    <t>p90.2.c</t>
  </si>
  <si>
    <t>Sewage sludge for treatment: biogasification and land application</t>
  </si>
  <si>
    <t>i90.3.c</t>
  </si>
  <si>
    <t>Biogasification of sewage slugde, incl. land application</t>
  </si>
  <si>
    <t>p90.3.a</t>
  </si>
  <si>
    <t>Food waste for treatment: composting and land application</t>
  </si>
  <si>
    <t>i90.4.a</t>
  </si>
  <si>
    <t>Composting of food waste, incl. land application</t>
  </si>
  <si>
    <t>p90.3.b</t>
  </si>
  <si>
    <t>Paper and wood waste for treatment: composting and land application</t>
  </si>
  <si>
    <t>i90.4.b</t>
  </si>
  <si>
    <t>Composting of paper and wood, incl. land application</t>
  </si>
  <si>
    <t>p90.4.a</t>
  </si>
  <si>
    <t>Food waste for treatment: waste water treatment</t>
  </si>
  <si>
    <t>i90.5.a</t>
  </si>
  <si>
    <t>Waste water treatment, food</t>
  </si>
  <si>
    <t>p90.4.b</t>
  </si>
  <si>
    <t>Other waste for treatment: waste water treatment</t>
  </si>
  <si>
    <t>i90.5.b</t>
  </si>
  <si>
    <t>Waste water treatment, other</t>
  </si>
  <si>
    <t>p90.5.a</t>
  </si>
  <si>
    <t>Food waste for treatment: landfill</t>
  </si>
  <si>
    <t>i90.6.a</t>
  </si>
  <si>
    <t>Landfill of waste: Food</t>
  </si>
  <si>
    <t>p90.5.b</t>
  </si>
  <si>
    <t>Paper for treatment: landfill</t>
  </si>
  <si>
    <t>i90.6.b</t>
  </si>
  <si>
    <t>Landfill of waste: Paper</t>
  </si>
  <si>
    <t>p90.5.c</t>
  </si>
  <si>
    <t>Plastic waste for treatment: landfill</t>
  </si>
  <si>
    <t>i90.6.c</t>
  </si>
  <si>
    <t>Landfill of waste: Plastic</t>
  </si>
  <si>
    <t>p90.5.d</t>
  </si>
  <si>
    <t>Inert/metal/hazardous waste for treatment: landfill</t>
  </si>
  <si>
    <t>i90.6.d</t>
  </si>
  <si>
    <t>Landfill of waste: Inert/metal/hazardous</t>
  </si>
  <si>
    <t>p90.5.e</t>
  </si>
  <si>
    <t>Textiles waste for treatment: landfill</t>
  </si>
  <si>
    <t>i90.6.e</t>
  </si>
  <si>
    <t>Landfill of waste: Textiles</t>
  </si>
  <si>
    <t>p90.5.f</t>
  </si>
  <si>
    <t>Wood waste for treatment: landfill</t>
  </si>
  <si>
    <t>i90.6.f</t>
  </si>
  <si>
    <t>Landfill of waste: Wood</t>
  </si>
  <si>
    <t>i91</t>
  </si>
  <si>
    <t>i92</t>
  </si>
  <si>
    <t>i93</t>
  </si>
  <si>
    <t>i95</t>
  </si>
  <si>
    <t>i99</t>
  </si>
  <si>
    <t>m01</t>
  </si>
  <si>
    <t>Import</t>
  </si>
  <si>
    <t>y01</t>
  </si>
  <si>
    <t>Final consumption expenditure by households</t>
  </si>
  <si>
    <t>y02.a</t>
  </si>
  <si>
    <t>Final consumption expenditure by non-profit organisations serving households (NPISH)</t>
  </si>
  <si>
    <t>y02.b</t>
  </si>
  <si>
    <t>Final consumption expenditure by government</t>
  </si>
  <si>
    <t>y04</t>
  </si>
  <si>
    <t>Gross fixed capital formation</t>
  </si>
  <si>
    <t>y05.a</t>
  </si>
  <si>
    <t>Changes in inventories</t>
  </si>
  <si>
    <t>y05.b</t>
  </si>
  <si>
    <t>Changes in valuables</t>
  </si>
  <si>
    <t>y06</t>
  </si>
  <si>
    <t>Export</t>
  </si>
  <si>
    <t>Name of script used</t>
  </si>
  <si>
    <t>True</t>
  </si>
  <si>
    <t>Construct</t>
  </si>
  <si>
    <t>Description</t>
  </si>
  <si>
    <t>Property 1</t>
  </si>
  <si>
    <t>Value 1</t>
  </si>
  <si>
    <t>Property 2</t>
  </si>
  <si>
    <t>Value 2</t>
  </si>
  <si>
    <t>Property 3</t>
  </si>
  <si>
    <t>Value 3</t>
  </si>
  <si>
    <t>Property 4</t>
  </si>
  <si>
    <t>Value 4</t>
  </si>
  <si>
    <t>Property 5</t>
  </si>
  <si>
    <t>Value 5</t>
  </si>
  <si>
    <t>Property 6</t>
  </si>
  <si>
    <t>Value 6</t>
  </si>
  <si>
    <t>Property 7</t>
  </si>
  <si>
    <t>Value 7</t>
  </si>
  <si>
    <t>Property 8</t>
  </si>
  <si>
    <t>Value 8</t>
  </si>
  <si>
    <t>Property 9</t>
  </si>
  <si>
    <t>Value 9</t>
  </si>
  <si>
    <t>Property 10</t>
  </si>
  <si>
    <t>Value 10</t>
  </si>
  <si>
    <t>Property 11</t>
  </si>
  <si>
    <t>Value 11</t>
  </si>
  <si>
    <t>Property 12</t>
  </si>
  <si>
    <t>Value 12</t>
  </si>
  <si>
    <t>Fixed global parameters</t>
  </si>
  <si>
    <t>Parameter 1</t>
  </si>
  <si>
    <t>Parameter 2</t>
  </si>
  <si>
    <t>Parameter 3</t>
  </si>
  <si>
    <t>Parameter 4</t>
  </si>
  <si>
    <t>Parameter 5</t>
  </si>
  <si>
    <t>Parameter 6</t>
  </si>
  <si>
    <t>Parameter 7</t>
  </si>
  <si>
    <t>Parameter 8</t>
  </si>
  <si>
    <t>Parameter 9</t>
  </si>
  <si>
    <t>Parameter 10</t>
  </si>
  <si>
    <t>Parameter 11</t>
  </si>
  <si>
    <t>Parameter 12</t>
  </si>
  <si>
    <t>Maximum number of scenarios:</t>
  </si>
  <si>
    <t>Scenario name:</t>
  </si>
  <si>
    <t>Name of script used:</t>
  </si>
  <si>
    <t>Description:</t>
  </si>
  <si>
    <t>Selection and Control Parameters</t>
  </si>
  <si>
    <t>Number of FD categories</t>
  </si>
  <si>
    <t>Property 13</t>
  </si>
  <si>
    <t>Value 13</t>
  </si>
  <si>
    <t>Property 14</t>
  </si>
  <si>
    <t>Value 14</t>
  </si>
  <si>
    <t>Property 15</t>
  </si>
  <si>
    <t>Value 15</t>
  </si>
  <si>
    <t>Parameter 13</t>
  </si>
  <si>
    <t>Parameter 14</t>
  </si>
  <si>
    <t>Parameter 15</t>
  </si>
  <si>
    <t xml:space="preserve"> </t>
  </si>
  <si>
    <t>AdjustData</t>
  </si>
  <si>
    <t>MRIO</t>
  </si>
  <si>
    <t>All properties with entry not null must have a value, else the scripts will not run.</t>
  </si>
  <si>
    <t>Index Python</t>
  </si>
  <si>
    <t>EXIOBASEv2 Industry List (163)</t>
  </si>
  <si>
    <t>EXIOBASEv2 Product List (200)</t>
  </si>
  <si>
    <t>DataBase</t>
  </si>
  <si>
    <t>Regions</t>
  </si>
  <si>
    <t>Layer</t>
  </si>
  <si>
    <t>Mon</t>
  </si>
  <si>
    <t>Datestamp</t>
  </si>
  <si>
    <t>EXIOBASE3</t>
  </si>
  <si>
    <t>HR</t>
  </si>
  <si>
    <t>Croatia</t>
  </si>
  <si>
    <t>HRV</t>
  </si>
  <si>
    <t>Taxes less subsidies on products purchased: Total</t>
  </si>
  <si>
    <t>n/a</t>
  </si>
  <si>
    <t>Other net taxes on production</t>
  </si>
  <si>
    <t>Taxes on products purchased</t>
  </si>
  <si>
    <t>Subsidies on products purchased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</si>
  <si>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</si>
  <si>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</si>
  <si>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</si>
  <si>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Total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</si>
  <si>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</si>
  <si>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</si>
  <si>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</si>
  <si>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</si>
  <si>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</si>
  <si>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</si>
  <si>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</si>
  <si>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</si>
  <si>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</si>
  <si>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</si>
  <si>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</si>
  <si>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</si>
  <si>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</si>
  <si>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</si>
  <si>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</si>
  <si>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</si>
  <si>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</si>
  <si>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</si>
  <si>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</si>
  <si>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</si>
  <si>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</si>
  <si>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</si>
  <si>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</si>
  <si>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</si>
  <si>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</si>
  <si>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</si>
  <si>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</si>
  <si>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</si>
  <si>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</si>
  <si>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</si>
  <si>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</si>
  <si>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</si>
  <si>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</si>
  <si>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</si>
  <si>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</si>
  <si>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</si>
  <si>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</si>
  <si>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</si>
  <si>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</si>
  <si>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</si>
  <si>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</si>
  <si>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</si>
  <si>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</si>
  <si>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</si>
  <si>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</si>
  <si>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</si>
  <si>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</si>
  <si>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</si>
  <si>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</si>
  <si>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</si>
  <si>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</si>
  <si>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</si>
  <si>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</si>
  <si>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</si>
  <si>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</si>
  <si>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</si>
  <si>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</si>
  <si>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</si>
  <si>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</si>
  <si>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</si>
  <si>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</si>
  <si>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</si>
  <si>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</si>
  <si>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</si>
  <si>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</si>
  <si>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</si>
  <si>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</si>
  <si>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</si>
  <si>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</si>
  <si>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</si>
  <si>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</si>
  <si>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</si>
  <si>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</si>
  <si>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</si>
  <si>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</si>
  <si>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</si>
  <si>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</si>
  <si>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</si>
  <si>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</si>
  <si>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</si>
  <si>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</si>
  <si>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</si>
  <si>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</si>
  <si>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</si>
  <si>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</si>
  <si>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</si>
  <si>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</si>
  <si>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</si>
  <si>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</si>
  <si>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</si>
  <si>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</si>
  <si>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</si>
  <si>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</si>
  <si>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</si>
  <si>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</si>
  <si>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</si>
  <si>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</si>
  <si>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</si>
  <si>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</si>
  <si>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</si>
  <si>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</si>
  <si>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</si>
  <si>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</si>
  <si>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</si>
  <si>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</si>
  <si>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</si>
  <si>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</si>
  <si>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</si>
  <si>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</si>
  <si>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</si>
  <si>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</si>
  <si>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</si>
  <si>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</si>
  <si>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</si>
  <si>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</si>
  <si>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</si>
  <si>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</si>
  <si>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</si>
  <si>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</si>
  <si>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</si>
  <si>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</si>
  <si>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</si>
  <si>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</si>
  <si>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</si>
  <si>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</si>
  <si>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</si>
  <si>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</si>
  <si>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</si>
  <si>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</si>
  <si>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</si>
  <si>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</si>
  <si>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</si>
  <si>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</si>
  <si>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</si>
  <si>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</si>
  <si>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</si>
  <si>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</si>
  <si>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</si>
  <si>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</si>
  <si>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</si>
  <si>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</si>
  <si>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</si>
  <si>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</si>
  <si>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</si>
  <si>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</si>
  <si>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</si>
  <si>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</si>
  <si>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</si>
  <si>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</si>
  <si>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</si>
  <si>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</si>
  <si>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</si>
  <si>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</si>
  <si>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</si>
  <si>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</si>
  <si>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</si>
  <si>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</si>
  <si>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</si>
  <si>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</si>
  <si>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</si>
  <si>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</si>
  <si>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</si>
  <si>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</si>
  <si>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</si>
  <si>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</si>
  <si>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</si>
  <si>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</si>
  <si>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</si>
  <si>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</si>
  <si>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</si>
  <si>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</si>
  <si>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</si>
  <si>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</si>
  <si>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</si>
  <si>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</si>
  <si>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</si>
  <si>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</si>
  <si>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</si>
  <si>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</si>
  <si>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</si>
  <si>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</si>
  <si>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</si>
  <si>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</si>
  <si>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</si>
  <si>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</si>
  <si>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</si>
  <si>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</si>
  <si>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</si>
  <si>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</si>
  <si>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</si>
  <si>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</si>
  <si>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</si>
  <si>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</si>
  <si>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</si>
  <si>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</si>
  <si>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</si>
  <si>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</si>
  <si>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</si>
  <si>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</si>
  <si>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</si>
  <si>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</si>
  <si>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</si>
  <si>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</si>
  <si>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</si>
  <si>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</si>
  <si>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</si>
  <si>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</si>
  <si>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</si>
  <si>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</si>
  <si>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</si>
  <si>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</si>
  <si>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</si>
  <si>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</si>
  <si>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</si>
  <si>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</si>
  <si>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</si>
  <si>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</si>
  <si>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</si>
  <si>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</si>
  <si>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</si>
  <si>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</si>
  <si>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</si>
  <si>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</si>
  <si>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</si>
  <si>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</si>
  <si>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</si>
  <si>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</si>
  <si>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</si>
  <si>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</si>
  <si>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</si>
  <si>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</si>
  <si>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</si>
  <si>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</si>
  <si>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</si>
  <si>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</si>
  <si>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</si>
  <si>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</si>
  <si>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</si>
  <si>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</si>
  <si>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</si>
  <si>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</si>
  <si>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</si>
  <si>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</si>
  <si>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</si>
  <si>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</si>
  <si>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</si>
  <si>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</si>
  <si>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</si>
  <si>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</si>
  <si>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</si>
  <si>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</si>
  <si>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</si>
  <si>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</si>
  <si>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</si>
  <si>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</si>
  <si>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</si>
  <si>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</si>
  <si>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</si>
  <si>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</si>
  <si>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</si>
  <si>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</si>
  <si>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</si>
  <si>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</si>
  <si>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</si>
  <si>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</si>
  <si>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</si>
  <si>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</si>
  <si>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</si>
  <si>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</si>
  <si>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</si>
  <si>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</si>
  <si>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</si>
  <si>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</si>
  <si>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</si>
  <si>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</si>
  <si>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</si>
  <si>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</si>
  <si>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</si>
  <si>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</si>
  <si>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</si>
  <si>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</si>
  <si>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</si>
  <si>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</si>
  <si>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</si>
  <si>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</si>
  <si>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</si>
  <si>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</si>
  <si>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</si>
  <si>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</si>
  <si>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</si>
  <si>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</si>
  <si>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</si>
  <si>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</si>
  <si>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</si>
  <si>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</si>
  <si>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</si>
  <si>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</si>
  <si>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</si>
  <si>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</si>
  <si>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</si>
  <si>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</si>
  <si>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</si>
  <si>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</si>
  <si>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</si>
  <si>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</si>
  <si>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</si>
  <si>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</si>
  <si>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</si>
  <si>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</si>
  <si>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</si>
  <si>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</si>
  <si>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</si>
  <si>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</si>
  <si>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</si>
  <si>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</si>
  <si>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</si>
  <si>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</si>
  <si>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</si>
  <si>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</si>
  <si>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</si>
  <si>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</si>
  <si>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</si>
  <si>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</si>
  <si>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</si>
  <si>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</si>
  <si>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</si>
  <si>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</si>
  <si>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</si>
  <si>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</si>
  <si>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</si>
  <si>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</si>
  <si>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</si>
  <si>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</si>
  <si>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</si>
  <si>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</si>
  <si>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</si>
  <si>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</si>
  <si>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</si>
  <si>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</si>
  <si>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</si>
  <si>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</si>
  <si>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</si>
  <si>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</si>
  <si>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</si>
  <si>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</si>
  <si>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</si>
  <si>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</si>
  <si>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</si>
  <si>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</si>
  <si>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</si>
  <si>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</si>
  <si>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</si>
  <si>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</si>
  <si>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</si>
  <si>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</si>
  <si>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</si>
  <si>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</si>
  <si>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</si>
  <si>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</si>
  <si>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</si>
  <si>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</si>
  <si>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</si>
  <si>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</si>
  <si>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</si>
  <si>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</si>
  <si>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</si>
  <si>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</si>
  <si>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</si>
  <si>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</si>
  <si>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</si>
  <si>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</si>
  <si>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</si>
  <si>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</si>
  <si>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</si>
  <si>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</si>
  <si>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</si>
  <si>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</si>
  <si>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</si>
  <si>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</si>
  <si>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</si>
  <si>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</si>
  <si>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</si>
  <si>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</si>
  <si>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</si>
  <si>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</si>
  <si>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</si>
  <si>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</si>
  <si>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</si>
  <si>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</si>
  <si>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</si>
  <si>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</si>
  <si>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</si>
  <si>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</si>
  <si>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</si>
  <si>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</si>
  <si>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</si>
  <si>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</si>
  <si>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</si>
  <si>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</si>
  <si>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</si>
  <si>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</si>
  <si>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</si>
  <si>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</si>
  <si>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</si>
  <si>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</si>
  <si>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</si>
  <si>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</si>
  <si>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</si>
  <si>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</si>
  <si>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</si>
  <si>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</si>
  <si>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</si>
  <si>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</si>
  <si>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</si>
  <si>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</si>
  <si>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</si>
  <si>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</si>
  <si>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</si>
  <si>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</si>
  <si>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</si>
  <si>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</si>
  <si>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</si>
  <si>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</si>
  <si>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</si>
  <si>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</si>
  <si>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water</t>
  </si>
  <si>
    <t>N2O - agriculture - air</t>
  </si>
  <si>
    <t>NH3 - agriculture - air</t>
  </si>
  <si>
    <t>NOX - agriculture - air</t>
  </si>
  <si>
    <t>P - agriculture - soil</t>
  </si>
  <si>
    <t>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</si>
  <si>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</si>
  <si>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</si>
  <si>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</si>
  <si>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</si>
  <si>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</si>
  <si>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</si>
  <si>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</si>
  <si>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</si>
  <si>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</si>
  <si>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</si>
  <si>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</si>
  <si>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</si>
  <si>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</si>
  <si>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</si>
  <si>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Land use - Arable Land - Rice</t>
  </si>
  <si>
    <t>nature</t>
  </si>
  <si>
    <t>Land use - Arable Land - Wheat</t>
  </si>
  <si>
    <t>Land use - Arable Land - Other cereals</t>
  </si>
  <si>
    <t>Land use - Arable Land - Vegetables, fruits, nuts</t>
  </si>
  <si>
    <t>Land use - Arable Land - Oil crops</t>
  </si>
  <si>
    <t>Land use - Arable Land - Sugar crops</t>
  </si>
  <si>
    <t>Land use - Arable Land - Fibres</t>
  </si>
  <si>
    <t>Land use - Arable Land - Other crops</t>
  </si>
  <si>
    <t>Land use - Arable Land - Fodder crops</t>
  </si>
  <si>
    <t>Land use - Permanent pasture</t>
  </si>
  <si>
    <t>Used Forest Land - Industrial roundwood</t>
  </si>
  <si>
    <t>Used Forest Land - Wood fuel</t>
  </si>
  <si>
    <t>Used Other land - Woodfuel</t>
  </si>
  <si>
    <t>Infrastructure Land</t>
  </si>
  <si>
    <t>Nature Inputs: Anthracite</t>
  </si>
  <si>
    <t>Nature Inputs: Coking Coal</t>
  </si>
  <si>
    <t>Nature Inputs: Other Bituminous Coal</t>
  </si>
  <si>
    <t>Nature Inputs: Sub-Bituminous Coal</t>
  </si>
  <si>
    <t>Nature Inputs: Lignite/Brown Coal</t>
  </si>
  <si>
    <t>Nature Inputs: Peat</t>
  </si>
  <si>
    <t>Nature Inputs: Crude petroleum and services related to crude oil extraction, excluding surveying</t>
  </si>
  <si>
    <t>Nature Inputs: Natural gas and services related to natural gas extraction, excluding surveying</t>
  </si>
  <si>
    <t>Nature Inputs: Natural Gas Liquids</t>
  </si>
  <si>
    <t>Nature Inputs: Other Hydrocarbons</t>
  </si>
  <si>
    <t>Nature Inputs: Uranium and thorium ores (12)</t>
  </si>
  <si>
    <t>Nature Inputs: Electricity by hydro</t>
  </si>
  <si>
    <t>Nature Inputs: Electricity by wind</t>
  </si>
  <si>
    <t>Nature Inputs: Electricity by solar photovoltaic</t>
  </si>
  <si>
    <t>Nature Inputs: Electricity by solar thermal</t>
  </si>
  <si>
    <t>Nature Inputs: Electricity by tide, wave, ocean</t>
  </si>
  <si>
    <t>Nature Inputs: Electricity by Geothermal</t>
  </si>
  <si>
    <t>Nature Inputs: Energy inputs to cultiavted biomass</t>
  </si>
  <si>
    <t>Nature Inputs: Other sources</t>
  </si>
  <si>
    <t>Emission Relevant Energy Carrier Anthracite</t>
  </si>
  <si>
    <t>Emission Relevant Energy Carrier Aviation Gasoline</t>
  </si>
  <si>
    <t>Emission Relevant Energy Carrier BKB/Peat Briquettes</t>
  </si>
  <si>
    <t>Emission Relevant Energy Carrier Biodiesels</t>
  </si>
  <si>
    <t>Emission Relevant Energy Carrier Biogas</t>
  </si>
  <si>
    <t>Emission Relevant Energy Carrier Biogasoline</t>
  </si>
  <si>
    <t>Emission Relevant Energy Carrier Bitumen</t>
  </si>
  <si>
    <t>Emission Relevant Energy Carrier Blast Furnace Gas</t>
  </si>
  <si>
    <t>Emission Relevant Energy Carrier Charcoal</t>
  </si>
  <si>
    <t>Emission Relevant Energy Carrier Coal Tar</t>
  </si>
  <si>
    <t>Emission Relevant Energy Carrier Coke Oven Coke</t>
  </si>
  <si>
    <t>Emission Relevant Energy Carrier Coke oven gas</t>
  </si>
  <si>
    <t>Emission Relevant Energy Carrier Coking Coal</t>
  </si>
  <si>
    <t>Emission Relevant Energy Carrier Crops nec</t>
  </si>
  <si>
    <t>Emission Relevant Energy Carrier Crude petroleum and services related to crude oil extraction, excluding surveying</t>
  </si>
  <si>
    <t>Emission Relevant Energy Carrier Ethane</t>
  </si>
  <si>
    <t>Emission Relevant Energy Carrier Food products nec</t>
  </si>
  <si>
    <t>Emission Relevant Energy Carrier Food waste for treatment: incineration</t>
  </si>
  <si>
    <t>Emission Relevant Energy Carrier Gas Coke</t>
  </si>
  <si>
    <t>Emission Relevant Energy Carrier Gas Works Gas</t>
  </si>
  <si>
    <t>Emission Relevant Energy Carrier Gas/Diesel Oil</t>
  </si>
  <si>
    <t>Emission Relevant Energy Carrier Gasoline Type Jet Fuel</t>
  </si>
  <si>
    <t>Emission Relevant Energy Carrier Heavy Fuel Oil</t>
  </si>
  <si>
    <t>Emission Relevant Energy Carrier Intert/metal waste for treatment: incineration</t>
  </si>
  <si>
    <t>Emission Relevant Energy Carrier Kerosene</t>
  </si>
  <si>
    <t>Emission Relevant Energy Carrier Kerosene Type Jet Fuel</t>
  </si>
  <si>
    <t>Emission Relevant Energy Carrier Lignite/Brown Coal</t>
  </si>
  <si>
    <t>Emission Relevant Energy Carrier Liquefied Petroleum Gases (LPG)</t>
  </si>
  <si>
    <t>Emission Relevant Energy Carrier Lubricants</t>
  </si>
  <si>
    <t>Emission Relevant Energy Carrier Manure (biogas treatment)</t>
  </si>
  <si>
    <t>Emission Relevant Energy Carrier Manure (conventional treatment)</t>
  </si>
  <si>
    <t>Emission Relevant Energy Carrier Motor Gasoline</t>
  </si>
  <si>
    <t>Emission Relevant Energy Carrier Naphtha</t>
  </si>
  <si>
    <t>Emission Relevant Energy Carrier Natural Gas Liquids</t>
  </si>
  <si>
    <t>Emission Relevant Energy Carrier Natural gas and services related to natural gas extraction, excluding surveying</t>
  </si>
  <si>
    <t>Emission Relevant Energy Carrier Non-specified Petroleum Products</t>
  </si>
  <si>
    <t>Emission Relevant Energy Carrier Oil/hazardous waste for treatment: incineration</t>
  </si>
  <si>
    <t>Emission Relevant Energy Carrier Other Bituminous Coal</t>
  </si>
  <si>
    <t>Emission Relevant Energy Carrier Other Hydrocarbons</t>
  </si>
  <si>
    <t>Emission Relevant Energy Carrier Other Liquid Biofuels</t>
  </si>
  <si>
    <t>Emission Relevant Energy Carrier Oxygen Steel Furnace Gas</t>
  </si>
  <si>
    <t>Emission Relevant Energy Carrier Paper waste for treatment: incineration</t>
  </si>
  <si>
    <t>Emission Relevant Energy Carrier Patent Fuel</t>
  </si>
  <si>
    <t>Emission Relevant Energy Carrier Peat</t>
  </si>
  <si>
    <t>Emission Relevant Energy Carrier Petroleum Coke</t>
  </si>
  <si>
    <t>Emission Relevant Energy Carrier Plastic waste for treatment: incineration</t>
  </si>
  <si>
    <t>Emission Relevant Energy Carrier Products of forestry, logging and related services (02)</t>
  </si>
  <si>
    <t>Emission Relevant Energy Carrier Pulp</t>
  </si>
  <si>
    <t>Emission Relevant Energy Carrier Refinery Gas</t>
  </si>
  <si>
    <t>Emission Relevant Energy Carrier Secondary paper for treatment, Re-processing of secondary paper into new pulp</t>
  </si>
  <si>
    <t>Emission Relevant Energy Carrier Sub-Bituminous Coal</t>
  </si>
  <si>
    <t>Emission Relevant Energy Carrier Sugar</t>
  </si>
  <si>
    <t>Emission Relevant Energy Carrier Textiles waste for treatment: incineration</t>
  </si>
  <si>
    <t>Emission Relevant Energy Carrier White Spirit &amp; SBP</t>
  </si>
  <si>
    <t>Emission Relevant Energy Carrier Wood material for treatment, Re-processing of secondary wood material into new wood material</t>
  </si>
  <si>
    <t>Emission Relevant Energy Carrier Wood waste for treatment: incineration</t>
  </si>
  <si>
    <t>Energy Carrier Supply Additives/Blending Components</t>
  </si>
  <si>
    <t>Energy Carrier Supply Anthracite</t>
  </si>
  <si>
    <t>Energy Carrier Supply Aviation Gasoline</t>
  </si>
  <si>
    <t>Energy Carrier Supply BKB/Peat Briquettes</t>
  </si>
  <si>
    <t>Energy Carrier Supply Biodiesels</t>
  </si>
  <si>
    <t>Energy Carrier Supply Biogas</t>
  </si>
  <si>
    <t>Energy Carrier Supply Biogasoline</t>
  </si>
  <si>
    <t>Energy Carrier Supply Bitumen</t>
  </si>
  <si>
    <t>Energy Carrier Supply Blast Furnace Gas</t>
  </si>
  <si>
    <t>Energy Carrier Supply Charcoal</t>
  </si>
  <si>
    <t>Energy Carrier Supply Coal Tar</t>
  </si>
  <si>
    <t>Energy Carrier Supply Coke Oven Coke</t>
  </si>
  <si>
    <t>Energy Carrier Supply Coke oven gas</t>
  </si>
  <si>
    <t>Energy Carrier Supply Coking Coal</t>
  </si>
  <si>
    <t>Energy Carrier Supply Crops nec</t>
  </si>
  <si>
    <t>Energy Carrier Supply Crude petroleum and services related to crude oil extraction, excluding surveying</t>
  </si>
  <si>
    <t>Energy Carrier Supply Electricity by Geothermal</t>
  </si>
  <si>
    <t>Energy Carrier Supply Electricity by biomass and waste</t>
  </si>
  <si>
    <t>Energy Carrier Supply Electricity by coal</t>
  </si>
  <si>
    <t>Energy Carrier Supply Electricity by gas</t>
  </si>
  <si>
    <t>Energy Carrier Supply Electricity by hydro</t>
  </si>
  <si>
    <t>Energy Carrier Supply Electricity by nuclear</t>
  </si>
  <si>
    <t>Energy Carrier Supply Electricity by petroleum and other oil derivatives</t>
  </si>
  <si>
    <t>Energy Carrier Supply Electricity by solar photovoltaic</t>
  </si>
  <si>
    <t>Energy Carrier Supply Electricity by solar thermal</t>
  </si>
  <si>
    <t>Energy Carrier Supply Electricity by tide, wave, ocean</t>
  </si>
  <si>
    <t>Energy Carrier Supply Electricity by wind</t>
  </si>
  <si>
    <t>Energy Carrier Supply Electricity nec</t>
  </si>
  <si>
    <t>Energy Carrier Supply Ethane</t>
  </si>
  <si>
    <t>Energy Carrier Supply Food products nec</t>
  </si>
  <si>
    <t>Energy Carrier Supply Food waste for treatment: incineration</t>
  </si>
  <si>
    <t>Energy Carrier Supply Gas Coke</t>
  </si>
  <si>
    <t>Energy Carrier Supply Gas Works Gas</t>
  </si>
  <si>
    <t>Energy Carrier Supply Gas/Diesel Oil</t>
  </si>
  <si>
    <t>Energy Carrier Supply Gasoline Type Jet Fuel</t>
  </si>
  <si>
    <t>Energy Carrier Supply Heavy Fuel Oil</t>
  </si>
  <si>
    <t>Energy Carrier Supply Intert/metal waste for treatment: incineration</t>
  </si>
  <si>
    <t>Energy Carrier Supply Kerosene</t>
  </si>
  <si>
    <t>Energy Carrier Supply Kerosene Type Jet Fuel</t>
  </si>
  <si>
    <t>Energy Carrier Supply Lignite/Brown Coal</t>
  </si>
  <si>
    <t>Energy Carrier Supply Liquefied Petroleum Gases (LPG)</t>
  </si>
  <si>
    <t>Energy Carrier Supply Lubricants</t>
  </si>
  <si>
    <t>Energy Carrier Supply Manure (biogas treatment)</t>
  </si>
  <si>
    <t>Energy Carrier Supply Manure (conventional treatment)</t>
  </si>
  <si>
    <t>Energy Carrier Supply Motor Gasoline</t>
  </si>
  <si>
    <t>Energy Carrier Supply Naphtha</t>
  </si>
  <si>
    <t>Energy Carrier Supply Natural Gas Liquids</t>
  </si>
  <si>
    <t>Energy Carrier Supply Natural gas and services related to natural gas extraction, excluding surveying</t>
  </si>
  <si>
    <t>Energy Carrier Supply Non-specified Petroleum Products</t>
  </si>
  <si>
    <t>Energy Carrier Supply Nuclear fuel</t>
  </si>
  <si>
    <t>Energy Carrier Supply Oil/hazardous waste for treatment: incineration</t>
  </si>
  <si>
    <t>Energy Carrier Supply Other Bituminous Coal</t>
  </si>
  <si>
    <t>Energy Carrier Supply Other Hydrocarbons</t>
  </si>
  <si>
    <t>Energy Carrier Supply Other Liquid Biofuels</t>
  </si>
  <si>
    <t>Energy Carrier Supply Oxygen Steel Furnace Gas</t>
  </si>
  <si>
    <t>Energy Carrier Supply Paper waste for treatment: incineration</t>
  </si>
  <si>
    <t>Energy Carrier Supply Paraffin Waxes</t>
  </si>
  <si>
    <t>Energy Carrier Supply Patent Fuel</t>
  </si>
  <si>
    <t>Energy Carrier Supply Peat</t>
  </si>
  <si>
    <t>Energy Carrier Supply Petroleum Coke</t>
  </si>
  <si>
    <t>Energy Carrier Supply Plastic waste for treatment: incineration</t>
  </si>
  <si>
    <t>Energy Carrier Supply Products of forestry, logging and related services (02)</t>
  </si>
  <si>
    <t>Energy Carrier Supply Pulp</t>
  </si>
  <si>
    <t>Energy Carrier Supply Refinery Feedstocks</t>
  </si>
  <si>
    <t>Energy Carrier Supply Refinery Gas</t>
  </si>
  <si>
    <t>Energy Carrier Supply Secondary paper for treatment, Re-processing of secondary paper into new pulp</t>
  </si>
  <si>
    <t>Energy Carrier Supply Steam and hot water supply services</t>
  </si>
  <si>
    <t>Energy Carrier Supply Sub-Bituminous Coal</t>
  </si>
  <si>
    <t>Energy Carrier Supply Sugar</t>
  </si>
  <si>
    <t>Energy Carrier Supply Textiles waste for treatment: incineration</t>
  </si>
  <si>
    <t>Energy Carrier Supply Uranium and thorium ores (12)</t>
  </si>
  <si>
    <t>Energy Carrier Supply White Spirit &amp; SBP</t>
  </si>
  <si>
    <t>Energy Carrier Supply Wood material for treatment, Re-processing of secondary wood material into new wood material</t>
  </si>
  <si>
    <t>Energy Carrier Supply Wood waste for treatment: incineration</t>
  </si>
  <si>
    <t>Energy Carrier Use Additives/Blending Components</t>
  </si>
  <si>
    <t>Energy Carrier Use Anthracite</t>
  </si>
  <si>
    <t>Energy Carrier Use Aviation Gasoline</t>
  </si>
  <si>
    <t>Energy Carrier Use BKB/Peat Briquettes</t>
  </si>
  <si>
    <t>Energy Carrier Use Biodiesels</t>
  </si>
  <si>
    <t>Energy Carrier Use Biogas</t>
  </si>
  <si>
    <t>Energy Carrier Use Biogasoline</t>
  </si>
  <si>
    <t>Energy Carrier Use Bitumen</t>
  </si>
  <si>
    <t>Energy Carrier Use Blast Furnace Gas</t>
  </si>
  <si>
    <t>Energy Carrier Use Charcoal</t>
  </si>
  <si>
    <t>Energy Carrier Use Coal Tar</t>
  </si>
  <si>
    <t>Energy Carrier Use Coke Oven Coke</t>
  </si>
  <si>
    <t>Energy Carrier Use Coke oven gas</t>
  </si>
  <si>
    <t>Energy Carrier Use Coking Coal</t>
  </si>
  <si>
    <t>Energy Carrier Use Crops nec</t>
  </si>
  <si>
    <t>Energy Carrier Use Crude petroleum and services related to crude oil extraction, excluding surveying</t>
  </si>
  <si>
    <t>Energy Carrier Use Electricity by Geothermal</t>
  </si>
  <si>
    <t>Energy Carrier Use Electricity by biomass and waste</t>
  </si>
  <si>
    <t>Energy Carrier Use Electricity by coal</t>
  </si>
  <si>
    <t>Energy Carrier Use Electricity by gas</t>
  </si>
  <si>
    <t>Energy Carrier Use Electricity by hydro</t>
  </si>
  <si>
    <t>Energy Carrier Use Electricity by nuclear</t>
  </si>
  <si>
    <t>Energy Carrier Use Electricity by petroleum and other oil derivatives</t>
  </si>
  <si>
    <t>Energy Carrier Use Electricity by solar photovoltaic</t>
  </si>
  <si>
    <t>Energy Carrier Use Electricity by solar thermal</t>
  </si>
  <si>
    <t>Energy Carrier Use Electricity by tide, wave, ocean</t>
  </si>
  <si>
    <t>Energy Carrier Use Electricity by wind</t>
  </si>
  <si>
    <t>Energy Carrier Use Electricity nec</t>
  </si>
  <si>
    <t>Energy Carrier Use Ethane</t>
  </si>
  <si>
    <t>Energy Carrier Use Food products nec</t>
  </si>
  <si>
    <t>Energy Carrier Use Food waste for treatment: incineration</t>
  </si>
  <si>
    <t>Energy Carrier Use Gas Coke</t>
  </si>
  <si>
    <t>Energy Carrier Use Gas Works Gas</t>
  </si>
  <si>
    <t>Energy Carrier Use Gas/Diesel Oil</t>
  </si>
  <si>
    <t>Energy Carrier Use Gasoline Type Jet Fuel</t>
  </si>
  <si>
    <t>Energy Carrier Use Heavy Fuel Oil</t>
  </si>
  <si>
    <t>Energy Carrier Use Intert/metal waste for treatment: incineration</t>
  </si>
  <si>
    <t>Energy Carrier Use Kerosene</t>
  </si>
  <si>
    <t>Energy Carrier Use Kerosene Type Jet Fuel</t>
  </si>
  <si>
    <t>Energy Carrier Use Lignite/Brown Coal</t>
  </si>
  <si>
    <t>Energy Carrier Use Liquefied Petroleum Gases (LPG)</t>
  </si>
  <si>
    <t>Energy Carrier Use Lubricants</t>
  </si>
  <si>
    <t>Energy Carrier Use Manure (biogas treatment)</t>
  </si>
  <si>
    <t>Energy Carrier Use Manure (conventional treatment)</t>
  </si>
  <si>
    <t>Energy Carrier Use Motor Gasoline</t>
  </si>
  <si>
    <t>Energy Carrier Use Naphtha</t>
  </si>
  <si>
    <t>Energy Carrier Use Natural Gas Liquids</t>
  </si>
  <si>
    <t>Energy Carrier Use Natural gas and services related to natural gas extraction, excluding surveying</t>
  </si>
  <si>
    <t>Energy Carrier Use Non-specified Petroleum Products</t>
  </si>
  <si>
    <t>Energy Carrier Use Nuclear fuel</t>
  </si>
  <si>
    <t>Energy Carrier Use Oil/hazardous waste for treatment: incineration</t>
  </si>
  <si>
    <t>Energy Carrier Use Other Bituminous Coal</t>
  </si>
  <si>
    <t>Energy Carrier Use Other Hydrocarbons</t>
  </si>
  <si>
    <t>Energy Carrier Use Other Liquid Biofuels</t>
  </si>
  <si>
    <t>Energy Carrier Use Oxygen Steel Furnace Gas</t>
  </si>
  <si>
    <t>Energy Carrier Use Paper waste for treatment: incineration</t>
  </si>
  <si>
    <t>Energy Carrier Use Paraffin Waxes</t>
  </si>
  <si>
    <t>Energy Carrier Use Patent Fuel</t>
  </si>
  <si>
    <t>Energy Carrier Use Peat</t>
  </si>
  <si>
    <t>Energy Carrier Use Petroleum Coke</t>
  </si>
  <si>
    <t>Energy Carrier Use Plastic waste for treatment: incineration</t>
  </si>
  <si>
    <t>Energy Carrier Use Products of forestry, logging and related services (02)</t>
  </si>
  <si>
    <t>Energy Carrier Use Pulp</t>
  </si>
  <si>
    <t>Energy Carrier Use Refinery Feedstocks</t>
  </si>
  <si>
    <t>Energy Carrier Use Refinery Gas</t>
  </si>
  <si>
    <t>Energy Carrier Use Secondary paper for treatment, Re-processing of secondary paper into new pulp</t>
  </si>
  <si>
    <t>Energy Carrier Use Steam and hot water supply services</t>
  </si>
  <si>
    <t>Energy Carrier Use Sub-Bituminous Coal</t>
  </si>
  <si>
    <t>Energy Carrier Use Sugar</t>
  </si>
  <si>
    <t>Energy Carrier Use Textiles waste for treatment: incineration</t>
  </si>
  <si>
    <t>Energy Carrier Use Uranium and thorium ores (12)</t>
  </si>
  <si>
    <t>Energy Carrier Use White Spirit &amp; SBP</t>
  </si>
  <si>
    <t>Energy Carrier Use Wood material for treatment, Re-processing of secondary wood material into new wood material</t>
  </si>
  <si>
    <t>Energy Carrier Use Wood waste for treatment: incineration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</si>
  <si>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</si>
  <si>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</si>
  <si>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</si>
  <si>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</si>
  <si>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</si>
  <si>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</si>
  <si>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</si>
  <si>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</si>
  <si>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</si>
  <si>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</si>
  <si>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</si>
  <si>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</si>
  <si>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</si>
  <si>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</si>
  <si>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</si>
  <si>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</si>
  <si>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</si>
  <si>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</si>
  <si>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</si>
  <si>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</si>
  <si>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</si>
  <si>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</si>
  <si>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</si>
  <si>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</si>
  <si>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</si>
  <si>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</si>
  <si>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</si>
  <si>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</si>
  <si>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</si>
  <si>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Fuels - Anthracite</t>
  </si>
  <si>
    <t>Domestic Extraction Used - Fossil Fuels - Coking coal</t>
  </si>
  <si>
    <t>Domestic Extraction Used - Fossil Fuels - Crude oil</t>
  </si>
  <si>
    <t>Domestic Extraction Used - Fossil Fuels - Lignite/brown coal</t>
  </si>
  <si>
    <t>Domestic Extraction Used - Fossil Fuels - Natural gas</t>
  </si>
  <si>
    <t>Domestic Extraction Used - Fossil Fuels - Natural gas liquids</t>
  </si>
  <si>
    <t>Domestic Extraction Used - Fossil Fuels - Oil shale and oil sands</t>
  </si>
  <si>
    <t>Domestic Extraction Used - Fossil Fuels - Other bituminous coal</t>
  </si>
  <si>
    <t>Domestic Extraction Used - Fossil Fuels - Other hydrocarbons</t>
  </si>
  <si>
    <t>Domestic Extraction Used - Fossil Fuels - Peat</t>
  </si>
  <si>
    <t>Domestic Extraction Used - Fossil Fuels - Sub-bituminous coal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</si>
  <si>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</si>
  <si>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</si>
  <si>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</si>
  <si>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</si>
  <si>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</si>
  <si>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</si>
  <si>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</si>
  <si>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</si>
  <si>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</si>
  <si>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</si>
  <si>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</si>
  <si>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</si>
  <si>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</si>
  <si>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</si>
  <si>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</si>
  <si>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</si>
  <si>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</si>
  <si>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</si>
  <si>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</si>
  <si>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</si>
  <si>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</si>
  <si>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</si>
  <si>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</si>
  <si>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</si>
  <si>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</si>
  <si>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</si>
  <si>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</si>
  <si>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</si>
  <si>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</si>
  <si>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</si>
  <si>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</si>
  <si>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</si>
  <si>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</si>
  <si>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</si>
  <si>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</si>
  <si>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</si>
  <si>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</si>
  <si>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</si>
  <si>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</si>
  <si>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</si>
  <si>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</si>
  <si>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</si>
  <si>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</si>
  <si>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</si>
  <si>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</si>
  <si>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</si>
  <si>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</si>
  <si>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</si>
  <si>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</si>
  <si>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</si>
  <si>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</si>
  <si>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</si>
  <si>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</si>
  <si>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</si>
  <si>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</si>
  <si>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</si>
  <si>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</si>
  <si>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</si>
  <si>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</si>
  <si>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</si>
  <si>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</si>
  <si>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</si>
  <si>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</si>
  <si>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</si>
  <si>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</si>
  <si>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</si>
  <si>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</si>
  <si>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</si>
  <si>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</si>
  <si>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</si>
  <si>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</si>
  <si>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</si>
  <si>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</si>
  <si>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</si>
  <si>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</si>
  <si>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</si>
  <si>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</si>
  <si>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</si>
  <si>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</si>
  <si>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</si>
  <si>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</si>
  <si>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</si>
  <si>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</si>
  <si>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</si>
  <si>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</si>
  <si>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</si>
  <si>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</si>
  <si>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</si>
  <si>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</si>
  <si>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</si>
  <si>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</si>
  <si>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</si>
  <si>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</si>
  <si>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</si>
  <si>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</si>
  <si>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</si>
  <si>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</si>
  <si>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</si>
  <si>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</si>
  <si>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</si>
  <si>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</si>
  <si>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</si>
  <si>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</si>
  <si>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</si>
  <si>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</si>
  <si>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</si>
  <si>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</si>
  <si>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</si>
  <si>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</si>
  <si>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</si>
  <si>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</si>
  <si>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</si>
  <si>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</si>
  <si>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</si>
  <si>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</si>
  <si>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</si>
  <si>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</si>
  <si>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</si>
  <si>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</si>
  <si>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</si>
  <si>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</si>
  <si>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</si>
  <si>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</si>
  <si>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</si>
  <si>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</si>
  <si>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</si>
  <si>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</si>
  <si>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</si>
  <si>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</si>
  <si>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</si>
  <si>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</si>
  <si>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</si>
  <si>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</si>
  <si>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</si>
  <si>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</si>
  <si>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</si>
  <si>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</si>
  <si>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</si>
  <si>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</si>
  <si>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</si>
  <si>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</si>
  <si>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</si>
  <si>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</si>
  <si>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</si>
  <si>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</si>
  <si>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</si>
  <si>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</si>
  <si>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</si>
  <si>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</si>
  <si>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</si>
  <si>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</si>
  <si>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</si>
  <si>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</si>
  <si>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</si>
  <si>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</si>
  <si>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</si>
  <si>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</si>
  <si>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</si>
  <si>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</si>
  <si>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</si>
  <si>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</si>
  <si>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</si>
  <si>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</si>
  <si>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</si>
  <si>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</si>
  <si>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</si>
  <si>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</si>
  <si>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</si>
  <si>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</si>
  <si>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</si>
  <si>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</si>
  <si>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</si>
  <si>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</si>
  <si>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</si>
  <si>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</si>
  <si>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</si>
  <si>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</si>
  <si>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</si>
  <si>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</si>
  <si>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</si>
  <si>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</si>
  <si>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</si>
  <si>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</si>
  <si>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</si>
  <si>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</si>
  <si>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</si>
  <si>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</si>
  <si>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</si>
  <si>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</si>
  <si>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</si>
  <si>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</si>
  <si>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</si>
  <si>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</si>
  <si>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</si>
  <si>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</si>
  <si>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</si>
  <si>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</si>
  <si>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</si>
  <si>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</si>
  <si>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</si>
  <si>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</si>
  <si>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</si>
  <si>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</si>
  <si>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</si>
  <si>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</si>
  <si>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</si>
  <si>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</si>
  <si>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</si>
  <si>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</si>
  <si>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</si>
  <si>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</si>
  <si>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</si>
  <si>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</si>
  <si>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</si>
  <si>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</si>
  <si>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</si>
  <si>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</si>
  <si>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</si>
  <si>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</si>
  <si>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</si>
  <si>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</si>
  <si>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</si>
  <si>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</si>
  <si>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</si>
  <si>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</si>
  <si>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</si>
  <si>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</si>
  <si>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</si>
  <si>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</si>
  <si>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</si>
  <si>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</si>
  <si>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</si>
  <si>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</si>
  <si>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</si>
  <si>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</si>
  <si>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</si>
  <si>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</si>
  <si>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</si>
  <si>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</si>
  <si>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</si>
  <si>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</si>
  <si>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</si>
  <si>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</si>
  <si>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</si>
  <si>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</si>
  <si>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</si>
  <si>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</si>
  <si>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</si>
  <si>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</si>
  <si>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</si>
  <si>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</si>
  <si>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</si>
  <si>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</si>
  <si>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</si>
  <si>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</si>
  <si>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</si>
  <si>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</si>
  <si>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</si>
  <si>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</si>
  <si>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</si>
  <si>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</si>
  <si>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</si>
  <si>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</si>
  <si>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</si>
  <si>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</si>
  <si>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</si>
  <si>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</si>
  <si>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</si>
  <si>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</si>
  <si>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</si>
  <si>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</si>
  <si>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</si>
  <si>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</si>
  <si>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</si>
  <si>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</si>
  <si>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</si>
  <si>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</si>
  <si>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</si>
  <si>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</si>
  <si>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</si>
  <si>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</si>
  <si>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</si>
  <si>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</si>
  <si>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</si>
  <si>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</si>
  <si>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</si>
  <si>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</si>
  <si>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</si>
  <si>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</si>
  <si>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</si>
  <si>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</si>
  <si>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</si>
  <si>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</si>
  <si>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</si>
  <si>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</si>
  <si>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</si>
  <si>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</si>
  <si>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</si>
  <si>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</si>
  <si>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</si>
  <si>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</si>
  <si>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</si>
  <si>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</si>
  <si>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</si>
  <si>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</si>
  <si>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</si>
  <si>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</si>
  <si>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</si>
  <si>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</si>
  <si>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</si>
  <si>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</si>
  <si>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</si>
  <si>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</si>
  <si>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</si>
  <si>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</si>
  <si>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</si>
  <si>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</si>
  <si>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</si>
  <si>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</si>
  <si>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</si>
  <si>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</si>
  <si>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</si>
  <si>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</si>
  <si>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</si>
  <si>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</si>
  <si>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</si>
  <si>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</si>
  <si>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</si>
  <si>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</si>
  <si>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</si>
  <si>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</si>
  <si>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</si>
  <si>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</si>
  <si>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</si>
  <si>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</si>
  <si>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</si>
  <si>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</si>
  <si>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</si>
  <si>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</si>
  <si>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</si>
  <si>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</si>
  <si>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</si>
  <si>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</si>
  <si>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</si>
  <si>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</si>
  <si>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</si>
  <si>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</si>
  <si>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</si>
  <si>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</si>
  <si>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</si>
  <si>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</si>
  <si>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</si>
  <si>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</si>
  <si>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</si>
  <si>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</si>
  <si>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</si>
  <si>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</si>
  <si>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</si>
  <si>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</si>
  <si>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</si>
  <si>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</si>
  <si>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</si>
  <si>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</si>
  <si>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</si>
  <si>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</si>
  <si>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</si>
  <si>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</si>
  <si>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</si>
  <si>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</si>
  <si>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</si>
  <si>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</si>
  <si>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</si>
  <si>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</si>
  <si>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</si>
  <si>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</si>
  <si>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</si>
  <si>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</si>
  <si>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</si>
  <si>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</si>
  <si>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</si>
  <si>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</si>
  <si>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</si>
  <si>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</si>
  <si>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</si>
  <si>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</si>
  <si>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</si>
  <si>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</si>
  <si>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</si>
  <si>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</si>
  <si>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</si>
  <si>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</si>
  <si>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</si>
  <si>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</si>
  <si>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</si>
  <si>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</si>
  <si>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</si>
  <si>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</si>
  <si>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</si>
  <si>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</si>
  <si>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</si>
  <si>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</si>
  <si>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</si>
  <si>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</si>
  <si>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</si>
  <si>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</si>
  <si>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</si>
  <si>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</si>
  <si>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</si>
  <si>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</si>
  <si>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</si>
  <si>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</si>
  <si>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</si>
  <si>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</si>
  <si>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</si>
  <si>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</si>
  <si>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</si>
  <si>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</si>
  <si>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</si>
  <si>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</si>
  <si>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</si>
  <si>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</si>
  <si>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</si>
  <si>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</si>
  <si>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</si>
  <si>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</si>
  <si>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</si>
  <si>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</si>
  <si>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</si>
  <si>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</si>
  <si>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</si>
  <si>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</si>
  <si>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</si>
  <si>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</si>
  <si>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</si>
  <si>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</si>
  <si>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</si>
  <si>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</si>
  <si>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</si>
  <si>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</si>
  <si>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</si>
  <si>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</si>
  <si>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</si>
  <si>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</si>
  <si>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</si>
  <si>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</si>
  <si>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</si>
  <si>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</si>
  <si>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</si>
  <si>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</si>
  <si>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</si>
  <si>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</si>
  <si>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</si>
  <si>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</si>
  <si>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</si>
  <si>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</si>
  <si>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</si>
  <si>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</si>
  <si>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</si>
  <si>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</si>
  <si>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</si>
  <si>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</si>
  <si>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</si>
  <si>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</si>
  <si>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</si>
  <si>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</si>
  <si>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</si>
  <si>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</si>
  <si>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</si>
  <si>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</si>
  <si>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</si>
  <si>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</si>
  <si>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</si>
  <si>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</si>
  <si>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</si>
  <si>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</si>
  <si>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</si>
  <si>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</si>
  <si>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</si>
  <si>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</si>
  <si>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</si>
  <si>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</si>
  <si>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</si>
  <si>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</si>
  <si>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</si>
  <si>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</si>
  <si>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</si>
  <si>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</si>
  <si>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</si>
  <si>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</si>
  <si>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</si>
  <si>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</si>
  <si>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</si>
  <si>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</si>
  <si>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</si>
  <si>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</si>
  <si>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</si>
  <si>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</si>
  <si>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</si>
  <si>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</si>
  <si>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</si>
  <si>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</si>
  <si>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</si>
  <si>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</si>
  <si>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</si>
  <si>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</si>
  <si>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</si>
  <si>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</si>
  <si>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</si>
  <si>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</si>
  <si>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</si>
  <si>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</si>
  <si>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</si>
  <si>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</si>
  <si>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</si>
  <si>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</si>
  <si>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</si>
  <si>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</si>
  <si>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</si>
  <si>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</si>
  <si>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</si>
  <si>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</si>
  <si>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</si>
  <si>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</si>
  <si>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</si>
  <si>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</si>
  <si>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</si>
  <si>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</si>
  <si>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</si>
  <si>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</si>
  <si>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</si>
  <si>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</si>
  <si>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</si>
  <si>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</si>
  <si>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</si>
  <si>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</si>
  <si>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</si>
  <si>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</si>
  <si>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</si>
  <si>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</si>
  <si>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</si>
  <si>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</si>
  <si>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</si>
  <si>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</si>
  <si>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</si>
  <si>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</si>
  <si>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</si>
  <si>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</si>
  <si>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</si>
  <si>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</si>
  <si>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</si>
  <si>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</si>
  <si>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</si>
  <si>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</si>
  <si>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</si>
  <si>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</si>
  <si>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</si>
  <si>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</si>
  <si>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</si>
  <si>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</si>
  <si>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</si>
  <si>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</si>
  <si>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</si>
  <si>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</si>
  <si>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</si>
  <si>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</si>
  <si>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</si>
  <si>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</si>
  <si>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</si>
  <si>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</si>
  <si>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</si>
  <si>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</si>
  <si>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</si>
  <si>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</si>
  <si>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</si>
  <si>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</si>
  <si>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</si>
  <si>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</si>
  <si>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</si>
  <si>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</si>
  <si>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</si>
  <si>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</si>
  <si>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</si>
  <si>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</si>
  <si>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</si>
  <si>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</si>
  <si>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</si>
  <si>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</si>
  <si>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</si>
  <si>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</si>
  <si>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</si>
  <si>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</si>
  <si>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</si>
  <si>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</si>
  <si>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</si>
  <si>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</si>
  <si>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</si>
  <si>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</si>
  <si>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</si>
  <si>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</si>
  <si>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</si>
  <si>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</si>
  <si>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</si>
  <si>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</si>
  <si>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</si>
  <si>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49R</t>
  </si>
  <si>
    <t>2018_06_01</t>
  </si>
  <si>
    <t>ITCpxp</t>
  </si>
  <si>
    <t>EXIOBASE3_13</t>
  </si>
  <si>
    <t>Footprint2013_Household</t>
  </si>
  <si>
    <t>Calculate Germany's household footprint 2013</t>
  </si>
  <si>
    <t>Footprint2013_ITCpxp</t>
  </si>
  <si>
    <t>2013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</si>
</sst>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CCFFFF"/>
      </patternFill>
    </fill>
    <fill>
      <patternFill patternType="solid">
        <fgColor rgb="FF92D050"/>
        <bgColor rgb="FF33CCCC"/>
      </patternFill>
    </fill>
    <fill>
      <patternFill patternType="solid">
        <fgColor theme="4" tint="0.79998168889431442"/>
        <bgColor rgb="FF33CCCC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2" xfId="0" applyFont="1" applyFill="1" applyBorder="1"/>
    <xf numFmtId="0" fontId="0" fillId="3" borderId="8" xfId="0" applyFont="1" applyFill="1" applyBorder="1"/>
    <xf numFmtId="0" fontId="0" fillId="3" borderId="8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4" fillId="0" borderId="0" xfId="0" applyFont="1" applyBorder="1"/>
    <xf numFmtId="0" fontId="3" fillId="0" borderId="0" xfId="0" applyFont="1" applyBorder="1" applyAlignment="1">
      <alignment wrapText="1"/>
    </xf>
    <xf numFmtId="0" fontId="2" fillId="0" borderId="0" xfId="0" applyFont="1" applyBorder="1"/>
    <xf numFmtId="0" fontId="5" fillId="0" borderId="0" xfId="0" applyFont="1" applyBorder="1"/>
    <xf numFmtId="0" fontId="0" fillId="4" borderId="0" xfId="0" applyFont="1" applyFill="1" applyBorder="1"/>
    <xf numFmtId="0" fontId="2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3" fillId="0" borderId="12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/>
    <xf numFmtId="0" fontId="0" fillId="8" borderId="0" xfId="0" applyFont="1" applyFill="1" applyBorder="1"/>
    <xf numFmtId="0" fontId="0" fillId="9" borderId="0" xfId="0" applyFont="1" applyFill="1" applyBorder="1"/>
    <xf numFmtId="0" fontId="0" fillId="10" borderId="0" xfId="0" applyFont="1" applyFill="1" applyBorder="1"/>
    <xf numFmtId="0" fontId="3" fillId="0" borderId="0" xfId="0" applyFont="1" applyFill="1" applyBorder="1"/>
    <xf numFmtId="0" fontId="0" fillId="2" borderId="0" xfId="0" applyFill="1" applyBorder="1" applyAlignment="1">
      <alignment horizontal="center"/>
    </xf>
    <xf numFmtId="49" fontId="0" fillId="0" borderId="0" xfId="0" applyNumberFormat="1" applyBorder="1"/>
    <xf numFmtId="0" fontId="3" fillId="0" borderId="10" xfId="0" applyFont="1" applyBorder="1"/>
    <xf numFmtId="0" fontId="0" fillId="2" borderId="0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3" fillId="0" borderId="9" xfId="0" applyFont="1" applyBorder="1"/>
    <xf numFmtId="0" fontId="9" fillId="0" borderId="0" xfId="0" applyFont="1" applyBorder="1"/>
    <xf numFmtId="0" fontId="9" fillId="0" borderId="0" xfId="0" applyFont="1"/>
    <xf numFmtId="0" fontId="2" fillId="0" borderId="0" xfId="0" applyFont="1"/>
    <xf numFmtId="0" fontId="8" fillId="0" borderId="0" xfId="0" applyFont="1" applyBorder="1" applyAlignment="1"/>
    <xf numFmtId="0" fontId="9" fillId="0" borderId="0" xfId="0" applyFont="1" applyFill="1" applyBorder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/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3" fillId="7" borderId="11" xfId="0" applyFont="1" applyFill="1" applyBorder="1"/>
    <xf numFmtId="0" fontId="0" fillId="7" borderId="4" xfId="0" applyFill="1" applyBorder="1" applyAlignment="1">
      <alignment horizontal="left"/>
    </xf>
    <xf numFmtId="0" fontId="0" fillId="7" borderId="4" xfId="0" applyFill="1" applyBorder="1"/>
    <xf numFmtId="0" fontId="0" fillId="7" borderId="4" xfId="0" applyFont="1" applyFill="1" applyBorder="1"/>
    <xf numFmtId="0" fontId="9" fillId="7" borderId="4" xfId="0" applyFont="1" applyFill="1" applyBorder="1"/>
    <xf numFmtId="49" fontId="0" fillId="0" borderId="0" xfId="0" applyNumberFormat="1" applyFont="1" applyFill="1" applyBorder="1"/>
    <xf numFmtId="49" fontId="0" fillId="7" borderId="4" xfId="0" applyNumberFormat="1" applyFont="1" applyFill="1" applyBorder="1"/>
    <xf numFmtId="49" fontId="0" fillId="7" borderId="4" xfId="0" applyNumberFormat="1" applyFill="1" applyBorder="1"/>
    <xf numFmtId="49" fontId="0" fillId="0" borderId="14" xfId="0" applyNumberFormat="1" applyFont="1" applyBorder="1"/>
    <xf numFmtId="49" fontId="0" fillId="0" borderId="14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4" fillId="0" borderId="0" xfId="0" applyFont="1" applyBorder="1"/>
    <xf numFmtId="0" fontId="0" fillId="7" borderId="17" xfId="0" applyFill="1" applyBorder="1"/>
    <xf numFmtId="0" fontId="15" fillId="0" borderId="0" xfId="0" applyFont="1" applyFill="1" applyBorder="1" applyAlignment="1" applyProtection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0" xfId="0" quotePrefix="1" applyFont="1" applyFill="1" applyBorder="1"/>
    <xf numFmtId="0" fontId="0" fillId="0" borderId="0" xfId="0" quotePrefix="1" applyFill="1" applyBorder="1" applyAlignment="1">
      <alignment horizontal="center"/>
    </xf>
    <xf numFmtId="0" fontId="0" fillId="11" borderId="0" xfId="0" applyFill="1" applyBorder="1"/>
    <xf numFmtId="0" fontId="0" fillId="11" borderId="0" xfId="0" applyFont="1" applyFill="1" applyBorder="1"/>
    <xf numFmtId="0" fontId="0" fillId="0" borderId="0" xfId="0" quotePrefix="1" applyFill="1" applyBorder="1"/>
    <xf numFmtId="0" fontId="0" fillId="0" borderId="0" xfId="0" applyBorder="1"/>
    <xf numFmtId="0" fontId="0" fillId="0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4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1581150</xdr:colOff>
      <xdr:row>50</xdr:row>
      <xdr:rowOff>19050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31</xdr:col>
      <xdr:colOff>1581150</xdr:colOff>
      <xdr:row>50</xdr:row>
      <xdr:rowOff>19050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31</xdr:col>
      <xdr:colOff>1581150</xdr:colOff>
      <xdr:row>50</xdr:row>
      <xdr:rowOff>19050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topLeftCell="B1" zoomScale="75" zoomScaleNormal="75" workbookViewId="0">
      <selection activeCell="B1" sqref="B1"/>
    </sheetView>
  </sheetViews>
  <sheetFormatPr defaultColWidth="8.81640625" defaultRowHeight="14.5" x14ac:dyDescent="0.35"/>
  <cols>
    <col min="1" max="1" width="13.7265625" style="50" bestFit="1" customWidth="1"/>
    <col min="2" max="2" width="42.26953125" style="1"/>
    <col min="3" max="3" width="8.81640625" style="2"/>
    <col min="4" max="4" width="48.81640625" bestFit="1" customWidth="1"/>
    <col min="5" max="5" width="56.7265625" customWidth="1"/>
    <col min="6" max="7" width="8.7265625"/>
    <col min="8" max="8" width="30.26953125" bestFit="1" customWidth="1"/>
    <col min="9" max="1025" width="8.7265625"/>
  </cols>
  <sheetData>
    <row r="1" spans="1:9" x14ac:dyDescent="0.35">
      <c r="B1"/>
      <c r="C1"/>
    </row>
    <row r="2" spans="1:9" x14ac:dyDescent="0.35">
      <c r="B2"/>
      <c r="C2"/>
    </row>
    <row r="3" spans="1:9" x14ac:dyDescent="0.35">
      <c r="A3" s="23"/>
      <c r="B3" s="54" t="s">
        <v>0</v>
      </c>
      <c r="C3" s="3"/>
      <c r="D3" s="4" t="s">
        <v>987</v>
      </c>
      <c r="F3" s="5"/>
      <c r="G3" s="5"/>
      <c r="H3" s="5"/>
    </row>
    <row r="4" spans="1:9" ht="15" thickBot="1" x14ac:dyDescent="0.4">
      <c r="A4" s="23"/>
      <c r="B4" s="54"/>
      <c r="C4" s="3"/>
      <c r="D4" s="5"/>
      <c r="F4" s="5"/>
      <c r="G4" s="5"/>
      <c r="H4" s="51" t="s">
        <v>957</v>
      </c>
      <c r="I4" s="51" t="s">
        <v>997</v>
      </c>
    </row>
    <row r="5" spans="1:9" ht="15" thickBot="1" x14ac:dyDescent="0.4">
      <c r="A5" s="23"/>
      <c r="B5" s="55" t="s">
        <v>1</v>
      </c>
      <c r="C5" s="3"/>
      <c r="D5" s="6">
        <v>1</v>
      </c>
      <c r="F5" s="5"/>
      <c r="G5" s="5"/>
      <c r="H5" s="48" t="s">
        <v>2</v>
      </c>
      <c r="I5" s="49">
        <v>49</v>
      </c>
    </row>
    <row r="6" spans="1:9" x14ac:dyDescent="0.35">
      <c r="A6" s="23"/>
      <c r="B6" s="55" t="s">
        <v>971</v>
      </c>
      <c r="C6" s="7"/>
      <c r="D6" s="5" t="str">
        <f ca="1">LOOKUP(D5,INDIRECT("Scenarios_Specifications!D6:D"&amp;I10),INDIRECT("Scenarios_Specifications!E6:E"&amp;I10))</f>
        <v>Footprint2013_Household</v>
      </c>
      <c r="F6" s="5"/>
      <c r="G6" s="5"/>
      <c r="H6" s="48" t="s">
        <v>3</v>
      </c>
      <c r="I6" s="49">
        <v>200</v>
      </c>
    </row>
    <row r="7" spans="1:9" x14ac:dyDescent="0.35">
      <c r="A7" s="23"/>
      <c r="B7" s="56" t="s">
        <v>972</v>
      </c>
      <c r="C7" s="7"/>
      <c r="D7" s="5" t="str">
        <f ca="1">LOOKUP(D5,INDIRECT("Scenarios_Specifications!D6:D"&amp;I10),INDIRECT("Scenarios_Specifications!F6:F"&amp;I10))</f>
        <v>Footprint2013_ITCpxp</v>
      </c>
      <c r="E7" s="5"/>
      <c r="F7" s="5"/>
      <c r="G7" s="5"/>
      <c r="H7" s="48" t="s">
        <v>4</v>
      </c>
      <c r="I7" s="49">
        <v>163</v>
      </c>
    </row>
    <row r="8" spans="1:9" x14ac:dyDescent="0.35">
      <c r="A8" s="23"/>
      <c r="B8" s="55" t="s">
        <v>973</v>
      </c>
      <c r="C8" s="7"/>
      <c r="D8" s="5" t="str">
        <f ca="1">LOOKUP(D5,INDIRECT("Scenarios_Specifications!D6:D"&amp;I10),INDIRECT("Scenarios_Specifications!G6:G"&amp;I10))</f>
        <v>Calculate Germany's household footprint 2013</v>
      </c>
      <c r="E8" s="5"/>
      <c r="F8" s="5"/>
      <c r="G8" s="5"/>
      <c r="H8" s="48" t="s">
        <v>5</v>
      </c>
      <c r="I8" s="49">
        <v>163</v>
      </c>
    </row>
    <row r="9" spans="1:9" x14ac:dyDescent="0.35">
      <c r="A9" s="23"/>
      <c r="B9" s="55"/>
      <c r="C9" s="7"/>
      <c r="D9" s="5"/>
      <c r="E9" s="5"/>
      <c r="F9" s="5"/>
      <c r="G9" s="5"/>
      <c r="H9" s="48" t="s">
        <v>975</v>
      </c>
      <c r="I9" s="49">
        <v>7</v>
      </c>
    </row>
    <row r="10" spans="1:9" x14ac:dyDescent="0.35">
      <c r="B10" s="58" t="s">
        <v>974</v>
      </c>
      <c r="C10" s="7"/>
      <c r="D10" s="5"/>
      <c r="E10" s="5"/>
      <c r="F10" s="5"/>
      <c r="G10" s="5"/>
      <c r="H10" s="52" t="s">
        <v>970</v>
      </c>
      <c r="I10" s="49">
        <v>70</v>
      </c>
    </row>
    <row r="11" spans="1:9" x14ac:dyDescent="0.35">
      <c r="A11" s="57" t="s">
        <v>958</v>
      </c>
      <c r="B11" s="59" t="str">
        <f ca="1">LOOKUP(D5,INDIRECT("Scenarios_Specifications!D6:D"&amp;I10),INDIRECT("Scenarios_Specifications!H6:H"&amp;I10))</f>
        <v>DataBase</v>
      </c>
      <c r="C11" s="59"/>
      <c r="D11" s="59" t="str">
        <f ca="1">LOOKUP(D5,INDIRECT("Scenarios_Specifications!D6:D"&amp;I10),INDIRECT("Scenarios_Specifications!I6:I"&amp;I10))</f>
        <v>EXIOBASE3_13</v>
      </c>
      <c r="E11" s="5"/>
      <c r="F11" s="5"/>
      <c r="G11" s="5"/>
    </row>
    <row r="12" spans="1:9" x14ac:dyDescent="0.35">
      <c r="A12" s="57" t="s">
        <v>959</v>
      </c>
      <c r="B12" s="59" t="str">
        <f ca="1">LOOKUP(D5,INDIRECT("Scenarios_Specifications!D6:D"&amp;I10),INDIRECT("Scenarios_Specifications!J6:J"&amp;I10))</f>
        <v>Regions</v>
      </c>
      <c r="C12" s="78"/>
      <c r="D12" s="59" t="str">
        <f ca="1">LOOKUP(D5,INDIRECT("Scenarios_Specifications!D6:D"&amp;I10),INDIRECT("Scenarios_Specifications!K6:K"&amp;I10))</f>
        <v>49R</v>
      </c>
      <c r="E12" s="5"/>
      <c r="F12" s="5"/>
      <c r="G12" s="5"/>
      <c r="H12" s="5"/>
    </row>
    <row r="13" spans="1:9" x14ac:dyDescent="0.35">
      <c r="A13" s="57" t="s">
        <v>960</v>
      </c>
      <c r="B13" s="59" t="str">
        <f ca="1">LOOKUP(D5,INDIRECT("Scenarios_Specifications!D6:D"&amp;I10),INDIRECT("Scenarios_Specifications!L6:L"&amp;I10))</f>
        <v>Layer</v>
      </c>
      <c r="C13" s="79"/>
      <c r="D13" s="59" t="str">
        <f ca="1">LOOKUP(D5,INDIRECT("Scenarios_Specifications!D6:D"&amp;I10),INDIRECT("Scenarios_Specifications!M6:M"&amp;I10))</f>
        <v>Mon</v>
      </c>
      <c r="E13" s="5"/>
      <c r="F13" s="5"/>
      <c r="G13" s="5"/>
      <c r="H13" s="5"/>
    </row>
    <row r="14" spans="1:9" x14ac:dyDescent="0.35">
      <c r="A14" s="57" t="s">
        <v>961</v>
      </c>
      <c r="B14" s="59" t="str">
        <f ca="1">LOOKUP(D5,INDIRECT("Scenarios_Specifications!D6:D"&amp;I10),INDIRECT("Scenarios_Specifications!N6:N"&amp;I10))</f>
        <v>Datestamp</v>
      </c>
      <c r="C14" s="60"/>
      <c r="D14" s="60" t="str">
        <f ca="1">LOOKUP(D5,INDIRECT("Scenarios_Specifications!D6:D"&amp;I10),INDIRECT("Scenarios_Specifications!O6:O"&amp;I10))</f>
        <v>2018_06_01</v>
      </c>
      <c r="G14" s="53"/>
    </row>
    <row r="15" spans="1:9" x14ac:dyDescent="0.35">
      <c r="A15" s="57" t="s">
        <v>962</v>
      </c>
      <c r="B15" s="59" t="str">
        <f ca="1">LOOKUP(D5,INDIRECT("Scenarios_Specifications!D6:D"&amp;I10),INDIRECT("Scenarios_Specifications!P6:P"&amp;I10))</f>
        <v>Construct</v>
      </c>
      <c r="C15" s="60"/>
      <c r="D15" s="60" t="str">
        <f ca="1">LOOKUP(D5,INDIRECT("Scenarios_Specifications!D6:D"&amp;I10),INDIRECT("Scenarios_Specifications!Q6:Q"&amp;I10))</f>
        <v>ITCpxp</v>
      </c>
    </row>
    <row r="16" spans="1:9" x14ac:dyDescent="0.35">
      <c r="A16" s="57" t="s">
        <v>963</v>
      </c>
      <c r="B16" s="59" t="str">
        <f ca="1">LOOKUP(D5,INDIRECT("Scenarios_Specifications!D6:D"&amp;I10),INDIRECT("Scenarios_Specifications!R6:R"&amp;I10))</f>
        <v>AdjustData</v>
      </c>
      <c r="C16" s="60"/>
      <c r="D16" s="60" t="str">
        <f ca="1">LOOKUP(D5,INDIRECT("Scenarios_Specifications!D6:D"&amp;I10),INDIRECT("Scenarios_Specifications!S6:S"&amp;I10))</f>
        <v>True</v>
      </c>
    </row>
    <row r="17" spans="1:4" x14ac:dyDescent="0.35">
      <c r="A17" s="57" t="s">
        <v>964</v>
      </c>
      <c r="B17" s="59">
        <f ca="1">LOOKUP(D5,INDIRECT("Scenarios_Specifications!D6:D"&amp;I10),INDIRECT("Scenarios_Specifications!T6:T"&amp;I10))</f>
        <v>0</v>
      </c>
      <c r="C17" s="60"/>
      <c r="D17" s="60">
        <f ca="1">LOOKUP(D5,INDIRECT("Scenarios_Specifications!D6:D"&amp;I10),INDIRECT("Scenarios_Specifications!U6:U"&amp;I10))</f>
        <v>0</v>
      </c>
    </row>
    <row r="18" spans="1:4" x14ac:dyDescent="0.35">
      <c r="A18" s="57" t="s">
        <v>965</v>
      </c>
      <c r="B18" s="59">
        <f ca="1">LOOKUP(D5,INDIRECT("Scenarios_Specifications!D6:D"&amp;I10),INDIRECT("Scenarios_Specifications!V6:V"&amp;I10))</f>
        <v>0</v>
      </c>
      <c r="C18" s="60"/>
      <c r="D18" s="60">
        <f ca="1">LOOKUP(D5,INDIRECT("Scenarios_Specifications!D6:D"&amp;I10),INDIRECT("Scenarios_Specifications!W6:W"&amp;I10))</f>
        <v>0</v>
      </c>
    </row>
    <row r="19" spans="1:4" x14ac:dyDescent="0.35">
      <c r="A19" s="57" t="s">
        <v>966</v>
      </c>
      <c r="B19" s="59">
        <f ca="1">LOOKUP(D5,INDIRECT("Scenarios_Specifications!D6:D"&amp;I10),INDIRECT("Scenarios_Specifications!X6:X"&amp;I10))</f>
        <v>0</v>
      </c>
      <c r="C19" s="60"/>
      <c r="D19" s="60">
        <f ca="1">LOOKUP(D5,INDIRECT("Scenarios_Specifications!D6:D"&amp;I10),INDIRECT("Scenarios_Specifications!Y6:Y"&amp;I10))</f>
        <v>0</v>
      </c>
    </row>
    <row r="20" spans="1:4" x14ac:dyDescent="0.35">
      <c r="A20" s="57" t="s">
        <v>967</v>
      </c>
      <c r="B20" s="59">
        <f ca="1">LOOKUP(D5,INDIRECT("Scenarios_Specifications!D6:D"&amp;I10),INDIRECT("Scenarios_Specifications!Z6:Z"&amp;I10))</f>
        <v>0</v>
      </c>
      <c r="C20" s="60"/>
      <c r="D20" s="60">
        <f ca="1">LOOKUP(D5,INDIRECT("Scenarios_Specifications!D6:D"&amp;I10),INDIRECT("Scenarios_Specifications!AA6:AA"&amp;I10))</f>
        <v>0</v>
      </c>
    </row>
    <row r="21" spans="1:4" x14ac:dyDescent="0.35">
      <c r="A21" s="57" t="s">
        <v>968</v>
      </c>
      <c r="B21" s="60">
        <f ca="1">LOOKUP(D5,INDIRECT("Scenarios_Specifications!D6:D"&amp;I10),INDIRECT("Scenarios_Specifications!AB6:AB"&amp;I10))</f>
        <v>0</v>
      </c>
      <c r="C21" s="60"/>
      <c r="D21" s="60">
        <f ca="1">LOOKUP(D5,INDIRECT("Scenarios_Specifications!D6:D"&amp;I10),INDIRECT("Scenarios_Specifications!AC6:AC"&amp;I10))</f>
        <v>0</v>
      </c>
    </row>
    <row r="22" spans="1:4" x14ac:dyDescent="0.35">
      <c r="A22" s="57" t="s">
        <v>969</v>
      </c>
      <c r="B22" s="60">
        <f ca="1">LOOKUP(D5,INDIRECT("Scenarios_Specifications!D6:D"&amp;I10),INDIRECT("Scenarios_Specifications!AD6:AD"&amp;I10))</f>
        <v>0</v>
      </c>
      <c r="C22" s="60"/>
      <c r="D22" s="60">
        <f ca="1">LOOKUP(D5,INDIRECT("Scenarios_Specifications!D6:D"&amp;I10),INDIRECT("Scenarios_Specifications!AE6:AE"&amp;I10))</f>
        <v>0</v>
      </c>
    </row>
    <row r="23" spans="1:4" x14ac:dyDescent="0.35">
      <c r="A23" s="57" t="s">
        <v>982</v>
      </c>
      <c r="B23" s="60">
        <f ca="1">LOOKUP(D5,INDIRECT("Scenarios_Specifications!D6:D"&amp;I10),INDIRECT("Scenarios_Specifications!AF6:AF"&amp;I10))</f>
        <v>0</v>
      </c>
      <c r="C23" s="60"/>
      <c r="D23" s="60">
        <f ca="1">LOOKUP(D5,INDIRECT("Scenarios_Specifications!D6:D"&amp;I10),INDIRECT("Scenarios_Specifications!AG6:AG"&amp;I10))</f>
        <v>0</v>
      </c>
    </row>
    <row r="24" spans="1:4" x14ac:dyDescent="0.35">
      <c r="A24" s="57" t="s">
        <v>983</v>
      </c>
      <c r="B24" s="60">
        <f ca="1">LOOKUP(D5,INDIRECT("Scenarios_Specifications!D6:D"&amp;I10),INDIRECT("Scenarios_Specifications!AH6:AH"&amp;I10))</f>
        <v>0</v>
      </c>
      <c r="C24" s="60"/>
      <c r="D24" s="60">
        <f ca="1">LOOKUP(D5,INDIRECT("Scenarios_Specifications!D6:D"&amp;I10),INDIRECT("Scenarios_Specifications!AI6:AI"&amp;I10))</f>
        <v>0</v>
      </c>
    </row>
    <row r="25" spans="1:4" x14ac:dyDescent="0.35">
      <c r="A25" s="57" t="s">
        <v>984</v>
      </c>
      <c r="B25" s="60">
        <f ca="1">LOOKUP(D5,INDIRECT("Scenarios_Specifications!D6:D"&amp;I10),INDIRECT("Scenarios_Specifications!AJ6:AJ"&amp;I10))</f>
        <v>0</v>
      </c>
      <c r="C25" s="60"/>
      <c r="D25" s="60">
        <f ca="1">LOOKUP(D5,INDIRECT("Scenarios_Specifications!D6:D"&amp;I10),INDIRECT("Scenarios_Specifications!AK6:AK"&amp;I10))</f>
        <v>0</v>
      </c>
    </row>
  </sheetData>
  <pageMargins left="0.7" right="0.7" top="0.75" bottom="0.7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76"/>
  <sheetViews>
    <sheetView zoomScale="69" zoomScaleNormal="69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8.81640625" defaultRowHeight="14.5" x14ac:dyDescent="0.35"/>
  <cols>
    <col min="1" max="2" width="1.81640625" customWidth="1"/>
    <col min="3" max="3" width="1.7265625" customWidth="1"/>
    <col min="4" max="4" width="24.54296875"/>
    <col min="5" max="5" width="36.81640625" customWidth="1"/>
    <col min="6" max="6" width="43.81640625"/>
    <col min="7" max="7" width="94.1796875" customWidth="1"/>
    <col min="8" max="8" width="16" customWidth="1"/>
    <col min="9" max="9" width="30.7265625" customWidth="1"/>
    <col min="10" max="10" width="20.81640625" bestFit="1" customWidth="1"/>
    <col min="11" max="11" width="21.81640625" bestFit="1" customWidth="1"/>
    <col min="12" max="12" width="23.26953125" bestFit="1" customWidth="1"/>
    <col min="13" max="13" width="25.54296875" bestFit="1" customWidth="1"/>
    <col min="14" max="14" width="22.26953125" bestFit="1" customWidth="1"/>
    <col min="15" max="15" width="27.26953125" bestFit="1" customWidth="1"/>
    <col min="16" max="16" width="21.54296875" bestFit="1" customWidth="1"/>
    <col min="17" max="17" width="18.453125" bestFit="1" customWidth="1"/>
    <col min="18" max="18" width="22.81640625" bestFit="1" customWidth="1"/>
    <col min="19" max="19" width="16" customWidth="1"/>
    <col min="20" max="20" width="19.453125" bestFit="1" customWidth="1"/>
    <col min="21" max="21" width="16" customWidth="1"/>
    <col min="22" max="22" width="26.26953125" bestFit="1" customWidth="1"/>
    <col min="23" max="23" width="16" customWidth="1"/>
    <col min="24" max="24" width="17.26953125" bestFit="1" customWidth="1"/>
    <col min="25" max="25" width="16" customWidth="1"/>
    <col min="26" max="26" width="19.453125" bestFit="1" customWidth="1"/>
    <col min="27" max="27" width="16" customWidth="1"/>
    <col min="28" max="28" width="23.1796875" bestFit="1" customWidth="1"/>
    <col min="29" max="29" width="16" customWidth="1"/>
    <col min="30" max="30" width="21.26953125" bestFit="1" customWidth="1"/>
    <col min="31" max="31" width="16" customWidth="1"/>
    <col min="32" max="32" width="25.1796875"/>
    <col min="33" max="33" width="30" customWidth="1"/>
    <col min="34" max="34" width="18.7265625"/>
    <col min="35" max="35" width="20.26953125"/>
    <col min="36" max="36" width="16.81640625" bestFit="1" customWidth="1"/>
    <col min="37" max="37" width="14.26953125" bestFit="1" customWidth="1"/>
    <col min="38" max="38" width="23" bestFit="1" customWidth="1"/>
    <col min="39" max="39" width="17.1796875" bestFit="1" customWidth="1"/>
    <col min="40" max="40" width="16" bestFit="1" customWidth="1"/>
    <col min="41" max="41" width="18.453125" bestFit="1" customWidth="1"/>
    <col min="45" max="1058" width="8.7265625"/>
  </cols>
  <sheetData>
    <row r="3" spans="4:43" x14ac:dyDescent="0.35">
      <c r="H3" s="61" t="s">
        <v>988</v>
      </c>
    </row>
    <row r="4" spans="4:43" ht="15" thickBot="1" x14ac:dyDescent="0.4">
      <c r="AJ4" s="5"/>
    </row>
    <row r="5" spans="4:43" x14ac:dyDescent="0.35">
      <c r="D5" s="47" t="s">
        <v>6</v>
      </c>
      <c r="E5" s="39" t="s">
        <v>7</v>
      </c>
      <c r="F5" s="39" t="s">
        <v>929</v>
      </c>
      <c r="G5" s="39" t="s">
        <v>932</v>
      </c>
      <c r="H5" s="66" t="s">
        <v>933</v>
      </c>
      <c r="I5" s="39" t="s">
        <v>934</v>
      </c>
      <c r="J5" s="66" t="s">
        <v>935</v>
      </c>
      <c r="K5" s="39" t="s">
        <v>936</v>
      </c>
      <c r="L5" s="66" t="s">
        <v>937</v>
      </c>
      <c r="M5" s="39" t="s">
        <v>938</v>
      </c>
      <c r="N5" s="66" t="s">
        <v>939</v>
      </c>
      <c r="O5" s="39" t="s">
        <v>940</v>
      </c>
      <c r="P5" s="66" t="s">
        <v>941</v>
      </c>
      <c r="Q5" s="39" t="s">
        <v>942</v>
      </c>
      <c r="R5" s="66" t="s">
        <v>943</v>
      </c>
      <c r="S5" s="39" t="s">
        <v>944</v>
      </c>
      <c r="T5" s="66" t="s">
        <v>945</v>
      </c>
      <c r="U5" s="39" t="s">
        <v>946</v>
      </c>
      <c r="V5" s="66" t="s">
        <v>947</v>
      </c>
      <c r="W5" s="39" t="s">
        <v>948</v>
      </c>
      <c r="X5" s="66" t="s">
        <v>949</v>
      </c>
      <c r="Y5" s="39" t="s">
        <v>950</v>
      </c>
      <c r="Z5" s="66" t="s">
        <v>951</v>
      </c>
      <c r="AA5" s="39" t="s">
        <v>952</v>
      </c>
      <c r="AB5" s="66" t="s">
        <v>953</v>
      </c>
      <c r="AC5" s="39" t="s">
        <v>954</v>
      </c>
      <c r="AD5" s="66" t="s">
        <v>955</v>
      </c>
      <c r="AE5" s="39" t="s">
        <v>956</v>
      </c>
      <c r="AF5" s="66" t="s">
        <v>976</v>
      </c>
      <c r="AG5" s="39" t="s">
        <v>977</v>
      </c>
      <c r="AH5" s="66" t="s">
        <v>978</v>
      </c>
      <c r="AI5" s="39" t="s">
        <v>979</v>
      </c>
      <c r="AJ5" s="66" t="s">
        <v>980</v>
      </c>
      <c r="AK5" s="29" t="s">
        <v>981</v>
      </c>
      <c r="AL5" s="4"/>
      <c r="AM5" s="4"/>
      <c r="AN5" s="4"/>
      <c r="AO5" s="4"/>
      <c r="AP5" s="4"/>
      <c r="AQ5" s="4"/>
    </row>
    <row r="6" spans="4:43" x14ac:dyDescent="0.35">
      <c r="D6" s="41">
        <v>1</v>
      </c>
      <c r="E6" s="98" t="s">
        <v>2341</v>
      </c>
      <c r="F6" s="8" t="s">
        <v>2343</v>
      </c>
      <c r="G6" s="5" t="s">
        <v>2342</v>
      </c>
      <c r="H6" s="67" t="s">
        <v>992</v>
      </c>
      <c r="I6" s="64" t="s">
        <v>2340</v>
      </c>
      <c r="J6" s="67" t="s">
        <v>993</v>
      </c>
      <c r="K6" s="65" t="s">
        <v>2337</v>
      </c>
      <c r="L6" s="68" t="s">
        <v>994</v>
      </c>
      <c r="M6" s="5" t="s">
        <v>995</v>
      </c>
      <c r="N6" s="68" t="s">
        <v>996</v>
      </c>
      <c r="O6" s="5" t="s">
        <v>2338</v>
      </c>
      <c r="P6" s="68" t="s">
        <v>931</v>
      </c>
      <c r="Q6" s="77" t="s">
        <v>2339</v>
      </c>
      <c r="R6" s="68" t="s">
        <v>986</v>
      </c>
      <c r="S6" s="95" t="s">
        <v>930</v>
      </c>
      <c r="T6" s="68"/>
      <c r="U6" s="5"/>
      <c r="V6" s="68"/>
      <c r="W6" s="5"/>
      <c r="X6" s="68"/>
      <c r="Y6" s="5"/>
      <c r="Z6" s="68"/>
      <c r="AA6" s="5"/>
      <c r="AB6" s="68"/>
      <c r="AC6" s="5"/>
      <c r="AD6" s="68"/>
      <c r="AE6" s="5"/>
      <c r="AF6" s="69"/>
      <c r="AG6" s="8"/>
      <c r="AH6" s="69"/>
      <c r="AI6" s="8"/>
      <c r="AJ6" s="72"/>
      <c r="AK6" s="74"/>
      <c r="AL6" s="30"/>
      <c r="AM6" s="30"/>
      <c r="AN6" s="30"/>
      <c r="AO6" s="8"/>
      <c r="AP6" s="30"/>
      <c r="AQ6" s="30"/>
    </row>
    <row r="7" spans="4:43" x14ac:dyDescent="0.35">
      <c r="D7" s="41">
        <v>2</v>
      </c>
      <c r="E7" s="37"/>
      <c r="F7" s="5"/>
      <c r="G7" s="5"/>
      <c r="H7" s="68"/>
      <c r="I7" s="5"/>
      <c r="J7" s="67"/>
      <c r="K7" s="76"/>
      <c r="L7" s="68"/>
      <c r="M7" s="8"/>
      <c r="N7" s="68"/>
      <c r="O7" s="5"/>
      <c r="P7" s="68"/>
      <c r="Q7" s="38"/>
      <c r="R7" s="69"/>
      <c r="S7" s="38"/>
      <c r="T7" s="70"/>
      <c r="U7" s="30"/>
      <c r="V7" s="68"/>
      <c r="W7" s="5"/>
      <c r="X7" s="67"/>
      <c r="Y7" s="64"/>
      <c r="Z7" s="69"/>
      <c r="AA7" s="8"/>
      <c r="AB7" s="69"/>
      <c r="AC7" s="8"/>
      <c r="AD7" s="69"/>
      <c r="AE7" s="8"/>
      <c r="AF7" s="68"/>
      <c r="AG7" s="8"/>
      <c r="AH7" s="68"/>
      <c r="AI7" s="30"/>
      <c r="AJ7" s="72"/>
      <c r="AK7" s="74"/>
      <c r="AL7" s="30"/>
      <c r="AM7" s="30"/>
      <c r="AN7" s="30"/>
      <c r="AO7" s="30"/>
      <c r="AP7" s="30"/>
      <c r="AQ7" s="30"/>
    </row>
    <row r="8" spans="4:43" x14ac:dyDescent="0.35">
      <c r="D8" s="41">
        <v>3</v>
      </c>
      <c r="E8" s="98"/>
      <c r="F8" s="97"/>
      <c r="G8" s="96"/>
      <c r="H8" s="101"/>
      <c r="I8" s="99"/>
      <c r="J8" s="101"/>
      <c r="K8" s="100"/>
      <c r="L8" s="102"/>
      <c r="M8" s="96"/>
      <c r="N8" s="102"/>
      <c r="O8" s="96"/>
      <c r="P8" s="102"/>
      <c r="Q8" s="103"/>
      <c r="R8" s="102"/>
      <c r="S8" s="104"/>
      <c r="T8" s="70"/>
      <c r="U8" s="38"/>
      <c r="V8" s="70"/>
      <c r="W8" s="38"/>
      <c r="X8" s="70"/>
      <c r="Y8" s="71"/>
      <c r="Z8" s="70"/>
      <c r="AA8" s="38"/>
      <c r="AB8" s="69"/>
      <c r="AC8" s="38"/>
      <c r="AD8" s="70"/>
      <c r="AE8" s="30"/>
      <c r="AF8" s="70"/>
      <c r="AG8" s="71"/>
      <c r="AH8" s="69"/>
      <c r="AI8" s="38"/>
      <c r="AJ8" s="72"/>
      <c r="AK8" s="74"/>
      <c r="AL8" s="30"/>
      <c r="AM8" s="30"/>
      <c r="AN8" s="30"/>
      <c r="AO8" s="30"/>
      <c r="AP8" s="30"/>
      <c r="AQ8" s="30"/>
    </row>
    <row r="9" spans="4:43" ht="15" customHeight="1" x14ac:dyDescent="0.35">
      <c r="D9" s="41">
        <v>4</v>
      </c>
      <c r="E9" s="40"/>
      <c r="F9" s="97"/>
      <c r="G9" s="103"/>
      <c r="H9" s="67"/>
      <c r="I9" s="64"/>
      <c r="J9" s="67"/>
      <c r="K9" s="76"/>
      <c r="L9" s="70"/>
      <c r="M9" s="8"/>
      <c r="N9" s="70"/>
      <c r="O9" s="8"/>
      <c r="P9" s="70"/>
      <c r="Q9" s="52"/>
      <c r="R9" s="70"/>
      <c r="S9" s="38"/>
      <c r="T9" s="70"/>
      <c r="U9" s="38"/>
      <c r="V9" s="70"/>
      <c r="W9" s="38"/>
      <c r="X9" s="70"/>
      <c r="Y9" s="38"/>
      <c r="Z9" s="70"/>
      <c r="AA9" s="38"/>
      <c r="AB9" s="69"/>
      <c r="AC9" s="38"/>
      <c r="AD9" s="70"/>
      <c r="AE9" s="30"/>
      <c r="AF9" s="70"/>
      <c r="AG9" s="71"/>
      <c r="AH9" s="69"/>
      <c r="AI9" s="38"/>
      <c r="AJ9" s="72"/>
      <c r="AK9" s="74"/>
      <c r="AL9" s="30"/>
      <c r="AM9" s="30"/>
      <c r="AN9" s="30"/>
      <c r="AO9" s="30"/>
      <c r="AP9" s="30"/>
      <c r="AQ9" s="30"/>
    </row>
    <row r="10" spans="4:43" ht="13.5" customHeight="1" x14ac:dyDescent="0.35">
      <c r="D10" s="41">
        <v>5</v>
      </c>
      <c r="E10" s="40"/>
      <c r="F10" s="31"/>
      <c r="G10" s="5"/>
      <c r="H10" s="67"/>
      <c r="I10" s="64"/>
      <c r="J10" s="67"/>
      <c r="K10" s="76"/>
      <c r="L10" s="70"/>
      <c r="M10" s="31"/>
      <c r="N10" s="70"/>
      <c r="O10" s="8"/>
      <c r="P10" s="70"/>
      <c r="Q10" s="52"/>
      <c r="R10" s="70"/>
      <c r="S10" s="38"/>
      <c r="T10" s="70"/>
      <c r="U10" s="38"/>
      <c r="V10" s="70"/>
      <c r="W10" s="38"/>
      <c r="X10" s="70"/>
      <c r="Y10" s="38"/>
      <c r="Z10" s="70"/>
      <c r="AA10" s="38"/>
      <c r="AB10" s="69"/>
      <c r="AC10" s="38"/>
      <c r="AD10" s="70"/>
      <c r="AE10" s="30"/>
      <c r="AF10" s="70"/>
      <c r="AG10" s="71"/>
      <c r="AH10" s="69"/>
      <c r="AI10" s="30"/>
      <c r="AJ10" s="72"/>
      <c r="AK10" s="74"/>
      <c r="AL10" s="30"/>
      <c r="AM10" s="30"/>
      <c r="AN10" s="30"/>
      <c r="AO10" s="30"/>
      <c r="AP10" s="30"/>
      <c r="AQ10" s="30"/>
    </row>
    <row r="11" spans="4:43" x14ac:dyDescent="0.35">
      <c r="D11" s="41">
        <v>6</v>
      </c>
      <c r="E11" s="40"/>
      <c r="F11" s="8"/>
      <c r="G11" s="31"/>
      <c r="H11" s="67"/>
      <c r="I11" s="64"/>
      <c r="J11" s="67"/>
      <c r="K11" s="64"/>
      <c r="L11" s="70"/>
      <c r="M11" s="8"/>
      <c r="N11" s="70"/>
      <c r="O11" s="9"/>
      <c r="P11" s="70"/>
      <c r="Q11" s="52"/>
      <c r="R11" s="70"/>
      <c r="S11" s="38"/>
      <c r="T11" s="70"/>
      <c r="U11" s="38"/>
      <c r="V11" s="70"/>
      <c r="W11" s="38"/>
      <c r="X11" s="70"/>
      <c r="Y11" s="71"/>
      <c r="Z11" s="70"/>
      <c r="AA11" s="38"/>
      <c r="AB11" s="69"/>
      <c r="AC11" s="38"/>
      <c r="AD11" s="70"/>
      <c r="AE11" s="30"/>
      <c r="AF11" s="70"/>
      <c r="AG11" s="71"/>
      <c r="AH11" s="69"/>
      <c r="AI11" s="30"/>
      <c r="AJ11" s="72"/>
      <c r="AK11" s="74"/>
      <c r="AL11" s="30"/>
      <c r="AM11" s="30"/>
      <c r="AN11" s="30"/>
      <c r="AO11" s="30"/>
      <c r="AP11" s="30"/>
      <c r="AQ11" s="30"/>
    </row>
    <row r="12" spans="4:43" x14ac:dyDescent="0.35">
      <c r="D12" s="41">
        <v>7</v>
      </c>
      <c r="E12" s="40"/>
      <c r="F12" s="8"/>
      <c r="G12" s="5"/>
      <c r="H12" s="67"/>
      <c r="I12" s="64"/>
      <c r="J12" s="67"/>
      <c r="K12" s="76"/>
      <c r="L12" s="70"/>
      <c r="M12" s="8"/>
      <c r="N12" s="70"/>
      <c r="O12" s="8"/>
      <c r="P12" s="70"/>
      <c r="Q12" s="52"/>
      <c r="R12" s="70"/>
      <c r="S12" s="38"/>
      <c r="T12" s="70"/>
      <c r="U12" s="38"/>
      <c r="V12" s="70"/>
      <c r="W12" s="38"/>
      <c r="X12" s="70"/>
      <c r="Y12" s="38"/>
      <c r="Z12" s="70"/>
      <c r="AA12" s="38"/>
      <c r="AB12" s="69"/>
      <c r="AC12" s="38"/>
      <c r="AD12" s="70"/>
      <c r="AE12" s="30"/>
      <c r="AF12" s="70"/>
      <c r="AG12" s="71"/>
      <c r="AH12" s="69"/>
      <c r="AI12" s="30"/>
      <c r="AJ12" s="72"/>
      <c r="AK12" s="74"/>
      <c r="AL12" s="30"/>
      <c r="AM12" s="30"/>
      <c r="AN12" s="30"/>
      <c r="AO12" s="30"/>
      <c r="AP12" s="30"/>
      <c r="AQ12" s="30"/>
    </row>
    <row r="13" spans="4:43" x14ac:dyDescent="0.35">
      <c r="D13" s="41">
        <v>8</v>
      </c>
      <c r="E13" s="40"/>
      <c r="F13" s="8"/>
      <c r="G13" s="5"/>
      <c r="H13" s="67"/>
      <c r="I13" s="64"/>
      <c r="J13" s="67"/>
      <c r="K13" s="76"/>
      <c r="L13" s="70"/>
      <c r="M13" s="8"/>
      <c r="N13" s="70"/>
      <c r="O13" s="8"/>
      <c r="P13" s="70"/>
      <c r="Q13" s="52"/>
      <c r="R13" s="70"/>
      <c r="S13" s="38"/>
      <c r="T13" s="70"/>
      <c r="U13" s="38"/>
      <c r="V13" s="70"/>
      <c r="W13" s="38"/>
      <c r="X13" s="70"/>
      <c r="Y13" s="38"/>
      <c r="Z13" s="70"/>
      <c r="AA13" s="38"/>
      <c r="AB13" s="69"/>
      <c r="AC13" s="38"/>
      <c r="AD13" s="70"/>
      <c r="AE13" s="30"/>
      <c r="AF13" s="70"/>
      <c r="AG13" s="71"/>
      <c r="AH13" s="69"/>
      <c r="AI13" s="30"/>
      <c r="AJ13" s="72"/>
      <c r="AK13" s="74"/>
      <c r="AL13" s="30"/>
      <c r="AM13" s="30"/>
      <c r="AN13" s="30"/>
      <c r="AO13" s="30"/>
      <c r="AP13" s="30"/>
      <c r="AQ13" s="30"/>
    </row>
    <row r="14" spans="4:43" x14ac:dyDescent="0.35">
      <c r="D14" s="41">
        <v>9</v>
      </c>
      <c r="E14" s="40"/>
      <c r="F14" s="8"/>
      <c r="G14" s="5"/>
      <c r="H14" s="67"/>
      <c r="I14" s="64"/>
      <c r="J14" s="67"/>
      <c r="K14" s="76"/>
      <c r="L14" s="70"/>
      <c r="M14" s="8"/>
      <c r="N14" s="70"/>
      <c r="O14" s="5"/>
      <c r="P14" s="70"/>
      <c r="Q14" s="52"/>
      <c r="R14" s="70"/>
      <c r="S14" s="38"/>
      <c r="T14" s="70"/>
      <c r="U14" s="38"/>
      <c r="V14" s="70"/>
      <c r="W14" s="38"/>
      <c r="X14" s="70"/>
      <c r="Y14" s="38"/>
      <c r="Z14" s="70"/>
      <c r="AA14" s="38"/>
      <c r="AB14" s="69"/>
      <c r="AC14" s="38"/>
      <c r="AD14" s="70"/>
      <c r="AE14" s="30"/>
      <c r="AF14" s="70"/>
      <c r="AG14" s="71"/>
      <c r="AH14" s="69"/>
      <c r="AI14" s="30"/>
      <c r="AJ14" s="72"/>
      <c r="AK14" s="74"/>
      <c r="AL14" s="30"/>
      <c r="AM14" s="30"/>
      <c r="AN14" s="30"/>
      <c r="AO14" s="30"/>
      <c r="AP14" s="30"/>
      <c r="AQ14" s="30"/>
    </row>
    <row r="15" spans="4:43" x14ac:dyDescent="0.35">
      <c r="D15" s="41">
        <v>10</v>
      </c>
      <c r="E15" s="40"/>
      <c r="F15" s="8"/>
      <c r="G15" s="5"/>
      <c r="H15" s="67"/>
      <c r="I15" s="64"/>
      <c r="J15" s="67"/>
      <c r="K15" s="76"/>
      <c r="L15" s="70"/>
      <c r="M15" s="8"/>
      <c r="N15" s="70"/>
      <c r="O15" s="5"/>
      <c r="P15" s="70"/>
      <c r="Q15" s="52"/>
      <c r="R15" s="70"/>
      <c r="S15" s="38"/>
      <c r="T15" s="70"/>
      <c r="U15" s="38"/>
      <c r="V15" s="70"/>
      <c r="W15" s="38"/>
      <c r="X15" s="70"/>
      <c r="Y15" s="38"/>
      <c r="Z15" s="70"/>
      <c r="AA15" s="38"/>
      <c r="AB15" s="69"/>
      <c r="AC15" s="38"/>
      <c r="AD15" s="70"/>
      <c r="AE15" s="30"/>
      <c r="AF15" s="70"/>
      <c r="AG15" s="71"/>
      <c r="AH15" s="69"/>
      <c r="AI15" s="30"/>
      <c r="AJ15" s="72"/>
      <c r="AK15" s="74"/>
      <c r="AL15" s="30"/>
      <c r="AM15" s="30"/>
      <c r="AN15" s="30"/>
      <c r="AO15" s="30"/>
      <c r="AP15" s="30"/>
      <c r="AQ15" s="30"/>
    </row>
    <row r="16" spans="4:43" x14ac:dyDescent="0.35">
      <c r="D16" s="41">
        <v>11</v>
      </c>
      <c r="E16" s="40"/>
      <c r="F16" s="8"/>
      <c r="G16" s="77"/>
      <c r="H16" s="67"/>
      <c r="I16" s="64"/>
      <c r="J16" s="67"/>
      <c r="K16" s="76"/>
      <c r="L16" s="70"/>
      <c r="M16" s="8"/>
      <c r="N16" s="70"/>
      <c r="O16" s="5"/>
      <c r="P16" s="70"/>
      <c r="Q16" s="52"/>
      <c r="R16" s="70"/>
      <c r="S16" s="38"/>
      <c r="T16" s="70"/>
      <c r="U16" s="38"/>
      <c r="V16" s="70"/>
      <c r="W16" s="38"/>
      <c r="X16" s="70"/>
      <c r="Y16" s="38"/>
      <c r="Z16" s="70"/>
      <c r="AA16" s="38"/>
      <c r="AB16" s="69"/>
      <c r="AC16" s="38"/>
      <c r="AD16" s="70"/>
      <c r="AE16" s="30"/>
      <c r="AF16" s="70"/>
      <c r="AG16" s="71"/>
      <c r="AH16" s="69"/>
      <c r="AI16" s="30"/>
      <c r="AJ16" s="72"/>
      <c r="AK16" s="74"/>
      <c r="AL16" s="30"/>
      <c r="AM16" s="30"/>
      <c r="AN16" s="30"/>
      <c r="AO16" s="30"/>
      <c r="AP16" s="30"/>
      <c r="AQ16" s="30"/>
    </row>
    <row r="17" spans="4:43" x14ac:dyDescent="0.35">
      <c r="D17" s="41">
        <v>12</v>
      </c>
      <c r="E17" s="40"/>
      <c r="F17" s="8"/>
      <c r="G17" s="5"/>
      <c r="H17" s="67"/>
      <c r="I17" s="64"/>
      <c r="J17" s="67"/>
      <c r="K17" s="76"/>
      <c r="L17" s="70"/>
      <c r="M17" s="8"/>
      <c r="N17" s="70"/>
      <c r="O17" s="8"/>
      <c r="P17" s="70"/>
      <c r="Q17" s="52"/>
      <c r="R17" s="70"/>
      <c r="S17" s="38"/>
      <c r="T17" s="70"/>
      <c r="U17" s="38"/>
      <c r="V17" s="70"/>
      <c r="W17" s="38"/>
      <c r="X17" s="70"/>
      <c r="Y17" s="38"/>
      <c r="Z17" s="70"/>
      <c r="AA17" s="38"/>
      <c r="AB17" s="69"/>
      <c r="AC17" s="38"/>
      <c r="AD17" s="70"/>
      <c r="AE17" s="30"/>
      <c r="AF17" s="70"/>
      <c r="AG17" s="71"/>
      <c r="AH17" s="69"/>
      <c r="AI17" s="30"/>
      <c r="AJ17" s="72"/>
      <c r="AK17" s="74"/>
      <c r="AL17" s="30"/>
      <c r="AM17" s="30"/>
      <c r="AN17" s="30"/>
      <c r="AO17" s="30"/>
      <c r="AP17" s="30"/>
      <c r="AQ17" s="30"/>
    </row>
    <row r="18" spans="4:43" x14ac:dyDescent="0.35">
      <c r="D18" s="41">
        <v>13</v>
      </c>
      <c r="E18" s="40"/>
      <c r="F18" s="8"/>
      <c r="G18" s="77"/>
      <c r="H18" s="67"/>
      <c r="I18" s="64"/>
      <c r="J18" s="67"/>
      <c r="K18" s="76"/>
      <c r="L18" s="70"/>
      <c r="M18" s="8"/>
      <c r="N18" s="70"/>
      <c r="O18" s="8"/>
      <c r="P18" s="70"/>
      <c r="Q18" s="52"/>
      <c r="R18" s="70"/>
      <c r="S18" s="38"/>
      <c r="T18" s="70"/>
      <c r="U18" s="38"/>
      <c r="V18" s="70"/>
      <c r="W18" s="38"/>
      <c r="X18" s="70"/>
      <c r="Y18" s="38"/>
      <c r="Z18" s="70"/>
      <c r="AA18" s="38"/>
      <c r="AB18" s="69"/>
      <c r="AC18" s="38"/>
      <c r="AD18" s="70"/>
      <c r="AE18" s="30"/>
      <c r="AF18" s="70"/>
      <c r="AG18" s="71"/>
      <c r="AH18" s="69"/>
      <c r="AI18" s="8"/>
      <c r="AJ18" s="72"/>
      <c r="AK18" s="74"/>
      <c r="AL18" s="30"/>
      <c r="AM18" s="30"/>
      <c r="AN18" s="30"/>
      <c r="AO18" s="8"/>
      <c r="AP18" s="8"/>
      <c r="AQ18" s="8"/>
    </row>
    <row r="19" spans="4:43" x14ac:dyDescent="0.35">
      <c r="D19" s="41">
        <v>14</v>
      </c>
      <c r="E19" s="40"/>
      <c r="F19" s="8"/>
      <c r="G19" s="77"/>
      <c r="H19" s="67"/>
      <c r="I19" s="64"/>
      <c r="J19" s="67"/>
      <c r="K19" s="76"/>
      <c r="L19" s="70"/>
      <c r="M19" s="8"/>
      <c r="N19" s="70"/>
      <c r="O19" s="8"/>
      <c r="P19" s="70"/>
      <c r="Q19" s="52"/>
      <c r="R19" s="70"/>
      <c r="S19" s="38"/>
      <c r="T19" s="70"/>
      <c r="U19" s="38"/>
      <c r="V19" s="70"/>
      <c r="W19" s="38"/>
      <c r="X19" s="70"/>
      <c r="Y19" s="38"/>
      <c r="Z19" s="70"/>
      <c r="AA19" s="38"/>
      <c r="AB19" s="69"/>
      <c r="AC19" s="38"/>
      <c r="AD19" s="70"/>
      <c r="AE19" s="30"/>
      <c r="AF19" s="70"/>
      <c r="AG19" s="71"/>
      <c r="AH19" s="69"/>
      <c r="AI19" s="30"/>
      <c r="AJ19" s="72"/>
      <c r="AK19" s="74"/>
      <c r="AL19" s="30"/>
      <c r="AM19" s="30"/>
      <c r="AN19" s="30"/>
      <c r="AO19" s="30"/>
      <c r="AP19" s="30"/>
      <c r="AQ19" s="30"/>
    </row>
    <row r="20" spans="4:43" x14ac:dyDescent="0.35">
      <c r="D20" s="41">
        <v>15</v>
      </c>
      <c r="E20" s="40"/>
      <c r="F20" s="8"/>
      <c r="G20" s="5"/>
      <c r="H20" s="67"/>
      <c r="I20" s="64"/>
      <c r="J20" s="67"/>
      <c r="K20" s="76"/>
      <c r="L20" s="70"/>
      <c r="M20" s="8"/>
      <c r="N20" s="70"/>
      <c r="O20" s="8"/>
      <c r="P20" s="70"/>
      <c r="Q20" s="52"/>
      <c r="R20" s="70"/>
      <c r="S20" s="38"/>
      <c r="T20" s="70"/>
      <c r="U20" s="38"/>
      <c r="V20" s="70"/>
      <c r="W20" s="38"/>
      <c r="X20" s="70"/>
      <c r="Y20" s="38"/>
      <c r="Z20" s="70"/>
      <c r="AA20" s="38"/>
      <c r="AB20" s="69"/>
      <c r="AC20" s="38"/>
      <c r="AD20" s="70"/>
      <c r="AE20" s="30"/>
      <c r="AF20" s="70"/>
      <c r="AG20" s="71"/>
      <c r="AH20" s="69"/>
      <c r="AI20" s="30"/>
      <c r="AJ20" s="72"/>
      <c r="AK20" s="74"/>
      <c r="AL20" s="30"/>
      <c r="AM20" s="30"/>
      <c r="AN20" s="30"/>
      <c r="AO20" s="30"/>
      <c r="AP20" s="30"/>
      <c r="AQ20" s="30"/>
    </row>
    <row r="21" spans="4:43" x14ac:dyDescent="0.35">
      <c r="D21" s="41">
        <v>16</v>
      </c>
      <c r="E21" s="40"/>
      <c r="F21" s="8"/>
      <c r="G21" s="77"/>
      <c r="H21" s="67"/>
      <c r="I21" s="64"/>
      <c r="J21" s="67"/>
      <c r="K21" s="64"/>
      <c r="L21" s="70"/>
      <c r="M21" s="8"/>
      <c r="N21" s="70"/>
      <c r="O21" s="8"/>
      <c r="P21" s="70"/>
      <c r="Q21" s="52"/>
      <c r="R21" s="70"/>
      <c r="S21" s="38"/>
      <c r="T21" s="70"/>
      <c r="U21" s="38"/>
      <c r="V21" s="70"/>
      <c r="W21" s="38"/>
      <c r="X21" s="70"/>
      <c r="Y21" s="38"/>
      <c r="Z21" s="70"/>
      <c r="AA21" s="38"/>
      <c r="AB21" s="69"/>
      <c r="AC21" s="38"/>
      <c r="AD21" s="70"/>
      <c r="AE21" s="30"/>
      <c r="AF21" s="70"/>
      <c r="AG21" s="71"/>
      <c r="AH21" s="69"/>
      <c r="AI21" s="30"/>
      <c r="AJ21" s="72"/>
      <c r="AK21" s="74"/>
      <c r="AL21" s="30"/>
      <c r="AM21" s="30"/>
      <c r="AN21" s="30"/>
      <c r="AO21" s="30"/>
      <c r="AP21" s="30"/>
      <c r="AQ21" s="30"/>
    </row>
    <row r="22" spans="4:43" x14ac:dyDescent="0.35">
      <c r="D22" s="41">
        <v>17</v>
      </c>
      <c r="E22" s="40"/>
      <c r="F22" s="8"/>
      <c r="G22" s="31"/>
      <c r="H22" s="67"/>
      <c r="I22" s="64"/>
      <c r="J22" s="67"/>
      <c r="K22" s="64"/>
      <c r="L22" s="70"/>
      <c r="M22" s="8"/>
      <c r="N22" s="70"/>
      <c r="O22" s="9"/>
      <c r="P22" s="70"/>
      <c r="Q22" s="52"/>
      <c r="R22" s="70"/>
      <c r="S22" s="38"/>
      <c r="T22" s="70"/>
      <c r="U22" s="38"/>
      <c r="V22" s="70"/>
      <c r="W22" s="38"/>
      <c r="X22" s="70"/>
      <c r="Y22" s="71"/>
      <c r="Z22" s="70"/>
      <c r="AA22" s="38"/>
      <c r="AB22" s="69"/>
      <c r="AC22" s="38"/>
      <c r="AD22" s="70"/>
      <c r="AE22" s="30"/>
      <c r="AF22" s="70"/>
      <c r="AG22" s="71"/>
      <c r="AH22" s="69"/>
      <c r="AI22" s="30"/>
      <c r="AJ22" s="72"/>
      <c r="AK22" s="74"/>
      <c r="AL22" s="30"/>
      <c r="AM22" s="30"/>
      <c r="AN22" s="30"/>
      <c r="AO22" s="30"/>
      <c r="AP22" s="30"/>
      <c r="AQ22" s="30"/>
    </row>
    <row r="23" spans="4:43" x14ac:dyDescent="0.35">
      <c r="D23" s="41">
        <v>18</v>
      </c>
      <c r="E23" s="40"/>
      <c r="F23" s="8"/>
      <c r="G23" s="5"/>
      <c r="H23" s="67"/>
      <c r="I23" s="64"/>
      <c r="J23" s="70"/>
      <c r="K23" s="38"/>
      <c r="L23" s="70"/>
      <c r="M23" s="31"/>
      <c r="N23" s="70"/>
      <c r="O23" s="8"/>
      <c r="P23" s="68"/>
      <c r="Q23" s="5"/>
      <c r="R23" s="68"/>
      <c r="S23" s="5"/>
      <c r="T23" s="68"/>
      <c r="U23" s="5"/>
      <c r="V23" s="68"/>
      <c r="W23" s="5"/>
      <c r="X23" s="68"/>
      <c r="Y23" s="5"/>
      <c r="Z23" s="68"/>
      <c r="AA23" s="5"/>
      <c r="AB23" s="68"/>
      <c r="AC23" s="5"/>
      <c r="AD23" s="68"/>
      <c r="AE23" s="5"/>
      <c r="AF23" s="69"/>
      <c r="AG23" s="8"/>
      <c r="AH23" s="69"/>
      <c r="AI23" s="30"/>
      <c r="AJ23" s="72"/>
      <c r="AK23" s="74"/>
      <c r="AL23" s="30"/>
      <c r="AM23" s="30"/>
      <c r="AN23" s="30"/>
      <c r="AO23" s="30"/>
      <c r="AP23" s="30"/>
      <c r="AQ23" s="8"/>
    </row>
    <row r="24" spans="4:43" x14ac:dyDescent="0.35">
      <c r="D24" s="41">
        <v>19</v>
      </c>
      <c r="E24" s="40"/>
      <c r="F24" s="8"/>
      <c r="G24" s="5"/>
      <c r="H24" s="67"/>
      <c r="I24" s="64"/>
      <c r="J24" s="70"/>
      <c r="K24" s="38"/>
      <c r="L24" s="70"/>
      <c r="M24" s="8"/>
      <c r="N24" s="70"/>
      <c r="O24" s="8"/>
      <c r="P24" s="68"/>
      <c r="Q24" s="5"/>
      <c r="R24" s="68"/>
      <c r="S24" s="5"/>
      <c r="T24" s="68"/>
      <c r="U24" s="5"/>
      <c r="V24" s="68"/>
      <c r="W24" s="5"/>
      <c r="X24" s="68"/>
      <c r="Y24" s="5"/>
      <c r="Z24" s="68"/>
      <c r="AA24" s="5"/>
      <c r="AB24" s="68"/>
      <c r="AC24" s="5"/>
      <c r="AD24" s="68"/>
      <c r="AE24" s="5"/>
      <c r="AF24" s="69"/>
      <c r="AG24" s="8"/>
      <c r="AH24" s="69"/>
      <c r="AI24" s="30"/>
      <c r="AJ24" s="72"/>
      <c r="AK24" s="74"/>
      <c r="AL24" s="30"/>
      <c r="AM24" s="30"/>
      <c r="AN24" s="30"/>
      <c r="AO24" s="30"/>
      <c r="AP24" s="30"/>
      <c r="AQ24" s="8"/>
    </row>
    <row r="25" spans="4:43" x14ac:dyDescent="0.35">
      <c r="D25" s="41">
        <v>20</v>
      </c>
      <c r="E25" s="40"/>
      <c r="F25" s="8"/>
      <c r="G25" s="5"/>
      <c r="H25" s="67"/>
      <c r="I25" s="64"/>
      <c r="J25" s="70"/>
      <c r="K25" s="38"/>
      <c r="L25" s="70"/>
      <c r="M25" s="8"/>
      <c r="N25" s="70"/>
      <c r="O25" s="5"/>
      <c r="P25" s="70"/>
      <c r="Q25" s="52"/>
      <c r="R25" s="68"/>
      <c r="S25" s="5"/>
      <c r="T25" s="68"/>
      <c r="U25" s="5"/>
      <c r="V25" s="68"/>
      <c r="W25" s="5"/>
      <c r="X25" s="68"/>
      <c r="Y25" s="5"/>
      <c r="Z25" s="68"/>
      <c r="AA25" s="5"/>
      <c r="AB25" s="68"/>
      <c r="AC25" s="5"/>
      <c r="AD25" s="68"/>
      <c r="AE25" s="5"/>
      <c r="AF25" s="69"/>
      <c r="AG25" s="8"/>
      <c r="AH25" s="69"/>
      <c r="AI25" s="30"/>
      <c r="AJ25" s="72"/>
      <c r="AK25" s="74"/>
      <c r="AL25" s="30"/>
      <c r="AM25" s="30"/>
      <c r="AN25" s="30"/>
      <c r="AO25" s="30"/>
      <c r="AP25" s="30"/>
      <c r="AQ25" s="8"/>
    </row>
    <row r="26" spans="4:43" x14ac:dyDescent="0.35">
      <c r="D26" s="41">
        <v>21</v>
      </c>
      <c r="E26" s="40"/>
      <c r="F26" s="8"/>
      <c r="G26" s="5"/>
      <c r="H26" s="67"/>
      <c r="I26" s="64"/>
      <c r="J26" s="70"/>
      <c r="K26" s="38"/>
      <c r="L26" s="70"/>
      <c r="M26" s="31"/>
      <c r="N26" s="70"/>
      <c r="O26" s="8"/>
      <c r="P26" s="68"/>
      <c r="Q26" s="5"/>
      <c r="R26" s="68"/>
      <c r="S26" s="5"/>
      <c r="T26" s="68"/>
      <c r="U26" s="5"/>
      <c r="V26" s="68"/>
      <c r="W26" s="5"/>
      <c r="X26" s="68"/>
      <c r="Y26" s="5"/>
      <c r="Z26" s="68"/>
      <c r="AA26" s="5"/>
      <c r="AB26" s="68"/>
      <c r="AC26" s="5"/>
      <c r="AD26" s="68"/>
      <c r="AE26" s="5"/>
      <c r="AF26" s="69"/>
      <c r="AG26" s="31"/>
      <c r="AH26" s="69"/>
      <c r="AI26" s="30"/>
      <c r="AJ26" s="72"/>
      <c r="AK26" s="74"/>
      <c r="AL26" s="30"/>
      <c r="AM26" s="30"/>
      <c r="AN26" s="30"/>
      <c r="AO26" s="30"/>
      <c r="AP26" s="30"/>
      <c r="AQ26" s="8"/>
    </row>
    <row r="27" spans="4:43" x14ac:dyDescent="0.35">
      <c r="D27" s="41">
        <v>22</v>
      </c>
      <c r="E27" s="40"/>
      <c r="F27" s="8"/>
      <c r="G27" s="5"/>
      <c r="H27" s="67"/>
      <c r="I27" s="64"/>
      <c r="J27" s="70"/>
      <c r="K27" s="38"/>
      <c r="L27" s="70"/>
      <c r="M27" s="31"/>
      <c r="N27" s="70"/>
      <c r="O27" s="8"/>
      <c r="P27" s="68"/>
      <c r="Q27" s="5"/>
      <c r="R27" s="68"/>
      <c r="S27" s="5"/>
      <c r="T27" s="68"/>
      <c r="U27" s="5"/>
      <c r="V27" s="68"/>
      <c r="W27" s="5"/>
      <c r="X27" s="68"/>
      <c r="Y27" s="5"/>
      <c r="Z27" s="68"/>
      <c r="AA27" s="5"/>
      <c r="AB27" s="68"/>
      <c r="AC27" s="5"/>
      <c r="AD27" s="68"/>
      <c r="AE27" s="5"/>
      <c r="AF27" s="69"/>
      <c r="AG27" s="8"/>
      <c r="AH27" s="69"/>
      <c r="AI27" s="8"/>
      <c r="AJ27" s="72"/>
      <c r="AK27" s="74"/>
      <c r="AL27" s="30"/>
      <c r="AM27" s="30"/>
      <c r="AN27" s="30"/>
      <c r="AO27" s="8"/>
      <c r="AP27" s="8"/>
      <c r="AQ27" s="8"/>
    </row>
    <row r="28" spans="4:43" x14ac:dyDescent="0.35">
      <c r="D28" s="41">
        <v>23</v>
      </c>
      <c r="E28" s="40"/>
      <c r="F28" s="8"/>
      <c r="G28" s="5"/>
      <c r="H28" s="67"/>
      <c r="I28" s="64"/>
      <c r="J28" s="70"/>
      <c r="K28" s="38"/>
      <c r="L28" s="70"/>
      <c r="M28" s="31"/>
      <c r="N28" s="70"/>
      <c r="O28" s="8"/>
      <c r="P28" s="68"/>
      <c r="Q28" s="5"/>
      <c r="R28" s="68"/>
      <c r="S28" s="5"/>
      <c r="T28" s="68"/>
      <c r="U28" s="5"/>
      <c r="V28" s="68"/>
      <c r="W28" s="5"/>
      <c r="X28" s="68"/>
      <c r="Y28" s="5"/>
      <c r="Z28" s="68"/>
      <c r="AA28" s="5"/>
      <c r="AB28" s="68"/>
      <c r="AC28" s="5"/>
      <c r="AD28" s="68"/>
      <c r="AE28" s="5"/>
      <c r="AF28" s="69"/>
      <c r="AG28" s="8"/>
      <c r="AH28" s="69"/>
      <c r="AI28" s="8"/>
      <c r="AJ28" s="72"/>
      <c r="AK28" s="74"/>
      <c r="AL28" s="30"/>
      <c r="AM28" s="30"/>
      <c r="AN28" s="30"/>
      <c r="AO28" s="8"/>
      <c r="AP28" s="8"/>
      <c r="AQ28" s="8"/>
    </row>
    <row r="29" spans="4:43" x14ac:dyDescent="0.35">
      <c r="D29" s="41">
        <v>24</v>
      </c>
      <c r="E29" s="40"/>
      <c r="F29" s="8"/>
      <c r="G29" s="5"/>
      <c r="H29" s="67"/>
      <c r="I29" s="64"/>
      <c r="J29" s="70"/>
      <c r="K29" s="38"/>
      <c r="L29" s="70"/>
      <c r="M29" s="8"/>
      <c r="N29" s="70"/>
      <c r="O29" s="8"/>
      <c r="P29" s="68"/>
      <c r="Q29" s="5"/>
      <c r="R29" s="68"/>
      <c r="S29" s="5"/>
      <c r="T29" s="68"/>
      <c r="U29" s="5"/>
      <c r="V29" s="68"/>
      <c r="W29" s="5"/>
      <c r="X29" s="68"/>
      <c r="Y29" s="5"/>
      <c r="Z29" s="68"/>
      <c r="AA29" s="5"/>
      <c r="AB29" s="68"/>
      <c r="AC29" s="5"/>
      <c r="AD29" s="68"/>
      <c r="AE29" s="5"/>
      <c r="AF29" s="69"/>
      <c r="AG29" s="8"/>
      <c r="AH29" s="69"/>
      <c r="AI29" s="8"/>
      <c r="AJ29" s="72"/>
      <c r="AK29" s="74"/>
      <c r="AL29" s="30"/>
      <c r="AM29" s="30"/>
      <c r="AN29" s="30"/>
      <c r="AO29" s="8"/>
      <c r="AP29" s="8"/>
      <c r="AQ29" s="8"/>
    </row>
    <row r="30" spans="4:43" x14ac:dyDescent="0.35">
      <c r="D30" s="41">
        <v>25</v>
      </c>
      <c r="E30" s="40"/>
      <c r="F30" s="31"/>
      <c r="G30" s="77"/>
      <c r="H30" s="70"/>
      <c r="I30" s="38"/>
      <c r="J30" s="67"/>
      <c r="K30" s="76"/>
      <c r="L30" s="70"/>
      <c r="M30" s="8"/>
      <c r="N30" s="68"/>
      <c r="O30" s="31"/>
      <c r="P30" s="68"/>
      <c r="Q30" s="5"/>
      <c r="R30" s="68"/>
      <c r="S30" s="5"/>
      <c r="T30" s="68"/>
      <c r="U30" s="5"/>
      <c r="V30" s="68"/>
      <c r="W30" s="5"/>
      <c r="X30" s="68"/>
      <c r="Y30" s="5"/>
      <c r="Z30" s="68"/>
      <c r="AA30" s="5"/>
      <c r="AB30" s="68"/>
      <c r="AC30" s="5"/>
      <c r="AD30" s="68"/>
      <c r="AE30" s="5"/>
      <c r="AF30" s="69"/>
      <c r="AG30" s="8"/>
      <c r="AH30" s="69"/>
      <c r="AI30" s="8"/>
      <c r="AJ30" s="72"/>
      <c r="AK30" s="74"/>
      <c r="AL30" s="30"/>
      <c r="AM30" s="30"/>
      <c r="AN30" s="30"/>
      <c r="AO30" s="8"/>
      <c r="AP30" s="8"/>
      <c r="AQ30" s="30"/>
    </row>
    <row r="31" spans="4:43" x14ac:dyDescent="0.35">
      <c r="D31" s="41">
        <v>26</v>
      </c>
      <c r="E31" s="40"/>
      <c r="F31" s="31"/>
      <c r="G31" s="77"/>
      <c r="H31" s="70"/>
      <c r="I31" s="38"/>
      <c r="J31" s="67"/>
      <c r="K31" s="76"/>
      <c r="L31" s="70"/>
      <c r="M31" s="8"/>
      <c r="N31" s="68"/>
      <c r="O31" s="31"/>
      <c r="P31" s="68"/>
      <c r="Q31" s="5"/>
      <c r="R31" s="68"/>
      <c r="S31" s="5"/>
      <c r="T31" s="68"/>
      <c r="U31" s="5"/>
      <c r="V31" s="68"/>
      <c r="W31" s="5"/>
      <c r="X31" s="68"/>
      <c r="Y31" s="5"/>
      <c r="Z31" s="68"/>
      <c r="AA31" s="5"/>
      <c r="AB31" s="68"/>
      <c r="AC31" s="5"/>
      <c r="AD31" s="68"/>
      <c r="AE31" s="5"/>
      <c r="AF31" s="69"/>
      <c r="AG31" s="8"/>
      <c r="AH31" s="69"/>
      <c r="AI31" s="8"/>
      <c r="AJ31" s="72"/>
      <c r="AK31" s="74"/>
      <c r="AL31" s="30"/>
      <c r="AM31" s="30"/>
      <c r="AN31" s="30"/>
      <c r="AO31" s="8"/>
      <c r="AP31" s="8"/>
      <c r="AQ31" s="8"/>
    </row>
    <row r="32" spans="4:43" x14ac:dyDescent="0.35">
      <c r="D32" s="41">
        <v>27</v>
      </c>
      <c r="E32" s="40"/>
      <c r="F32" s="31"/>
      <c r="G32" s="77"/>
      <c r="H32" s="70"/>
      <c r="I32" s="38"/>
      <c r="J32" s="67"/>
      <c r="K32" s="76"/>
      <c r="L32" s="70"/>
      <c r="M32" s="5"/>
      <c r="N32" s="68"/>
      <c r="O32" s="31"/>
      <c r="P32" s="68"/>
      <c r="Q32" s="5"/>
      <c r="R32" s="68"/>
      <c r="S32" s="5"/>
      <c r="T32" s="68"/>
      <c r="U32" s="5"/>
      <c r="V32" s="68"/>
      <c r="W32" s="5"/>
      <c r="X32" s="68"/>
      <c r="Y32" s="5"/>
      <c r="Z32" s="68"/>
      <c r="AA32" s="5"/>
      <c r="AB32" s="68"/>
      <c r="AC32" s="5"/>
      <c r="AD32" s="68"/>
      <c r="AE32" s="5"/>
      <c r="AF32" s="69"/>
      <c r="AG32" s="8"/>
      <c r="AH32" s="69"/>
      <c r="AI32" s="8"/>
      <c r="AJ32" s="72"/>
      <c r="AK32" s="74"/>
      <c r="AL32" s="30"/>
      <c r="AM32" s="30"/>
      <c r="AN32" s="30"/>
      <c r="AO32" s="8"/>
      <c r="AP32" s="8"/>
      <c r="AQ32" s="8"/>
    </row>
    <row r="33" spans="1:46" x14ac:dyDescent="0.35">
      <c r="D33" s="41">
        <v>28</v>
      </c>
      <c r="E33" s="40"/>
      <c r="F33" s="31"/>
      <c r="G33" s="77"/>
      <c r="H33" s="70"/>
      <c r="I33" s="38"/>
      <c r="J33" s="67"/>
      <c r="K33" s="76"/>
      <c r="L33" s="70"/>
      <c r="M33" s="5"/>
      <c r="N33" s="68"/>
      <c r="O33" s="31"/>
      <c r="P33" s="68"/>
      <c r="Q33" s="5"/>
      <c r="R33" s="68"/>
      <c r="S33" s="5"/>
      <c r="T33" s="68"/>
      <c r="U33" s="5"/>
      <c r="V33" s="68"/>
      <c r="W33" s="5"/>
      <c r="X33" s="68"/>
      <c r="Y33" s="5"/>
      <c r="Z33" s="68"/>
      <c r="AA33" s="5"/>
      <c r="AB33" s="68"/>
      <c r="AC33" s="5"/>
      <c r="AD33" s="68"/>
      <c r="AE33" s="5"/>
      <c r="AF33" s="69"/>
      <c r="AG33" s="8"/>
      <c r="AH33" s="69"/>
      <c r="AI33" s="8"/>
      <c r="AJ33" s="72"/>
      <c r="AK33" s="74"/>
      <c r="AL33" s="30"/>
      <c r="AM33" s="30"/>
      <c r="AN33" s="30"/>
      <c r="AO33" s="8"/>
      <c r="AP33" s="8"/>
      <c r="AQ33" s="8"/>
    </row>
    <row r="34" spans="1:46" x14ac:dyDescent="0.35">
      <c r="D34" s="41">
        <v>29</v>
      </c>
      <c r="E34" s="40"/>
      <c r="F34" s="8"/>
      <c r="G34" s="5"/>
      <c r="H34" s="68"/>
      <c r="I34" s="5"/>
      <c r="J34" s="68"/>
      <c r="K34" s="5"/>
      <c r="L34" s="68"/>
      <c r="M34" s="5"/>
      <c r="N34" s="68"/>
      <c r="O34" s="5"/>
      <c r="P34" s="68"/>
      <c r="Q34" s="5"/>
      <c r="R34" s="68"/>
      <c r="S34" s="5"/>
      <c r="T34" s="68"/>
      <c r="U34" s="5"/>
      <c r="V34" s="68"/>
      <c r="W34" s="5"/>
      <c r="X34" s="68"/>
      <c r="Y34" s="5"/>
      <c r="Z34" s="68"/>
      <c r="AA34" s="5"/>
      <c r="AB34" s="68"/>
      <c r="AC34" s="5"/>
      <c r="AD34" s="68"/>
      <c r="AE34" s="5"/>
      <c r="AF34" s="69"/>
      <c r="AG34" s="8"/>
      <c r="AH34" s="69"/>
      <c r="AI34" s="8"/>
      <c r="AJ34" s="72"/>
      <c r="AK34" s="74"/>
      <c r="AL34" s="30"/>
      <c r="AM34" s="30"/>
      <c r="AN34" s="30"/>
      <c r="AO34" s="8"/>
      <c r="AP34" s="8"/>
      <c r="AQ34" s="8"/>
    </row>
    <row r="35" spans="1:46" x14ac:dyDescent="0.35">
      <c r="A35" s="5"/>
      <c r="B35" s="5"/>
      <c r="C35" s="5"/>
      <c r="D35" s="41">
        <v>30</v>
      </c>
      <c r="E35" s="40"/>
      <c r="F35" s="8"/>
      <c r="G35" s="77"/>
      <c r="H35" s="68"/>
      <c r="I35" s="81"/>
      <c r="J35" s="70"/>
      <c r="K35" s="38"/>
      <c r="L35" s="68"/>
      <c r="M35" s="5"/>
      <c r="N35" s="68"/>
      <c r="O35" s="5"/>
      <c r="P35" s="68"/>
      <c r="Q35" s="5"/>
      <c r="R35" s="68"/>
      <c r="S35" s="5"/>
      <c r="T35" s="68"/>
      <c r="U35" s="5"/>
      <c r="V35" s="68"/>
      <c r="W35" s="5"/>
      <c r="X35" s="68"/>
      <c r="Y35" s="5"/>
      <c r="Z35" s="68"/>
      <c r="AA35" s="5"/>
      <c r="AB35" s="68"/>
      <c r="AC35" s="5"/>
      <c r="AD35" s="68"/>
      <c r="AE35" s="5"/>
      <c r="AF35" s="69"/>
      <c r="AG35" s="8"/>
      <c r="AH35" s="69"/>
      <c r="AI35" s="5"/>
      <c r="AJ35" s="73"/>
      <c r="AK35" s="75"/>
      <c r="AL35" s="38"/>
      <c r="AM35" s="38"/>
      <c r="AN35" s="38"/>
      <c r="AO35" s="5"/>
      <c r="AP35" s="5"/>
      <c r="AQ35" s="5"/>
      <c r="AS35" s="5"/>
      <c r="AT35" s="5"/>
    </row>
    <row r="36" spans="1:46" x14ac:dyDescent="0.35">
      <c r="A36" s="5"/>
      <c r="B36" s="5"/>
      <c r="C36" s="5"/>
      <c r="D36" s="41">
        <v>31</v>
      </c>
      <c r="E36" s="40"/>
      <c r="F36" s="8"/>
      <c r="G36" s="77"/>
      <c r="H36" s="68"/>
      <c r="I36" s="81"/>
      <c r="J36" s="70"/>
      <c r="K36" s="38"/>
      <c r="L36" s="68"/>
      <c r="M36" s="5"/>
      <c r="N36" s="68"/>
      <c r="O36" s="5"/>
      <c r="P36" s="68"/>
      <c r="Q36" s="5"/>
      <c r="R36" s="68"/>
      <c r="S36" s="5"/>
      <c r="T36" s="68"/>
      <c r="U36" s="5"/>
      <c r="V36" s="68"/>
      <c r="W36" s="5"/>
      <c r="X36" s="68"/>
      <c r="Y36" s="5"/>
      <c r="Z36" s="68"/>
      <c r="AA36" s="5"/>
      <c r="AB36" s="68"/>
      <c r="AC36" s="5"/>
      <c r="AD36" s="68"/>
      <c r="AE36" s="5"/>
      <c r="AF36" s="68"/>
      <c r="AG36" s="5"/>
      <c r="AH36" s="68"/>
      <c r="AI36" s="5"/>
      <c r="AJ36" s="68"/>
      <c r="AK36" s="42"/>
      <c r="AL36" s="5"/>
      <c r="AM36" s="5"/>
      <c r="AN36" s="5"/>
      <c r="AO36" s="5"/>
      <c r="AP36" s="5"/>
      <c r="AQ36" s="5"/>
      <c r="AS36" s="5"/>
      <c r="AT36" s="5"/>
    </row>
    <row r="37" spans="1:46" x14ac:dyDescent="0.35">
      <c r="A37" s="5"/>
      <c r="B37" s="5"/>
      <c r="C37" s="5"/>
      <c r="D37" s="41">
        <v>32</v>
      </c>
      <c r="E37" s="37"/>
      <c r="F37" s="5"/>
      <c r="G37" s="5"/>
      <c r="H37" s="68"/>
      <c r="I37" s="5"/>
      <c r="J37" s="68"/>
      <c r="K37" s="5"/>
      <c r="L37" s="68"/>
      <c r="M37" s="5"/>
      <c r="N37" s="68"/>
      <c r="O37" s="5"/>
      <c r="P37" s="68"/>
      <c r="Q37" s="5"/>
      <c r="R37" s="68"/>
      <c r="S37" s="5"/>
      <c r="T37" s="68"/>
      <c r="U37" s="5"/>
      <c r="V37" s="68"/>
      <c r="W37" s="5"/>
      <c r="X37" s="68"/>
      <c r="Y37" s="5"/>
      <c r="Z37" s="68"/>
      <c r="AA37" s="5"/>
      <c r="AB37" s="68"/>
      <c r="AC37" s="5"/>
      <c r="AD37" s="68"/>
      <c r="AE37" s="5"/>
      <c r="AF37" s="68"/>
      <c r="AG37" s="5"/>
      <c r="AH37" s="68"/>
      <c r="AI37" s="5"/>
      <c r="AJ37" s="68"/>
      <c r="AK37" s="42"/>
      <c r="AL37" s="5"/>
      <c r="AM37" s="5"/>
      <c r="AN37" s="5"/>
      <c r="AO37" s="5"/>
      <c r="AP37" s="5"/>
      <c r="AQ37" s="5"/>
      <c r="AS37" s="5"/>
      <c r="AT37" s="5"/>
    </row>
    <row r="38" spans="1:46" x14ac:dyDescent="0.35">
      <c r="A38" s="5"/>
      <c r="B38" s="5"/>
      <c r="C38" s="5"/>
      <c r="D38" s="41">
        <v>33</v>
      </c>
      <c r="E38" s="37"/>
      <c r="F38" s="5"/>
      <c r="G38" s="31"/>
      <c r="H38" s="67"/>
      <c r="I38" s="64"/>
      <c r="J38" s="67"/>
      <c r="K38" s="64"/>
      <c r="L38" s="70"/>
      <c r="M38" s="8"/>
      <c r="N38" s="69"/>
      <c r="O38" s="38"/>
      <c r="P38" s="68"/>
      <c r="Q38" s="5"/>
      <c r="R38" s="68"/>
      <c r="S38" s="5"/>
      <c r="T38" s="68"/>
      <c r="U38" s="5"/>
      <c r="V38" s="68"/>
      <c r="W38" s="5"/>
      <c r="X38" s="68"/>
      <c r="Y38" s="5"/>
      <c r="Z38" s="68"/>
      <c r="AA38" s="5"/>
      <c r="AB38" s="68"/>
      <c r="AC38" s="5"/>
      <c r="AD38" s="68"/>
      <c r="AE38" s="5"/>
      <c r="AF38" s="68"/>
      <c r="AG38" s="5"/>
      <c r="AH38" s="68"/>
      <c r="AI38" s="5"/>
      <c r="AJ38" s="68"/>
      <c r="AK38" s="42"/>
      <c r="AL38" s="5"/>
      <c r="AM38" s="5"/>
      <c r="AN38" s="5"/>
      <c r="AO38" s="5"/>
      <c r="AP38" s="5"/>
      <c r="AQ38" s="5"/>
      <c r="AS38" s="5"/>
      <c r="AT38" s="5"/>
    </row>
    <row r="39" spans="1:46" x14ac:dyDescent="0.35">
      <c r="A39" s="5"/>
      <c r="B39" s="5"/>
      <c r="C39" s="5"/>
      <c r="D39" s="41">
        <v>34</v>
      </c>
      <c r="E39" s="37"/>
      <c r="F39" s="76"/>
      <c r="G39" s="5"/>
      <c r="H39" s="68"/>
      <c r="I39" s="38"/>
      <c r="J39" s="68"/>
      <c r="K39" s="38"/>
      <c r="L39" s="68"/>
      <c r="M39" s="38"/>
      <c r="N39" s="68"/>
      <c r="O39" s="5"/>
      <c r="P39" s="68"/>
      <c r="Q39" s="5"/>
      <c r="R39" s="68"/>
      <c r="S39" s="5"/>
      <c r="T39" s="68"/>
      <c r="U39" s="5"/>
      <c r="V39" s="68"/>
      <c r="W39" s="5"/>
      <c r="X39" s="68"/>
      <c r="Y39" s="5"/>
      <c r="Z39" s="68"/>
      <c r="AA39" s="5"/>
      <c r="AB39" s="68"/>
      <c r="AC39" s="5"/>
      <c r="AD39" s="68"/>
      <c r="AE39" s="5"/>
      <c r="AF39" s="68"/>
      <c r="AG39" s="5"/>
      <c r="AH39" s="68"/>
      <c r="AI39" s="5"/>
      <c r="AJ39" s="68"/>
      <c r="AK39" s="42"/>
      <c r="AL39" s="5"/>
      <c r="AM39" s="5"/>
      <c r="AN39" s="5"/>
      <c r="AO39" s="5"/>
      <c r="AP39" s="5"/>
      <c r="AQ39" s="5"/>
      <c r="AS39" s="5"/>
      <c r="AT39" s="5"/>
    </row>
    <row r="40" spans="1:46" x14ac:dyDescent="0.35">
      <c r="A40" s="5"/>
      <c r="B40" s="5"/>
      <c r="C40" s="5"/>
      <c r="D40" s="41">
        <v>35</v>
      </c>
      <c r="E40" s="37"/>
      <c r="F40" s="5"/>
      <c r="G40" s="5"/>
      <c r="H40" s="68"/>
      <c r="I40" s="5"/>
      <c r="J40" s="70"/>
      <c r="K40" s="8"/>
      <c r="L40" s="70"/>
      <c r="M40" s="8"/>
      <c r="N40" s="68"/>
      <c r="O40" s="5"/>
      <c r="P40" s="68"/>
      <c r="Q40" s="5"/>
      <c r="R40" s="68"/>
      <c r="S40" s="5"/>
      <c r="T40" s="68"/>
      <c r="U40" s="5"/>
      <c r="V40" s="68"/>
      <c r="W40" s="5"/>
      <c r="X40" s="68"/>
      <c r="Y40" s="5"/>
      <c r="Z40" s="68"/>
      <c r="AA40" s="5"/>
      <c r="AB40" s="68"/>
      <c r="AC40" s="5"/>
      <c r="AD40" s="68"/>
      <c r="AE40" s="5"/>
      <c r="AF40" s="68"/>
      <c r="AG40" s="5"/>
      <c r="AH40" s="68"/>
      <c r="AI40" s="5"/>
      <c r="AJ40" s="68"/>
      <c r="AK40" s="42"/>
      <c r="AL40" s="5"/>
      <c r="AM40" s="5"/>
      <c r="AN40" s="5"/>
      <c r="AO40" s="5"/>
      <c r="AP40" s="5"/>
      <c r="AQ40" s="5"/>
      <c r="AS40" s="5"/>
      <c r="AT40" s="5"/>
    </row>
    <row r="41" spans="1:46" x14ac:dyDescent="0.35">
      <c r="A41" s="5"/>
      <c r="B41" s="5"/>
      <c r="C41" s="5"/>
      <c r="D41" s="41">
        <v>36</v>
      </c>
      <c r="E41" s="37"/>
      <c r="F41" s="76"/>
      <c r="G41" s="5"/>
      <c r="H41" s="68"/>
      <c r="I41" s="38"/>
      <c r="J41" s="68"/>
      <c r="K41" s="38"/>
      <c r="L41" s="68"/>
      <c r="M41" s="38"/>
      <c r="N41" s="68"/>
      <c r="O41" s="38"/>
      <c r="P41" s="68"/>
      <c r="Q41" s="5"/>
      <c r="R41" s="68"/>
      <c r="S41" s="5"/>
      <c r="T41" s="70"/>
      <c r="U41" s="38"/>
      <c r="V41" s="70"/>
      <c r="W41" s="38"/>
      <c r="X41" s="70"/>
      <c r="Y41" s="71"/>
      <c r="Z41" s="70"/>
      <c r="AA41" s="38"/>
      <c r="AB41" s="69"/>
      <c r="AC41" s="38"/>
      <c r="AD41" s="70"/>
      <c r="AE41" s="30"/>
      <c r="AF41" s="68"/>
      <c r="AG41" s="5"/>
      <c r="AH41" s="68"/>
      <c r="AI41" s="5"/>
      <c r="AJ41" s="68"/>
      <c r="AK41" s="42"/>
      <c r="AL41" s="5"/>
      <c r="AM41" s="5"/>
      <c r="AN41" s="5"/>
      <c r="AO41" s="5"/>
      <c r="AP41" s="5"/>
      <c r="AQ41" s="5"/>
      <c r="AS41" s="5"/>
      <c r="AT41" s="5"/>
    </row>
    <row r="42" spans="1:46" x14ac:dyDescent="0.35">
      <c r="A42" s="5"/>
      <c r="B42" s="5"/>
      <c r="C42" s="5"/>
      <c r="D42" s="41">
        <v>37</v>
      </c>
      <c r="E42" s="37"/>
      <c r="F42" s="5"/>
      <c r="G42" s="5"/>
      <c r="H42" s="68"/>
      <c r="J42" s="70"/>
      <c r="K42" s="8"/>
      <c r="L42" s="70"/>
      <c r="M42" s="8"/>
      <c r="N42" s="68"/>
      <c r="O42" s="5"/>
      <c r="P42" s="68"/>
      <c r="Q42" s="5"/>
      <c r="R42" s="68"/>
      <c r="S42" s="5"/>
      <c r="T42" s="68"/>
      <c r="U42" s="5"/>
      <c r="V42" s="68"/>
      <c r="W42" s="5"/>
      <c r="X42" s="68"/>
      <c r="Y42" s="5"/>
      <c r="Z42" s="68"/>
      <c r="AA42" s="5"/>
      <c r="AB42" s="68"/>
      <c r="AC42" s="5"/>
      <c r="AD42" s="68"/>
      <c r="AE42" s="5"/>
      <c r="AF42" s="68"/>
      <c r="AG42" s="5"/>
      <c r="AH42" s="68"/>
      <c r="AI42" s="5"/>
      <c r="AJ42" s="68"/>
      <c r="AK42" s="42"/>
      <c r="AL42" s="5"/>
      <c r="AM42" s="5"/>
      <c r="AN42" s="5"/>
      <c r="AO42" s="5"/>
      <c r="AP42" s="5"/>
      <c r="AQ42" s="5"/>
      <c r="AS42" s="5"/>
      <c r="AT42" s="5"/>
    </row>
    <row r="43" spans="1:46" x14ac:dyDescent="0.35">
      <c r="A43" s="5"/>
      <c r="B43" s="5"/>
      <c r="C43" s="5"/>
      <c r="D43" s="41">
        <v>38</v>
      </c>
      <c r="E43" s="37"/>
      <c r="F43" s="5"/>
      <c r="G43" s="5"/>
      <c r="H43" s="68"/>
      <c r="I43" s="5"/>
      <c r="J43" s="68"/>
      <c r="K43" s="5"/>
      <c r="L43" s="68"/>
      <c r="M43" s="5"/>
      <c r="N43" s="68"/>
      <c r="O43" s="5"/>
      <c r="P43" s="68"/>
      <c r="Q43" s="5"/>
      <c r="R43" s="68"/>
      <c r="S43" s="5"/>
      <c r="T43" s="68"/>
      <c r="U43" s="5"/>
      <c r="V43" s="68"/>
      <c r="W43" s="5"/>
      <c r="X43" s="68"/>
      <c r="Y43" s="5"/>
      <c r="Z43" s="68"/>
      <c r="AA43" s="5"/>
      <c r="AB43" s="68"/>
      <c r="AC43" s="5"/>
      <c r="AD43" s="68"/>
      <c r="AE43" s="5"/>
      <c r="AF43" s="68"/>
      <c r="AG43" s="5"/>
      <c r="AH43" s="68"/>
      <c r="AI43" s="5"/>
      <c r="AJ43" s="68"/>
      <c r="AK43" s="42"/>
      <c r="AL43" s="5"/>
      <c r="AM43" s="5"/>
      <c r="AN43" s="5"/>
      <c r="AO43" s="5"/>
      <c r="AP43" s="5"/>
      <c r="AQ43" s="5"/>
      <c r="AS43" s="5"/>
      <c r="AT43" s="5"/>
    </row>
    <row r="44" spans="1:46" x14ac:dyDescent="0.35">
      <c r="A44" s="5"/>
      <c r="B44" s="5"/>
      <c r="C44" s="5"/>
      <c r="D44" s="41">
        <v>39</v>
      </c>
      <c r="E44" s="37"/>
      <c r="F44" s="5"/>
      <c r="G44" s="5"/>
      <c r="H44" s="67"/>
      <c r="I44" s="64"/>
      <c r="J44" s="67"/>
      <c r="K44" s="64"/>
      <c r="L44" s="70"/>
      <c r="M44" s="38"/>
      <c r="N44" s="70"/>
      <c r="O44" s="8"/>
      <c r="P44" s="70"/>
      <c r="Q44" s="38"/>
      <c r="R44" s="68"/>
      <c r="S44" s="5"/>
      <c r="T44" s="68"/>
      <c r="U44" s="5"/>
      <c r="V44" s="68"/>
      <c r="W44" s="5"/>
      <c r="X44" s="68"/>
      <c r="Y44" s="5"/>
      <c r="Z44" s="68"/>
      <c r="AA44" s="5"/>
      <c r="AB44" s="68"/>
      <c r="AC44" s="5"/>
      <c r="AD44" s="68"/>
      <c r="AE44" s="5"/>
      <c r="AF44" s="68"/>
      <c r="AG44" s="5"/>
      <c r="AH44" s="68"/>
      <c r="AI44" s="5"/>
      <c r="AJ44" s="68"/>
      <c r="AK44" s="42"/>
      <c r="AL44" s="5"/>
      <c r="AM44" s="5"/>
      <c r="AN44" s="5"/>
      <c r="AO44" s="5"/>
      <c r="AP44" s="5"/>
      <c r="AQ44" s="5"/>
      <c r="AS44" s="5"/>
      <c r="AT44" s="5"/>
    </row>
    <row r="45" spans="1:46" x14ac:dyDescent="0.35">
      <c r="A45" s="5"/>
      <c r="B45" s="5"/>
      <c r="C45" s="5"/>
      <c r="D45" s="41">
        <v>40</v>
      </c>
      <c r="E45" s="37"/>
      <c r="F45" s="5"/>
      <c r="G45" s="5"/>
      <c r="H45" s="67"/>
      <c r="I45" s="64"/>
      <c r="J45" s="67"/>
      <c r="K45" s="64"/>
      <c r="L45" s="70"/>
      <c r="M45" s="38"/>
      <c r="N45" s="70"/>
      <c r="O45" s="8"/>
      <c r="P45" s="70"/>
      <c r="Q45" s="38"/>
      <c r="R45" s="68"/>
      <c r="S45" s="5"/>
      <c r="T45" s="68"/>
      <c r="U45" s="5"/>
      <c r="V45" s="68"/>
      <c r="W45" s="5"/>
      <c r="X45" s="68"/>
      <c r="Y45" s="5"/>
      <c r="Z45" s="68"/>
      <c r="AA45" s="5"/>
      <c r="AB45" s="68"/>
      <c r="AC45" s="5"/>
      <c r="AD45" s="68"/>
      <c r="AE45" s="5"/>
      <c r="AF45" s="68"/>
      <c r="AG45" s="5"/>
      <c r="AH45" s="68"/>
      <c r="AI45" s="5"/>
      <c r="AJ45" s="68"/>
      <c r="AK45" s="42"/>
      <c r="AL45" s="5"/>
      <c r="AM45" s="5"/>
      <c r="AN45" s="5"/>
      <c r="AO45" s="5"/>
      <c r="AP45" s="5"/>
      <c r="AQ45" s="5"/>
      <c r="AS45" s="5"/>
      <c r="AT45" s="5"/>
    </row>
    <row r="46" spans="1:46" x14ac:dyDescent="0.35">
      <c r="A46" s="5"/>
      <c r="B46" s="5"/>
      <c r="C46" s="5"/>
      <c r="D46" s="41">
        <v>41</v>
      </c>
      <c r="E46" s="37"/>
      <c r="F46" s="77"/>
      <c r="G46" s="77"/>
      <c r="H46" s="67"/>
      <c r="I46" s="64"/>
      <c r="J46" s="67"/>
      <c r="K46" s="64"/>
      <c r="L46" s="69"/>
      <c r="M46" s="38"/>
      <c r="N46" s="68"/>
      <c r="O46" s="5"/>
      <c r="P46" s="68"/>
      <c r="Q46" s="5"/>
      <c r="R46" s="68"/>
      <c r="S46" s="5"/>
      <c r="T46" s="68"/>
      <c r="U46" s="5"/>
      <c r="V46" s="68"/>
      <c r="W46" s="5"/>
      <c r="X46" s="68"/>
      <c r="Y46" s="5"/>
      <c r="Z46" s="68"/>
      <c r="AA46" s="5"/>
      <c r="AB46" s="68"/>
      <c r="AC46" s="5"/>
      <c r="AD46" s="68"/>
      <c r="AE46" s="5"/>
      <c r="AF46" s="68"/>
      <c r="AG46" s="5"/>
      <c r="AH46" s="68"/>
      <c r="AI46" s="5"/>
      <c r="AJ46" s="68"/>
      <c r="AK46" s="42"/>
      <c r="AL46" s="5"/>
      <c r="AM46" s="5"/>
      <c r="AN46" s="5"/>
      <c r="AO46" s="5"/>
      <c r="AP46" s="5"/>
      <c r="AQ46" s="5"/>
      <c r="AS46" s="5"/>
      <c r="AT46" s="5"/>
    </row>
    <row r="47" spans="1:46" x14ac:dyDescent="0.35">
      <c r="A47" s="5"/>
      <c r="B47" s="5"/>
      <c r="C47" s="5"/>
      <c r="D47" s="41">
        <v>42</v>
      </c>
      <c r="E47" s="37"/>
      <c r="F47" s="5"/>
      <c r="G47" s="5"/>
      <c r="H47" s="68"/>
      <c r="I47" s="5"/>
      <c r="J47" s="68"/>
      <c r="K47" s="5"/>
      <c r="L47" s="68"/>
      <c r="M47" s="5"/>
      <c r="N47" s="68"/>
      <c r="O47" s="5"/>
      <c r="P47" s="68"/>
      <c r="Q47" s="5"/>
      <c r="R47" s="68"/>
      <c r="S47" s="5"/>
      <c r="T47" s="68"/>
      <c r="U47" s="5"/>
      <c r="V47" s="68"/>
      <c r="W47" s="5"/>
      <c r="X47" s="68"/>
      <c r="Y47" s="5"/>
      <c r="Z47" s="68"/>
      <c r="AA47" s="5"/>
      <c r="AB47" s="68"/>
      <c r="AC47" s="5"/>
      <c r="AD47" s="68"/>
      <c r="AE47" s="5"/>
      <c r="AF47" s="68"/>
      <c r="AG47" s="5"/>
      <c r="AH47" s="68"/>
      <c r="AI47" s="5"/>
      <c r="AJ47" s="68"/>
      <c r="AK47" s="42"/>
      <c r="AL47" s="5"/>
      <c r="AM47" s="5"/>
      <c r="AN47" s="5"/>
      <c r="AO47" s="5"/>
      <c r="AP47" s="5"/>
      <c r="AQ47" s="5"/>
      <c r="AS47" s="5"/>
      <c r="AT47" s="5"/>
    </row>
    <row r="48" spans="1:46" x14ac:dyDescent="0.35">
      <c r="A48" s="5"/>
      <c r="B48" s="5"/>
      <c r="C48" s="5"/>
      <c r="D48" s="41">
        <v>43</v>
      </c>
      <c r="E48" s="37"/>
      <c r="F48" s="77"/>
      <c r="G48" s="77"/>
      <c r="H48" s="68"/>
      <c r="I48" s="81"/>
      <c r="J48" s="70"/>
      <c r="K48" s="38"/>
      <c r="L48" s="68"/>
      <c r="M48" s="5"/>
      <c r="N48" s="68"/>
      <c r="O48" s="5"/>
      <c r="P48" s="68"/>
      <c r="Q48" s="5"/>
      <c r="R48" s="68"/>
      <c r="S48" s="5"/>
      <c r="T48" s="68"/>
      <c r="U48" s="5"/>
      <c r="V48" s="68"/>
      <c r="W48" s="5"/>
      <c r="X48" s="68"/>
      <c r="Y48" s="5"/>
      <c r="Z48" s="68"/>
      <c r="AA48" s="5"/>
      <c r="AB48" s="68"/>
      <c r="AC48" s="5"/>
      <c r="AD48" s="68"/>
      <c r="AE48" s="5"/>
      <c r="AF48" s="68"/>
      <c r="AG48" s="5"/>
      <c r="AH48" s="68"/>
      <c r="AI48" s="5"/>
      <c r="AJ48" s="68"/>
      <c r="AK48" s="42"/>
      <c r="AL48" s="5"/>
      <c r="AM48" s="5"/>
      <c r="AN48" s="5"/>
      <c r="AO48" s="5"/>
      <c r="AP48" s="5"/>
      <c r="AQ48" s="5"/>
      <c r="AS48" s="5"/>
      <c r="AT48" s="5"/>
    </row>
    <row r="49" spans="1:46" x14ac:dyDescent="0.35">
      <c r="A49" s="5"/>
      <c r="B49" s="5"/>
      <c r="C49" s="5"/>
      <c r="D49" s="41">
        <v>44</v>
      </c>
      <c r="E49" s="37"/>
      <c r="F49" s="5"/>
      <c r="G49" s="5"/>
      <c r="H49" s="68"/>
      <c r="I49" s="5"/>
      <c r="J49" s="68"/>
      <c r="K49" s="5"/>
      <c r="L49" s="68"/>
      <c r="M49" s="5"/>
      <c r="N49" s="68"/>
      <c r="O49" s="5"/>
      <c r="P49" s="68"/>
      <c r="Q49" s="5"/>
      <c r="R49" s="68"/>
      <c r="S49" s="5"/>
      <c r="T49" s="68"/>
      <c r="U49" s="5"/>
      <c r="V49" s="68"/>
      <c r="W49" s="5"/>
      <c r="X49" s="68"/>
      <c r="Y49" s="5"/>
      <c r="Z49" s="68"/>
      <c r="AA49" s="5"/>
      <c r="AB49" s="68"/>
      <c r="AC49" s="5"/>
      <c r="AD49" s="68"/>
      <c r="AE49" s="5"/>
      <c r="AF49" s="68"/>
      <c r="AG49" s="5"/>
      <c r="AH49" s="68"/>
      <c r="AI49" s="5"/>
      <c r="AJ49" s="68"/>
      <c r="AK49" s="42"/>
      <c r="AL49" s="5"/>
      <c r="AM49" s="5"/>
      <c r="AN49" s="5"/>
      <c r="AO49" s="5"/>
      <c r="AP49" s="5"/>
      <c r="AQ49" s="5"/>
      <c r="AS49" s="5"/>
      <c r="AT49" s="5"/>
    </row>
    <row r="50" spans="1:46" x14ac:dyDescent="0.35">
      <c r="A50" s="5"/>
      <c r="B50" s="5"/>
      <c r="C50" s="5"/>
      <c r="D50" s="41">
        <v>45</v>
      </c>
      <c r="E50" s="37"/>
      <c r="F50" s="5"/>
      <c r="G50" s="31"/>
      <c r="H50" s="67"/>
      <c r="I50" s="64"/>
      <c r="J50" s="67"/>
      <c r="K50" s="64"/>
      <c r="L50" s="70"/>
      <c r="M50" s="8"/>
      <c r="N50" s="69"/>
      <c r="O50" s="38"/>
      <c r="P50" s="68"/>
      <c r="Q50" s="5"/>
      <c r="R50" s="68"/>
      <c r="S50" s="5"/>
      <c r="T50" s="68"/>
      <c r="U50" s="5"/>
      <c r="V50" s="68"/>
      <c r="W50" s="5"/>
      <c r="X50" s="68"/>
      <c r="Y50" s="5"/>
      <c r="Z50" s="68"/>
      <c r="AA50" s="5"/>
      <c r="AB50" s="68"/>
      <c r="AC50" s="5"/>
      <c r="AD50" s="68"/>
      <c r="AE50" s="5"/>
      <c r="AF50" s="68"/>
      <c r="AG50" s="5"/>
      <c r="AH50" s="68"/>
      <c r="AI50" s="5"/>
      <c r="AJ50" s="68"/>
      <c r="AK50" s="42"/>
      <c r="AL50" s="5"/>
      <c r="AM50" s="5"/>
      <c r="AN50" s="5"/>
      <c r="AO50" s="5"/>
      <c r="AP50" s="5"/>
      <c r="AQ50" s="5"/>
      <c r="AS50" s="5"/>
      <c r="AT50" s="5"/>
    </row>
    <row r="51" spans="1:46" x14ac:dyDescent="0.35">
      <c r="A51" s="5"/>
      <c r="B51" s="5"/>
      <c r="C51" s="5"/>
      <c r="D51" s="41">
        <v>46</v>
      </c>
      <c r="E51" s="37"/>
      <c r="F51" s="76"/>
      <c r="G51" s="5"/>
      <c r="H51" s="68"/>
      <c r="I51" s="38"/>
      <c r="J51" s="68"/>
      <c r="K51" s="38"/>
      <c r="L51" s="68"/>
      <c r="M51" s="38"/>
      <c r="N51" s="68"/>
      <c r="O51" s="5"/>
      <c r="P51" s="68"/>
      <c r="Q51" s="5"/>
      <c r="R51" s="68"/>
      <c r="S51" s="5"/>
      <c r="T51" s="68"/>
      <c r="U51" s="5"/>
      <c r="V51" s="68"/>
      <c r="W51" s="5"/>
      <c r="X51" s="68"/>
      <c r="Y51" s="5"/>
      <c r="Z51" s="68"/>
      <c r="AA51" s="5"/>
      <c r="AB51" s="68"/>
      <c r="AC51" s="5"/>
      <c r="AD51" s="68"/>
      <c r="AE51" s="5"/>
      <c r="AF51" s="68"/>
      <c r="AG51" s="5"/>
      <c r="AH51" s="68"/>
      <c r="AI51" s="5"/>
      <c r="AJ51" s="68"/>
      <c r="AK51" s="42"/>
      <c r="AL51" s="5"/>
      <c r="AM51" s="5"/>
      <c r="AN51" s="5"/>
      <c r="AO51" s="5"/>
      <c r="AP51" s="5"/>
      <c r="AQ51" s="5"/>
      <c r="AS51" s="5"/>
      <c r="AT51" s="5"/>
    </row>
    <row r="52" spans="1:46" x14ac:dyDescent="0.35">
      <c r="A52" s="5"/>
      <c r="B52" s="5"/>
      <c r="C52" s="5"/>
      <c r="D52" s="41">
        <v>47</v>
      </c>
      <c r="E52" s="37"/>
      <c r="F52" s="5"/>
      <c r="G52" s="5"/>
      <c r="H52" s="68"/>
      <c r="I52" s="5"/>
      <c r="J52" s="70"/>
      <c r="K52" s="8"/>
      <c r="L52" s="70"/>
      <c r="M52" s="8"/>
      <c r="N52" s="68"/>
      <c r="O52" s="5"/>
      <c r="P52" s="68"/>
      <c r="Q52" s="5"/>
      <c r="R52" s="68"/>
      <c r="S52" s="5"/>
      <c r="T52" s="68"/>
      <c r="U52" s="5"/>
      <c r="V52" s="68"/>
      <c r="W52" s="5"/>
      <c r="X52" s="68"/>
      <c r="Y52" s="5"/>
      <c r="Z52" s="68"/>
      <c r="AA52" s="5"/>
      <c r="AB52" s="68"/>
      <c r="AC52" s="5"/>
      <c r="AD52" s="68"/>
      <c r="AE52" s="5"/>
      <c r="AF52" s="68"/>
      <c r="AG52" s="5"/>
      <c r="AH52" s="68"/>
      <c r="AI52" s="5"/>
      <c r="AJ52" s="68"/>
      <c r="AK52" s="42"/>
      <c r="AL52" s="5"/>
      <c r="AM52" s="5"/>
      <c r="AN52" s="5"/>
      <c r="AO52" s="5"/>
      <c r="AP52" s="5"/>
      <c r="AQ52" s="5"/>
      <c r="AS52" s="5"/>
      <c r="AT52" s="5"/>
    </row>
    <row r="53" spans="1:46" x14ac:dyDescent="0.35">
      <c r="A53" s="5"/>
      <c r="B53" s="5"/>
      <c r="C53" s="5"/>
      <c r="D53" s="41">
        <v>48</v>
      </c>
      <c r="E53" s="37"/>
      <c r="F53" s="76"/>
      <c r="G53" s="5"/>
      <c r="H53" s="68"/>
      <c r="I53" s="38"/>
      <c r="J53" s="68"/>
      <c r="K53" s="38"/>
      <c r="L53" s="68"/>
      <c r="M53" s="38"/>
      <c r="N53" s="68"/>
      <c r="O53" s="38"/>
      <c r="P53" s="68"/>
      <c r="Q53" s="5"/>
      <c r="R53" s="68"/>
      <c r="S53" s="5"/>
      <c r="T53" s="68"/>
      <c r="U53" s="5"/>
      <c r="V53" s="68"/>
      <c r="W53" s="5"/>
      <c r="X53" s="68"/>
      <c r="Y53" s="5"/>
      <c r="Z53" s="68"/>
      <c r="AA53" s="5"/>
      <c r="AB53" s="68"/>
      <c r="AC53" s="5"/>
      <c r="AD53" s="68"/>
      <c r="AE53" s="5"/>
      <c r="AF53" s="68"/>
      <c r="AG53" s="5"/>
      <c r="AH53" s="68"/>
      <c r="AI53" s="5"/>
      <c r="AJ53" s="68"/>
      <c r="AK53" s="42"/>
      <c r="AL53" s="5"/>
      <c r="AM53" s="5"/>
      <c r="AN53" s="5"/>
      <c r="AO53" s="5"/>
      <c r="AP53" s="5"/>
      <c r="AQ53" s="5"/>
      <c r="AS53" s="5"/>
      <c r="AT53" s="5"/>
    </row>
    <row r="54" spans="1:46" x14ac:dyDescent="0.35">
      <c r="A54" s="5"/>
      <c r="B54" s="5"/>
      <c r="C54" s="5"/>
      <c r="D54" s="41">
        <v>49</v>
      </c>
      <c r="E54" s="37"/>
      <c r="F54" s="5"/>
      <c r="G54" s="5"/>
      <c r="H54" s="68"/>
      <c r="J54" s="70"/>
      <c r="K54" s="8"/>
      <c r="L54" s="70"/>
      <c r="M54" s="8"/>
      <c r="N54" s="68"/>
      <c r="O54" s="5"/>
      <c r="P54" s="68"/>
      <c r="Q54" s="5"/>
      <c r="R54" s="68"/>
      <c r="S54" s="5"/>
      <c r="T54" s="68"/>
      <c r="U54" s="5"/>
      <c r="V54" s="68"/>
      <c r="W54" s="5"/>
      <c r="X54" s="68"/>
      <c r="Y54" s="5"/>
      <c r="Z54" s="68"/>
      <c r="AA54" s="5"/>
      <c r="AB54" s="68"/>
      <c r="AC54" s="5"/>
      <c r="AD54" s="68"/>
      <c r="AE54" s="5"/>
      <c r="AF54" s="68"/>
      <c r="AG54" s="5"/>
      <c r="AH54" s="68"/>
      <c r="AI54" s="5"/>
      <c r="AJ54" s="68"/>
      <c r="AK54" s="42"/>
      <c r="AL54" s="5"/>
      <c r="AM54" s="5"/>
      <c r="AN54" s="5"/>
      <c r="AO54" s="5"/>
      <c r="AP54" s="5"/>
      <c r="AQ54" s="5"/>
      <c r="AS54" s="5"/>
      <c r="AT54" s="5"/>
    </row>
    <row r="55" spans="1:46" x14ac:dyDescent="0.35">
      <c r="A55" s="5"/>
      <c r="B55" s="5"/>
      <c r="C55" s="5"/>
      <c r="D55" s="41">
        <v>50</v>
      </c>
      <c r="E55" s="37"/>
      <c r="F55" s="5"/>
      <c r="G55" s="5"/>
      <c r="H55" s="68"/>
      <c r="I55" s="5"/>
      <c r="J55" s="68"/>
      <c r="K55" s="5"/>
      <c r="L55" s="68"/>
      <c r="M55" s="5"/>
      <c r="N55" s="68"/>
      <c r="O55" s="5"/>
      <c r="P55" s="68"/>
      <c r="Q55" s="5"/>
      <c r="R55" s="68"/>
      <c r="S55" s="5"/>
      <c r="T55" s="68"/>
      <c r="U55" s="5"/>
      <c r="V55" s="68"/>
      <c r="W55" s="5"/>
      <c r="X55" s="68"/>
      <c r="Y55" s="5"/>
      <c r="Z55" s="68"/>
      <c r="AA55" s="5"/>
      <c r="AB55" s="68"/>
      <c r="AC55" s="5"/>
      <c r="AD55" s="68"/>
      <c r="AE55" s="5"/>
      <c r="AF55" s="68"/>
      <c r="AG55" s="5"/>
      <c r="AH55" s="68"/>
      <c r="AI55" s="5"/>
      <c r="AJ55" s="68"/>
      <c r="AK55" s="42"/>
      <c r="AL55" s="5"/>
      <c r="AM55" s="5"/>
      <c r="AN55" s="5"/>
      <c r="AO55" s="5"/>
      <c r="AP55" s="5"/>
      <c r="AQ55" s="5"/>
      <c r="AS55" s="5"/>
      <c r="AT55" s="5"/>
    </row>
    <row r="56" spans="1:46" x14ac:dyDescent="0.35">
      <c r="A56" s="5"/>
      <c r="B56" s="5"/>
      <c r="C56" s="5"/>
      <c r="D56" s="41">
        <v>51</v>
      </c>
      <c r="E56" s="37"/>
      <c r="F56" s="5"/>
      <c r="G56" s="5"/>
      <c r="H56" s="67"/>
      <c r="I56" s="64"/>
      <c r="J56" s="67"/>
      <c r="K56" s="64"/>
      <c r="L56" s="70"/>
      <c r="M56" s="38"/>
      <c r="N56" s="70"/>
      <c r="O56" s="8"/>
      <c r="P56" s="70"/>
      <c r="Q56" s="38"/>
      <c r="R56" s="68"/>
      <c r="S56" s="5"/>
      <c r="T56" s="68"/>
      <c r="U56" s="5"/>
      <c r="V56" s="68"/>
      <c r="W56" s="5"/>
      <c r="X56" s="68"/>
      <c r="Y56" s="5"/>
      <c r="Z56" s="68"/>
      <c r="AA56" s="5"/>
      <c r="AB56" s="68"/>
      <c r="AC56" s="5"/>
      <c r="AD56" s="68"/>
      <c r="AE56" s="5"/>
      <c r="AF56" s="68"/>
      <c r="AG56" s="5"/>
      <c r="AH56" s="68"/>
      <c r="AI56" s="5"/>
      <c r="AJ56" s="68"/>
      <c r="AK56" s="42"/>
      <c r="AL56" s="5"/>
      <c r="AM56" s="5"/>
      <c r="AN56" s="5"/>
      <c r="AO56" s="5"/>
      <c r="AP56" s="5"/>
      <c r="AQ56" s="5"/>
      <c r="AS56" s="5"/>
      <c r="AT56" s="5"/>
    </row>
    <row r="57" spans="1:46" x14ac:dyDescent="0.35">
      <c r="A57" s="5"/>
      <c r="B57" s="5"/>
      <c r="C57" s="5"/>
      <c r="D57" s="41">
        <v>52</v>
      </c>
      <c r="E57" s="37"/>
      <c r="F57" s="5"/>
      <c r="G57" s="5"/>
      <c r="H57" s="67"/>
      <c r="I57" s="64"/>
      <c r="J57" s="67"/>
      <c r="K57" s="64"/>
      <c r="L57" s="70"/>
      <c r="M57" s="38"/>
      <c r="N57" s="70"/>
      <c r="O57" s="8"/>
      <c r="P57" s="70"/>
      <c r="Q57" s="38"/>
      <c r="R57" s="68"/>
      <c r="S57" s="5"/>
      <c r="T57" s="68"/>
      <c r="U57" s="5"/>
      <c r="V57" s="68"/>
      <c r="W57" s="5"/>
      <c r="X57" s="68"/>
      <c r="Y57" s="5"/>
      <c r="Z57" s="68"/>
      <c r="AA57" s="5"/>
      <c r="AB57" s="68"/>
      <c r="AC57" s="5"/>
      <c r="AD57" s="68"/>
      <c r="AE57" s="5"/>
      <c r="AF57" s="68"/>
      <c r="AG57" s="5"/>
      <c r="AH57" s="68"/>
      <c r="AI57" s="5"/>
      <c r="AJ57" s="68"/>
      <c r="AK57" s="42"/>
      <c r="AL57" s="5"/>
      <c r="AM57" s="5"/>
      <c r="AN57" s="5"/>
      <c r="AO57" s="5"/>
      <c r="AP57" s="5"/>
      <c r="AQ57" s="5"/>
      <c r="AS57" s="5"/>
      <c r="AT57" s="5"/>
    </row>
    <row r="58" spans="1:46" x14ac:dyDescent="0.35">
      <c r="A58" s="5"/>
      <c r="B58" s="5"/>
      <c r="C58" s="5"/>
      <c r="D58" s="41">
        <v>53</v>
      </c>
      <c r="E58" s="37"/>
      <c r="F58" s="77"/>
      <c r="G58" s="77"/>
      <c r="H58" s="67"/>
      <c r="I58" s="64"/>
      <c r="J58" s="67"/>
      <c r="K58" s="64"/>
      <c r="L58" s="69"/>
      <c r="M58" s="38"/>
      <c r="N58" s="68"/>
      <c r="O58" s="5"/>
      <c r="P58" s="68"/>
      <c r="Q58" s="5"/>
      <c r="R58" s="68"/>
      <c r="S58" s="5"/>
      <c r="T58" s="68"/>
      <c r="U58" s="5"/>
      <c r="V58" s="68"/>
      <c r="W58" s="5"/>
      <c r="X58" s="68"/>
      <c r="Y58" s="5"/>
      <c r="Z58" s="68"/>
      <c r="AA58" s="5"/>
      <c r="AB58" s="68"/>
      <c r="AC58" s="5"/>
      <c r="AD58" s="68"/>
      <c r="AE58" s="5"/>
      <c r="AF58" s="68"/>
      <c r="AG58" s="5"/>
      <c r="AH58" s="68"/>
      <c r="AI58" s="5"/>
      <c r="AJ58" s="68"/>
      <c r="AK58" s="42"/>
      <c r="AL58" s="5"/>
      <c r="AM58" s="5"/>
      <c r="AN58" s="5"/>
      <c r="AO58" s="5"/>
      <c r="AP58" s="5"/>
      <c r="AQ58" s="5"/>
      <c r="AS58" s="5"/>
      <c r="AT58" s="5"/>
    </row>
    <row r="59" spans="1:46" x14ac:dyDescent="0.35">
      <c r="A59" s="5"/>
      <c r="B59" s="5"/>
      <c r="C59" s="5"/>
      <c r="D59" s="41">
        <v>54</v>
      </c>
      <c r="E59" s="37"/>
      <c r="F59" s="5"/>
      <c r="G59" s="5"/>
      <c r="H59" s="68"/>
      <c r="I59" s="5"/>
      <c r="J59" s="68"/>
      <c r="K59" s="5"/>
      <c r="L59" s="68"/>
      <c r="M59" s="5"/>
      <c r="N59" s="68"/>
      <c r="O59" s="5"/>
      <c r="P59" s="68"/>
      <c r="Q59" s="5"/>
      <c r="R59" s="68"/>
      <c r="S59" s="5"/>
      <c r="T59" s="68"/>
      <c r="U59" s="5"/>
      <c r="V59" s="68"/>
      <c r="W59" s="5"/>
      <c r="X59" s="68"/>
      <c r="Y59" s="5"/>
      <c r="Z59" s="68"/>
      <c r="AA59" s="5"/>
      <c r="AB59" s="68"/>
      <c r="AC59" s="5"/>
      <c r="AD59" s="68"/>
      <c r="AE59" s="5"/>
      <c r="AF59" s="68"/>
      <c r="AG59" s="5"/>
      <c r="AH59" s="68"/>
      <c r="AI59" s="5"/>
      <c r="AJ59" s="68"/>
      <c r="AK59" s="42"/>
      <c r="AL59" s="5"/>
      <c r="AM59" s="5"/>
      <c r="AN59" s="5"/>
      <c r="AO59" s="5"/>
      <c r="AP59" s="5"/>
      <c r="AQ59" s="5"/>
      <c r="AS59" s="5"/>
      <c r="AT59" s="5"/>
    </row>
    <row r="60" spans="1:46" x14ac:dyDescent="0.35">
      <c r="A60" s="5"/>
      <c r="B60" s="5"/>
      <c r="C60" s="5"/>
      <c r="D60" s="41">
        <v>55</v>
      </c>
      <c r="E60" s="37"/>
      <c r="F60" s="5"/>
      <c r="G60" s="5"/>
      <c r="H60" s="68"/>
      <c r="I60" s="5"/>
      <c r="J60" s="67"/>
      <c r="K60" s="76"/>
      <c r="L60" s="70"/>
      <c r="M60" s="8"/>
      <c r="N60" s="70"/>
      <c r="O60" s="5"/>
      <c r="P60" s="70"/>
      <c r="Q60" s="38"/>
      <c r="R60" s="69"/>
      <c r="S60" s="38"/>
      <c r="T60" s="70"/>
      <c r="U60" s="30"/>
      <c r="V60" s="68"/>
      <c r="W60" s="5"/>
      <c r="X60" s="67"/>
      <c r="Y60" s="64"/>
      <c r="Z60" s="68"/>
      <c r="AA60" s="5"/>
      <c r="AB60" s="68"/>
      <c r="AC60" s="5"/>
      <c r="AD60" s="68"/>
      <c r="AE60" s="5"/>
      <c r="AF60" s="68"/>
      <c r="AG60" s="5"/>
      <c r="AH60" s="68"/>
      <c r="AI60" s="5"/>
      <c r="AJ60" s="68"/>
      <c r="AK60" s="42"/>
      <c r="AL60" s="5"/>
      <c r="AM60" s="5"/>
      <c r="AN60" s="5"/>
      <c r="AO60" s="5"/>
      <c r="AP60" s="5"/>
      <c r="AQ60" s="5"/>
      <c r="AS60" s="5"/>
      <c r="AT60" s="5"/>
    </row>
    <row r="61" spans="1:46" x14ac:dyDescent="0.35">
      <c r="A61" s="5"/>
      <c r="B61" s="5"/>
      <c r="C61" s="5"/>
      <c r="D61" s="41">
        <v>56</v>
      </c>
      <c r="E61" s="37"/>
      <c r="F61" s="5"/>
      <c r="G61" s="5"/>
      <c r="H61" s="68"/>
      <c r="I61" s="5"/>
      <c r="J61" s="68"/>
      <c r="K61" s="5"/>
      <c r="L61" s="68"/>
      <c r="M61" s="5"/>
      <c r="N61" s="70"/>
      <c r="O61" s="5"/>
      <c r="P61" s="68"/>
      <c r="Q61" s="5"/>
      <c r="R61" s="68"/>
      <c r="S61" s="5"/>
      <c r="T61" s="68"/>
      <c r="U61" s="5"/>
      <c r="V61" s="68"/>
      <c r="W61" s="5"/>
      <c r="X61" s="68"/>
      <c r="Y61" s="5"/>
      <c r="Z61" s="68"/>
      <c r="AA61" s="5"/>
      <c r="AB61" s="68"/>
      <c r="AC61" s="5"/>
      <c r="AD61" s="68"/>
      <c r="AE61" s="5"/>
      <c r="AF61" s="68"/>
      <c r="AG61" s="5"/>
      <c r="AH61" s="68"/>
      <c r="AI61" s="5"/>
      <c r="AJ61" s="68"/>
      <c r="AK61" s="42"/>
      <c r="AL61" s="5"/>
      <c r="AM61" s="5"/>
      <c r="AN61" s="5"/>
      <c r="AO61" s="5"/>
      <c r="AP61" s="5"/>
      <c r="AQ61" s="5"/>
      <c r="AS61" s="5"/>
      <c r="AT61" s="5"/>
    </row>
    <row r="62" spans="1:46" x14ac:dyDescent="0.35">
      <c r="A62" s="5"/>
      <c r="B62" s="5"/>
      <c r="C62" s="5"/>
      <c r="D62" s="41">
        <v>57</v>
      </c>
      <c r="E62" s="37"/>
      <c r="F62" s="5"/>
      <c r="G62" s="5"/>
      <c r="H62" s="68"/>
      <c r="I62" s="5"/>
      <c r="J62" s="68"/>
      <c r="K62" s="5"/>
      <c r="L62" s="68"/>
      <c r="M62" s="5"/>
      <c r="N62" s="68"/>
      <c r="O62" s="5"/>
      <c r="P62" s="68"/>
      <c r="Q62" s="5"/>
      <c r="R62" s="68"/>
      <c r="S62" s="5"/>
      <c r="T62" s="68"/>
      <c r="U62" s="5"/>
      <c r="V62" s="68"/>
      <c r="W62" s="5"/>
      <c r="X62" s="68"/>
      <c r="Y62" s="5"/>
      <c r="Z62" s="68"/>
      <c r="AA62" s="5"/>
      <c r="AB62" s="68"/>
      <c r="AC62" s="5"/>
      <c r="AD62" s="68"/>
      <c r="AE62" s="5"/>
      <c r="AF62" s="68"/>
      <c r="AG62" s="5"/>
      <c r="AH62" s="68"/>
      <c r="AI62" s="5"/>
      <c r="AJ62" s="68"/>
      <c r="AK62" s="42"/>
      <c r="AL62" s="5"/>
      <c r="AM62" s="5"/>
      <c r="AN62" s="5"/>
      <c r="AO62" s="5"/>
      <c r="AP62" s="5"/>
      <c r="AQ62" s="5"/>
      <c r="AS62" s="5"/>
      <c r="AT62" s="5"/>
    </row>
    <row r="63" spans="1:46" x14ac:dyDescent="0.35">
      <c r="A63" s="5"/>
      <c r="B63" s="5"/>
      <c r="C63" s="5"/>
      <c r="D63" s="41">
        <v>58</v>
      </c>
      <c r="E63" s="37"/>
      <c r="F63" s="5"/>
      <c r="G63" s="5"/>
      <c r="H63" s="68"/>
      <c r="I63" s="5"/>
      <c r="J63" s="68"/>
      <c r="K63" s="5"/>
      <c r="L63" s="68"/>
      <c r="M63" s="5"/>
      <c r="N63" s="68"/>
      <c r="O63" s="5"/>
      <c r="P63" s="68"/>
      <c r="Q63" s="5"/>
      <c r="R63" s="68"/>
      <c r="S63" s="5"/>
      <c r="T63" s="68"/>
      <c r="U63" s="5"/>
      <c r="V63" s="68"/>
      <c r="W63" s="5"/>
      <c r="X63" s="68"/>
      <c r="Y63" s="5"/>
      <c r="Z63" s="68"/>
      <c r="AA63" s="5"/>
      <c r="AB63" s="68"/>
      <c r="AC63" s="5"/>
      <c r="AD63" s="68"/>
      <c r="AE63" s="5"/>
      <c r="AF63" s="68"/>
      <c r="AG63" s="5"/>
      <c r="AH63" s="68"/>
      <c r="AI63" s="5"/>
      <c r="AJ63" s="68"/>
      <c r="AK63" s="42"/>
      <c r="AL63" s="5"/>
      <c r="AM63" s="5"/>
      <c r="AN63" s="5"/>
      <c r="AO63" s="5"/>
      <c r="AP63" s="5"/>
      <c r="AQ63" s="5"/>
      <c r="AS63" s="5"/>
      <c r="AT63" s="5"/>
    </row>
    <row r="64" spans="1:46" x14ac:dyDescent="0.35">
      <c r="A64" s="5"/>
      <c r="B64" s="5"/>
      <c r="C64" s="5"/>
      <c r="D64" s="41">
        <v>59</v>
      </c>
      <c r="E64" s="37"/>
      <c r="F64" s="5"/>
      <c r="G64" s="5"/>
      <c r="H64" s="68"/>
      <c r="I64" s="5"/>
      <c r="J64" s="68"/>
      <c r="K64" s="5"/>
      <c r="L64" s="68"/>
      <c r="M64" s="5"/>
      <c r="N64" s="68"/>
      <c r="O64" s="5"/>
      <c r="P64" s="68"/>
      <c r="Q64" s="5"/>
      <c r="R64" s="68"/>
      <c r="S64" s="5"/>
      <c r="T64" s="68"/>
      <c r="U64" s="5"/>
      <c r="V64" s="68"/>
      <c r="W64" s="5"/>
      <c r="X64" s="68"/>
      <c r="Y64" s="5"/>
      <c r="Z64" s="68"/>
      <c r="AA64" s="5"/>
      <c r="AB64" s="68"/>
      <c r="AC64" s="5"/>
      <c r="AD64" s="68"/>
      <c r="AE64" s="5"/>
      <c r="AF64" s="68"/>
      <c r="AG64" s="5"/>
      <c r="AH64" s="68"/>
      <c r="AI64" s="5"/>
      <c r="AJ64" s="68"/>
      <c r="AK64" s="42"/>
      <c r="AL64" s="5"/>
      <c r="AM64" s="5"/>
      <c r="AN64" s="5"/>
      <c r="AO64" s="5"/>
      <c r="AP64" s="5"/>
      <c r="AQ64" s="5"/>
      <c r="AS64" s="5"/>
      <c r="AT64" s="5"/>
    </row>
    <row r="65" spans="4:37" x14ac:dyDescent="0.35">
      <c r="D65" s="41">
        <v>60</v>
      </c>
      <c r="E65" s="37"/>
      <c r="F65" s="5"/>
      <c r="G65" s="5"/>
      <c r="H65" s="68"/>
      <c r="I65" s="5"/>
      <c r="J65" s="68"/>
      <c r="K65" s="5"/>
      <c r="L65" s="68"/>
      <c r="M65" s="5"/>
      <c r="N65" s="68"/>
      <c r="O65" s="5"/>
      <c r="P65" s="68"/>
      <c r="Q65" s="5"/>
      <c r="R65" s="68"/>
      <c r="S65" s="5"/>
      <c r="T65" s="68"/>
      <c r="U65" s="5"/>
      <c r="V65" s="68"/>
      <c r="W65" s="5"/>
      <c r="X65" s="68"/>
      <c r="Y65" s="5"/>
      <c r="Z65" s="68"/>
      <c r="AA65" s="5"/>
      <c r="AB65" s="68"/>
      <c r="AC65" s="5"/>
      <c r="AD65" s="68"/>
      <c r="AE65" s="5"/>
      <c r="AF65" s="68"/>
      <c r="AG65" s="5"/>
      <c r="AH65" s="68"/>
      <c r="AI65" s="5"/>
      <c r="AJ65" s="68"/>
      <c r="AK65" s="42"/>
    </row>
    <row r="66" spans="4:37" x14ac:dyDescent="0.35">
      <c r="D66" s="41">
        <v>61</v>
      </c>
      <c r="E66" s="37"/>
      <c r="F66" s="5"/>
      <c r="G66" s="5"/>
      <c r="H66" s="68"/>
      <c r="I66" s="5"/>
      <c r="J66" s="68"/>
      <c r="K66" s="5"/>
      <c r="L66" s="68"/>
      <c r="M66" s="5"/>
      <c r="N66" s="68"/>
      <c r="O66" s="5"/>
      <c r="P66" s="68"/>
      <c r="Q66" s="5"/>
      <c r="R66" s="68"/>
      <c r="S66" s="5"/>
      <c r="T66" s="68"/>
      <c r="U66" s="5"/>
      <c r="V66" s="68"/>
      <c r="W66" s="5"/>
      <c r="X66" s="68"/>
      <c r="Y66" s="5"/>
      <c r="Z66" s="68"/>
      <c r="AA66" s="5"/>
      <c r="AB66" s="68"/>
      <c r="AC66" s="5"/>
      <c r="AD66" s="68"/>
      <c r="AE66" s="5"/>
      <c r="AF66" s="68"/>
      <c r="AG66" s="5"/>
      <c r="AH66" s="68"/>
      <c r="AI66" s="5"/>
      <c r="AJ66" s="68"/>
      <c r="AK66" s="42"/>
    </row>
    <row r="67" spans="4:37" x14ac:dyDescent="0.35">
      <c r="D67" s="41">
        <v>62</v>
      </c>
      <c r="E67" s="37"/>
      <c r="F67" s="5"/>
      <c r="G67" s="5"/>
      <c r="H67" s="68"/>
      <c r="I67" s="5"/>
      <c r="J67" s="68"/>
      <c r="K67" s="5"/>
      <c r="L67" s="68"/>
      <c r="M67" s="5"/>
      <c r="N67" s="68"/>
      <c r="O67" s="5"/>
      <c r="P67" s="68"/>
      <c r="Q67" s="5"/>
      <c r="R67" s="68"/>
      <c r="S67" s="5"/>
      <c r="T67" s="68"/>
      <c r="U67" s="5"/>
      <c r="V67" s="68"/>
      <c r="W67" s="5"/>
      <c r="X67" s="68"/>
      <c r="Y67" s="5"/>
      <c r="Z67" s="68"/>
      <c r="AA67" s="5"/>
      <c r="AB67" s="68"/>
      <c r="AC67" s="5"/>
      <c r="AD67" s="68"/>
      <c r="AE67" s="5"/>
      <c r="AF67" s="68"/>
      <c r="AG67" s="5"/>
      <c r="AH67" s="68"/>
      <c r="AI67" s="5"/>
      <c r="AJ67" s="68"/>
      <c r="AK67" s="42"/>
    </row>
    <row r="68" spans="4:37" x14ac:dyDescent="0.35">
      <c r="D68" s="41">
        <v>63</v>
      </c>
      <c r="E68" s="37"/>
      <c r="F68" s="5"/>
      <c r="G68" s="5"/>
      <c r="H68" s="68"/>
      <c r="I68" s="5"/>
      <c r="J68" s="68"/>
      <c r="K68" s="5"/>
      <c r="L68" s="68"/>
      <c r="M68" s="5"/>
      <c r="N68" s="68"/>
      <c r="O68" s="5"/>
      <c r="P68" s="68"/>
      <c r="Q68" s="5"/>
      <c r="R68" s="68"/>
      <c r="S68" s="5"/>
      <c r="T68" s="68"/>
      <c r="U68" s="5"/>
      <c r="V68" s="68"/>
      <c r="W68" s="5"/>
      <c r="X68" s="68"/>
      <c r="Y68" s="5"/>
      <c r="Z68" s="68"/>
      <c r="AA68" s="5"/>
      <c r="AB68" s="68"/>
      <c r="AC68" s="5"/>
      <c r="AD68" s="68"/>
      <c r="AE68" s="5"/>
      <c r="AF68" s="68"/>
      <c r="AG68" s="5"/>
      <c r="AH68" s="68"/>
      <c r="AI68" s="5"/>
      <c r="AJ68" s="68"/>
      <c r="AK68" s="42"/>
    </row>
    <row r="69" spans="4:37" x14ac:dyDescent="0.35">
      <c r="D69" s="41">
        <v>64</v>
      </c>
      <c r="E69" s="37"/>
      <c r="F69" s="5"/>
      <c r="G69" s="5"/>
      <c r="H69" s="68"/>
      <c r="I69" s="5"/>
      <c r="J69" s="68"/>
      <c r="K69" s="5"/>
      <c r="L69" s="68"/>
      <c r="M69" s="5"/>
      <c r="N69" s="68"/>
      <c r="O69" s="5"/>
      <c r="P69" s="68"/>
      <c r="Q69" s="5"/>
      <c r="R69" s="68"/>
      <c r="S69" s="5"/>
      <c r="T69" s="68"/>
      <c r="U69" s="5"/>
      <c r="V69" s="68"/>
      <c r="W69" s="5"/>
      <c r="X69" s="68"/>
      <c r="Y69" s="5"/>
      <c r="Z69" s="68"/>
      <c r="AA69" s="5"/>
      <c r="AB69" s="68"/>
      <c r="AC69" s="5"/>
      <c r="AD69" s="68"/>
      <c r="AE69" s="5"/>
      <c r="AF69" s="68"/>
      <c r="AG69" s="5"/>
      <c r="AH69" s="68"/>
      <c r="AI69" s="5"/>
      <c r="AJ69" s="68"/>
      <c r="AK69" s="42"/>
    </row>
    <row r="70" spans="4:37" x14ac:dyDescent="0.35">
      <c r="D70" s="41">
        <v>65</v>
      </c>
      <c r="E70" s="37"/>
      <c r="F70" s="5"/>
      <c r="G70" s="5"/>
      <c r="H70" s="68"/>
      <c r="I70" s="5"/>
      <c r="J70" s="68"/>
      <c r="K70" s="5"/>
      <c r="L70" s="68"/>
      <c r="M70" s="5"/>
      <c r="N70" s="68"/>
      <c r="O70" s="5"/>
      <c r="P70" s="68"/>
      <c r="Q70" s="5"/>
      <c r="R70" s="68"/>
      <c r="S70" s="5"/>
      <c r="T70" s="68"/>
      <c r="U70" s="5"/>
      <c r="V70" s="68"/>
      <c r="W70" s="5"/>
      <c r="X70" s="68"/>
      <c r="Y70" s="5"/>
      <c r="Z70" s="68"/>
      <c r="AA70" s="5"/>
      <c r="AB70" s="68"/>
      <c r="AC70" s="5"/>
      <c r="AD70" s="68"/>
      <c r="AE70" s="5"/>
      <c r="AF70" s="68"/>
      <c r="AG70" s="5"/>
      <c r="AH70" s="68"/>
      <c r="AI70" s="5"/>
      <c r="AJ70" s="68"/>
      <c r="AK70" s="42"/>
    </row>
    <row r="71" spans="4:37" x14ac:dyDescent="0.35">
      <c r="D71" s="41">
        <v>66</v>
      </c>
      <c r="E71" s="37"/>
      <c r="F71" s="5"/>
      <c r="G71" s="5"/>
      <c r="H71" s="68"/>
      <c r="I71" s="5"/>
      <c r="J71" s="68"/>
      <c r="K71" s="5"/>
      <c r="L71" s="68"/>
      <c r="M71" s="5"/>
      <c r="N71" s="68"/>
      <c r="O71" s="5"/>
      <c r="P71" s="68"/>
      <c r="Q71" s="5"/>
      <c r="R71" s="68"/>
      <c r="S71" s="5"/>
      <c r="T71" s="68"/>
      <c r="U71" s="5"/>
      <c r="V71" s="68"/>
      <c r="W71" s="5"/>
      <c r="X71" s="68"/>
      <c r="Y71" s="5"/>
      <c r="Z71" s="68"/>
      <c r="AA71" s="5"/>
      <c r="AB71" s="68"/>
      <c r="AC71" s="5"/>
      <c r="AD71" s="68"/>
      <c r="AE71" s="5"/>
      <c r="AF71" s="68"/>
      <c r="AG71" s="5"/>
      <c r="AH71" s="68"/>
      <c r="AI71" s="5"/>
      <c r="AJ71" s="68"/>
      <c r="AK71" s="42"/>
    </row>
    <row r="72" spans="4:37" x14ac:dyDescent="0.35">
      <c r="D72" s="41">
        <v>67</v>
      </c>
      <c r="E72" s="37"/>
      <c r="F72" s="5"/>
      <c r="G72" s="5"/>
      <c r="H72" s="68"/>
      <c r="I72" s="5"/>
      <c r="J72" s="68"/>
      <c r="K72" s="5"/>
      <c r="L72" s="68"/>
      <c r="M72" s="5"/>
      <c r="N72" s="68"/>
      <c r="O72" s="5"/>
      <c r="P72" s="68"/>
      <c r="Q72" s="5"/>
      <c r="R72" s="68"/>
      <c r="S72" s="5"/>
      <c r="T72" s="68"/>
      <c r="U72" s="5"/>
      <c r="V72" s="68"/>
      <c r="W72" s="5"/>
      <c r="X72" s="68"/>
      <c r="Y72" s="5"/>
      <c r="Z72" s="68"/>
      <c r="AA72" s="5"/>
      <c r="AB72" s="68"/>
      <c r="AC72" s="5"/>
      <c r="AD72" s="68"/>
      <c r="AE72" s="5"/>
      <c r="AF72" s="68"/>
      <c r="AG72" s="5"/>
      <c r="AH72" s="68"/>
      <c r="AI72" s="5"/>
      <c r="AJ72" s="68"/>
      <c r="AK72" s="42"/>
    </row>
    <row r="73" spans="4:37" x14ac:dyDescent="0.35">
      <c r="D73" s="41">
        <v>68</v>
      </c>
      <c r="E73" s="37"/>
      <c r="F73" s="5"/>
      <c r="G73" s="5"/>
      <c r="H73" s="68"/>
      <c r="I73" s="5"/>
      <c r="J73" s="68"/>
      <c r="K73" s="5"/>
      <c r="L73" s="68"/>
      <c r="M73" s="5"/>
      <c r="N73" s="68"/>
      <c r="O73" s="5"/>
      <c r="P73" s="68"/>
      <c r="Q73" s="5"/>
      <c r="R73" s="68"/>
      <c r="S73" s="5"/>
      <c r="T73" s="68"/>
      <c r="U73" s="5"/>
      <c r="V73" s="68"/>
      <c r="W73" s="5"/>
      <c r="X73" s="68"/>
      <c r="Y73" s="5"/>
      <c r="Z73" s="68"/>
      <c r="AA73" s="5"/>
      <c r="AB73" s="68"/>
      <c r="AC73" s="5"/>
      <c r="AD73" s="68"/>
      <c r="AE73" s="5"/>
      <c r="AF73" s="68"/>
      <c r="AG73" s="5"/>
      <c r="AH73" s="68"/>
      <c r="AI73" s="5"/>
      <c r="AJ73" s="68"/>
      <c r="AK73" s="42"/>
    </row>
    <row r="74" spans="4:37" x14ac:dyDescent="0.35">
      <c r="D74" s="41">
        <v>69</v>
      </c>
      <c r="E74" s="37"/>
      <c r="F74" s="5"/>
      <c r="G74" s="5"/>
      <c r="H74" s="68"/>
      <c r="I74" s="5"/>
      <c r="J74" s="68"/>
      <c r="K74" s="5"/>
      <c r="L74" s="68"/>
      <c r="M74" s="5"/>
      <c r="N74" s="68"/>
      <c r="O74" s="5"/>
      <c r="P74" s="68"/>
      <c r="Q74" s="5"/>
      <c r="R74" s="68"/>
      <c r="S74" s="5"/>
      <c r="T74" s="68"/>
      <c r="U74" s="5"/>
      <c r="V74" s="68"/>
      <c r="W74" s="5"/>
      <c r="X74" s="68"/>
      <c r="Y74" s="5"/>
      <c r="Z74" s="68"/>
      <c r="AA74" s="5"/>
      <c r="AB74" s="68"/>
      <c r="AC74" s="5"/>
      <c r="AD74" s="68"/>
      <c r="AE74" s="5"/>
      <c r="AF74" s="68"/>
      <c r="AG74" s="5"/>
      <c r="AH74" s="68"/>
      <c r="AI74" s="5"/>
      <c r="AJ74" s="68"/>
      <c r="AK74" s="42"/>
    </row>
    <row r="75" spans="4:37" ht="15" thickBot="1" x14ac:dyDescent="0.4">
      <c r="D75" s="43">
        <v>70</v>
      </c>
      <c r="E75" s="44"/>
      <c r="F75" s="45"/>
      <c r="G75" s="45"/>
      <c r="H75" s="83"/>
      <c r="I75" s="45"/>
      <c r="J75" s="83"/>
      <c r="K75" s="45"/>
      <c r="L75" s="83"/>
      <c r="M75" s="45"/>
      <c r="N75" s="83"/>
      <c r="O75" s="45"/>
      <c r="P75" s="83"/>
      <c r="Q75" s="45"/>
      <c r="R75" s="83"/>
      <c r="S75" s="45"/>
      <c r="T75" s="83"/>
      <c r="U75" s="45"/>
      <c r="V75" s="83"/>
      <c r="W75" s="45"/>
      <c r="X75" s="83"/>
      <c r="Y75" s="45"/>
      <c r="Z75" s="83"/>
      <c r="AA75" s="45"/>
      <c r="AB75" s="83"/>
      <c r="AC75" s="45"/>
      <c r="AD75" s="83"/>
      <c r="AE75" s="45"/>
      <c r="AF75" s="83"/>
      <c r="AG75" s="45"/>
      <c r="AH75" s="83"/>
      <c r="AI75" s="45"/>
      <c r="AJ75" s="83"/>
      <c r="AK75" s="46"/>
    </row>
    <row r="76" spans="4:37" x14ac:dyDescent="0.35">
      <c r="AK76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3"/>
  <sheetViews>
    <sheetView zoomScale="75" zoomScaleNormal="75" workbookViewId="0"/>
  </sheetViews>
  <sheetFormatPr defaultColWidth="8.81640625" defaultRowHeight="14.5" x14ac:dyDescent="0.35"/>
  <cols>
    <col min="3" max="3" width="9" bestFit="1" customWidth="1"/>
    <col min="4" max="4" width="16.81640625" bestFit="1" customWidth="1"/>
    <col min="6" max="6" width="20.1796875" bestFit="1" customWidth="1"/>
    <col min="7" max="7" width="11.1796875" bestFit="1" customWidth="1"/>
    <col min="8" max="8" width="24.1796875" bestFit="1" customWidth="1"/>
    <col min="9" max="9" width="25.81640625" bestFit="1" customWidth="1"/>
    <col min="11" max="11" width="20.1796875" bestFit="1" customWidth="1"/>
    <col min="13" max="13" width="12.7265625" bestFit="1" customWidth="1"/>
    <col min="15" max="15" width="11.81640625" bestFit="1" customWidth="1"/>
    <col min="16" max="16" width="9.26953125" customWidth="1"/>
    <col min="17" max="17" width="10.453125" bestFit="1" customWidth="1"/>
    <col min="18" max="19" width="9.26953125" bestFit="1" customWidth="1"/>
    <col min="20" max="21" width="10.453125" bestFit="1" customWidth="1"/>
    <col min="22" max="23" width="9.26953125" bestFit="1" customWidth="1"/>
    <col min="24" max="24" width="10.453125" customWidth="1"/>
    <col min="25" max="25" width="9.26953125" bestFit="1" customWidth="1"/>
    <col min="26" max="28" width="10.453125" bestFit="1" customWidth="1"/>
    <col min="29" max="29" width="9.26953125" bestFit="1" customWidth="1"/>
    <col min="30" max="30" width="10.453125" bestFit="1" customWidth="1"/>
    <col min="31" max="31" width="9.26953125" bestFit="1" customWidth="1"/>
    <col min="32" max="32" width="8.1796875" customWidth="1"/>
    <col min="33" max="33" width="9.26953125" bestFit="1" customWidth="1"/>
    <col min="34" max="34" width="8.1796875" customWidth="1"/>
    <col min="35" max="38" width="10.453125" bestFit="1" customWidth="1"/>
    <col min="39" max="41" width="9.26953125" bestFit="1" customWidth="1"/>
    <col min="42" max="42" width="10.453125" bestFit="1" customWidth="1"/>
    <col min="43" max="44" width="11.54296875" bestFit="1" customWidth="1"/>
    <col min="45" max="45" width="12.7265625" bestFit="1" customWidth="1"/>
    <col min="46" max="47" width="10.453125" bestFit="1" customWidth="1"/>
    <col min="48" max="48" width="11.54296875" bestFit="1" customWidth="1"/>
    <col min="49" max="49" width="12.7265625" bestFit="1" customWidth="1"/>
    <col min="50" max="51" width="11.54296875" bestFit="1" customWidth="1"/>
    <col min="52" max="52" width="10.453125" bestFit="1" customWidth="1"/>
    <col min="53" max="53" width="9.26953125" bestFit="1" customWidth="1"/>
    <col min="54" max="55" width="10.453125" bestFit="1" customWidth="1"/>
    <col min="56" max="56" width="9.26953125" bestFit="1" customWidth="1"/>
    <col min="57" max="57" width="11.54296875" bestFit="1" customWidth="1"/>
    <col min="58" max="58" width="10.453125" bestFit="1" customWidth="1"/>
    <col min="59" max="60" width="11.54296875" bestFit="1" customWidth="1"/>
    <col min="61" max="61" width="10.453125" bestFit="1" customWidth="1"/>
    <col min="62" max="63" width="11.54296875" bestFit="1" customWidth="1"/>
  </cols>
  <sheetData>
    <row r="4" spans="3:18" x14ac:dyDescent="0.3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s="105" t="s">
        <v>15</v>
      </c>
      <c r="K4" s="105"/>
      <c r="M4" t="s">
        <v>2344</v>
      </c>
      <c r="O4" t="s">
        <v>989</v>
      </c>
    </row>
    <row r="5" spans="3:18" x14ac:dyDescent="0.35">
      <c r="C5" s="13">
        <v>1</v>
      </c>
      <c r="D5" s="14" t="s">
        <v>16</v>
      </c>
      <c r="E5" s="15" t="s">
        <v>17</v>
      </c>
      <c r="F5" s="14" t="s">
        <v>18</v>
      </c>
      <c r="G5" s="14" t="s">
        <v>19</v>
      </c>
      <c r="H5" s="14" t="s">
        <v>20</v>
      </c>
      <c r="I5" s="14" t="s">
        <v>21</v>
      </c>
      <c r="J5" s="15" t="s">
        <v>22</v>
      </c>
      <c r="K5" s="16" t="s">
        <v>20</v>
      </c>
      <c r="M5">
        <v>8479823</v>
      </c>
      <c r="O5">
        <v>0</v>
      </c>
      <c r="R5" s="84"/>
    </row>
    <row r="6" spans="3:18" x14ac:dyDescent="0.35">
      <c r="C6" s="10">
        <v>2</v>
      </c>
      <c r="D6" s="11" t="s">
        <v>16</v>
      </c>
      <c r="E6" s="89" t="s">
        <v>23</v>
      </c>
      <c r="F6" s="11" t="s">
        <v>24</v>
      </c>
      <c r="G6" s="11" t="s">
        <v>25</v>
      </c>
      <c r="H6" s="11" t="s">
        <v>20</v>
      </c>
      <c r="I6" s="11" t="s">
        <v>21</v>
      </c>
      <c r="J6" s="89" t="s">
        <v>22</v>
      </c>
      <c r="K6" s="12" t="s">
        <v>20</v>
      </c>
      <c r="M6">
        <v>11159407</v>
      </c>
      <c r="O6">
        <v>1</v>
      </c>
      <c r="R6" s="84"/>
    </row>
    <row r="7" spans="3:18" x14ac:dyDescent="0.35">
      <c r="C7" s="17">
        <v>3</v>
      </c>
      <c r="D7" s="18" t="s">
        <v>16</v>
      </c>
      <c r="E7" s="15" t="s">
        <v>26</v>
      </c>
      <c r="F7" s="14" t="s">
        <v>27</v>
      </c>
      <c r="G7" s="14" t="s">
        <v>28</v>
      </c>
      <c r="H7" s="14" t="s">
        <v>20</v>
      </c>
      <c r="I7" s="14" t="s">
        <v>29</v>
      </c>
      <c r="J7" s="15" t="s">
        <v>22</v>
      </c>
      <c r="K7" s="16" t="s">
        <v>20</v>
      </c>
      <c r="M7">
        <v>7265115</v>
      </c>
      <c r="O7">
        <v>2</v>
      </c>
      <c r="R7" s="84"/>
    </row>
    <row r="8" spans="3:18" x14ac:dyDescent="0.35">
      <c r="C8" s="19">
        <v>4</v>
      </c>
      <c r="D8" s="20" t="s">
        <v>16</v>
      </c>
      <c r="E8" s="89" t="s">
        <v>30</v>
      </c>
      <c r="F8" s="11" t="s">
        <v>31</v>
      </c>
      <c r="G8" s="11" t="s">
        <v>32</v>
      </c>
      <c r="H8" s="11" t="s">
        <v>33</v>
      </c>
      <c r="I8" s="11" t="s">
        <v>34</v>
      </c>
      <c r="J8" s="89" t="s">
        <v>35</v>
      </c>
      <c r="K8" s="12" t="s">
        <v>36</v>
      </c>
      <c r="M8">
        <v>1143866</v>
      </c>
      <c r="O8">
        <v>3</v>
      </c>
      <c r="R8" s="84"/>
    </row>
    <row r="9" spans="3:18" x14ac:dyDescent="0.35">
      <c r="C9" s="17">
        <v>5</v>
      </c>
      <c r="D9" s="18" t="s">
        <v>16</v>
      </c>
      <c r="E9" s="15" t="s">
        <v>37</v>
      </c>
      <c r="F9" s="14" t="s">
        <v>38</v>
      </c>
      <c r="G9" s="14" t="s">
        <v>39</v>
      </c>
      <c r="H9" s="14" t="s">
        <v>20</v>
      </c>
      <c r="I9" s="14" t="s">
        <v>29</v>
      </c>
      <c r="J9" s="15" t="s">
        <v>22</v>
      </c>
      <c r="K9" s="16" t="s">
        <v>20</v>
      </c>
      <c r="M9">
        <v>10334160</v>
      </c>
      <c r="O9">
        <v>4</v>
      </c>
      <c r="R9" s="84"/>
    </row>
    <row r="10" spans="3:18" x14ac:dyDescent="0.35">
      <c r="C10" s="10">
        <v>6</v>
      </c>
      <c r="D10" s="11" t="s">
        <v>16</v>
      </c>
      <c r="E10" s="89" t="s">
        <v>40</v>
      </c>
      <c r="F10" s="11" t="s">
        <v>41</v>
      </c>
      <c r="G10" s="11" t="s">
        <v>42</v>
      </c>
      <c r="H10" s="11" t="s">
        <v>20</v>
      </c>
      <c r="I10" s="11" t="s">
        <v>21</v>
      </c>
      <c r="J10" s="89" t="s">
        <v>22</v>
      </c>
      <c r="K10" s="12" t="s">
        <v>20</v>
      </c>
      <c r="M10">
        <v>80645605</v>
      </c>
      <c r="O10">
        <v>5</v>
      </c>
      <c r="R10" s="84"/>
    </row>
    <row r="11" spans="3:18" x14ac:dyDescent="0.35">
      <c r="C11" s="17">
        <v>7</v>
      </c>
      <c r="D11" s="18" t="s">
        <v>16</v>
      </c>
      <c r="E11" s="15" t="s">
        <v>43</v>
      </c>
      <c r="F11" s="14" t="s">
        <v>44</v>
      </c>
      <c r="G11" s="14" t="s">
        <v>45</v>
      </c>
      <c r="H11" s="14" t="s">
        <v>20</v>
      </c>
      <c r="I11" s="14" t="s">
        <v>46</v>
      </c>
      <c r="J11" s="15" t="s">
        <v>22</v>
      </c>
      <c r="K11" s="16" t="s">
        <v>20</v>
      </c>
      <c r="M11">
        <v>5461438</v>
      </c>
      <c r="O11">
        <v>6</v>
      </c>
      <c r="R11" s="84"/>
    </row>
    <row r="12" spans="3:18" x14ac:dyDescent="0.35">
      <c r="C12" s="10">
        <v>8</v>
      </c>
      <c r="D12" s="11" t="s">
        <v>16</v>
      </c>
      <c r="E12" s="89" t="s">
        <v>47</v>
      </c>
      <c r="F12" s="11" t="s">
        <v>48</v>
      </c>
      <c r="G12" s="11" t="s">
        <v>49</v>
      </c>
      <c r="H12" s="11" t="s">
        <v>20</v>
      </c>
      <c r="I12" s="11" t="s">
        <v>46</v>
      </c>
      <c r="J12" s="89" t="s">
        <v>22</v>
      </c>
      <c r="K12" s="12" t="s">
        <v>20</v>
      </c>
      <c r="M12">
        <v>1317997</v>
      </c>
      <c r="O12">
        <v>7</v>
      </c>
      <c r="R12" s="84"/>
    </row>
    <row r="13" spans="3:18" x14ac:dyDescent="0.35">
      <c r="C13" s="17">
        <v>9</v>
      </c>
      <c r="D13" s="18" t="s">
        <v>16</v>
      </c>
      <c r="E13" s="15" t="s">
        <v>50</v>
      </c>
      <c r="F13" s="14" t="s">
        <v>51</v>
      </c>
      <c r="G13" s="14" t="s">
        <v>52</v>
      </c>
      <c r="H13" s="14" t="s">
        <v>20</v>
      </c>
      <c r="I13" s="14" t="s">
        <v>53</v>
      </c>
      <c r="J13" s="15" t="s">
        <v>22</v>
      </c>
      <c r="K13" s="16" t="s">
        <v>20</v>
      </c>
      <c r="M13">
        <v>46620045</v>
      </c>
      <c r="O13">
        <v>8</v>
      </c>
      <c r="R13" s="84"/>
    </row>
    <row r="14" spans="3:18" x14ac:dyDescent="0.35">
      <c r="C14" s="10">
        <v>10</v>
      </c>
      <c r="D14" s="11" t="s">
        <v>16</v>
      </c>
      <c r="E14" s="89" t="s">
        <v>54</v>
      </c>
      <c r="F14" s="11" t="s">
        <v>55</v>
      </c>
      <c r="G14" s="11" t="s">
        <v>56</v>
      </c>
      <c r="H14" s="11" t="s">
        <v>20</v>
      </c>
      <c r="I14" s="11" t="s">
        <v>46</v>
      </c>
      <c r="J14" s="89" t="s">
        <v>22</v>
      </c>
      <c r="K14" s="12" t="s">
        <v>20</v>
      </c>
      <c r="M14">
        <v>5288720</v>
      </c>
      <c r="O14">
        <v>9</v>
      </c>
      <c r="R14" s="84"/>
    </row>
    <row r="15" spans="3:18" x14ac:dyDescent="0.35">
      <c r="C15" s="17">
        <v>11</v>
      </c>
      <c r="D15" s="18" t="s">
        <v>16</v>
      </c>
      <c r="E15" s="15" t="s">
        <v>57</v>
      </c>
      <c r="F15" s="14" t="s">
        <v>58</v>
      </c>
      <c r="G15" s="14" t="s">
        <v>59</v>
      </c>
      <c r="H15" s="14" t="s">
        <v>20</v>
      </c>
      <c r="I15" s="14" t="s">
        <v>21</v>
      </c>
      <c r="J15" s="15" t="s">
        <v>22</v>
      </c>
      <c r="K15" s="16" t="s">
        <v>20</v>
      </c>
      <c r="M15">
        <v>65998687</v>
      </c>
      <c r="O15">
        <v>10</v>
      </c>
      <c r="R15" s="84"/>
    </row>
    <row r="16" spans="3:18" x14ac:dyDescent="0.35">
      <c r="C16" s="10">
        <v>12</v>
      </c>
      <c r="D16" s="11" t="s">
        <v>16</v>
      </c>
      <c r="E16" s="89" t="s">
        <v>60</v>
      </c>
      <c r="F16" s="11" t="s">
        <v>61</v>
      </c>
      <c r="G16" s="11" t="s">
        <v>62</v>
      </c>
      <c r="H16" s="11" t="s">
        <v>20</v>
      </c>
      <c r="I16" s="11" t="s">
        <v>53</v>
      </c>
      <c r="J16" s="89" t="s">
        <v>22</v>
      </c>
      <c r="K16" s="12" t="s">
        <v>20</v>
      </c>
      <c r="M16">
        <v>10965211</v>
      </c>
      <c r="O16">
        <v>11</v>
      </c>
      <c r="R16" s="84"/>
    </row>
    <row r="17" spans="3:18" x14ac:dyDescent="0.35">
      <c r="C17" s="17">
        <v>13</v>
      </c>
      <c r="D17" s="18" t="s">
        <v>16</v>
      </c>
      <c r="E17" s="15" t="s">
        <v>998</v>
      </c>
      <c r="F17" s="14" t="s">
        <v>999</v>
      </c>
      <c r="G17" s="14" t="s">
        <v>1000</v>
      </c>
      <c r="H17" s="14" t="s">
        <v>20</v>
      </c>
      <c r="I17" s="14" t="s">
        <v>29</v>
      </c>
      <c r="J17" s="15" t="s">
        <v>22</v>
      </c>
      <c r="K17" s="16" t="s">
        <v>20</v>
      </c>
      <c r="M17">
        <v>4255689</v>
      </c>
      <c r="O17">
        <v>12</v>
      </c>
      <c r="R17" s="84"/>
    </row>
    <row r="18" spans="3:18" x14ac:dyDescent="0.35">
      <c r="C18" s="10">
        <v>14</v>
      </c>
      <c r="D18" s="11" t="s">
        <v>16</v>
      </c>
      <c r="E18" s="89" t="s">
        <v>63</v>
      </c>
      <c r="F18" s="11" t="s">
        <v>64</v>
      </c>
      <c r="G18" s="11" t="s">
        <v>65</v>
      </c>
      <c r="H18" s="11" t="s">
        <v>20</v>
      </c>
      <c r="I18" s="11" t="s">
        <v>29</v>
      </c>
      <c r="J18" s="89" t="s">
        <v>22</v>
      </c>
      <c r="K18" s="12" t="s">
        <v>20</v>
      </c>
      <c r="M18">
        <v>9893082</v>
      </c>
      <c r="O18">
        <v>13</v>
      </c>
      <c r="R18" s="84"/>
    </row>
    <row r="19" spans="3:18" x14ac:dyDescent="0.35">
      <c r="C19" s="17">
        <v>15</v>
      </c>
      <c r="D19" s="18" t="s">
        <v>16</v>
      </c>
      <c r="E19" s="15" t="s">
        <v>66</v>
      </c>
      <c r="F19" s="14" t="s">
        <v>67</v>
      </c>
      <c r="G19" s="14" t="s">
        <v>68</v>
      </c>
      <c r="H19" s="14" t="s">
        <v>20</v>
      </c>
      <c r="I19" s="14" t="s">
        <v>46</v>
      </c>
      <c r="J19" s="15" t="s">
        <v>22</v>
      </c>
      <c r="K19" s="16" t="s">
        <v>20</v>
      </c>
      <c r="M19">
        <v>4623816</v>
      </c>
      <c r="O19">
        <v>14</v>
      </c>
      <c r="R19" s="84"/>
    </row>
    <row r="20" spans="3:18" x14ac:dyDescent="0.35">
      <c r="C20" s="10">
        <v>16</v>
      </c>
      <c r="D20" s="11" t="s">
        <v>16</v>
      </c>
      <c r="E20" s="89" t="s">
        <v>69</v>
      </c>
      <c r="F20" s="11" t="s">
        <v>70</v>
      </c>
      <c r="G20" s="11" t="s">
        <v>71</v>
      </c>
      <c r="H20" s="11" t="s">
        <v>20</v>
      </c>
      <c r="I20" s="11" t="s">
        <v>53</v>
      </c>
      <c r="J20" s="89" t="s">
        <v>22</v>
      </c>
      <c r="K20" s="12" t="s">
        <v>20</v>
      </c>
      <c r="M20">
        <v>60233948</v>
      </c>
      <c r="O20">
        <v>15</v>
      </c>
      <c r="R20" s="84"/>
    </row>
    <row r="21" spans="3:18" x14ac:dyDescent="0.35">
      <c r="C21" s="17">
        <v>17</v>
      </c>
      <c r="D21" s="18" t="s">
        <v>16</v>
      </c>
      <c r="E21" s="15" t="s">
        <v>72</v>
      </c>
      <c r="F21" s="14" t="s">
        <v>73</v>
      </c>
      <c r="G21" s="14" t="s">
        <v>74</v>
      </c>
      <c r="H21" s="14" t="s">
        <v>20</v>
      </c>
      <c r="I21" s="14" t="s">
        <v>46</v>
      </c>
      <c r="J21" s="15" t="s">
        <v>22</v>
      </c>
      <c r="K21" s="16" t="s">
        <v>20</v>
      </c>
      <c r="M21">
        <v>2957689</v>
      </c>
      <c r="O21">
        <v>16</v>
      </c>
      <c r="R21" s="84"/>
    </row>
    <row r="22" spans="3:18" x14ac:dyDescent="0.35">
      <c r="C22" s="10">
        <v>18</v>
      </c>
      <c r="D22" s="11" t="s">
        <v>16</v>
      </c>
      <c r="E22" s="89" t="s">
        <v>75</v>
      </c>
      <c r="F22" s="11" t="s">
        <v>76</v>
      </c>
      <c r="G22" s="11" t="s">
        <v>77</v>
      </c>
      <c r="H22" s="11" t="s">
        <v>20</v>
      </c>
      <c r="I22" s="11" t="s">
        <v>21</v>
      </c>
      <c r="J22" s="89" t="s">
        <v>22</v>
      </c>
      <c r="K22" s="12" t="s">
        <v>20</v>
      </c>
      <c r="M22">
        <v>543360</v>
      </c>
      <c r="O22">
        <v>17</v>
      </c>
      <c r="R22" s="84"/>
    </row>
    <row r="23" spans="3:18" x14ac:dyDescent="0.35">
      <c r="C23" s="17">
        <v>19</v>
      </c>
      <c r="D23" s="18" t="s">
        <v>16</v>
      </c>
      <c r="E23" s="15" t="s">
        <v>78</v>
      </c>
      <c r="F23" s="14" t="s">
        <v>79</v>
      </c>
      <c r="G23" s="14" t="s">
        <v>80</v>
      </c>
      <c r="H23" s="14" t="s">
        <v>20</v>
      </c>
      <c r="I23" s="14" t="s">
        <v>46</v>
      </c>
      <c r="J23" s="15" t="s">
        <v>22</v>
      </c>
      <c r="K23" s="16" t="s">
        <v>20</v>
      </c>
      <c r="M23">
        <v>2012647</v>
      </c>
      <c r="O23">
        <v>18</v>
      </c>
      <c r="R23" s="84"/>
    </row>
    <row r="24" spans="3:18" x14ac:dyDescent="0.35">
      <c r="C24" s="10">
        <v>20</v>
      </c>
      <c r="D24" s="11" t="s">
        <v>16</v>
      </c>
      <c r="E24" s="89" t="s">
        <v>81</v>
      </c>
      <c r="F24" s="11" t="s">
        <v>82</v>
      </c>
      <c r="G24" s="11" t="s">
        <v>83</v>
      </c>
      <c r="H24" s="11" t="s">
        <v>20</v>
      </c>
      <c r="I24" s="11" t="s">
        <v>53</v>
      </c>
      <c r="J24" s="89" t="s">
        <v>22</v>
      </c>
      <c r="K24" s="12" t="s">
        <v>20</v>
      </c>
      <c r="M24">
        <v>425967</v>
      </c>
      <c r="O24">
        <v>19</v>
      </c>
      <c r="R24" s="84"/>
    </row>
    <row r="25" spans="3:18" x14ac:dyDescent="0.35">
      <c r="C25" s="17">
        <v>21</v>
      </c>
      <c r="D25" s="18" t="s">
        <v>16</v>
      </c>
      <c r="E25" s="15" t="s">
        <v>84</v>
      </c>
      <c r="F25" s="14" t="s">
        <v>85</v>
      </c>
      <c r="G25" s="14" t="s">
        <v>86</v>
      </c>
      <c r="H25" s="14" t="s">
        <v>20</v>
      </c>
      <c r="I25" s="14" t="s">
        <v>21</v>
      </c>
      <c r="J25" s="15" t="s">
        <v>22</v>
      </c>
      <c r="K25" s="16" t="s">
        <v>20</v>
      </c>
      <c r="M25">
        <v>16804432</v>
      </c>
      <c r="O25">
        <v>20</v>
      </c>
      <c r="R25" s="84"/>
    </row>
    <row r="26" spans="3:18" x14ac:dyDescent="0.35">
      <c r="C26" s="10">
        <v>22</v>
      </c>
      <c r="D26" s="11" t="s">
        <v>16</v>
      </c>
      <c r="E26" s="89" t="s">
        <v>87</v>
      </c>
      <c r="F26" s="11" t="s">
        <v>88</v>
      </c>
      <c r="G26" s="11" t="s">
        <v>89</v>
      </c>
      <c r="H26" s="11" t="s">
        <v>20</v>
      </c>
      <c r="I26" s="11" t="s">
        <v>29</v>
      </c>
      <c r="J26" s="89" t="s">
        <v>22</v>
      </c>
      <c r="K26" s="12" t="s">
        <v>20</v>
      </c>
      <c r="M26">
        <v>38040196</v>
      </c>
      <c r="O26">
        <v>21</v>
      </c>
      <c r="R26" s="84"/>
    </row>
    <row r="27" spans="3:18" x14ac:dyDescent="0.35">
      <c r="C27" s="17">
        <v>23</v>
      </c>
      <c r="D27" s="18" t="s">
        <v>16</v>
      </c>
      <c r="E27" s="15" t="s">
        <v>90</v>
      </c>
      <c r="F27" s="14" t="s">
        <v>91</v>
      </c>
      <c r="G27" s="14" t="s">
        <v>92</v>
      </c>
      <c r="H27" s="14" t="s">
        <v>20</v>
      </c>
      <c r="I27" s="14" t="s">
        <v>53</v>
      </c>
      <c r="J27" s="15" t="s">
        <v>22</v>
      </c>
      <c r="K27" s="16" t="s">
        <v>20</v>
      </c>
      <c r="M27">
        <v>10457295</v>
      </c>
      <c r="O27">
        <v>22</v>
      </c>
      <c r="R27" s="84"/>
    </row>
    <row r="28" spans="3:18" x14ac:dyDescent="0.35">
      <c r="C28" s="10">
        <v>24</v>
      </c>
      <c r="D28" s="11" t="s">
        <v>16</v>
      </c>
      <c r="E28" s="89" t="s">
        <v>93</v>
      </c>
      <c r="F28" s="11" t="s">
        <v>94</v>
      </c>
      <c r="G28" s="11" t="s">
        <v>95</v>
      </c>
      <c r="H28" s="11" t="s">
        <v>20</v>
      </c>
      <c r="I28" s="11" t="s">
        <v>29</v>
      </c>
      <c r="J28" s="89" t="s">
        <v>22</v>
      </c>
      <c r="K28" s="12" t="s">
        <v>20</v>
      </c>
      <c r="M28">
        <v>19983693</v>
      </c>
      <c r="O28">
        <v>23</v>
      </c>
      <c r="R28" s="84"/>
    </row>
    <row r="29" spans="3:18" x14ac:dyDescent="0.35">
      <c r="C29" s="17">
        <v>25</v>
      </c>
      <c r="D29" s="18" t="s">
        <v>16</v>
      </c>
      <c r="E29" s="15" t="s">
        <v>96</v>
      </c>
      <c r="F29" s="14" t="s">
        <v>97</v>
      </c>
      <c r="G29" s="14" t="s">
        <v>98</v>
      </c>
      <c r="H29" s="14" t="s">
        <v>20</v>
      </c>
      <c r="I29" s="14" t="s">
        <v>46</v>
      </c>
      <c r="J29" s="15" t="s">
        <v>22</v>
      </c>
      <c r="K29" s="16" t="s">
        <v>20</v>
      </c>
      <c r="M29">
        <v>9600379</v>
      </c>
      <c r="O29">
        <v>24</v>
      </c>
      <c r="R29" s="84"/>
    </row>
    <row r="30" spans="3:18" x14ac:dyDescent="0.35">
      <c r="C30" s="10">
        <v>26</v>
      </c>
      <c r="D30" s="11" t="s">
        <v>16</v>
      </c>
      <c r="E30" s="89" t="s">
        <v>99</v>
      </c>
      <c r="F30" s="11" t="s">
        <v>100</v>
      </c>
      <c r="G30" s="11" t="s">
        <v>101</v>
      </c>
      <c r="H30" s="11" t="s">
        <v>20</v>
      </c>
      <c r="I30" s="11" t="s">
        <v>53</v>
      </c>
      <c r="J30" s="89" t="s">
        <v>22</v>
      </c>
      <c r="K30" s="12" t="s">
        <v>20</v>
      </c>
      <c r="M30">
        <v>2059953</v>
      </c>
      <c r="O30">
        <v>25</v>
      </c>
      <c r="R30" s="84"/>
    </row>
    <row r="31" spans="3:18" x14ac:dyDescent="0.35">
      <c r="C31" s="17">
        <v>27</v>
      </c>
      <c r="D31" s="18" t="s">
        <v>16</v>
      </c>
      <c r="E31" s="15" t="s">
        <v>102</v>
      </c>
      <c r="F31" s="14" t="s">
        <v>103</v>
      </c>
      <c r="G31" s="14" t="s">
        <v>104</v>
      </c>
      <c r="H31" s="14" t="s">
        <v>20</v>
      </c>
      <c r="I31" s="14" t="s">
        <v>29</v>
      </c>
      <c r="J31" s="15" t="s">
        <v>22</v>
      </c>
      <c r="K31" s="16" t="s">
        <v>20</v>
      </c>
      <c r="M31">
        <v>5413393</v>
      </c>
      <c r="O31">
        <v>26</v>
      </c>
      <c r="R31" s="84"/>
    </row>
    <row r="32" spans="3:18" x14ac:dyDescent="0.35">
      <c r="C32" s="10">
        <v>28</v>
      </c>
      <c r="D32" s="11" t="s">
        <v>16</v>
      </c>
      <c r="E32" s="89" t="s">
        <v>105</v>
      </c>
      <c r="F32" s="11" t="s">
        <v>106</v>
      </c>
      <c r="G32" s="11" t="s">
        <v>107</v>
      </c>
      <c r="H32" s="11" t="s">
        <v>20</v>
      </c>
      <c r="I32" s="11" t="s">
        <v>46</v>
      </c>
      <c r="J32" s="89" t="s">
        <v>22</v>
      </c>
      <c r="K32" s="12" t="s">
        <v>20</v>
      </c>
      <c r="M32">
        <v>64128226</v>
      </c>
      <c r="O32">
        <v>27</v>
      </c>
      <c r="R32" s="84"/>
    </row>
    <row r="33" spans="3:18" x14ac:dyDescent="0.35">
      <c r="C33" s="17">
        <v>29</v>
      </c>
      <c r="D33" s="18" t="s">
        <v>16</v>
      </c>
      <c r="E33" s="15" t="s">
        <v>108</v>
      </c>
      <c r="F33" s="14" t="s">
        <v>109</v>
      </c>
      <c r="G33" s="14" t="s">
        <v>110</v>
      </c>
      <c r="H33" s="14" t="s">
        <v>111</v>
      </c>
      <c r="I33" s="14" t="s">
        <v>112</v>
      </c>
      <c r="J33" s="15" t="s">
        <v>113</v>
      </c>
      <c r="K33" s="16" t="s">
        <v>111</v>
      </c>
      <c r="M33">
        <v>316057727</v>
      </c>
      <c r="O33">
        <v>28</v>
      </c>
      <c r="R33" s="84"/>
    </row>
    <row r="34" spans="3:18" x14ac:dyDescent="0.35">
      <c r="C34" s="10">
        <v>30</v>
      </c>
      <c r="D34" s="11" t="s">
        <v>16</v>
      </c>
      <c r="E34" s="89" t="s">
        <v>114</v>
      </c>
      <c r="F34" s="11" t="s">
        <v>115</v>
      </c>
      <c r="G34" s="11" t="s">
        <v>116</v>
      </c>
      <c r="H34" s="11" t="s">
        <v>33</v>
      </c>
      <c r="I34" s="11" t="s">
        <v>117</v>
      </c>
      <c r="J34" s="89" t="s">
        <v>118</v>
      </c>
      <c r="K34" s="12" t="s">
        <v>119</v>
      </c>
      <c r="M34">
        <v>127445000</v>
      </c>
      <c r="O34">
        <v>29</v>
      </c>
      <c r="R34" s="84"/>
    </row>
    <row r="35" spans="3:18" x14ac:dyDescent="0.35">
      <c r="C35" s="17">
        <v>31</v>
      </c>
      <c r="D35" s="18" t="s">
        <v>16</v>
      </c>
      <c r="E35" s="15" t="s">
        <v>120</v>
      </c>
      <c r="F35" s="14" t="s">
        <v>121</v>
      </c>
      <c r="G35" s="14" t="s">
        <v>122</v>
      </c>
      <c r="H35" s="14" t="s">
        <v>33</v>
      </c>
      <c r="I35" s="14" t="s">
        <v>117</v>
      </c>
      <c r="J35" s="15" t="s">
        <v>118</v>
      </c>
      <c r="K35" s="16" t="s">
        <v>119</v>
      </c>
      <c r="M35">
        <v>1357380000</v>
      </c>
      <c r="O35">
        <v>30</v>
      </c>
      <c r="R35" s="84"/>
    </row>
    <row r="36" spans="3:18" x14ac:dyDescent="0.35">
      <c r="C36" s="10">
        <v>32</v>
      </c>
      <c r="D36" s="11" t="s">
        <v>16</v>
      </c>
      <c r="E36" s="89" t="s">
        <v>123</v>
      </c>
      <c r="F36" s="11" t="s">
        <v>124</v>
      </c>
      <c r="G36" s="11" t="s">
        <v>125</v>
      </c>
      <c r="H36" s="11" t="s">
        <v>111</v>
      </c>
      <c r="I36" s="11" t="s">
        <v>112</v>
      </c>
      <c r="J36" s="89" t="s">
        <v>113</v>
      </c>
      <c r="K36" s="12" t="s">
        <v>111</v>
      </c>
      <c r="M36">
        <v>35082954</v>
      </c>
      <c r="O36">
        <v>31</v>
      </c>
      <c r="R36" s="84"/>
    </row>
    <row r="37" spans="3:18" x14ac:dyDescent="0.35">
      <c r="C37" s="17">
        <v>33</v>
      </c>
      <c r="D37" s="18" t="s">
        <v>16</v>
      </c>
      <c r="E37" s="15" t="s">
        <v>126</v>
      </c>
      <c r="F37" s="14" t="s">
        <v>127</v>
      </c>
      <c r="G37" s="14" t="s">
        <v>128</v>
      </c>
      <c r="H37" s="14" t="s">
        <v>33</v>
      </c>
      <c r="I37" s="14" t="s">
        <v>117</v>
      </c>
      <c r="J37" s="15" t="s">
        <v>118</v>
      </c>
      <c r="K37" s="16" t="s">
        <v>119</v>
      </c>
      <c r="M37">
        <v>50428893</v>
      </c>
      <c r="O37">
        <v>32</v>
      </c>
      <c r="R37" s="84"/>
    </row>
    <row r="38" spans="3:18" x14ac:dyDescent="0.35">
      <c r="C38" s="10">
        <v>34</v>
      </c>
      <c r="D38" s="11" t="s">
        <v>16</v>
      </c>
      <c r="E38" s="89" t="s">
        <v>129</v>
      </c>
      <c r="F38" s="11" t="s">
        <v>130</v>
      </c>
      <c r="G38" s="11" t="s">
        <v>131</v>
      </c>
      <c r="H38" s="11" t="s">
        <v>111</v>
      </c>
      <c r="I38" s="11" t="s">
        <v>132</v>
      </c>
      <c r="J38" s="89" t="s">
        <v>113</v>
      </c>
      <c r="K38" s="12" t="s">
        <v>111</v>
      </c>
      <c r="M38">
        <v>201035903</v>
      </c>
      <c r="O38">
        <v>33</v>
      </c>
      <c r="R38" s="84"/>
    </row>
    <row r="39" spans="3:18" x14ac:dyDescent="0.35">
      <c r="C39" s="17">
        <v>35</v>
      </c>
      <c r="D39" s="18" t="s">
        <v>16</v>
      </c>
      <c r="E39" s="15" t="s">
        <v>133</v>
      </c>
      <c r="F39" s="14" t="s">
        <v>134</v>
      </c>
      <c r="G39" s="14" t="s">
        <v>135</v>
      </c>
      <c r="H39" s="14" t="s">
        <v>33</v>
      </c>
      <c r="I39" s="14" t="s">
        <v>136</v>
      </c>
      <c r="J39" s="15" t="s">
        <v>118</v>
      </c>
      <c r="K39" s="16" t="s">
        <v>119</v>
      </c>
      <c r="M39">
        <v>1280846129</v>
      </c>
      <c r="O39">
        <v>34</v>
      </c>
      <c r="R39" s="84"/>
    </row>
    <row r="40" spans="3:18" x14ac:dyDescent="0.35">
      <c r="C40" s="10">
        <v>36</v>
      </c>
      <c r="D40" s="11" t="s">
        <v>16</v>
      </c>
      <c r="E40" s="89" t="s">
        <v>137</v>
      </c>
      <c r="F40" s="11" t="s">
        <v>138</v>
      </c>
      <c r="G40" s="11" t="s">
        <v>139</v>
      </c>
      <c r="H40" s="11" t="s">
        <v>111</v>
      </c>
      <c r="I40" s="11" t="s">
        <v>140</v>
      </c>
      <c r="J40" s="89" t="s">
        <v>113</v>
      </c>
      <c r="K40" s="12" t="s">
        <v>111</v>
      </c>
      <c r="M40">
        <v>118827161</v>
      </c>
      <c r="O40">
        <v>35</v>
      </c>
      <c r="R40" s="84"/>
    </row>
    <row r="41" spans="3:18" x14ac:dyDescent="0.35">
      <c r="C41" s="17">
        <v>37</v>
      </c>
      <c r="D41" s="18" t="s">
        <v>16</v>
      </c>
      <c r="E41" s="15" t="s">
        <v>141</v>
      </c>
      <c r="F41" s="14" t="s">
        <v>142</v>
      </c>
      <c r="G41" s="14" t="s">
        <v>143</v>
      </c>
      <c r="H41" s="14" t="s">
        <v>20</v>
      </c>
      <c r="I41" s="14" t="s">
        <v>29</v>
      </c>
      <c r="J41" s="15" t="s">
        <v>22</v>
      </c>
      <c r="K41" s="16" t="s">
        <v>20</v>
      </c>
      <c r="M41">
        <v>143506911</v>
      </c>
      <c r="O41">
        <v>36</v>
      </c>
      <c r="R41" s="84"/>
    </row>
    <row r="42" spans="3:18" x14ac:dyDescent="0.35">
      <c r="C42" s="10">
        <v>38</v>
      </c>
      <c r="D42" s="11" t="s">
        <v>16</v>
      </c>
      <c r="E42" s="89" t="s">
        <v>144</v>
      </c>
      <c r="F42" s="11" t="s">
        <v>145</v>
      </c>
      <c r="G42" s="11" t="s">
        <v>146</v>
      </c>
      <c r="H42" s="11" t="s">
        <v>147</v>
      </c>
      <c r="I42" s="11" t="s">
        <v>148</v>
      </c>
      <c r="J42" s="89" t="s">
        <v>118</v>
      </c>
      <c r="K42" s="12" t="s">
        <v>119</v>
      </c>
      <c r="M42">
        <v>23128129</v>
      </c>
      <c r="O42">
        <v>37</v>
      </c>
      <c r="R42" s="84"/>
    </row>
    <row r="43" spans="3:18" x14ac:dyDescent="0.35">
      <c r="C43" s="17">
        <v>39</v>
      </c>
      <c r="D43" s="18" t="s">
        <v>16</v>
      </c>
      <c r="E43" s="15" t="s">
        <v>149</v>
      </c>
      <c r="F43" s="14" t="s">
        <v>150</v>
      </c>
      <c r="G43" s="14" t="s">
        <v>151</v>
      </c>
      <c r="H43" s="14" t="s">
        <v>20</v>
      </c>
      <c r="I43" s="14" t="s">
        <v>21</v>
      </c>
      <c r="J43" s="15" t="s">
        <v>22</v>
      </c>
      <c r="K43" s="16" t="s">
        <v>20</v>
      </c>
      <c r="M43">
        <v>8089346</v>
      </c>
      <c r="O43">
        <v>38</v>
      </c>
      <c r="R43" s="84"/>
    </row>
    <row r="44" spans="3:18" x14ac:dyDescent="0.35">
      <c r="C44" s="10">
        <v>40</v>
      </c>
      <c r="D44" s="11" t="s">
        <v>16</v>
      </c>
      <c r="E44" s="89" t="s">
        <v>152</v>
      </c>
      <c r="F44" s="11" t="s">
        <v>153</v>
      </c>
      <c r="G44" s="11" t="s">
        <v>154</v>
      </c>
      <c r="H44" s="11" t="s">
        <v>33</v>
      </c>
      <c r="I44" s="11" t="s">
        <v>34</v>
      </c>
      <c r="J44" s="89" t="s">
        <v>35</v>
      </c>
      <c r="K44" s="12" t="s">
        <v>36</v>
      </c>
      <c r="M44">
        <v>75928564</v>
      </c>
      <c r="O44">
        <v>39</v>
      </c>
      <c r="R44" s="84"/>
    </row>
    <row r="45" spans="3:18" x14ac:dyDescent="0.35">
      <c r="C45" s="17">
        <v>41</v>
      </c>
      <c r="D45" s="18" t="s">
        <v>16</v>
      </c>
      <c r="E45" s="15" t="s">
        <v>155</v>
      </c>
      <c r="F45" s="14" t="s">
        <v>156</v>
      </c>
      <c r="G45" s="14" t="s">
        <v>157</v>
      </c>
      <c r="H45" s="14" t="s">
        <v>33</v>
      </c>
      <c r="I45" s="14" t="s">
        <v>117</v>
      </c>
      <c r="J45" s="15" t="s">
        <v>118</v>
      </c>
      <c r="K45" s="16" t="s">
        <v>119</v>
      </c>
      <c r="M45">
        <v>23374000</v>
      </c>
      <c r="O45">
        <v>40</v>
      </c>
      <c r="R45" s="84"/>
    </row>
    <row r="46" spans="3:18" x14ac:dyDescent="0.35">
      <c r="C46" s="10">
        <v>42</v>
      </c>
      <c r="D46" s="11" t="s">
        <v>16</v>
      </c>
      <c r="E46" s="89" t="s">
        <v>158</v>
      </c>
      <c r="F46" s="11" t="s">
        <v>159</v>
      </c>
      <c r="G46" s="11" t="s">
        <v>160</v>
      </c>
      <c r="H46" s="11" t="s">
        <v>20</v>
      </c>
      <c r="I46" s="11" t="s">
        <v>46</v>
      </c>
      <c r="J46" s="89" t="s">
        <v>22</v>
      </c>
      <c r="K46" s="12" t="s">
        <v>20</v>
      </c>
      <c r="M46">
        <v>5079623</v>
      </c>
      <c r="O46">
        <v>41</v>
      </c>
      <c r="R46" s="84"/>
    </row>
    <row r="47" spans="3:18" x14ac:dyDescent="0.35">
      <c r="C47" s="17">
        <v>43</v>
      </c>
      <c r="D47" s="18" t="s">
        <v>16</v>
      </c>
      <c r="E47" s="15" t="s">
        <v>161</v>
      </c>
      <c r="F47" s="14" t="s">
        <v>162</v>
      </c>
      <c r="G47" s="14" t="s">
        <v>163</v>
      </c>
      <c r="H47" s="14" t="s">
        <v>33</v>
      </c>
      <c r="I47" s="14" t="s">
        <v>164</v>
      </c>
      <c r="J47" s="15" t="s">
        <v>118</v>
      </c>
      <c r="K47" s="16" t="s">
        <v>119</v>
      </c>
      <c r="M47">
        <v>251806402</v>
      </c>
      <c r="O47">
        <v>42</v>
      </c>
      <c r="R47" s="84"/>
    </row>
    <row r="48" spans="3:18" x14ac:dyDescent="0.35">
      <c r="C48" s="10">
        <v>44</v>
      </c>
      <c r="D48" s="11" t="s">
        <v>16</v>
      </c>
      <c r="E48" s="89" t="s">
        <v>165</v>
      </c>
      <c r="F48" s="11" t="s">
        <v>166</v>
      </c>
      <c r="G48" s="11" t="s">
        <v>167</v>
      </c>
      <c r="H48" s="11" t="s">
        <v>168</v>
      </c>
      <c r="I48" s="11" t="s">
        <v>169</v>
      </c>
      <c r="J48" s="89" t="s">
        <v>170</v>
      </c>
      <c r="K48" s="12" t="s">
        <v>168</v>
      </c>
      <c r="M48">
        <v>53689236</v>
      </c>
      <c r="O48">
        <v>43</v>
      </c>
      <c r="R48" s="84"/>
    </row>
    <row r="49" spans="1:18" x14ac:dyDescent="0.35">
      <c r="C49" s="17">
        <v>45</v>
      </c>
      <c r="D49" s="18" t="s">
        <v>174</v>
      </c>
      <c r="E49" s="15" t="s">
        <v>118</v>
      </c>
      <c r="F49" s="14" t="s">
        <v>171</v>
      </c>
      <c r="G49" s="14" t="s">
        <v>172</v>
      </c>
      <c r="H49" s="14" t="s">
        <v>173</v>
      </c>
      <c r="I49" s="14"/>
      <c r="J49" s="15" t="s">
        <v>118</v>
      </c>
      <c r="K49" s="16" t="s">
        <v>171</v>
      </c>
      <c r="M49">
        <v>927489368</v>
      </c>
      <c r="O49">
        <v>44</v>
      </c>
      <c r="R49" s="84"/>
    </row>
    <row r="50" spans="1:18" x14ac:dyDescent="0.35">
      <c r="A50" s="8"/>
      <c r="B50" s="8"/>
      <c r="C50" s="10">
        <v>46</v>
      </c>
      <c r="D50" s="11" t="s">
        <v>174</v>
      </c>
      <c r="E50" s="89" t="s">
        <v>113</v>
      </c>
      <c r="F50" s="11" t="s">
        <v>175</v>
      </c>
      <c r="G50" s="11" t="s">
        <v>176</v>
      </c>
      <c r="H50" s="11" t="s">
        <v>111</v>
      </c>
      <c r="I50" s="11"/>
      <c r="J50" s="89" t="s">
        <v>113</v>
      </c>
      <c r="K50" s="12" t="s">
        <v>175</v>
      </c>
      <c r="M50">
        <v>290288863</v>
      </c>
      <c r="O50">
        <v>45</v>
      </c>
      <c r="R50" s="84"/>
    </row>
    <row r="51" spans="1:18" x14ac:dyDescent="0.35">
      <c r="A51" s="5"/>
      <c r="B51" s="5"/>
      <c r="C51" s="17">
        <v>47</v>
      </c>
      <c r="D51" s="18" t="s">
        <v>174</v>
      </c>
      <c r="E51" s="15" t="s">
        <v>22</v>
      </c>
      <c r="F51" s="14" t="s">
        <v>177</v>
      </c>
      <c r="G51" s="14" t="s">
        <v>178</v>
      </c>
      <c r="H51" s="14" t="s">
        <v>20</v>
      </c>
      <c r="I51" s="14"/>
      <c r="J51" s="15" t="s">
        <v>22</v>
      </c>
      <c r="K51" s="16" t="s">
        <v>177</v>
      </c>
      <c r="M51">
        <v>83727963</v>
      </c>
      <c r="O51">
        <v>46</v>
      </c>
      <c r="R51" s="84"/>
    </row>
    <row r="52" spans="1:18" x14ac:dyDescent="0.35">
      <c r="A52" s="5"/>
      <c r="B52" s="5"/>
      <c r="C52" s="19">
        <v>48</v>
      </c>
      <c r="D52" s="11" t="s">
        <v>174</v>
      </c>
      <c r="E52" s="89" t="s">
        <v>170</v>
      </c>
      <c r="F52" s="11" t="s">
        <v>179</v>
      </c>
      <c r="G52" s="11" t="s">
        <v>180</v>
      </c>
      <c r="H52" s="11" t="s">
        <v>168</v>
      </c>
      <c r="I52" s="11"/>
      <c r="J52" s="89" t="s">
        <v>170</v>
      </c>
      <c r="K52" s="12" t="s">
        <v>179</v>
      </c>
      <c r="M52">
        <v>978480969</v>
      </c>
      <c r="O52">
        <v>47</v>
      </c>
      <c r="R52" s="84"/>
    </row>
    <row r="53" spans="1:18" x14ac:dyDescent="0.35">
      <c r="C53" s="17">
        <v>49</v>
      </c>
      <c r="D53" s="18" t="s">
        <v>174</v>
      </c>
      <c r="E53" s="15" t="s">
        <v>35</v>
      </c>
      <c r="F53" s="14" t="s">
        <v>181</v>
      </c>
      <c r="G53" s="14" t="s">
        <v>182</v>
      </c>
      <c r="H53" s="14" t="s">
        <v>183</v>
      </c>
      <c r="I53" s="14"/>
      <c r="J53" s="15" t="s">
        <v>35</v>
      </c>
      <c r="K53" s="16" t="s">
        <v>181</v>
      </c>
      <c r="M53">
        <v>320848739</v>
      </c>
      <c r="O53">
        <v>48</v>
      </c>
    </row>
  </sheetData>
  <mergeCells count="1"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33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2" width="8.81640625" style="8" customWidth="1"/>
    <col min="3" max="3" width="54.453125" style="8" customWidth="1"/>
    <col min="4" max="4" width="8.81640625" style="63" customWidth="1"/>
    <col min="5" max="5" width="8.81640625" style="5"/>
    <col min="6" max="6" width="54.453125" style="8" customWidth="1"/>
    <col min="7" max="7" width="8.81640625" style="8" customWidth="1"/>
    <col min="8" max="8" width="8.81640625" style="8"/>
    <col min="9" max="9" width="54.453125" style="8" customWidth="1"/>
    <col min="10" max="10" width="8.81640625" style="31" customWidth="1"/>
    <col min="11" max="11" width="8.81640625" style="5" customWidth="1"/>
    <col min="12" max="12" width="54.453125" customWidth="1"/>
    <col min="13" max="14" width="8.81640625" style="5"/>
    <col min="16" max="19" width="8.81640625" style="8"/>
    <col min="20" max="20" width="11.1796875" style="8" customWidth="1"/>
    <col min="21" max="21" width="43.54296875" style="63" customWidth="1"/>
    <col min="22" max="22" width="22.54296875" style="63" customWidth="1"/>
    <col min="23" max="23" width="25.1796875" style="63" customWidth="1"/>
    <col min="24" max="24" width="12.7265625" style="31" bestFit="1" customWidth="1"/>
    <col min="25" max="25" width="7.7265625" style="31" customWidth="1"/>
    <col min="26" max="26" width="8.81640625" style="63"/>
    <col min="27" max="251" width="8.81640625" style="8"/>
  </cols>
  <sheetData>
    <row r="1" spans="1:251" ht="21" x14ac:dyDescent="0.5">
      <c r="A1"/>
      <c r="B1" s="21" t="s">
        <v>184</v>
      </c>
      <c r="C1"/>
      <c r="D1" s="77"/>
      <c r="E1"/>
      <c r="F1"/>
      <c r="G1"/>
      <c r="H1" s="21" t="s">
        <v>185</v>
      </c>
      <c r="I1"/>
      <c r="J1" s="32"/>
      <c r="K1" s="21"/>
      <c r="L1" s="21" t="s">
        <v>186</v>
      </c>
      <c r="M1" s="21"/>
      <c r="N1" s="21"/>
      <c r="O1" s="21"/>
      <c r="P1" s="4"/>
      <c r="Q1" s="4"/>
      <c r="R1" s="4"/>
      <c r="S1" s="4"/>
      <c r="T1"/>
      <c r="U1" s="36"/>
      <c r="V1" s="36"/>
      <c r="W1" s="36"/>
      <c r="X1" s="32"/>
      <c r="Y1" s="32"/>
      <c r="Z1" s="32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</row>
    <row r="2" spans="1:251" s="9" customFormat="1" ht="51.75" customHeight="1" x14ac:dyDescent="0.35">
      <c r="A2" s="22" t="s">
        <v>187</v>
      </c>
      <c r="B2" s="22" t="s">
        <v>188</v>
      </c>
      <c r="C2" s="22" t="s">
        <v>991</v>
      </c>
      <c r="D2" s="62"/>
      <c r="E2" s="22" t="s">
        <v>189</v>
      </c>
      <c r="F2" s="22" t="s">
        <v>190</v>
      </c>
      <c r="H2" s="22" t="s">
        <v>191</v>
      </c>
      <c r="I2" s="22" t="s">
        <v>990</v>
      </c>
      <c r="J2" s="90"/>
      <c r="K2" s="22"/>
      <c r="L2" s="22" t="s">
        <v>192</v>
      </c>
      <c r="M2" s="22"/>
      <c r="N2" s="22"/>
      <c r="O2" s="22"/>
      <c r="P2" s="22"/>
      <c r="Q2" s="22"/>
      <c r="R2" s="22"/>
      <c r="T2" s="80"/>
      <c r="U2" s="62"/>
      <c r="V2" s="62"/>
      <c r="W2" s="62"/>
      <c r="X2" s="85"/>
      <c r="Y2" s="85"/>
      <c r="Z2" s="86"/>
      <c r="AA2" s="80"/>
      <c r="AB2" s="80"/>
      <c r="AC2" s="80"/>
      <c r="AD2" s="80"/>
      <c r="AE2" s="80"/>
      <c r="AF2" s="80"/>
    </row>
    <row r="3" spans="1:251" x14ac:dyDescent="0.35">
      <c r="A3" s="8">
        <v>0</v>
      </c>
      <c r="B3" s="23" t="s">
        <v>193</v>
      </c>
      <c r="C3" s="8" t="s">
        <v>194</v>
      </c>
      <c r="D3" s="92" t="s">
        <v>985</v>
      </c>
      <c r="E3" s="23" t="s">
        <v>193</v>
      </c>
      <c r="F3" s="8" t="s">
        <v>194</v>
      </c>
      <c r="G3" s="53" t="s">
        <v>985</v>
      </c>
      <c r="H3" s="23" t="s">
        <v>195</v>
      </c>
      <c r="I3" s="23" t="s">
        <v>196</v>
      </c>
      <c r="J3" s="91" t="s">
        <v>985</v>
      </c>
      <c r="K3" s="8" t="s">
        <v>1002</v>
      </c>
      <c r="L3" s="8" t="s">
        <v>1001</v>
      </c>
      <c r="M3" s="8"/>
      <c r="N3" s="8"/>
      <c r="O3" s="8"/>
      <c r="S3"/>
      <c r="T3"/>
      <c r="U3" s="31"/>
      <c r="V3" s="31"/>
      <c r="W3" s="31"/>
      <c r="Y3" s="32"/>
      <c r="Z3" s="5"/>
      <c r="AA3"/>
      <c r="AC3" s="82"/>
      <c r="AD3" s="31"/>
      <c r="AE3" s="31"/>
      <c r="AF3" s="31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</row>
    <row r="4" spans="1:251" x14ac:dyDescent="0.35">
      <c r="A4" s="8">
        <v>1</v>
      </c>
      <c r="B4" s="23" t="s">
        <v>197</v>
      </c>
      <c r="C4" s="8" t="s">
        <v>198</v>
      </c>
      <c r="D4" s="92" t="s">
        <v>985</v>
      </c>
      <c r="E4" s="23" t="s">
        <v>197</v>
      </c>
      <c r="F4" s="8" t="s">
        <v>198</v>
      </c>
      <c r="G4" s="53" t="s">
        <v>985</v>
      </c>
      <c r="H4" s="23" t="s">
        <v>199</v>
      </c>
      <c r="I4" s="23" t="s">
        <v>200</v>
      </c>
      <c r="J4" s="91" t="s">
        <v>985</v>
      </c>
      <c r="K4" s="8" t="s">
        <v>1002</v>
      </c>
      <c r="L4" s="8" t="s">
        <v>1003</v>
      </c>
      <c r="M4" s="8"/>
      <c r="N4" s="8"/>
      <c r="O4" s="8"/>
      <c r="S4"/>
      <c r="T4"/>
      <c r="U4" s="31"/>
      <c r="V4" s="31"/>
      <c r="W4" s="31"/>
      <c r="Y4" s="32"/>
      <c r="Z4" s="5"/>
      <c r="AA4"/>
      <c r="AC4" s="82"/>
      <c r="AD4" s="31"/>
      <c r="AE4" s="31"/>
      <c r="AF4" s="31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</row>
    <row r="5" spans="1:251" x14ac:dyDescent="0.35">
      <c r="A5" s="8">
        <v>2</v>
      </c>
      <c r="B5" s="23" t="s">
        <v>201</v>
      </c>
      <c r="C5" s="8" t="s">
        <v>202</v>
      </c>
      <c r="D5" s="92" t="s">
        <v>985</v>
      </c>
      <c r="E5" s="23" t="s">
        <v>201</v>
      </c>
      <c r="F5" s="8" t="s">
        <v>202</v>
      </c>
      <c r="G5" s="53" t="s">
        <v>985</v>
      </c>
      <c r="H5" s="23" t="s">
        <v>203</v>
      </c>
      <c r="I5" s="23" t="s">
        <v>204</v>
      </c>
      <c r="J5" s="91" t="s">
        <v>985</v>
      </c>
      <c r="K5" s="8" t="s">
        <v>1002</v>
      </c>
      <c r="L5" s="8" t="s">
        <v>1004</v>
      </c>
      <c r="M5" s="8"/>
      <c r="N5" s="8"/>
      <c r="O5" s="8"/>
      <c r="S5"/>
      <c r="T5"/>
      <c r="U5" s="31"/>
      <c r="V5" s="31"/>
      <c r="W5" s="31"/>
      <c r="Y5" s="32"/>
      <c r="Z5" s="5"/>
      <c r="AA5"/>
      <c r="AC5" s="82"/>
      <c r="AD5" s="31"/>
      <c r="AE5" s="31"/>
      <c r="AF5" s="31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</row>
    <row r="6" spans="1:251" x14ac:dyDescent="0.35">
      <c r="A6" s="8">
        <v>3</v>
      </c>
      <c r="B6" s="23" t="s">
        <v>205</v>
      </c>
      <c r="C6" s="8" t="s">
        <v>206</v>
      </c>
      <c r="D6" s="92" t="s">
        <v>985</v>
      </c>
      <c r="E6" s="23" t="s">
        <v>205</v>
      </c>
      <c r="F6" s="8" t="s">
        <v>206</v>
      </c>
      <c r="G6" s="53" t="s">
        <v>985</v>
      </c>
      <c r="H6" s="23" t="s">
        <v>207</v>
      </c>
      <c r="I6" s="23" t="s">
        <v>208</v>
      </c>
      <c r="J6" s="91" t="s">
        <v>985</v>
      </c>
      <c r="K6" s="8" t="s">
        <v>1002</v>
      </c>
      <c r="L6" s="8" t="s">
        <v>1005</v>
      </c>
      <c r="M6" s="8"/>
      <c r="N6" s="8"/>
      <c r="O6" s="8"/>
      <c r="S6"/>
      <c r="T6"/>
      <c r="U6" s="31"/>
      <c r="V6" s="31"/>
      <c r="W6" s="31"/>
      <c r="Y6" s="32"/>
      <c r="Z6" s="5"/>
      <c r="AA6"/>
      <c r="AC6" s="82"/>
      <c r="AD6" s="31"/>
      <c r="AE6" s="31"/>
      <c r="AF6" s="31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</row>
    <row r="7" spans="1:251" x14ac:dyDescent="0.35">
      <c r="A7" s="8">
        <v>4</v>
      </c>
      <c r="B7" s="23" t="s">
        <v>210</v>
      </c>
      <c r="C7" s="8" t="s">
        <v>211</v>
      </c>
      <c r="D7" s="92" t="s">
        <v>985</v>
      </c>
      <c r="E7" s="23" t="s">
        <v>210</v>
      </c>
      <c r="F7" s="8" t="s">
        <v>211</v>
      </c>
      <c r="G7" s="53" t="s">
        <v>985</v>
      </c>
      <c r="H7" s="23" t="s">
        <v>212</v>
      </c>
      <c r="I7" s="23" t="s">
        <v>213</v>
      </c>
      <c r="J7" s="91" t="s">
        <v>985</v>
      </c>
      <c r="K7" s="8" t="s">
        <v>1002</v>
      </c>
      <c r="L7" s="8" t="s">
        <v>1006</v>
      </c>
      <c r="M7" s="8"/>
      <c r="N7" s="8"/>
      <c r="O7" s="8"/>
      <c r="S7"/>
      <c r="T7"/>
      <c r="U7" s="31"/>
      <c r="V7" s="31"/>
      <c r="W7" s="31"/>
      <c r="Y7" s="32"/>
      <c r="Z7" s="5"/>
      <c r="AA7"/>
      <c r="AB7"/>
      <c r="AC7"/>
      <c r="AE7" s="31"/>
      <c r="AF7" s="31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</row>
    <row r="8" spans="1:251" x14ac:dyDescent="0.35">
      <c r="A8" s="8">
        <v>5</v>
      </c>
      <c r="B8" s="23" t="s">
        <v>215</v>
      </c>
      <c r="C8" s="8" t="s">
        <v>216</v>
      </c>
      <c r="D8" s="92" t="s">
        <v>985</v>
      </c>
      <c r="E8" s="23" t="s">
        <v>215</v>
      </c>
      <c r="F8" s="8" t="s">
        <v>216</v>
      </c>
      <c r="G8" s="53" t="s">
        <v>985</v>
      </c>
      <c r="H8" s="23" t="s">
        <v>217</v>
      </c>
      <c r="I8" s="23" t="s">
        <v>218</v>
      </c>
      <c r="J8" s="91" t="s">
        <v>985</v>
      </c>
      <c r="K8" s="8" t="s">
        <v>1002</v>
      </c>
      <c r="L8" s="8" t="s">
        <v>1007</v>
      </c>
      <c r="M8" s="8"/>
      <c r="N8" s="8"/>
      <c r="O8" s="8"/>
      <c r="S8"/>
      <c r="T8"/>
      <c r="U8" s="31"/>
      <c r="V8" s="31"/>
      <c r="W8" s="31"/>
      <c r="Y8" s="32"/>
      <c r="Z8" s="5"/>
      <c r="AA8"/>
      <c r="AE8"/>
      <c r="AF8" s="31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</row>
    <row r="9" spans="1:251" x14ac:dyDescent="0.35">
      <c r="A9" s="8">
        <v>6</v>
      </c>
      <c r="B9" s="23" t="s">
        <v>219</v>
      </c>
      <c r="C9" s="8" t="s">
        <v>220</v>
      </c>
      <c r="D9" s="92" t="s">
        <v>985</v>
      </c>
      <c r="E9" s="23" t="s">
        <v>219</v>
      </c>
      <c r="F9" s="8" t="s">
        <v>220</v>
      </c>
      <c r="G9" s="53" t="s">
        <v>985</v>
      </c>
      <c r="H9" s="23" t="s">
        <v>221</v>
      </c>
      <c r="I9" s="23" t="s">
        <v>222</v>
      </c>
      <c r="J9" s="91" t="s">
        <v>985</v>
      </c>
      <c r="K9" s="8" t="s">
        <v>1002</v>
      </c>
      <c r="L9" s="8" t="s">
        <v>1008</v>
      </c>
      <c r="M9" s="8"/>
      <c r="N9" s="8"/>
      <c r="O9" s="8"/>
      <c r="S9"/>
      <c r="T9"/>
      <c r="U9" s="31"/>
      <c r="V9" s="31"/>
      <c r="W9" s="31"/>
      <c r="Y9" s="32"/>
      <c r="Z9" s="5"/>
      <c r="AA9"/>
      <c r="AC9" s="82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</row>
    <row r="10" spans="1:251" x14ac:dyDescent="0.35">
      <c r="A10" s="8">
        <v>7</v>
      </c>
      <c r="B10" s="23" t="s">
        <v>223</v>
      </c>
      <c r="C10" s="8" t="s">
        <v>224</v>
      </c>
      <c r="D10" s="92" t="s">
        <v>985</v>
      </c>
      <c r="E10" s="23" t="s">
        <v>223</v>
      </c>
      <c r="F10" s="8" t="s">
        <v>224</v>
      </c>
      <c r="G10" s="53" t="s">
        <v>985</v>
      </c>
      <c r="H10" s="23" t="s">
        <v>225</v>
      </c>
      <c r="I10" s="23" t="s">
        <v>226</v>
      </c>
      <c r="J10" s="91" t="s">
        <v>985</v>
      </c>
      <c r="K10" s="8" t="s">
        <v>1002</v>
      </c>
      <c r="L10" s="8" t="s">
        <v>1009</v>
      </c>
      <c r="M10" s="8"/>
      <c r="N10" s="8"/>
      <c r="O10" s="8"/>
      <c r="S10"/>
      <c r="T10"/>
      <c r="U10" s="31"/>
      <c r="V10" s="31"/>
      <c r="W10" s="31"/>
      <c r="Y10" s="32"/>
      <c r="Z10" s="5"/>
      <c r="AA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</row>
    <row r="11" spans="1:251" x14ac:dyDescent="0.35">
      <c r="A11" s="8">
        <v>8</v>
      </c>
      <c r="B11" s="23" t="s">
        <v>227</v>
      </c>
      <c r="C11" s="8" t="s">
        <v>228</v>
      </c>
      <c r="D11" s="92" t="s">
        <v>985</v>
      </c>
      <c r="E11" s="23" t="s">
        <v>227</v>
      </c>
      <c r="F11" s="8" t="s">
        <v>228</v>
      </c>
      <c r="G11" s="53" t="s">
        <v>985</v>
      </c>
      <c r="H11" s="23" t="s">
        <v>229</v>
      </c>
      <c r="I11" s="23" t="s">
        <v>230</v>
      </c>
      <c r="J11" s="91" t="s">
        <v>985</v>
      </c>
      <c r="K11" s="8" t="s">
        <v>1002</v>
      </c>
      <c r="L11" s="8" t="s">
        <v>1010</v>
      </c>
      <c r="M11" s="8"/>
      <c r="N11" s="8"/>
      <c r="O11" s="8"/>
      <c r="S11"/>
      <c r="T11"/>
      <c r="U11" s="31"/>
      <c r="V11" s="31"/>
      <c r="W11" s="31"/>
      <c r="Y11" s="32"/>
      <c r="Z11" s="5"/>
      <c r="AA11"/>
      <c r="AC11" s="82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</row>
    <row r="12" spans="1:251" x14ac:dyDescent="0.35">
      <c r="A12" s="8">
        <v>9</v>
      </c>
      <c r="B12" s="23" t="s">
        <v>231</v>
      </c>
      <c r="C12" s="8" t="s">
        <v>232</v>
      </c>
      <c r="D12" s="92" t="s">
        <v>985</v>
      </c>
      <c r="E12" s="23" t="s">
        <v>231</v>
      </c>
      <c r="F12" s="8" t="s">
        <v>232</v>
      </c>
      <c r="G12" s="53" t="s">
        <v>985</v>
      </c>
      <c r="H12" s="23" t="s">
        <v>233</v>
      </c>
      <c r="I12" s="23" t="s">
        <v>234</v>
      </c>
      <c r="J12" s="91" t="s">
        <v>985</v>
      </c>
      <c r="K12" s="8" t="s">
        <v>1002</v>
      </c>
      <c r="L12" s="8" t="s">
        <v>1011</v>
      </c>
      <c r="M12" s="8"/>
      <c r="N12" s="8"/>
      <c r="O12" s="8"/>
      <c r="S12"/>
      <c r="T12"/>
      <c r="U12" s="31"/>
      <c r="V12" s="31"/>
      <c r="W12" s="31"/>
      <c r="Y12" s="32"/>
      <c r="Z12" s="5"/>
      <c r="AA12"/>
      <c r="AB12" s="82"/>
      <c r="AC12" s="8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</row>
    <row r="13" spans="1:251" x14ac:dyDescent="0.35">
      <c r="A13" s="8">
        <v>10</v>
      </c>
      <c r="B13" s="23" t="s">
        <v>235</v>
      </c>
      <c r="C13" s="8" t="s">
        <v>236</v>
      </c>
      <c r="D13" s="92" t="s">
        <v>985</v>
      </c>
      <c r="E13" s="23" t="s">
        <v>235</v>
      </c>
      <c r="F13" s="8" t="s">
        <v>236</v>
      </c>
      <c r="G13" s="53" t="s">
        <v>985</v>
      </c>
      <c r="H13" s="23" t="s">
        <v>237</v>
      </c>
      <c r="I13" s="23" t="s">
        <v>238</v>
      </c>
      <c r="J13" s="91" t="s">
        <v>985</v>
      </c>
      <c r="K13" s="8" t="s">
        <v>1002</v>
      </c>
      <c r="L13" s="8" t="s">
        <v>1012</v>
      </c>
      <c r="M13" s="8"/>
      <c r="N13" s="8"/>
      <c r="O13" s="8"/>
      <c r="S13"/>
      <c r="T13"/>
      <c r="U13" s="31"/>
      <c r="V13" s="31"/>
      <c r="W13" s="31"/>
      <c r="Y13" s="32"/>
      <c r="Z13" s="5"/>
      <c r="AA13"/>
      <c r="AB13" s="82"/>
      <c r="AC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</row>
    <row r="14" spans="1:251" x14ac:dyDescent="0.35">
      <c r="A14" s="8">
        <v>11</v>
      </c>
      <c r="B14" s="23" t="s">
        <v>239</v>
      </c>
      <c r="C14" s="8" t="s">
        <v>240</v>
      </c>
      <c r="D14" s="92" t="s">
        <v>985</v>
      </c>
      <c r="E14" s="23" t="s">
        <v>239</v>
      </c>
      <c r="F14" s="8" t="s">
        <v>240</v>
      </c>
      <c r="G14" s="53" t="s">
        <v>985</v>
      </c>
      <c r="H14" s="23" t="s">
        <v>241</v>
      </c>
      <c r="I14" s="23" t="s">
        <v>240</v>
      </c>
      <c r="J14" s="91" t="s">
        <v>985</v>
      </c>
      <c r="K14" s="8" t="s">
        <v>1002</v>
      </c>
      <c r="L14" s="8" t="s">
        <v>1013</v>
      </c>
      <c r="M14" s="8"/>
      <c r="N14" s="8"/>
      <c r="O14" s="8"/>
      <c r="S14"/>
      <c r="T14"/>
      <c r="U14" s="31"/>
      <c r="V14" s="31"/>
      <c r="W14" s="31"/>
      <c r="Y14" s="32"/>
      <c r="Z14" s="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</row>
    <row r="15" spans="1:251" x14ac:dyDescent="0.35">
      <c r="A15" s="8">
        <v>12</v>
      </c>
      <c r="B15" s="23" t="s">
        <v>242</v>
      </c>
      <c r="C15" s="8" t="s">
        <v>243</v>
      </c>
      <c r="D15" s="92" t="s">
        <v>985</v>
      </c>
      <c r="E15" s="23" t="s">
        <v>242</v>
      </c>
      <c r="F15" s="8" t="s">
        <v>243</v>
      </c>
      <c r="G15" s="53" t="s">
        <v>985</v>
      </c>
      <c r="H15" s="23" t="s">
        <v>244</v>
      </c>
      <c r="I15" s="23" t="s">
        <v>243</v>
      </c>
      <c r="J15" s="91" t="s">
        <v>985</v>
      </c>
      <c r="K15" s="8" t="s">
        <v>1002</v>
      </c>
      <c r="L15" s="8" t="s">
        <v>1014</v>
      </c>
      <c r="M15" s="8"/>
      <c r="N15" s="8"/>
      <c r="O15" s="8"/>
      <c r="S15"/>
      <c r="T15"/>
      <c r="U15" s="31"/>
      <c r="V15" s="31"/>
      <c r="W15" s="31"/>
      <c r="Y15" s="32"/>
      <c r="Z15" s="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pans="1:251" x14ac:dyDescent="0.35">
      <c r="A16" s="8">
        <v>13</v>
      </c>
      <c r="B16" s="23" t="s">
        <v>245</v>
      </c>
      <c r="C16" s="8" t="s">
        <v>246</v>
      </c>
      <c r="D16" s="92" t="s">
        <v>985</v>
      </c>
      <c r="E16" s="23" t="s">
        <v>245</v>
      </c>
      <c r="F16" s="8" t="s">
        <v>246</v>
      </c>
      <c r="G16" s="53" t="s">
        <v>985</v>
      </c>
      <c r="H16" s="23" t="s">
        <v>247</v>
      </c>
      <c r="I16" s="23" t="s">
        <v>246</v>
      </c>
      <c r="J16" s="91" t="s">
        <v>985</v>
      </c>
      <c r="K16" s="8" t="s">
        <v>1002</v>
      </c>
      <c r="L16" s="8" t="s">
        <v>1015</v>
      </c>
      <c r="M16" s="8"/>
      <c r="N16" s="8"/>
      <c r="O16" s="8"/>
      <c r="S16"/>
      <c r="T16"/>
      <c r="U16" s="31"/>
      <c r="V16" s="31"/>
      <c r="W16" s="31"/>
      <c r="Y16" s="32"/>
      <c r="Z16" s="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pans="1:251" x14ac:dyDescent="0.35">
      <c r="A17" s="8">
        <v>14</v>
      </c>
      <c r="B17" s="23" t="s">
        <v>248</v>
      </c>
      <c r="C17" s="8" t="s">
        <v>249</v>
      </c>
      <c r="D17" s="92" t="s">
        <v>985</v>
      </c>
      <c r="E17" s="23" t="s">
        <v>248</v>
      </c>
      <c r="F17" s="8" t="s">
        <v>249</v>
      </c>
      <c r="G17" s="53" t="s">
        <v>985</v>
      </c>
      <c r="H17" s="23" t="s">
        <v>250</v>
      </c>
      <c r="I17" s="23" t="s">
        <v>249</v>
      </c>
      <c r="J17" s="91" t="s">
        <v>985</v>
      </c>
      <c r="K17" s="8" t="s">
        <v>1002</v>
      </c>
      <c r="L17" s="8" t="s">
        <v>1016</v>
      </c>
      <c r="M17" s="8"/>
      <c r="N17" s="8"/>
      <c r="O17" s="8"/>
      <c r="S17"/>
      <c r="T17"/>
      <c r="U17" s="31"/>
      <c r="V17" s="31"/>
      <c r="W17" s="31"/>
      <c r="Y17" s="32"/>
      <c r="Z17" s="7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pans="1:251" x14ac:dyDescent="0.35">
      <c r="A18" s="8">
        <v>15</v>
      </c>
      <c r="B18" s="23" t="s">
        <v>253</v>
      </c>
      <c r="C18" s="8" t="s">
        <v>254</v>
      </c>
      <c r="D18" s="92" t="s">
        <v>985</v>
      </c>
      <c r="E18" s="23" t="s">
        <v>253</v>
      </c>
      <c r="F18" s="25" t="s">
        <v>254</v>
      </c>
      <c r="G18" s="53" t="s">
        <v>985</v>
      </c>
      <c r="H18" s="23" t="s">
        <v>257</v>
      </c>
      <c r="I18" s="26" t="s">
        <v>258</v>
      </c>
      <c r="J18" s="91" t="s">
        <v>985</v>
      </c>
      <c r="K18" s="8" t="s">
        <v>1002</v>
      </c>
      <c r="L18" s="8" t="s">
        <v>1017</v>
      </c>
      <c r="M18" s="8"/>
      <c r="N18" s="8"/>
      <c r="O18" s="8"/>
      <c r="Q18"/>
      <c r="S18"/>
      <c r="T18"/>
      <c r="U18" s="31"/>
      <c r="V18" s="31"/>
      <c r="W18" s="31"/>
      <c r="Y18" s="32"/>
      <c r="Z18" s="77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</row>
    <row r="19" spans="1:251" x14ac:dyDescent="0.35">
      <c r="A19" s="8">
        <v>16</v>
      </c>
      <c r="B19" s="23" t="s">
        <v>260</v>
      </c>
      <c r="C19" s="8" t="s">
        <v>261</v>
      </c>
      <c r="D19" s="92" t="s">
        <v>985</v>
      </c>
      <c r="E19" s="23" t="s">
        <v>260</v>
      </c>
      <c r="F19" s="25" t="s">
        <v>261</v>
      </c>
      <c r="G19" s="53" t="s">
        <v>985</v>
      </c>
      <c r="H19" s="23" t="s">
        <v>264</v>
      </c>
      <c r="I19" s="26" t="s">
        <v>265</v>
      </c>
      <c r="J19" s="91" t="s">
        <v>985</v>
      </c>
      <c r="K19" s="8" t="s">
        <v>1002</v>
      </c>
      <c r="L19" s="8" t="s">
        <v>1018</v>
      </c>
      <c r="M19" s="8"/>
      <c r="N19" s="8"/>
      <c r="O19" s="8"/>
      <c r="Q19"/>
      <c r="S19"/>
      <c r="T19"/>
      <c r="U19" s="31"/>
      <c r="V19" s="31"/>
      <c r="W19" s="31"/>
      <c r="Y19" s="32"/>
      <c r="Z19" s="5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</row>
    <row r="20" spans="1:251" x14ac:dyDescent="0.35">
      <c r="A20" s="8">
        <v>17</v>
      </c>
      <c r="B20" s="23" t="s">
        <v>255</v>
      </c>
      <c r="C20" s="8" t="s">
        <v>256</v>
      </c>
      <c r="D20" s="92" t="s">
        <v>985</v>
      </c>
      <c r="E20" s="23" t="s">
        <v>255</v>
      </c>
      <c r="F20" s="8" t="s">
        <v>256</v>
      </c>
      <c r="G20" s="53" t="s">
        <v>985</v>
      </c>
      <c r="H20" s="23" t="s">
        <v>269</v>
      </c>
      <c r="I20" s="23" t="s">
        <v>259</v>
      </c>
      <c r="J20" s="91" t="s">
        <v>985</v>
      </c>
      <c r="K20" s="8" t="s">
        <v>1002</v>
      </c>
      <c r="L20" s="8" t="s">
        <v>1019</v>
      </c>
      <c r="M20" s="8"/>
      <c r="N20" s="8"/>
      <c r="O20" s="8"/>
      <c r="Q20"/>
      <c r="S20"/>
      <c r="T20"/>
      <c r="U20" s="31"/>
      <c r="V20" s="31"/>
      <c r="W20" s="31"/>
      <c r="Y20" s="32"/>
      <c r="Z20" s="5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</row>
    <row r="21" spans="1:251" x14ac:dyDescent="0.35">
      <c r="A21" s="8">
        <v>18</v>
      </c>
      <c r="B21" s="23" t="s">
        <v>262</v>
      </c>
      <c r="C21" s="8" t="s">
        <v>263</v>
      </c>
      <c r="D21" s="92" t="s">
        <v>985</v>
      </c>
      <c r="E21" s="23" t="s">
        <v>262</v>
      </c>
      <c r="F21" s="8" t="s">
        <v>263</v>
      </c>
      <c r="G21" s="53" t="s">
        <v>985</v>
      </c>
      <c r="H21" s="23" t="s">
        <v>273</v>
      </c>
      <c r="I21" s="23" t="s">
        <v>266</v>
      </c>
      <c r="J21" s="91" t="s">
        <v>985</v>
      </c>
      <c r="K21" s="8" t="s">
        <v>1002</v>
      </c>
      <c r="L21" s="8" t="s">
        <v>1020</v>
      </c>
      <c r="M21" s="8"/>
      <c r="N21" s="8"/>
      <c r="O21" s="8"/>
      <c r="P21"/>
      <c r="Q21"/>
      <c r="S21"/>
      <c r="T21"/>
      <c r="U21" s="31"/>
      <c r="V21" s="31"/>
      <c r="W21" s="31"/>
      <c r="Y21" s="32"/>
      <c r="Z21" s="5"/>
      <c r="AA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</row>
    <row r="22" spans="1:251" ht="15.5" x14ac:dyDescent="0.35">
      <c r="A22" s="8">
        <v>19</v>
      </c>
      <c r="B22" s="23" t="s">
        <v>275</v>
      </c>
      <c r="C22" s="27" t="s">
        <v>276</v>
      </c>
      <c r="D22" s="92" t="s">
        <v>985</v>
      </c>
      <c r="E22" s="24" t="s">
        <v>267</v>
      </c>
      <c r="F22" s="27" t="s">
        <v>268</v>
      </c>
      <c r="G22" s="53" t="s">
        <v>985</v>
      </c>
      <c r="H22" s="23" t="s">
        <v>279</v>
      </c>
      <c r="I22" s="23" t="s">
        <v>270</v>
      </c>
      <c r="J22" s="91" t="s">
        <v>985</v>
      </c>
      <c r="K22" s="8" t="s">
        <v>1002</v>
      </c>
      <c r="L22" s="8" t="s">
        <v>1021</v>
      </c>
      <c r="M22" s="8"/>
      <c r="N22" s="8"/>
      <c r="O22" s="8"/>
      <c r="P22"/>
      <c r="Q22"/>
      <c r="S22"/>
      <c r="T22"/>
      <c r="U22" s="31"/>
      <c r="V22" s="31"/>
      <c r="W22" s="31"/>
      <c r="X22" s="8"/>
      <c r="Z22" s="5"/>
      <c r="AA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</row>
    <row r="23" spans="1:251" x14ac:dyDescent="0.35">
      <c r="A23" s="8">
        <v>20</v>
      </c>
      <c r="B23" s="23" t="s">
        <v>281</v>
      </c>
      <c r="C23" s="27" t="s">
        <v>282</v>
      </c>
      <c r="D23" s="92" t="s">
        <v>985</v>
      </c>
      <c r="E23" s="23" t="s">
        <v>271</v>
      </c>
      <c r="F23" s="8" t="s">
        <v>272</v>
      </c>
      <c r="G23" s="53" t="s">
        <v>985</v>
      </c>
      <c r="H23" s="23" t="s">
        <v>285</v>
      </c>
      <c r="I23" s="23" t="s">
        <v>274</v>
      </c>
      <c r="J23" s="91" t="s">
        <v>985</v>
      </c>
      <c r="K23" s="8" t="s">
        <v>1002</v>
      </c>
      <c r="L23" s="8" t="s">
        <v>1022</v>
      </c>
      <c r="M23" s="8"/>
      <c r="N23" s="8"/>
      <c r="O23" s="8"/>
      <c r="P23"/>
      <c r="Q23"/>
      <c r="S23"/>
      <c r="T23"/>
      <c r="U23" s="31"/>
      <c r="V23" s="31"/>
      <c r="W23" s="31"/>
      <c r="X23" s="8"/>
      <c r="Z23" s="5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</row>
    <row r="24" spans="1:251" ht="15.5" x14ac:dyDescent="0.35">
      <c r="A24" s="8">
        <v>21</v>
      </c>
      <c r="B24" s="23" t="s">
        <v>287</v>
      </c>
      <c r="C24" s="27" t="s">
        <v>288</v>
      </c>
      <c r="D24" s="92" t="s">
        <v>985</v>
      </c>
      <c r="E24" s="24" t="s">
        <v>277</v>
      </c>
      <c r="F24" s="27" t="s">
        <v>278</v>
      </c>
      <c r="G24" s="53" t="s">
        <v>985</v>
      </c>
      <c r="H24" s="23" t="s">
        <v>290</v>
      </c>
      <c r="I24" s="23" t="s">
        <v>280</v>
      </c>
      <c r="J24" s="91" t="s">
        <v>985</v>
      </c>
      <c r="K24" s="8" t="s">
        <v>1002</v>
      </c>
      <c r="L24" s="8" t="s">
        <v>1023</v>
      </c>
      <c r="M24" s="8"/>
      <c r="N24" s="8"/>
      <c r="O24" s="8"/>
      <c r="P24"/>
      <c r="Q24"/>
      <c r="S24"/>
      <c r="T24"/>
      <c r="U24" s="31"/>
      <c r="V24" s="31"/>
      <c r="W24" s="31"/>
      <c r="X24" s="8"/>
      <c r="Z24" s="5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</row>
    <row r="25" spans="1:251" x14ac:dyDescent="0.35">
      <c r="A25" s="8">
        <v>22</v>
      </c>
      <c r="B25" s="23" t="s">
        <v>292</v>
      </c>
      <c r="C25" s="27" t="s">
        <v>293</v>
      </c>
      <c r="D25" s="92" t="s">
        <v>985</v>
      </c>
      <c r="E25" s="23" t="s">
        <v>283</v>
      </c>
      <c r="F25" s="8" t="s">
        <v>284</v>
      </c>
      <c r="G25" s="53" t="s">
        <v>985</v>
      </c>
      <c r="H25" s="23" t="s">
        <v>295</v>
      </c>
      <c r="I25" s="23" t="s">
        <v>286</v>
      </c>
      <c r="J25" s="91" t="s">
        <v>985</v>
      </c>
      <c r="K25" s="8" t="s">
        <v>1002</v>
      </c>
      <c r="L25" s="8" t="s">
        <v>1024</v>
      </c>
      <c r="M25" s="8"/>
      <c r="N25" s="8"/>
      <c r="O25" s="8"/>
      <c r="P25"/>
      <c r="Q25"/>
      <c r="S25"/>
      <c r="T25"/>
      <c r="U25" s="31"/>
      <c r="V25" s="31"/>
      <c r="W25" s="31"/>
      <c r="X25" s="8"/>
      <c r="Z25" s="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</row>
    <row r="26" spans="1:251" x14ac:dyDescent="0.35">
      <c r="A26" s="8">
        <v>23</v>
      </c>
      <c r="B26" s="23" t="s">
        <v>297</v>
      </c>
      <c r="C26" s="27" t="s">
        <v>298</v>
      </c>
      <c r="D26" s="92" t="s">
        <v>985</v>
      </c>
      <c r="E26" s="23" t="s">
        <v>289</v>
      </c>
      <c r="F26" s="8" t="s">
        <v>252</v>
      </c>
      <c r="G26" s="53" t="s">
        <v>985</v>
      </c>
      <c r="H26" s="23" t="s">
        <v>301</v>
      </c>
      <c r="I26" s="23" t="s">
        <v>291</v>
      </c>
      <c r="J26" s="91" t="s">
        <v>985</v>
      </c>
      <c r="K26" s="8" t="s">
        <v>1002</v>
      </c>
      <c r="L26" s="8" t="s">
        <v>1025</v>
      </c>
      <c r="M26" s="8"/>
      <c r="N26" s="8"/>
      <c r="O26" s="8"/>
      <c r="P26"/>
      <c r="Q26"/>
      <c r="S26"/>
      <c r="T26"/>
      <c r="U26" s="31"/>
      <c r="V26" s="31"/>
      <c r="W26" s="31"/>
      <c r="X26" s="8"/>
      <c r="Z26" s="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</row>
    <row r="27" spans="1:251" x14ac:dyDescent="0.35">
      <c r="A27" s="8">
        <v>24</v>
      </c>
      <c r="B27" s="23" t="s">
        <v>303</v>
      </c>
      <c r="C27" s="27" t="s">
        <v>304</v>
      </c>
      <c r="D27" s="92" t="s">
        <v>985</v>
      </c>
      <c r="E27" s="23" t="s">
        <v>294</v>
      </c>
      <c r="F27" s="8" t="s">
        <v>209</v>
      </c>
      <c r="G27" s="53" t="s">
        <v>985</v>
      </c>
      <c r="H27" s="23" t="s">
        <v>307</v>
      </c>
      <c r="I27" s="23" t="s">
        <v>296</v>
      </c>
      <c r="J27" s="91" t="s">
        <v>985</v>
      </c>
      <c r="K27" s="8" t="s">
        <v>1002</v>
      </c>
      <c r="L27" s="8" t="s">
        <v>1026</v>
      </c>
      <c r="M27" s="8"/>
      <c r="N27" s="8"/>
      <c r="O27" s="8"/>
      <c r="P27"/>
      <c r="Q27"/>
      <c r="S27"/>
      <c r="T27"/>
      <c r="U27" s="31"/>
      <c r="W27" s="31"/>
      <c r="X27" s="8"/>
      <c r="Z27" s="5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</row>
    <row r="28" spans="1:251" x14ac:dyDescent="0.35">
      <c r="A28" s="8">
        <v>25</v>
      </c>
      <c r="B28" s="23" t="s">
        <v>309</v>
      </c>
      <c r="C28" s="27" t="s">
        <v>310</v>
      </c>
      <c r="D28" s="92" t="s">
        <v>985</v>
      </c>
      <c r="E28" s="23" t="s">
        <v>299</v>
      </c>
      <c r="F28" s="8" t="s">
        <v>300</v>
      </c>
      <c r="G28" s="53" t="s">
        <v>985</v>
      </c>
      <c r="H28" s="23" t="s">
        <v>313</v>
      </c>
      <c r="I28" s="23" t="s">
        <v>302</v>
      </c>
      <c r="J28" s="91" t="s">
        <v>985</v>
      </c>
      <c r="K28" s="8" t="s">
        <v>1002</v>
      </c>
      <c r="L28" s="8" t="s">
        <v>1027</v>
      </c>
      <c r="M28" s="8"/>
      <c r="N28" s="8"/>
      <c r="O28" s="8"/>
      <c r="P28"/>
      <c r="Q28"/>
      <c r="S28"/>
      <c r="T28"/>
      <c r="U28" s="31"/>
      <c r="V28" s="31"/>
      <c r="W28" s="31"/>
      <c r="X28" s="8"/>
      <c r="Z28" s="5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</row>
    <row r="29" spans="1:251" x14ac:dyDescent="0.35">
      <c r="A29" s="8">
        <v>26</v>
      </c>
      <c r="B29" s="23" t="s">
        <v>315</v>
      </c>
      <c r="C29" s="27" t="s">
        <v>316</v>
      </c>
      <c r="D29" s="92" t="s">
        <v>985</v>
      </c>
      <c r="E29" s="23" t="s">
        <v>305</v>
      </c>
      <c r="F29" s="8" t="s">
        <v>306</v>
      </c>
      <c r="G29" s="53" t="s">
        <v>985</v>
      </c>
      <c r="H29" s="23" t="s">
        <v>319</v>
      </c>
      <c r="I29" s="23" t="s">
        <v>308</v>
      </c>
      <c r="J29" s="91" t="s">
        <v>985</v>
      </c>
      <c r="K29" s="8" t="s">
        <v>1029</v>
      </c>
      <c r="L29" s="8" t="s">
        <v>1028</v>
      </c>
      <c r="M29" s="8"/>
      <c r="N29" s="8"/>
      <c r="O29" s="8"/>
      <c r="P29"/>
      <c r="Q29"/>
      <c r="S29"/>
      <c r="T29"/>
      <c r="U29" s="31"/>
      <c r="V29" s="31"/>
      <c r="W29" s="31"/>
      <c r="X29" s="8"/>
      <c r="Z29" s="5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</row>
    <row r="30" spans="1:251" x14ac:dyDescent="0.35">
      <c r="A30" s="8">
        <v>27</v>
      </c>
      <c r="B30" s="23" t="s">
        <v>271</v>
      </c>
      <c r="C30" s="8" t="s">
        <v>272</v>
      </c>
      <c r="D30" s="92" t="s">
        <v>985</v>
      </c>
      <c r="E30" s="23" t="s">
        <v>311</v>
      </c>
      <c r="F30" s="8" t="s">
        <v>312</v>
      </c>
      <c r="G30" s="53" t="s">
        <v>985</v>
      </c>
      <c r="H30" s="23" t="s">
        <v>323</v>
      </c>
      <c r="I30" s="23" t="s">
        <v>314</v>
      </c>
      <c r="J30" s="91" t="s">
        <v>985</v>
      </c>
      <c r="K30" s="8" t="s">
        <v>1029</v>
      </c>
      <c r="L30" s="8" t="s">
        <v>1030</v>
      </c>
      <c r="M30" s="8"/>
      <c r="N30" s="8"/>
      <c r="O30" s="8"/>
      <c r="P30"/>
      <c r="Q30"/>
      <c r="S30"/>
      <c r="T30"/>
      <c r="U30" s="31"/>
      <c r="V30" s="31"/>
      <c r="W30" s="31"/>
      <c r="X30" s="8"/>
      <c r="Z30" s="5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</row>
    <row r="31" spans="1:251" x14ac:dyDescent="0.35">
      <c r="A31" s="8">
        <v>28</v>
      </c>
      <c r="B31" s="23" t="s">
        <v>325</v>
      </c>
      <c r="C31" s="27" t="s">
        <v>278</v>
      </c>
      <c r="D31" s="92" t="s">
        <v>985</v>
      </c>
      <c r="E31" s="23" t="s">
        <v>317</v>
      </c>
      <c r="F31" s="8" t="s">
        <v>318</v>
      </c>
      <c r="G31" s="53" t="s">
        <v>985</v>
      </c>
      <c r="H31" s="23" t="s">
        <v>328</v>
      </c>
      <c r="I31" s="23" t="s">
        <v>320</v>
      </c>
      <c r="J31" s="91" t="s">
        <v>985</v>
      </c>
      <c r="K31" s="8" t="s">
        <v>1029</v>
      </c>
      <c r="L31" s="8" t="s">
        <v>1031</v>
      </c>
      <c r="M31" s="8"/>
      <c r="N31" s="8"/>
      <c r="O31" s="8"/>
      <c r="P31"/>
      <c r="Q31"/>
      <c r="S31"/>
      <c r="T31"/>
      <c r="U31" s="31"/>
      <c r="V31" s="31"/>
      <c r="W31" s="31"/>
      <c r="X31" s="8"/>
      <c r="Z31" s="5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</row>
    <row r="32" spans="1:251" x14ac:dyDescent="0.35">
      <c r="A32" s="8">
        <v>29</v>
      </c>
      <c r="B32" s="23" t="s">
        <v>330</v>
      </c>
      <c r="C32" s="27" t="s">
        <v>331</v>
      </c>
      <c r="D32" s="92" t="s">
        <v>985</v>
      </c>
      <c r="E32" s="23" t="s">
        <v>321</v>
      </c>
      <c r="F32" s="8" t="s">
        <v>322</v>
      </c>
      <c r="G32" s="53" t="s">
        <v>985</v>
      </c>
      <c r="H32" s="23" t="s">
        <v>334</v>
      </c>
      <c r="I32" s="23" t="s">
        <v>324</v>
      </c>
      <c r="J32" s="91" t="s">
        <v>985</v>
      </c>
      <c r="K32" s="8" t="s">
        <v>1029</v>
      </c>
      <c r="L32" s="8" t="s">
        <v>1032</v>
      </c>
      <c r="M32" s="8"/>
      <c r="N32" s="8"/>
      <c r="O32" s="8"/>
      <c r="P32"/>
      <c r="Q32"/>
      <c r="S32"/>
      <c r="T32"/>
      <c r="U32" s="31"/>
      <c r="V32" s="31"/>
      <c r="W32" s="31"/>
      <c r="X32" s="8"/>
      <c r="Z32" s="5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</row>
    <row r="33" spans="1:251" x14ac:dyDescent="0.35">
      <c r="A33" s="8">
        <v>30</v>
      </c>
      <c r="B33" s="23" t="s">
        <v>283</v>
      </c>
      <c r="C33" s="8" t="s">
        <v>284</v>
      </c>
      <c r="D33" s="92" t="s">
        <v>985</v>
      </c>
      <c r="E33" s="23" t="s">
        <v>326</v>
      </c>
      <c r="F33" s="8" t="s">
        <v>327</v>
      </c>
      <c r="G33" s="53" t="s">
        <v>985</v>
      </c>
      <c r="H33" s="23" t="s">
        <v>338</v>
      </c>
      <c r="I33" s="23" t="s">
        <v>329</v>
      </c>
      <c r="J33" s="91" t="s">
        <v>985</v>
      </c>
      <c r="K33" s="8" t="s">
        <v>1029</v>
      </c>
      <c r="L33" s="8" t="s">
        <v>1033</v>
      </c>
      <c r="M33" s="8"/>
      <c r="N33" s="8"/>
      <c r="O33" s="8"/>
      <c r="P33"/>
      <c r="Q33"/>
      <c r="S33"/>
      <c r="T33"/>
      <c r="U33" s="31"/>
      <c r="V33" s="31"/>
      <c r="W33" s="31"/>
      <c r="X33" s="8"/>
      <c r="Z33" s="5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</row>
    <row r="34" spans="1:251" x14ac:dyDescent="0.35">
      <c r="A34" s="8">
        <v>31</v>
      </c>
      <c r="B34" s="23" t="s">
        <v>289</v>
      </c>
      <c r="C34" s="8" t="s">
        <v>252</v>
      </c>
      <c r="D34" s="92" t="s">
        <v>985</v>
      </c>
      <c r="E34" s="23" t="s">
        <v>332</v>
      </c>
      <c r="F34" s="8" t="s">
        <v>333</v>
      </c>
      <c r="G34" s="53" t="s">
        <v>985</v>
      </c>
      <c r="H34" s="23" t="s">
        <v>342</v>
      </c>
      <c r="I34" s="23" t="s">
        <v>335</v>
      </c>
      <c r="J34" s="91" t="s">
        <v>985</v>
      </c>
      <c r="K34" s="8" t="s">
        <v>1029</v>
      </c>
      <c r="L34" s="8" t="s">
        <v>1034</v>
      </c>
      <c r="M34" s="8"/>
      <c r="N34" s="8"/>
      <c r="O34" s="8"/>
      <c r="P34"/>
      <c r="Q34"/>
      <c r="S34"/>
      <c r="T34"/>
      <c r="U34" s="31"/>
      <c r="V34" s="31"/>
      <c r="W34" s="31"/>
      <c r="X34" s="8"/>
      <c r="Z34" s="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</row>
    <row r="35" spans="1:251" x14ac:dyDescent="0.35">
      <c r="A35" s="8">
        <v>32</v>
      </c>
      <c r="B35" s="23" t="s">
        <v>294</v>
      </c>
      <c r="C35" s="8" t="s">
        <v>209</v>
      </c>
      <c r="D35" s="92" t="s">
        <v>985</v>
      </c>
      <c r="E35" s="23" t="s">
        <v>336</v>
      </c>
      <c r="F35" s="8" t="s">
        <v>337</v>
      </c>
      <c r="G35" s="53" t="s">
        <v>985</v>
      </c>
      <c r="H35" s="23" t="s">
        <v>346</v>
      </c>
      <c r="I35" s="23" t="s">
        <v>339</v>
      </c>
      <c r="J35" s="91" t="s">
        <v>985</v>
      </c>
      <c r="K35" s="8" t="s">
        <v>1029</v>
      </c>
      <c r="L35" s="8" t="s">
        <v>1035</v>
      </c>
      <c r="M35" s="8"/>
      <c r="N35" s="8"/>
      <c r="O35" s="8"/>
      <c r="P35"/>
      <c r="Q35"/>
      <c r="S35"/>
      <c r="T35"/>
      <c r="U35" s="31"/>
      <c r="V35" s="31"/>
      <c r="W35" s="31"/>
      <c r="Y35" s="32"/>
      <c r="Z35" s="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</row>
    <row r="36" spans="1:251" x14ac:dyDescent="0.35">
      <c r="A36" s="8">
        <v>33</v>
      </c>
      <c r="B36" s="23" t="s">
        <v>299</v>
      </c>
      <c r="C36" s="8" t="s">
        <v>300</v>
      </c>
      <c r="D36" s="92" t="s">
        <v>985</v>
      </c>
      <c r="E36" s="23" t="s">
        <v>340</v>
      </c>
      <c r="F36" s="8" t="s">
        <v>341</v>
      </c>
      <c r="G36" s="53" t="s">
        <v>985</v>
      </c>
      <c r="H36" s="23" t="s">
        <v>350</v>
      </c>
      <c r="I36" s="23" t="s">
        <v>343</v>
      </c>
      <c r="J36" s="91" t="s">
        <v>985</v>
      </c>
      <c r="K36" s="8" t="s">
        <v>1029</v>
      </c>
      <c r="L36" s="8" t="s">
        <v>1036</v>
      </c>
      <c r="M36" s="8"/>
      <c r="N36" s="8"/>
      <c r="O36" s="8"/>
      <c r="P36"/>
      <c r="Q36"/>
      <c r="S36"/>
      <c r="T36"/>
      <c r="U36" s="31"/>
      <c r="V36" s="31"/>
      <c r="W36" s="31"/>
      <c r="Y36" s="32"/>
      <c r="Z36" s="5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</row>
    <row r="37" spans="1:251" x14ac:dyDescent="0.35">
      <c r="A37" s="8">
        <v>34</v>
      </c>
      <c r="B37" s="23" t="s">
        <v>305</v>
      </c>
      <c r="C37" s="8" t="s">
        <v>306</v>
      </c>
      <c r="D37" s="92" t="s">
        <v>985</v>
      </c>
      <c r="E37" s="23" t="s">
        <v>344</v>
      </c>
      <c r="F37" s="8" t="s">
        <v>345</v>
      </c>
      <c r="G37" s="53" t="s">
        <v>985</v>
      </c>
      <c r="H37" s="23" t="s">
        <v>354</v>
      </c>
      <c r="I37" s="23" t="s">
        <v>347</v>
      </c>
      <c r="J37" s="91" t="s">
        <v>985</v>
      </c>
      <c r="K37" s="8" t="s">
        <v>1029</v>
      </c>
      <c r="L37" s="8" t="s">
        <v>1037</v>
      </c>
      <c r="M37" s="8"/>
      <c r="N37" s="8"/>
      <c r="O37" s="8"/>
      <c r="P37"/>
      <c r="Q37"/>
      <c r="S37"/>
      <c r="T37"/>
      <c r="U37" s="31"/>
      <c r="V37" s="31"/>
      <c r="W37" s="31"/>
      <c r="Y37" s="32"/>
      <c r="Z37" s="5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</row>
    <row r="38" spans="1:251" x14ac:dyDescent="0.35">
      <c r="A38" s="8">
        <v>35</v>
      </c>
      <c r="B38" s="23" t="s">
        <v>311</v>
      </c>
      <c r="C38" s="8" t="s">
        <v>312</v>
      </c>
      <c r="D38" s="92" t="s">
        <v>985</v>
      </c>
      <c r="E38" s="23" t="s">
        <v>348</v>
      </c>
      <c r="F38" s="8" t="s">
        <v>349</v>
      </c>
      <c r="G38" s="53" t="s">
        <v>985</v>
      </c>
      <c r="H38" s="23" t="s">
        <v>358</v>
      </c>
      <c r="I38" s="23" t="s">
        <v>351</v>
      </c>
      <c r="J38" s="91" t="s">
        <v>985</v>
      </c>
      <c r="K38" s="8" t="s">
        <v>1029</v>
      </c>
      <c r="L38" s="8" t="s">
        <v>1038</v>
      </c>
      <c r="M38" s="8"/>
      <c r="N38" s="8"/>
      <c r="O38" s="8"/>
      <c r="P38"/>
      <c r="Q38"/>
      <c r="R38"/>
      <c r="S38"/>
      <c r="T38"/>
      <c r="U38" s="31"/>
      <c r="V38" s="31"/>
      <c r="W38" s="31"/>
      <c r="Y38" s="32"/>
      <c r="Z38" s="5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</row>
    <row r="39" spans="1:251" x14ac:dyDescent="0.35">
      <c r="A39" s="8">
        <v>36</v>
      </c>
      <c r="B39" s="23" t="s">
        <v>317</v>
      </c>
      <c r="C39" s="8" t="s">
        <v>318</v>
      </c>
      <c r="D39" s="92" t="s">
        <v>985</v>
      </c>
      <c r="E39" s="23" t="s">
        <v>352</v>
      </c>
      <c r="F39" s="8" t="s">
        <v>353</v>
      </c>
      <c r="G39" s="53" t="s">
        <v>985</v>
      </c>
      <c r="H39" s="23" t="s">
        <v>362</v>
      </c>
      <c r="I39" s="23" t="s">
        <v>355</v>
      </c>
      <c r="J39" s="91" t="s">
        <v>985</v>
      </c>
      <c r="K39" s="8" t="s">
        <v>1029</v>
      </c>
      <c r="L39" s="8" t="s">
        <v>1039</v>
      </c>
      <c r="M39" s="8"/>
      <c r="N39" s="8"/>
      <c r="O39" s="8"/>
      <c r="P39"/>
      <c r="Q39"/>
      <c r="R39"/>
      <c r="S39"/>
      <c r="T39"/>
      <c r="U39" s="31"/>
      <c r="V39" s="31"/>
      <c r="W39" s="31"/>
      <c r="Y39" s="32"/>
      <c r="Z39" s="5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</row>
    <row r="40" spans="1:251" x14ac:dyDescent="0.35">
      <c r="A40" s="8">
        <v>37</v>
      </c>
      <c r="B40" s="23" t="s">
        <v>321</v>
      </c>
      <c r="C40" s="8" t="s">
        <v>322</v>
      </c>
      <c r="D40" s="92" t="s">
        <v>985</v>
      </c>
      <c r="E40" s="23" t="s">
        <v>356</v>
      </c>
      <c r="F40" s="8" t="s">
        <v>357</v>
      </c>
      <c r="G40" s="53" t="s">
        <v>985</v>
      </c>
      <c r="H40" s="23" t="s">
        <v>366</v>
      </c>
      <c r="I40" s="23" t="s">
        <v>359</v>
      </c>
      <c r="J40" s="91" t="s">
        <v>985</v>
      </c>
      <c r="K40" s="8" t="s">
        <v>1029</v>
      </c>
      <c r="L40" s="8" t="s">
        <v>1040</v>
      </c>
      <c r="M40" s="8"/>
      <c r="N40" s="8"/>
      <c r="O40" s="8"/>
      <c r="P40"/>
      <c r="Q40"/>
      <c r="R40"/>
      <c r="S40"/>
      <c r="T40"/>
      <c r="U40" s="31"/>
      <c r="V40" s="31"/>
      <c r="W40" s="31"/>
      <c r="Y40" s="32"/>
      <c r="Z40" s="5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</row>
    <row r="41" spans="1:251" x14ac:dyDescent="0.35">
      <c r="A41" s="8">
        <v>38</v>
      </c>
      <c r="B41" s="23" t="s">
        <v>326</v>
      </c>
      <c r="C41" s="8" t="s">
        <v>327</v>
      </c>
      <c r="D41" s="92" t="s">
        <v>985</v>
      </c>
      <c r="E41" s="23" t="s">
        <v>360</v>
      </c>
      <c r="F41" s="8" t="s">
        <v>361</v>
      </c>
      <c r="G41" s="53" t="s">
        <v>985</v>
      </c>
      <c r="H41" s="23" t="s">
        <v>370</v>
      </c>
      <c r="I41" s="23" t="s">
        <v>363</v>
      </c>
      <c r="J41" s="91" t="s">
        <v>985</v>
      </c>
      <c r="K41" s="8" t="s">
        <v>1029</v>
      </c>
      <c r="L41" s="8" t="s">
        <v>1041</v>
      </c>
      <c r="M41" s="8"/>
      <c r="N41" s="8"/>
      <c r="O41" s="8"/>
      <c r="P41"/>
      <c r="Q41"/>
      <c r="R41"/>
      <c r="S41"/>
      <c r="T41"/>
      <c r="U41" s="31"/>
      <c r="V41" s="31"/>
      <c r="W41" s="31"/>
      <c r="Y41" s="32"/>
      <c r="Z41" s="5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</row>
    <row r="42" spans="1:251" x14ac:dyDescent="0.35">
      <c r="A42" s="8">
        <v>39</v>
      </c>
      <c r="B42" s="23" t="s">
        <v>332</v>
      </c>
      <c r="C42" s="8" t="s">
        <v>333</v>
      </c>
      <c r="D42" s="92" t="s">
        <v>985</v>
      </c>
      <c r="E42" s="23" t="s">
        <v>364</v>
      </c>
      <c r="F42" s="8" t="s">
        <v>365</v>
      </c>
      <c r="G42" s="53" t="s">
        <v>985</v>
      </c>
      <c r="H42" s="23" t="s">
        <v>373</v>
      </c>
      <c r="I42" s="23" t="s">
        <v>367</v>
      </c>
      <c r="J42" s="91" t="s">
        <v>985</v>
      </c>
      <c r="K42" s="8" t="s">
        <v>1029</v>
      </c>
      <c r="L42" s="8" t="s">
        <v>1042</v>
      </c>
      <c r="M42" s="8"/>
      <c r="N42" s="8"/>
      <c r="O42" s="8"/>
      <c r="P42"/>
      <c r="Q42"/>
      <c r="R42"/>
      <c r="S42"/>
      <c r="T42"/>
      <c r="U42" s="31"/>
      <c r="V42" s="31"/>
      <c r="W42" s="31"/>
      <c r="Y42" s="32"/>
      <c r="Z42" s="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</row>
    <row r="43" spans="1:251" x14ac:dyDescent="0.35">
      <c r="A43" s="8">
        <v>40</v>
      </c>
      <c r="B43" s="23" t="s">
        <v>336</v>
      </c>
      <c r="C43" s="8" t="s">
        <v>337</v>
      </c>
      <c r="D43" s="92" t="s">
        <v>985</v>
      </c>
      <c r="E43" s="23" t="s">
        <v>368</v>
      </c>
      <c r="F43" s="8" t="s">
        <v>369</v>
      </c>
      <c r="G43" s="53" t="s">
        <v>985</v>
      </c>
      <c r="H43" s="23" t="s">
        <v>377</v>
      </c>
      <c r="I43" s="23" t="s">
        <v>369</v>
      </c>
      <c r="J43" s="91" t="s">
        <v>985</v>
      </c>
      <c r="K43" s="8" t="s">
        <v>1029</v>
      </c>
      <c r="L43" s="8" t="s">
        <v>1043</v>
      </c>
      <c r="M43" s="8"/>
      <c r="N43" s="8"/>
      <c r="O43" s="8"/>
      <c r="P43"/>
      <c r="Q43"/>
      <c r="R43"/>
      <c r="S43"/>
      <c r="T43"/>
      <c r="U43" s="31"/>
      <c r="V43" s="31"/>
      <c r="W43" s="31"/>
      <c r="Y43" s="32"/>
      <c r="Z43" s="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</row>
    <row r="44" spans="1:251" x14ac:dyDescent="0.35">
      <c r="A44" s="8">
        <v>41</v>
      </c>
      <c r="B44" s="23" t="s">
        <v>340</v>
      </c>
      <c r="C44" s="8" t="s">
        <v>341</v>
      </c>
      <c r="D44" s="92" t="s">
        <v>985</v>
      </c>
      <c r="E44" s="23" t="s">
        <v>371</v>
      </c>
      <c r="F44" s="8" t="s">
        <v>372</v>
      </c>
      <c r="G44" s="53" t="s">
        <v>985</v>
      </c>
      <c r="H44" s="23" t="s">
        <v>381</v>
      </c>
      <c r="I44" s="23" t="s">
        <v>374</v>
      </c>
      <c r="J44" s="91" t="s">
        <v>985</v>
      </c>
      <c r="K44" s="8" t="s">
        <v>1029</v>
      </c>
      <c r="L44" s="8" t="s">
        <v>1044</v>
      </c>
      <c r="M44" s="8"/>
      <c r="N44" s="8"/>
      <c r="O44" s="8"/>
      <c r="P44"/>
      <c r="Q44"/>
      <c r="R44"/>
      <c r="S44"/>
      <c r="T44"/>
      <c r="U44" s="31"/>
      <c r="V44" s="31"/>
      <c r="W44" s="31"/>
      <c r="Y44" s="32"/>
      <c r="Z44" s="5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</row>
    <row r="45" spans="1:251" x14ac:dyDescent="0.35">
      <c r="A45" s="8">
        <v>42</v>
      </c>
      <c r="B45" s="23" t="s">
        <v>344</v>
      </c>
      <c r="C45" s="8" t="s">
        <v>345</v>
      </c>
      <c r="D45" s="92" t="s">
        <v>985</v>
      </c>
      <c r="E45" s="23" t="s">
        <v>375</v>
      </c>
      <c r="F45" s="8" t="s">
        <v>376</v>
      </c>
      <c r="G45" s="53" t="s">
        <v>985</v>
      </c>
      <c r="H45" s="23" t="s">
        <v>385</v>
      </c>
      <c r="I45" s="23" t="s">
        <v>378</v>
      </c>
      <c r="J45" s="91" t="s">
        <v>985</v>
      </c>
      <c r="K45" s="8" t="s">
        <v>1029</v>
      </c>
      <c r="L45" s="8" t="s">
        <v>1045</v>
      </c>
      <c r="M45" s="8"/>
      <c r="N45" s="8"/>
      <c r="O45" s="8"/>
      <c r="P45"/>
      <c r="Q45"/>
      <c r="R45"/>
      <c r="S45"/>
      <c r="T45"/>
      <c r="U45" s="31"/>
      <c r="V45" s="31"/>
      <c r="W45" s="31"/>
      <c r="Y45" s="32"/>
      <c r="Z45" s="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</row>
    <row r="46" spans="1:251" x14ac:dyDescent="0.35">
      <c r="A46" s="8">
        <v>43</v>
      </c>
      <c r="B46" s="23" t="s">
        <v>348</v>
      </c>
      <c r="C46" s="8" t="s">
        <v>349</v>
      </c>
      <c r="D46" s="92" t="s">
        <v>985</v>
      </c>
      <c r="E46" s="23" t="s">
        <v>379</v>
      </c>
      <c r="F46" s="8" t="s">
        <v>380</v>
      </c>
      <c r="G46" s="53" t="s">
        <v>985</v>
      </c>
      <c r="H46" s="23" t="s">
        <v>389</v>
      </c>
      <c r="I46" s="23" t="s">
        <v>382</v>
      </c>
      <c r="J46" s="91" t="s">
        <v>985</v>
      </c>
      <c r="K46" s="8" t="s">
        <v>1029</v>
      </c>
      <c r="L46" s="8" t="s">
        <v>1046</v>
      </c>
      <c r="M46" s="8"/>
      <c r="N46" s="8"/>
      <c r="O46" s="8"/>
      <c r="P46"/>
      <c r="Q46"/>
      <c r="R46"/>
      <c r="S46"/>
      <c r="T46"/>
      <c r="U46" s="31"/>
      <c r="V46" s="31"/>
      <c r="W46" s="31"/>
      <c r="Y46" s="32"/>
      <c r="Z46" s="5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</row>
    <row r="47" spans="1:251" x14ac:dyDescent="0.35">
      <c r="A47" s="8">
        <v>44</v>
      </c>
      <c r="B47" s="23" t="s">
        <v>352</v>
      </c>
      <c r="C47" s="8" t="s">
        <v>353</v>
      </c>
      <c r="D47" s="92" t="s">
        <v>985</v>
      </c>
      <c r="E47" s="23" t="s">
        <v>383</v>
      </c>
      <c r="F47" s="8" t="s">
        <v>384</v>
      </c>
      <c r="G47" s="53" t="s">
        <v>985</v>
      </c>
      <c r="H47" s="23" t="s">
        <v>393</v>
      </c>
      <c r="I47" s="23" t="s">
        <v>386</v>
      </c>
      <c r="J47" s="91" t="s">
        <v>985</v>
      </c>
      <c r="K47" s="8" t="s">
        <v>1029</v>
      </c>
      <c r="L47" s="8" t="s">
        <v>1047</v>
      </c>
      <c r="M47" s="8"/>
      <c r="N47" s="8"/>
      <c r="O47" s="8"/>
      <c r="P47"/>
      <c r="Q47"/>
      <c r="R47"/>
      <c r="S47"/>
      <c r="T47"/>
      <c r="U47" s="31"/>
      <c r="V47" s="31"/>
      <c r="W47" s="31"/>
      <c r="Y47" s="32"/>
      <c r="Z47" s="5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</row>
    <row r="48" spans="1:251" x14ac:dyDescent="0.35">
      <c r="A48" s="8">
        <v>45</v>
      </c>
      <c r="B48" s="23" t="s">
        <v>356</v>
      </c>
      <c r="C48" s="8" t="s">
        <v>357</v>
      </c>
      <c r="D48" s="92" t="s">
        <v>985</v>
      </c>
      <c r="E48" s="23" t="s">
        <v>387</v>
      </c>
      <c r="F48" s="8" t="s">
        <v>388</v>
      </c>
      <c r="G48" s="53" t="s">
        <v>985</v>
      </c>
      <c r="H48" s="23" t="s">
        <v>397</v>
      </c>
      <c r="I48" s="23" t="s">
        <v>390</v>
      </c>
      <c r="J48" s="91" t="s">
        <v>985</v>
      </c>
      <c r="K48" s="8" t="s">
        <v>1029</v>
      </c>
      <c r="L48" s="8" t="s">
        <v>1048</v>
      </c>
      <c r="M48" s="8"/>
      <c r="N48" s="8"/>
      <c r="O48" s="8"/>
      <c r="P48"/>
      <c r="Q48"/>
      <c r="R48"/>
      <c r="S48"/>
      <c r="T48"/>
      <c r="U48" s="31"/>
      <c r="V48" s="31"/>
      <c r="W48" s="31"/>
      <c r="Y48" s="32"/>
      <c r="Z48" s="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</row>
    <row r="49" spans="1:251" x14ac:dyDescent="0.35">
      <c r="A49" s="8">
        <v>46</v>
      </c>
      <c r="B49" s="23" t="s">
        <v>360</v>
      </c>
      <c r="C49" s="8" t="s">
        <v>361</v>
      </c>
      <c r="D49" s="92" t="s">
        <v>985</v>
      </c>
      <c r="E49" s="23" t="s">
        <v>391</v>
      </c>
      <c r="F49" s="8" t="s">
        <v>392</v>
      </c>
      <c r="G49" s="53" t="s">
        <v>985</v>
      </c>
      <c r="H49" s="23" t="s">
        <v>401</v>
      </c>
      <c r="I49" s="23" t="s">
        <v>394</v>
      </c>
      <c r="J49" s="91" t="s">
        <v>985</v>
      </c>
      <c r="K49" s="8" t="s">
        <v>1029</v>
      </c>
      <c r="L49" s="8" t="s">
        <v>1049</v>
      </c>
      <c r="M49" s="8"/>
      <c r="N49" s="8"/>
      <c r="O49" s="8"/>
      <c r="P49"/>
      <c r="Q49"/>
      <c r="R49"/>
      <c r="S49"/>
      <c r="T49"/>
      <c r="U49" s="31"/>
      <c r="V49" s="31"/>
      <c r="W49" s="31"/>
      <c r="Y49" s="32"/>
      <c r="Z49" s="5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</row>
    <row r="50" spans="1:251" x14ac:dyDescent="0.35">
      <c r="A50" s="8">
        <v>47</v>
      </c>
      <c r="B50" s="23" t="s">
        <v>364</v>
      </c>
      <c r="C50" s="8" t="s">
        <v>365</v>
      </c>
      <c r="D50" s="92" t="s">
        <v>985</v>
      </c>
      <c r="E50" s="23" t="s">
        <v>395</v>
      </c>
      <c r="F50" s="8" t="s">
        <v>396</v>
      </c>
      <c r="G50" s="53" t="s">
        <v>985</v>
      </c>
      <c r="H50" s="23" t="s">
        <v>405</v>
      </c>
      <c r="I50" s="23" t="s">
        <v>398</v>
      </c>
      <c r="J50" s="91" t="s">
        <v>985</v>
      </c>
      <c r="K50" s="8" t="s">
        <v>1029</v>
      </c>
      <c r="L50" s="8" t="s">
        <v>1050</v>
      </c>
      <c r="M50" s="8"/>
      <c r="N50" s="8"/>
      <c r="O50" s="8"/>
      <c r="P50"/>
      <c r="Q50"/>
      <c r="R50"/>
      <c r="S50"/>
      <c r="T50"/>
      <c r="U50" s="31"/>
      <c r="V50" s="31"/>
      <c r="W50" s="31"/>
      <c r="Y50" s="32"/>
      <c r="Z50" s="5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</row>
    <row r="51" spans="1:251" x14ac:dyDescent="0.35">
      <c r="A51" s="8">
        <v>48</v>
      </c>
      <c r="B51" s="23" t="s">
        <v>368</v>
      </c>
      <c r="C51" s="8" t="s">
        <v>369</v>
      </c>
      <c r="D51" s="92" t="s">
        <v>985</v>
      </c>
      <c r="E51" s="23" t="s">
        <v>399</v>
      </c>
      <c r="F51" s="8" t="s">
        <v>400</v>
      </c>
      <c r="G51" s="53" t="s">
        <v>985</v>
      </c>
      <c r="H51" s="23" t="s">
        <v>409</v>
      </c>
      <c r="I51" s="23" t="s">
        <v>402</v>
      </c>
      <c r="J51" s="91" t="s">
        <v>985</v>
      </c>
      <c r="K51" s="8" t="s">
        <v>1029</v>
      </c>
      <c r="L51" s="8" t="s">
        <v>1051</v>
      </c>
      <c r="M51" s="8"/>
      <c r="N51" s="8"/>
      <c r="O51" s="8"/>
      <c r="P51"/>
      <c r="Q51"/>
      <c r="R51"/>
      <c r="S51"/>
      <c r="T51"/>
      <c r="U51" s="31"/>
      <c r="V51" s="31"/>
      <c r="W51" s="31"/>
      <c r="Y51" s="32"/>
      <c r="Z51" s="5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</row>
    <row r="52" spans="1:251" x14ac:dyDescent="0.35">
      <c r="A52" s="8">
        <v>49</v>
      </c>
      <c r="B52" s="23" t="s">
        <v>371</v>
      </c>
      <c r="C52" s="8" t="s">
        <v>372</v>
      </c>
      <c r="D52" s="92" t="s">
        <v>985</v>
      </c>
      <c r="E52" s="23" t="s">
        <v>403</v>
      </c>
      <c r="F52" s="8" t="s">
        <v>404</v>
      </c>
      <c r="G52" s="53" t="s">
        <v>985</v>
      </c>
      <c r="H52" s="23" t="s">
        <v>412</v>
      </c>
      <c r="I52" s="23" t="s">
        <v>406</v>
      </c>
      <c r="J52" s="91" t="s">
        <v>985</v>
      </c>
      <c r="K52" s="8" t="s">
        <v>1029</v>
      </c>
      <c r="L52" s="8" t="s">
        <v>1052</v>
      </c>
      <c r="M52" s="8"/>
      <c r="N52" s="8"/>
      <c r="O52" s="8"/>
      <c r="P52"/>
      <c r="Q52"/>
      <c r="R52"/>
      <c r="S52"/>
      <c r="T52"/>
      <c r="U52" s="31"/>
      <c r="V52" s="31" t="s">
        <v>408</v>
      </c>
      <c r="W52" s="31"/>
      <c r="Y52" s="32"/>
      <c r="Z52" s="5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</row>
    <row r="53" spans="1:251" s="8" customFormat="1" x14ac:dyDescent="0.35">
      <c r="A53" s="8">
        <v>50</v>
      </c>
      <c r="B53" s="23" t="s">
        <v>375</v>
      </c>
      <c r="C53" s="8" t="s">
        <v>376</v>
      </c>
      <c r="D53" s="92" t="s">
        <v>985</v>
      </c>
      <c r="E53" s="23" t="s">
        <v>413</v>
      </c>
      <c r="F53" s="25" t="s">
        <v>414</v>
      </c>
      <c r="G53" s="53" t="s">
        <v>985</v>
      </c>
      <c r="H53" s="23" t="s">
        <v>417</v>
      </c>
      <c r="I53" s="26" t="s">
        <v>418</v>
      </c>
      <c r="J53" s="91" t="s">
        <v>985</v>
      </c>
      <c r="K53" s="8" t="s">
        <v>1029</v>
      </c>
      <c r="L53" s="8" t="s">
        <v>1053</v>
      </c>
      <c r="T53"/>
      <c r="U53" s="31"/>
      <c r="V53" s="31" t="s">
        <v>214</v>
      </c>
      <c r="W53" s="31"/>
      <c r="X53" s="31"/>
      <c r="Y53" s="32"/>
      <c r="Z53" s="5"/>
    </row>
    <row r="54" spans="1:251" x14ac:dyDescent="0.35">
      <c r="A54" s="8">
        <v>51</v>
      </c>
      <c r="B54" s="23" t="s">
        <v>379</v>
      </c>
      <c r="C54" s="8" t="s">
        <v>380</v>
      </c>
      <c r="D54" s="92" t="s">
        <v>985</v>
      </c>
      <c r="E54" s="23" t="s">
        <v>407</v>
      </c>
      <c r="F54" s="8" t="s">
        <v>408</v>
      </c>
      <c r="G54" s="53" t="s">
        <v>985</v>
      </c>
      <c r="H54" s="23" t="s">
        <v>422</v>
      </c>
      <c r="I54" s="23" t="s">
        <v>408</v>
      </c>
      <c r="J54" s="91" t="s">
        <v>985</v>
      </c>
      <c r="K54" s="5" t="s">
        <v>1029</v>
      </c>
      <c r="L54" s="8" t="s">
        <v>1054</v>
      </c>
      <c r="T54"/>
      <c r="U54" s="31"/>
      <c r="V54" s="31"/>
      <c r="W54" s="31"/>
      <c r="Y54" s="32"/>
      <c r="Z54" s="5"/>
    </row>
    <row r="55" spans="1:251" x14ac:dyDescent="0.35">
      <c r="A55" s="8">
        <v>52</v>
      </c>
      <c r="B55" s="23" t="s">
        <v>383</v>
      </c>
      <c r="C55" s="8" t="s">
        <v>384</v>
      </c>
      <c r="D55" s="92" t="s">
        <v>985</v>
      </c>
      <c r="E55" s="23" t="s">
        <v>424</v>
      </c>
      <c r="F55" s="25" t="s">
        <v>425</v>
      </c>
      <c r="G55" s="53" t="s">
        <v>985</v>
      </c>
      <c r="H55" s="23" t="s">
        <v>428</v>
      </c>
      <c r="I55" s="26" t="s">
        <v>429</v>
      </c>
      <c r="J55" s="91" t="s">
        <v>985</v>
      </c>
      <c r="K55" s="5" t="s">
        <v>1029</v>
      </c>
      <c r="L55" s="8" t="s">
        <v>1055</v>
      </c>
      <c r="T55"/>
      <c r="U55" s="31"/>
      <c r="V55" s="31"/>
      <c r="W55" s="31"/>
      <c r="Y55" s="32"/>
      <c r="Z55" s="5"/>
    </row>
    <row r="56" spans="1:251" x14ac:dyDescent="0.35">
      <c r="A56" s="8">
        <v>53</v>
      </c>
      <c r="B56" s="23" t="s">
        <v>387</v>
      </c>
      <c r="C56" s="8" t="s">
        <v>388</v>
      </c>
      <c r="D56" s="92" t="s">
        <v>985</v>
      </c>
      <c r="E56" s="23" t="s">
        <v>410</v>
      </c>
      <c r="F56" s="8" t="s">
        <v>411</v>
      </c>
      <c r="G56" s="53" t="s">
        <v>985</v>
      </c>
      <c r="H56" s="23" t="s">
        <v>433</v>
      </c>
      <c r="I56" s="23" t="s">
        <v>214</v>
      </c>
      <c r="J56" s="91" t="s">
        <v>985</v>
      </c>
      <c r="K56" s="5" t="s">
        <v>1029</v>
      </c>
      <c r="L56" s="8" t="s">
        <v>1056</v>
      </c>
      <c r="T56"/>
      <c r="U56" s="31"/>
      <c r="V56" s="31"/>
      <c r="W56" s="31"/>
      <c r="Y56" s="32"/>
      <c r="Z56" s="5"/>
    </row>
    <row r="57" spans="1:251" x14ac:dyDescent="0.35">
      <c r="A57" s="8">
        <v>54</v>
      </c>
      <c r="B57" s="23" t="s">
        <v>391</v>
      </c>
      <c r="C57" s="8" t="s">
        <v>392</v>
      </c>
      <c r="D57" s="92" t="s">
        <v>985</v>
      </c>
      <c r="E57" s="23" t="s">
        <v>415</v>
      </c>
      <c r="F57" s="8" t="s">
        <v>416</v>
      </c>
      <c r="G57" s="53" t="s">
        <v>985</v>
      </c>
      <c r="H57" s="23" t="s">
        <v>437</v>
      </c>
      <c r="I57" s="23" t="s">
        <v>419</v>
      </c>
      <c r="J57" s="91" t="s">
        <v>985</v>
      </c>
      <c r="K57" s="5" t="s">
        <v>1029</v>
      </c>
      <c r="L57" s="8" t="s">
        <v>1057</v>
      </c>
      <c r="T57"/>
      <c r="U57" s="31"/>
      <c r="V57" s="31"/>
      <c r="W57" s="31"/>
      <c r="Y57" s="32"/>
      <c r="Z57" s="5"/>
    </row>
    <row r="58" spans="1:251" ht="15.5" x14ac:dyDescent="0.35">
      <c r="A58" s="8">
        <v>55</v>
      </c>
      <c r="B58" s="23" t="s">
        <v>395</v>
      </c>
      <c r="C58" s="8" t="s">
        <v>396</v>
      </c>
      <c r="D58" s="92" t="s">
        <v>985</v>
      </c>
      <c r="E58" s="24" t="s">
        <v>420</v>
      </c>
      <c r="F58" s="27" t="s">
        <v>421</v>
      </c>
      <c r="G58" s="53" t="s">
        <v>985</v>
      </c>
      <c r="H58" s="23" t="s">
        <v>440</v>
      </c>
      <c r="I58" s="23" t="s">
        <v>423</v>
      </c>
      <c r="J58" s="91" t="s">
        <v>985</v>
      </c>
      <c r="K58" s="5" t="s">
        <v>1029</v>
      </c>
      <c r="L58" s="8" t="s">
        <v>1058</v>
      </c>
      <c r="T58"/>
      <c r="U58" s="31"/>
      <c r="W58" s="31"/>
      <c r="Y58" s="32"/>
      <c r="Z58" s="5"/>
    </row>
    <row r="59" spans="1:251" ht="15.5" x14ac:dyDescent="0.35">
      <c r="A59" s="8">
        <v>56</v>
      </c>
      <c r="B59" s="23" t="s">
        <v>399</v>
      </c>
      <c r="C59" s="8" t="s">
        <v>400</v>
      </c>
      <c r="D59" s="92" t="s">
        <v>985</v>
      </c>
      <c r="E59" s="24" t="s">
        <v>426</v>
      </c>
      <c r="F59" s="27" t="s">
        <v>427</v>
      </c>
      <c r="G59" s="53" t="s">
        <v>985</v>
      </c>
      <c r="H59" s="23" t="s">
        <v>443</v>
      </c>
      <c r="I59" s="23" t="s">
        <v>430</v>
      </c>
      <c r="J59" s="91" t="s">
        <v>985</v>
      </c>
      <c r="K59" s="5" t="s">
        <v>1029</v>
      </c>
      <c r="L59" s="8" t="s">
        <v>1059</v>
      </c>
      <c r="T59"/>
      <c r="U59" s="31"/>
      <c r="V59" s="31"/>
      <c r="W59" s="31"/>
      <c r="Y59" s="32"/>
      <c r="Z59" s="5"/>
    </row>
    <row r="60" spans="1:251" x14ac:dyDescent="0.35">
      <c r="A60" s="8">
        <v>57</v>
      </c>
      <c r="B60" s="23" t="s">
        <v>403</v>
      </c>
      <c r="C60" s="8" t="s">
        <v>404</v>
      </c>
      <c r="D60" s="92" t="s">
        <v>985</v>
      </c>
      <c r="E60" s="23" t="s">
        <v>431</v>
      </c>
      <c r="F60" s="8" t="s">
        <v>432</v>
      </c>
      <c r="G60" s="53" t="s">
        <v>985</v>
      </c>
      <c r="H60" s="23" t="s">
        <v>446</v>
      </c>
      <c r="I60" s="23" t="s">
        <v>434</v>
      </c>
      <c r="J60" s="91" t="s">
        <v>985</v>
      </c>
      <c r="K60" s="5" t="s">
        <v>1029</v>
      </c>
      <c r="L60" s="8" t="s">
        <v>1060</v>
      </c>
      <c r="T60"/>
      <c r="U60" s="31"/>
      <c r="V60" s="31"/>
      <c r="W60" s="31"/>
      <c r="Y60" s="32"/>
      <c r="Z60" s="5"/>
    </row>
    <row r="61" spans="1:251" x14ac:dyDescent="0.35">
      <c r="A61" s="8">
        <v>58</v>
      </c>
      <c r="B61" s="23" t="s">
        <v>413</v>
      </c>
      <c r="C61" s="8" t="s">
        <v>414</v>
      </c>
      <c r="D61" s="92" t="s">
        <v>985</v>
      </c>
      <c r="E61" s="23" t="s">
        <v>435</v>
      </c>
      <c r="F61" s="8" t="s">
        <v>436</v>
      </c>
      <c r="G61" s="53" t="s">
        <v>985</v>
      </c>
      <c r="H61" s="23" t="s">
        <v>449</v>
      </c>
      <c r="I61" s="23" t="s">
        <v>436</v>
      </c>
      <c r="J61" s="91" t="s">
        <v>985</v>
      </c>
      <c r="K61" s="5" t="s">
        <v>1029</v>
      </c>
      <c r="L61" s="8" t="s">
        <v>1061</v>
      </c>
      <c r="T61"/>
      <c r="U61" s="31"/>
      <c r="V61" s="31"/>
      <c r="W61" s="31"/>
      <c r="Y61" s="32"/>
      <c r="Z61" s="5"/>
    </row>
    <row r="62" spans="1:251" x14ac:dyDescent="0.35">
      <c r="A62" s="8">
        <v>59</v>
      </c>
      <c r="B62" s="23" t="s">
        <v>407</v>
      </c>
      <c r="C62" s="8" t="s">
        <v>408</v>
      </c>
      <c r="D62" s="92" t="s">
        <v>985</v>
      </c>
      <c r="E62" s="23" t="s">
        <v>451</v>
      </c>
      <c r="F62" s="25" t="s">
        <v>452</v>
      </c>
      <c r="G62" s="53" t="s">
        <v>985</v>
      </c>
      <c r="H62" s="23" t="s">
        <v>455</v>
      </c>
      <c r="I62" s="26" t="s">
        <v>456</v>
      </c>
      <c r="J62" s="91" t="s">
        <v>985</v>
      </c>
      <c r="K62" s="5" t="s">
        <v>1029</v>
      </c>
      <c r="L62" s="8" t="s">
        <v>1062</v>
      </c>
      <c r="T62"/>
      <c r="U62" s="31"/>
      <c r="V62" s="31"/>
      <c r="W62" s="31"/>
      <c r="Y62" s="32"/>
      <c r="Z62" s="5"/>
    </row>
    <row r="63" spans="1:251" x14ac:dyDescent="0.35">
      <c r="A63" s="8">
        <v>60</v>
      </c>
      <c r="B63" s="23" t="s">
        <v>424</v>
      </c>
      <c r="C63" s="8" t="s">
        <v>425</v>
      </c>
      <c r="D63" s="92" t="s">
        <v>985</v>
      </c>
      <c r="E63" s="23" t="s">
        <v>438</v>
      </c>
      <c r="F63" s="8" t="s">
        <v>439</v>
      </c>
      <c r="G63" s="53" t="s">
        <v>985</v>
      </c>
      <c r="H63" s="23" t="s">
        <v>460</v>
      </c>
      <c r="I63" s="23" t="s">
        <v>439</v>
      </c>
      <c r="J63" s="91" t="s">
        <v>985</v>
      </c>
      <c r="K63" s="5" t="s">
        <v>1029</v>
      </c>
      <c r="L63" s="8" t="s">
        <v>1063</v>
      </c>
      <c r="T63"/>
      <c r="U63" s="31"/>
      <c r="V63" s="31"/>
      <c r="W63" s="31"/>
      <c r="Y63" s="32"/>
      <c r="Z63" s="5"/>
    </row>
    <row r="64" spans="1:251" x14ac:dyDescent="0.35">
      <c r="A64" s="8">
        <v>61</v>
      </c>
      <c r="B64" s="23" t="s">
        <v>410</v>
      </c>
      <c r="C64" s="8" t="s">
        <v>411</v>
      </c>
      <c r="D64" s="92" t="s">
        <v>985</v>
      </c>
      <c r="E64" s="23" t="s">
        <v>441</v>
      </c>
      <c r="F64" s="8" t="s">
        <v>442</v>
      </c>
      <c r="G64" s="53" t="s">
        <v>985</v>
      </c>
      <c r="H64" s="23" t="s">
        <v>464</v>
      </c>
      <c r="I64" s="23" t="s">
        <v>442</v>
      </c>
      <c r="J64" s="91" t="s">
        <v>985</v>
      </c>
      <c r="K64" s="5" t="s">
        <v>1029</v>
      </c>
      <c r="L64" s="8" t="s">
        <v>1064</v>
      </c>
      <c r="T64"/>
      <c r="U64" s="31"/>
      <c r="V64" s="31"/>
      <c r="W64" s="31"/>
      <c r="Y64" s="32"/>
      <c r="Z64" s="5"/>
    </row>
    <row r="65" spans="1:26" x14ac:dyDescent="0.35">
      <c r="A65" s="8">
        <v>62</v>
      </c>
      <c r="B65" s="23" t="s">
        <v>415</v>
      </c>
      <c r="C65" s="8" t="s">
        <v>416</v>
      </c>
      <c r="D65" s="92" t="s">
        <v>985</v>
      </c>
      <c r="E65" s="23" t="s">
        <v>444</v>
      </c>
      <c r="F65" s="8" t="s">
        <v>445</v>
      </c>
      <c r="G65" s="53" t="s">
        <v>985</v>
      </c>
      <c r="H65" s="23" t="s">
        <v>468</v>
      </c>
      <c r="I65" s="23" t="s">
        <v>445</v>
      </c>
      <c r="J65" s="91" t="s">
        <v>985</v>
      </c>
      <c r="K65" s="5" t="s">
        <v>1029</v>
      </c>
      <c r="L65" s="8" t="s">
        <v>1065</v>
      </c>
      <c r="T65"/>
      <c r="U65" s="31"/>
      <c r="V65" s="31"/>
      <c r="W65" s="31"/>
      <c r="X65" s="8"/>
      <c r="Y65" s="32"/>
      <c r="Z65" s="5"/>
    </row>
    <row r="66" spans="1:26" x14ac:dyDescent="0.35">
      <c r="A66" s="8">
        <v>63</v>
      </c>
      <c r="B66" s="23" t="s">
        <v>470</v>
      </c>
      <c r="C66" s="27" t="s">
        <v>471</v>
      </c>
      <c r="D66" s="92" t="s">
        <v>985</v>
      </c>
      <c r="E66" s="23" t="s">
        <v>447</v>
      </c>
      <c r="F66" s="8" t="s">
        <v>448</v>
      </c>
      <c r="G66" s="53" t="s">
        <v>985</v>
      </c>
      <c r="H66" s="23" t="s">
        <v>474</v>
      </c>
      <c r="I66" s="23" t="s">
        <v>450</v>
      </c>
      <c r="J66" s="91" t="s">
        <v>985</v>
      </c>
      <c r="K66" s="5" t="s">
        <v>1029</v>
      </c>
      <c r="L66" s="8" t="s">
        <v>1066</v>
      </c>
      <c r="T66"/>
      <c r="U66" s="31"/>
      <c r="V66" s="31"/>
      <c r="W66" s="31"/>
      <c r="X66" s="8"/>
      <c r="Z66" s="5"/>
    </row>
    <row r="67" spans="1:26" x14ac:dyDescent="0.35">
      <c r="A67" s="8">
        <v>64</v>
      </c>
      <c r="B67" s="23" t="s">
        <v>476</v>
      </c>
      <c r="C67" s="27" t="s">
        <v>477</v>
      </c>
      <c r="D67" s="92" t="s">
        <v>985</v>
      </c>
      <c r="E67" s="23" t="s">
        <v>453</v>
      </c>
      <c r="F67" s="8" t="s">
        <v>454</v>
      </c>
      <c r="G67" s="53" t="s">
        <v>985</v>
      </c>
      <c r="H67" s="23" t="s">
        <v>480</v>
      </c>
      <c r="I67" s="23" t="s">
        <v>457</v>
      </c>
      <c r="J67" s="91" t="s">
        <v>985</v>
      </c>
      <c r="K67" s="5" t="s">
        <v>1029</v>
      </c>
      <c r="L67" s="8" t="s">
        <v>1067</v>
      </c>
      <c r="T67"/>
      <c r="U67" s="31"/>
      <c r="V67" s="31"/>
      <c r="W67" s="31"/>
      <c r="X67" s="8"/>
      <c r="Z67" s="5"/>
    </row>
    <row r="68" spans="1:26" x14ac:dyDescent="0.35">
      <c r="A68" s="8">
        <v>65</v>
      </c>
      <c r="B68" s="23" t="s">
        <v>482</v>
      </c>
      <c r="C68" s="33" t="s">
        <v>483</v>
      </c>
      <c r="D68" s="92" t="s">
        <v>985</v>
      </c>
      <c r="E68" s="23" t="s">
        <v>484</v>
      </c>
      <c r="F68" s="25" t="s">
        <v>485</v>
      </c>
      <c r="G68" s="53" t="s">
        <v>985</v>
      </c>
      <c r="H68" s="23" t="s">
        <v>488</v>
      </c>
      <c r="I68" s="26" t="s">
        <v>489</v>
      </c>
      <c r="J68" s="91" t="s">
        <v>985</v>
      </c>
      <c r="K68" s="5" t="s">
        <v>1029</v>
      </c>
      <c r="L68" s="8" t="s">
        <v>1068</v>
      </c>
      <c r="T68"/>
      <c r="U68" s="31"/>
      <c r="V68" s="31"/>
      <c r="W68" s="31"/>
      <c r="X68" s="8"/>
      <c r="Z68" s="5"/>
    </row>
    <row r="69" spans="1:26" x14ac:dyDescent="0.35">
      <c r="A69" s="8">
        <v>66</v>
      </c>
      <c r="B69" s="23" t="s">
        <v>491</v>
      </c>
      <c r="C69" s="34" t="s">
        <v>492</v>
      </c>
      <c r="D69" s="92" t="s">
        <v>985</v>
      </c>
      <c r="E69" s="23" t="s">
        <v>458</v>
      </c>
      <c r="F69" s="8" t="s">
        <v>459</v>
      </c>
      <c r="G69" s="53" t="s">
        <v>985</v>
      </c>
      <c r="H69" s="23" t="s">
        <v>495</v>
      </c>
      <c r="I69" s="23" t="s">
        <v>461</v>
      </c>
      <c r="J69" s="91" t="s">
        <v>985</v>
      </c>
      <c r="K69" s="5" t="s">
        <v>1029</v>
      </c>
      <c r="L69" s="8" t="s">
        <v>1069</v>
      </c>
      <c r="T69"/>
      <c r="U69" s="31"/>
      <c r="V69" s="31"/>
      <c r="W69" s="31"/>
      <c r="X69" s="8"/>
      <c r="Z69" s="5"/>
    </row>
    <row r="70" spans="1:26" x14ac:dyDescent="0.35">
      <c r="A70" s="8">
        <v>67</v>
      </c>
      <c r="B70" s="23" t="s">
        <v>497</v>
      </c>
      <c r="C70" s="34" t="s">
        <v>498</v>
      </c>
      <c r="D70" s="92" t="s">
        <v>985</v>
      </c>
      <c r="E70" s="23" t="s">
        <v>462</v>
      </c>
      <c r="F70" s="8" t="s">
        <v>463</v>
      </c>
      <c r="G70" s="53" t="s">
        <v>985</v>
      </c>
      <c r="H70" s="23" t="s">
        <v>501</v>
      </c>
      <c r="I70" s="23" t="s">
        <v>465</v>
      </c>
      <c r="J70" s="91" t="s">
        <v>985</v>
      </c>
      <c r="K70" s="5" t="s">
        <v>1029</v>
      </c>
      <c r="L70" s="8" t="s">
        <v>1070</v>
      </c>
      <c r="T70"/>
      <c r="U70" s="31"/>
      <c r="V70" s="31"/>
      <c r="W70" s="31"/>
      <c r="X70" s="8"/>
      <c r="Z70" s="5"/>
    </row>
    <row r="71" spans="1:26" x14ac:dyDescent="0.35">
      <c r="A71" s="8">
        <v>68</v>
      </c>
      <c r="B71" s="23" t="s">
        <v>503</v>
      </c>
      <c r="C71" s="34" t="s">
        <v>504</v>
      </c>
      <c r="D71" s="92" t="s">
        <v>985</v>
      </c>
      <c r="E71" s="23" t="s">
        <v>466</v>
      </c>
      <c r="F71" s="8" t="s">
        <v>467</v>
      </c>
      <c r="G71" s="53" t="s">
        <v>985</v>
      </c>
      <c r="H71" s="23" t="s">
        <v>507</v>
      </c>
      <c r="I71" s="23" t="s">
        <v>469</v>
      </c>
      <c r="J71" s="91" t="s">
        <v>985</v>
      </c>
      <c r="K71" s="5" t="s">
        <v>1029</v>
      </c>
      <c r="L71" s="8" t="s">
        <v>1071</v>
      </c>
      <c r="T71"/>
      <c r="U71" s="31"/>
      <c r="V71" s="31"/>
      <c r="W71" s="31"/>
      <c r="X71" s="8"/>
      <c r="Z71" s="5"/>
    </row>
    <row r="72" spans="1:26" x14ac:dyDescent="0.35">
      <c r="A72" s="8">
        <v>69</v>
      </c>
      <c r="B72" s="23" t="s">
        <v>509</v>
      </c>
      <c r="C72" s="34" t="s">
        <v>510</v>
      </c>
      <c r="D72" s="92" t="s">
        <v>985</v>
      </c>
      <c r="E72" s="23" t="s">
        <v>511</v>
      </c>
      <c r="F72" s="25" t="s">
        <v>512</v>
      </c>
      <c r="G72" s="53" t="s">
        <v>985</v>
      </c>
      <c r="H72" s="23" t="s">
        <v>515</v>
      </c>
      <c r="I72" s="26" t="s">
        <v>516</v>
      </c>
      <c r="J72" s="91" t="s">
        <v>985</v>
      </c>
      <c r="K72" s="5" t="s">
        <v>1029</v>
      </c>
      <c r="L72" s="8" t="s">
        <v>1072</v>
      </c>
      <c r="T72"/>
      <c r="U72" s="31"/>
      <c r="V72" s="31"/>
      <c r="W72" s="31"/>
      <c r="X72" s="8"/>
      <c r="Z72" s="5"/>
    </row>
    <row r="73" spans="1:26" x14ac:dyDescent="0.35">
      <c r="A73" s="8">
        <v>70</v>
      </c>
      <c r="B73" s="23" t="s">
        <v>518</v>
      </c>
      <c r="C73" s="34" t="s">
        <v>519</v>
      </c>
      <c r="D73" s="92" t="s">
        <v>985</v>
      </c>
      <c r="E73" s="23" t="s">
        <v>472</v>
      </c>
      <c r="F73" s="8" t="s">
        <v>473</v>
      </c>
      <c r="G73" s="53" t="s">
        <v>985</v>
      </c>
      <c r="H73" s="23" t="s">
        <v>522</v>
      </c>
      <c r="I73" s="23" t="s">
        <v>475</v>
      </c>
      <c r="J73" s="91" t="s">
        <v>985</v>
      </c>
      <c r="K73" s="5" t="s">
        <v>1029</v>
      </c>
      <c r="L73" s="8" t="s">
        <v>1073</v>
      </c>
      <c r="T73"/>
      <c r="U73" s="31"/>
      <c r="V73" s="31"/>
      <c r="W73" s="31"/>
      <c r="X73" s="8"/>
      <c r="Z73" s="5"/>
    </row>
    <row r="74" spans="1:26" x14ac:dyDescent="0.35">
      <c r="A74" s="8">
        <v>71</v>
      </c>
      <c r="B74" s="23" t="s">
        <v>524</v>
      </c>
      <c r="C74" s="34" t="s">
        <v>525</v>
      </c>
      <c r="D74" s="92" t="s">
        <v>985</v>
      </c>
      <c r="E74" s="23" t="s">
        <v>478</v>
      </c>
      <c r="F74" s="8" t="s">
        <v>479</v>
      </c>
      <c r="G74" s="53" t="s">
        <v>985</v>
      </c>
      <c r="H74" s="23" t="s">
        <v>528</v>
      </c>
      <c r="I74" s="23" t="s">
        <v>481</v>
      </c>
      <c r="J74" s="91" t="s">
        <v>985</v>
      </c>
      <c r="K74" s="5" t="s">
        <v>1029</v>
      </c>
      <c r="L74" s="8" t="s">
        <v>1074</v>
      </c>
      <c r="T74"/>
      <c r="U74" s="31"/>
      <c r="V74" s="31"/>
      <c r="W74" s="31"/>
      <c r="X74" s="8"/>
      <c r="Z74" s="5"/>
    </row>
    <row r="75" spans="1:26" x14ac:dyDescent="0.35">
      <c r="A75" s="8">
        <v>72</v>
      </c>
      <c r="B75" s="23" t="s">
        <v>530</v>
      </c>
      <c r="C75" s="34" t="s">
        <v>531</v>
      </c>
      <c r="D75" s="92" t="s">
        <v>985</v>
      </c>
      <c r="E75" s="23" t="s">
        <v>532</v>
      </c>
      <c r="F75" s="25" t="s">
        <v>533</v>
      </c>
      <c r="G75" s="53" t="s">
        <v>985</v>
      </c>
      <c r="H75" s="23" t="s">
        <v>536</v>
      </c>
      <c r="I75" s="26" t="s">
        <v>537</v>
      </c>
      <c r="J75" s="91" t="s">
        <v>985</v>
      </c>
      <c r="K75" s="5" t="s">
        <v>1029</v>
      </c>
      <c r="L75" s="8" t="s">
        <v>1075</v>
      </c>
      <c r="T75"/>
      <c r="U75" s="31"/>
      <c r="W75" s="31"/>
      <c r="X75" s="8"/>
      <c r="Z75" s="5"/>
    </row>
    <row r="76" spans="1:26" x14ac:dyDescent="0.35">
      <c r="A76" s="8">
        <v>73</v>
      </c>
      <c r="B76" s="23" t="s">
        <v>539</v>
      </c>
      <c r="C76" s="35" t="s">
        <v>540</v>
      </c>
      <c r="D76" s="92" t="s">
        <v>985</v>
      </c>
      <c r="E76" s="23" t="s">
        <v>486</v>
      </c>
      <c r="F76" s="8" t="s">
        <v>487</v>
      </c>
      <c r="G76" s="53" t="s">
        <v>985</v>
      </c>
      <c r="H76" s="23" t="s">
        <v>543</v>
      </c>
      <c r="I76" s="23" t="s">
        <v>490</v>
      </c>
      <c r="J76" s="91" t="s">
        <v>985</v>
      </c>
      <c r="K76" s="5" t="s">
        <v>1029</v>
      </c>
      <c r="L76" s="8" t="s">
        <v>1076</v>
      </c>
      <c r="T76"/>
      <c r="U76" s="31"/>
      <c r="V76" s="31"/>
      <c r="W76" s="31"/>
      <c r="X76" s="8"/>
      <c r="Z76" s="5"/>
    </row>
    <row r="77" spans="1:26" x14ac:dyDescent="0.35">
      <c r="A77" s="8">
        <v>74</v>
      </c>
      <c r="B77" s="23" t="s">
        <v>545</v>
      </c>
      <c r="C77" s="35" t="s">
        <v>546</v>
      </c>
      <c r="D77" s="92" t="s">
        <v>985</v>
      </c>
      <c r="E77" s="23" t="s">
        <v>547</v>
      </c>
      <c r="F77" s="25" t="s">
        <v>548</v>
      </c>
      <c r="G77" s="53" t="s">
        <v>985</v>
      </c>
      <c r="H77" s="23" t="s">
        <v>551</v>
      </c>
      <c r="I77" s="26" t="s">
        <v>552</v>
      </c>
      <c r="J77" s="91" t="s">
        <v>985</v>
      </c>
      <c r="K77" s="5" t="s">
        <v>1029</v>
      </c>
      <c r="L77" s="8" t="s">
        <v>1077</v>
      </c>
      <c r="T77"/>
      <c r="U77" s="31"/>
      <c r="V77" s="31"/>
      <c r="W77" s="31"/>
      <c r="X77" s="8"/>
      <c r="Z77" s="5"/>
    </row>
    <row r="78" spans="1:26" x14ac:dyDescent="0.35">
      <c r="A78" s="8">
        <v>75</v>
      </c>
      <c r="B78" s="23" t="s">
        <v>554</v>
      </c>
      <c r="C78" s="34" t="s">
        <v>555</v>
      </c>
      <c r="D78" s="92" t="s">
        <v>985</v>
      </c>
      <c r="E78" s="23" t="s">
        <v>493</v>
      </c>
      <c r="F78" s="8" t="s">
        <v>494</v>
      </c>
      <c r="G78" s="53" t="s">
        <v>985</v>
      </c>
      <c r="H78" s="23" t="s">
        <v>558</v>
      </c>
      <c r="I78" s="23" t="s">
        <v>496</v>
      </c>
      <c r="J78" s="91" t="s">
        <v>985</v>
      </c>
      <c r="K78" s="5" t="s">
        <v>1029</v>
      </c>
      <c r="L78" s="8" t="s">
        <v>1078</v>
      </c>
      <c r="T78"/>
      <c r="U78" s="31"/>
      <c r="V78" s="31"/>
      <c r="W78" s="31"/>
      <c r="X78" s="8"/>
      <c r="Z78" s="5"/>
    </row>
    <row r="79" spans="1:26" x14ac:dyDescent="0.35">
      <c r="A79" s="8">
        <v>76</v>
      </c>
      <c r="B79" s="23" t="s">
        <v>560</v>
      </c>
      <c r="C79" s="34" t="s">
        <v>561</v>
      </c>
      <c r="D79" s="92" t="s">
        <v>985</v>
      </c>
      <c r="E79" s="23" t="s">
        <v>562</v>
      </c>
      <c r="F79" s="25" t="s">
        <v>563</v>
      </c>
      <c r="G79" s="53" t="s">
        <v>985</v>
      </c>
      <c r="H79" s="23" t="s">
        <v>566</v>
      </c>
      <c r="I79" s="26" t="s">
        <v>567</v>
      </c>
      <c r="J79" s="91" t="s">
        <v>985</v>
      </c>
      <c r="K79" s="5" t="s">
        <v>1029</v>
      </c>
      <c r="L79" s="8" t="s">
        <v>1079</v>
      </c>
      <c r="T79"/>
      <c r="U79" s="31"/>
      <c r="V79" s="31"/>
      <c r="W79" s="31"/>
      <c r="X79" s="8"/>
      <c r="Z79" s="5"/>
    </row>
    <row r="80" spans="1:26" x14ac:dyDescent="0.35">
      <c r="A80" s="8">
        <v>77</v>
      </c>
      <c r="B80" s="23" t="s">
        <v>569</v>
      </c>
      <c r="C80" s="34" t="s">
        <v>570</v>
      </c>
      <c r="D80" s="92" t="s">
        <v>985</v>
      </c>
      <c r="E80" s="23" t="s">
        <v>499</v>
      </c>
      <c r="F80" s="8" t="s">
        <v>500</v>
      </c>
      <c r="G80" s="53" t="s">
        <v>985</v>
      </c>
      <c r="H80" s="23" t="s">
        <v>573</v>
      </c>
      <c r="I80" s="23" t="s">
        <v>502</v>
      </c>
      <c r="J80" s="91" t="s">
        <v>985</v>
      </c>
      <c r="K80" s="5" t="s">
        <v>1029</v>
      </c>
      <c r="L80" s="8" t="s">
        <v>1080</v>
      </c>
      <c r="T80"/>
      <c r="U80" s="31"/>
      <c r="V80" s="31"/>
      <c r="W80" s="31"/>
      <c r="X80" s="8"/>
      <c r="Z80" s="5"/>
    </row>
    <row r="81" spans="1:26" x14ac:dyDescent="0.35">
      <c r="A81" s="8">
        <v>78</v>
      </c>
      <c r="B81" s="23" t="s">
        <v>575</v>
      </c>
      <c r="C81" s="34" t="s">
        <v>576</v>
      </c>
      <c r="D81" s="92" t="s">
        <v>985</v>
      </c>
      <c r="E81" s="23" t="s">
        <v>577</v>
      </c>
      <c r="F81" s="25" t="s">
        <v>578</v>
      </c>
      <c r="G81" s="53" t="s">
        <v>985</v>
      </c>
      <c r="H81" s="23" t="s">
        <v>581</v>
      </c>
      <c r="I81" s="26" t="s">
        <v>582</v>
      </c>
      <c r="J81" s="91" t="s">
        <v>985</v>
      </c>
      <c r="K81" s="5" t="s">
        <v>1029</v>
      </c>
      <c r="L81" s="8" t="s">
        <v>1081</v>
      </c>
      <c r="T81"/>
      <c r="U81" s="31"/>
      <c r="V81" s="31"/>
      <c r="W81" s="31"/>
      <c r="X81" s="8"/>
      <c r="Z81" s="5"/>
    </row>
    <row r="82" spans="1:26" x14ac:dyDescent="0.35">
      <c r="A82" s="8">
        <v>79</v>
      </c>
      <c r="B82" s="23" t="s">
        <v>584</v>
      </c>
      <c r="C82" s="34" t="s">
        <v>585</v>
      </c>
      <c r="D82" s="92" t="s">
        <v>985</v>
      </c>
      <c r="E82" s="23" t="s">
        <v>505</v>
      </c>
      <c r="F82" s="8" t="s">
        <v>506</v>
      </c>
      <c r="G82" s="53" t="s">
        <v>985</v>
      </c>
      <c r="H82" s="23" t="s">
        <v>588</v>
      </c>
      <c r="I82" s="23" t="s">
        <v>508</v>
      </c>
      <c r="J82" s="91" t="s">
        <v>985</v>
      </c>
      <c r="K82" s="5" t="s">
        <v>1029</v>
      </c>
      <c r="L82" s="8" t="s">
        <v>1082</v>
      </c>
      <c r="T82"/>
      <c r="U82" s="31"/>
      <c r="V82" s="31"/>
      <c r="W82" s="31"/>
      <c r="X82" s="8"/>
      <c r="Z82" s="5"/>
    </row>
    <row r="83" spans="1:26" x14ac:dyDescent="0.35">
      <c r="A83" s="8">
        <v>80</v>
      </c>
      <c r="B83" s="23" t="s">
        <v>590</v>
      </c>
      <c r="C83" s="34" t="s">
        <v>591</v>
      </c>
      <c r="D83" s="92" t="s">
        <v>985</v>
      </c>
      <c r="E83" s="23" t="s">
        <v>592</v>
      </c>
      <c r="F83" s="25" t="s">
        <v>593</v>
      </c>
      <c r="G83" s="53" t="s">
        <v>985</v>
      </c>
      <c r="H83" s="23" t="s">
        <v>596</v>
      </c>
      <c r="I83" s="26" t="s">
        <v>597</v>
      </c>
      <c r="J83" s="91" t="s">
        <v>985</v>
      </c>
      <c r="K83" s="5" t="s">
        <v>1029</v>
      </c>
      <c r="L83" s="8" t="s">
        <v>1083</v>
      </c>
      <c r="T83"/>
      <c r="U83" s="31"/>
      <c r="V83" s="31"/>
      <c r="W83" s="31"/>
      <c r="X83" s="8"/>
      <c r="Z83" s="5"/>
    </row>
    <row r="84" spans="1:26" x14ac:dyDescent="0.35">
      <c r="A84" s="8">
        <v>81</v>
      </c>
      <c r="B84" s="23" t="s">
        <v>599</v>
      </c>
      <c r="C84" s="34" t="s">
        <v>600</v>
      </c>
      <c r="D84" s="92" t="s">
        <v>985</v>
      </c>
      <c r="E84" s="23" t="s">
        <v>513</v>
      </c>
      <c r="F84" s="8" t="s">
        <v>514</v>
      </c>
      <c r="G84" s="53" t="s">
        <v>985</v>
      </c>
      <c r="H84" s="23" t="s">
        <v>603</v>
      </c>
      <c r="I84" s="23" t="s">
        <v>517</v>
      </c>
      <c r="J84" s="91" t="s">
        <v>985</v>
      </c>
      <c r="K84" s="5" t="s">
        <v>1029</v>
      </c>
      <c r="L84" s="8" t="s">
        <v>1084</v>
      </c>
      <c r="T84"/>
      <c r="U84" s="31"/>
      <c r="V84" s="31"/>
      <c r="W84" s="31"/>
      <c r="X84" s="8"/>
      <c r="Z84" s="5"/>
    </row>
    <row r="85" spans="1:26" x14ac:dyDescent="0.35">
      <c r="A85" s="8">
        <v>82</v>
      </c>
      <c r="B85" s="23" t="s">
        <v>605</v>
      </c>
      <c r="C85" s="35" t="s">
        <v>606</v>
      </c>
      <c r="D85" s="92" t="s">
        <v>985</v>
      </c>
      <c r="E85" s="23" t="s">
        <v>607</v>
      </c>
      <c r="F85" s="25" t="s">
        <v>608</v>
      </c>
      <c r="G85" s="53" t="s">
        <v>985</v>
      </c>
      <c r="H85" s="23" t="s">
        <v>611</v>
      </c>
      <c r="I85" s="26" t="s">
        <v>612</v>
      </c>
      <c r="J85" s="91" t="s">
        <v>985</v>
      </c>
      <c r="K85" s="5" t="s">
        <v>1029</v>
      </c>
      <c r="L85" s="8" t="s">
        <v>1085</v>
      </c>
      <c r="T85"/>
      <c r="U85" s="31"/>
      <c r="V85" s="31"/>
      <c r="W85" s="31"/>
      <c r="X85" s="8"/>
      <c r="Z85" s="5"/>
    </row>
    <row r="86" spans="1:26" x14ac:dyDescent="0.35">
      <c r="A86" s="8">
        <v>83</v>
      </c>
      <c r="B86" s="23" t="s">
        <v>614</v>
      </c>
      <c r="C86" s="34" t="s">
        <v>615</v>
      </c>
      <c r="D86" s="92" t="s">
        <v>985</v>
      </c>
      <c r="E86" s="23" t="s">
        <v>520</v>
      </c>
      <c r="F86" s="8" t="s">
        <v>521</v>
      </c>
      <c r="G86" s="53" t="s">
        <v>985</v>
      </c>
      <c r="H86" s="23" t="s">
        <v>618</v>
      </c>
      <c r="I86" s="23" t="s">
        <v>523</v>
      </c>
      <c r="J86" s="91" t="s">
        <v>985</v>
      </c>
      <c r="K86" s="5" t="s">
        <v>1029</v>
      </c>
      <c r="L86" s="8" t="s">
        <v>1086</v>
      </c>
      <c r="T86"/>
      <c r="U86" s="31"/>
      <c r="V86" s="31"/>
      <c r="W86" s="31"/>
      <c r="X86" s="8"/>
      <c r="Z86" s="5"/>
    </row>
    <row r="87" spans="1:26" x14ac:dyDescent="0.35">
      <c r="A87" s="8">
        <v>84</v>
      </c>
      <c r="B87" s="23" t="s">
        <v>431</v>
      </c>
      <c r="C87" s="8" t="s">
        <v>432</v>
      </c>
      <c r="D87" s="92" t="s">
        <v>985</v>
      </c>
      <c r="E87" s="23" t="s">
        <v>526</v>
      </c>
      <c r="F87" s="8" t="s">
        <v>527</v>
      </c>
      <c r="G87" s="53" t="s">
        <v>985</v>
      </c>
      <c r="H87" s="23" t="s">
        <v>622</v>
      </c>
      <c r="I87" s="23" t="s">
        <v>529</v>
      </c>
      <c r="J87" s="91" t="s">
        <v>985</v>
      </c>
      <c r="K87" s="5" t="s">
        <v>1029</v>
      </c>
      <c r="L87" s="8" t="s">
        <v>1087</v>
      </c>
      <c r="T87"/>
      <c r="U87" s="31"/>
      <c r="V87" s="31"/>
      <c r="W87" s="31"/>
      <c r="X87" s="8"/>
      <c r="Z87" s="5"/>
    </row>
    <row r="88" spans="1:26" x14ac:dyDescent="0.35">
      <c r="A88" s="8">
        <v>85</v>
      </c>
      <c r="B88" s="23" t="s">
        <v>435</v>
      </c>
      <c r="C88" s="8" t="s">
        <v>436</v>
      </c>
      <c r="D88" s="92" t="s">
        <v>985</v>
      </c>
      <c r="E88" s="23" t="s">
        <v>534</v>
      </c>
      <c r="F88" s="8" t="s">
        <v>535</v>
      </c>
      <c r="G88" s="53" t="s">
        <v>985</v>
      </c>
      <c r="H88" s="23" t="s">
        <v>626</v>
      </c>
      <c r="I88" s="23" t="s">
        <v>538</v>
      </c>
      <c r="J88" s="91" t="s">
        <v>985</v>
      </c>
      <c r="K88" s="5" t="s">
        <v>1029</v>
      </c>
      <c r="L88" s="8" t="s">
        <v>1088</v>
      </c>
      <c r="T88"/>
      <c r="U88" s="31"/>
      <c r="V88" s="31"/>
      <c r="W88" s="31"/>
      <c r="Y88" s="32"/>
      <c r="Z88" s="5"/>
    </row>
    <row r="89" spans="1:26" x14ac:dyDescent="0.35">
      <c r="A89" s="8">
        <v>86</v>
      </c>
      <c r="B89" s="23" t="s">
        <v>451</v>
      </c>
      <c r="C89" s="8" t="s">
        <v>452</v>
      </c>
      <c r="D89" s="92" t="s">
        <v>985</v>
      </c>
      <c r="E89" s="23" t="s">
        <v>541</v>
      </c>
      <c r="F89" s="8" t="s">
        <v>542</v>
      </c>
      <c r="G89" s="53" t="s">
        <v>985</v>
      </c>
      <c r="H89" s="23" t="s">
        <v>630</v>
      </c>
      <c r="I89" s="23" t="s">
        <v>544</v>
      </c>
      <c r="J89" s="91" t="s">
        <v>985</v>
      </c>
      <c r="K89" s="5" t="s">
        <v>1029</v>
      </c>
      <c r="L89" s="8" t="s">
        <v>1089</v>
      </c>
      <c r="T89"/>
      <c r="U89" s="31"/>
      <c r="V89" s="31"/>
      <c r="W89" s="31"/>
      <c r="Y89" s="32"/>
      <c r="Z89" s="5"/>
    </row>
    <row r="90" spans="1:26" x14ac:dyDescent="0.35">
      <c r="A90" s="8">
        <v>87</v>
      </c>
      <c r="B90" s="23" t="s">
        <v>438</v>
      </c>
      <c r="C90" s="8" t="s">
        <v>439</v>
      </c>
      <c r="D90" s="92" t="s">
        <v>985</v>
      </c>
      <c r="E90" s="23" t="s">
        <v>549</v>
      </c>
      <c r="F90" s="8" t="s">
        <v>550</v>
      </c>
      <c r="G90" s="53" t="s">
        <v>985</v>
      </c>
      <c r="H90" s="23" t="s">
        <v>634</v>
      </c>
      <c r="I90" s="23" t="s">
        <v>553</v>
      </c>
      <c r="J90" s="91" t="s">
        <v>985</v>
      </c>
      <c r="K90" s="5" t="s">
        <v>1029</v>
      </c>
      <c r="L90" s="8" t="s">
        <v>1090</v>
      </c>
      <c r="T90"/>
      <c r="U90" s="31"/>
      <c r="V90" s="31"/>
      <c r="W90" s="31"/>
      <c r="Y90" s="32"/>
      <c r="Z90" s="5"/>
    </row>
    <row r="91" spans="1:26" x14ac:dyDescent="0.35">
      <c r="A91" s="8">
        <v>88</v>
      </c>
      <c r="B91" s="23" t="s">
        <v>441</v>
      </c>
      <c r="C91" s="8" t="s">
        <v>442</v>
      </c>
      <c r="D91" s="92" t="s">
        <v>985</v>
      </c>
      <c r="E91" s="23" t="s">
        <v>556</v>
      </c>
      <c r="F91" s="8" t="s">
        <v>557</v>
      </c>
      <c r="G91" s="53" t="s">
        <v>985</v>
      </c>
      <c r="H91" s="23" t="s">
        <v>638</v>
      </c>
      <c r="I91" s="23" t="s">
        <v>559</v>
      </c>
      <c r="J91" s="91" t="s">
        <v>985</v>
      </c>
      <c r="K91" s="5" t="s">
        <v>1029</v>
      </c>
      <c r="L91" s="8" t="s">
        <v>1091</v>
      </c>
      <c r="T91"/>
      <c r="U91" s="31"/>
      <c r="V91" s="31"/>
      <c r="W91" s="31"/>
      <c r="Y91" s="32"/>
      <c r="Z91" s="5"/>
    </row>
    <row r="92" spans="1:26" x14ac:dyDescent="0.35">
      <c r="A92" s="8">
        <v>89</v>
      </c>
      <c r="B92" s="23" t="s">
        <v>444</v>
      </c>
      <c r="C92" s="8" t="s">
        <v>445</v>
      </c>
      <c r="D92" s="92" t="s">
        <v>985</v>
      </c>
      <c r="E92" s="23" t="s">
        <v>564</v>
      </c>
      <c r="F92" s="8" t="s">
        <v>565</v>
      </c>
      <c r="G92" s="53" t="s">
        <v>985</v>
      </c>
      <c r="H92" s="23" t="s">
        <v>642</v>
      </c>
      <c r="I92" s="23" t="s">
        <v>568</v>
      </c>
      <c r="J92" s="91" t="s">
        <v>985</v>
      </c>
      <c r="K92" s="5" t="s">
        <v>1029</v>
      </c>
      <c r="L92" s="8" t="s">
        <v>1092</v>
      </c>
      <c r="T92"/>
      <c r="U92" s="31"/>
      <c r="V92" s="31"/>
      <c r="W92" s="31"/>
      <c r="Y92" s="32"/>
      <c r="Z92" s="5"/>
    </row>
    <row r="93" spans="1:26" x14ac:dyDescent="0.35">
      <c r="A93" s="8">
        <v>90</v>
      </c>
      <c r="B93" s="23" t="s">
        <v>644</v>
      </c>
      <c r="C93" s="28" t="s">
        <v>645</v>
      </c>
      <c r="D93" s="92" t="s">
        <v>985</v>
      </c>
      <c r="E93" s="23" t="s">
        <v>571</v>
      </c>
      <c r="F93" s="8" t="s">
        <v>572</v>
      </c>
      <c r="G93" s="53" t="s">
        <v>985</v>
      </c>
      <c r="H93" s="23" t="s">
        <v>648</v>
      </c>
      <c r="I93" s="23" t="s">
        <v>574</v>
      </c>
      <c r="J93" s="91" t="s">
        <v>985</v>
      </c>
      <c r="K93" s="5" t="s">
        <v>1029</v>
      </c>
      <c r="L93" s="8" t="s">
        <v>1093</v>
      </c>
      <c r="T93"/>
      <c r="U93" s="31"/>
      <c r="V93" s="31"/>
      <c r="W93" s="31"/>
      <c r="Y93" s="32"/>
      <c r="Z93" s="5"/>
    </row>
    <row r="94" spans="1:26" x14ac:dyDescent="0.35">
      <c r="A94" s="8">
        <v>91</v>
      </c>
      <c r="B94" s="23" t="s">
        <v>650</v>
      </c>
      <c r="C94" s="27" t="s">
        <v>651</v>
      </c>
      <c r="D94" s="92" t="s">
        <v>985</v>
      </c>
      <c r="E94" s="23" t="s">
        <v>579</v>
      </c>
      <c r="F94" s="8" t="s">
        <v>580</v>
      </c>
      <c r="G94" s="53" t="s">
        <v>985</v>
      </c>
      <c r="H94" s="23" t="s">
        <v>654</v>
      </c>
      <c r="I94" s="23" t="s">
        <v>583</v>
      </c>
      <c r="J94" s="91" t="s">
        <v>985</v>
      </c>
      <c r="K94" s="5" t="s">
        <v>1029</v>
      </c>
      <c r="L94" s="8" t="s">
        <v>1094</v>
      </c>
      <c r="T94"/>
      <c r="U94" s="31"/>
      <c r="V94" s="31"/>
      <c r="W94" s="31"/>
      <c r="Y94" s="32"/>
      <c r="Z94" s="5"/>
    </row>
    <row r="95" spans="1:26" x14ac:dyDescent="0.35">
      <c r="A95" s="8">
        <v>92</v>
      </c>
      <c r="B95" s="23" t="s">
        <v>656</v>
      </c>
      <c r="C95" s="27" t="s">
        <v>657</v>
      </c>
      <c r="D95" s="92" t="s">
        <v>985</v>
      </c>
      <c r="E95" s="23" t="s">
        <v>586</v>
      </c>
      <c r="F95" s="8" t="s">
        <v>587</v>
      </c>
      <c r="G95" s="53" t="s">
        <v>985</v>
      </c>
      <c r="H95" s="23" t="s">
        <v>660</v>
      </c>
      <c r="I95" s="23" t="s">
        <v>589</v>
      </c>
      <c r="J95" s="91" t="s">
        <v>985</v>
      </c>
      <c r="K95" s="5" t="s">
        <v>1029</v>
      </c>
      <c r="L95" s="8" t="s">
        <v>1095</v>
      </c>
      <c r="T95"/>
      <c r="U95" s="31"/>
      <c r="V95" s="31"/>
      <c r="W95" s="31"/>
      <c r="Y95" s="32"/>
      <c r="Z95" s="5"/>
    </row>
    <row r="96" spans="1:26" x14ac:dyDescent="0.35">
      <c r="A96" s="8">
        <v>93</v>
      </c>
      <c r="B96" s="23" t="s">
        <v>662</v>
      </c>
      <c r="C96" s="27" t="s">
        <v>663</v>
      </c>
      <c r="D96" s="92" t="s">
        <v>985</v>
      </c>
      <c r="E96" s="23" t="s">
        <v>664</v>
      </c>
      <c r="F96" s="25" t="s">
        <v>665</v>
      </c>
      <c r="G96" s="53" t="s">
        <v>985</v>
      </c>
      <c r="H96" s="23" t="s">
        <v>668</v>
      </c>
      <c r="I96" s="26" t="s">
        <v>669</v>
      </c>
      <c r="J96" s="91" t="s">
        <v>985</v>
      </c>
      <c r="K96" s="5" t="s">
        <v>1029</v>
      </c>
      <c r="L96" s="8" t="s">
        <v>1096</v>
      </c>
      <c r="T96"/>
      <c r="U96" s="31"/>
      <c r="V96" s="31"/>
      <c r="W96" s="31"/>
      <c r="Y96" s="32"/>
      <c r="Z96" s="5"/>
    </row>
    <row r="97" spans="1:26" x14ac:dyDescent="0.35">
      <c r="A97" s="8">
        <v>94</v>
      </c>
      <c r="B97" s="23" t="s">
        <v>671</v>
      </c>
      <c r="C97" s="27" t="s">
        <v>672</v>
      </c>
      <c r="D97" s="92" t="s">
        <v>985</v>
      </c>
      <c r="E97" s="23" t="s">
        <v>673</v>
      </c>
      <c r="F97" s="25" t="s">
        <v>674</v>
      </c>
      <c r="G97" s="53" t="s">
        <v>985</v>
      </c>
      <c r="H97" s="23" t="s">
        <v>677</v>
      </c>
      <c r="I97" s="26" t="s">
        <v>678</v>
      </c>
      <c r="J97" s="91" t="s">
        <v>985</v>
      </c>
      <c r="K97" s="5" t="s">
        <v>1029</v>
      </c>
      <c r="L97" s="8" t="s">
        <v>1097</v>
      </c>
      <c r="T97"/>
      <c r="U97" s="31"/>
      <c r="V97" s="31"/>
      <c r="W97" s="31"/>
      <c r="Y97" s="32"/>
      <c r="Z97" s="5"/>
    </row>
    <row r="98" spans="1:26" x14ac:dyDescent="0.35">
      <c r="A98" s="8">
        <v>95</v>
      </c>
      <c r="B98" s="23" t="s">
        <v>447</v>
      </c>
      <c r="C98" s="8" t="s">
        <v>448</v>
      </c>
      <c r="D98" s="92" t="s">
        <v>985</v>
      </c>
      <c r="E98" s="23" t="s">
        <v>594</v>
      </c>
      <c r="F98" s="8" t="s">
        <v>595</v>
      </c>
      <c r="G98" s="53" t="s">
        <v>985</v>
      </c>
      <c r="H98" s="23" t="s">
        <v>682</v>
      </c>
      <c r="I98" s="23" t="s">
        <v>598</v>
      </c>
      <c r="J98" s="91" t="s">
        <v>985</v>
      </c>
      <c r="K98" s="5" t="s">
        <v>1029</v>
      </c>
      <c r="L98" s="8" t="s">
        <v>1098</v>
      </c>
      <c r="T98"/>
      <c r="U98" s="31"/>
      <c r="V98" s="31"/>
      <c r="W98" s="31"/>
      <c r="Y98" s="32"/>
      <c r="Z98" s="5"/>
    </row>
    <row r="99" spans="1:26" x14ac:dyDescent="0.35">
      <c r="A99" s="8">
        <v>96</v>
      </c>
      <c r="B99" s="23" t="s">
        <v>453</v>
      </c>
      <c r="C99" s="8" t="s">
        <v>454</v>
      </c>
      <c r="D99" s="92" t="s">
        <v>985</v>
      </c>
      <c r="E99" s="23" t="s">
        <v>601</v>
      </c>
      <c r="F99" s="8" t="s">
        <v>602</v>
      </c>
      <c r="G99" s="53" t="s">
        <v>985</v>
      </c>
      <c r="H99" s="23" t="s">
        <v>686</v>
      </c>
      <c r="I99" s="23" t="s">
        <v>604</v>
      </c>
      <c r="J99" s="91" t="s">
        <v>985</v>
      </c>
      <c r="K99" s="5" t="s">
        <v>1029</v>
      </c>
      <c r="L99" s="8" t="s">
        <v>1099</v>
      </c>
      <c r="T99"/>
      <c r="U99" s="31"/>
      <c r="V99" s="31"/>
      <c r="W99" s="31"/>
      <c r="Y99" s="32"/>
      <c r="Z99" s="5"/>
    </row>
    <row r="100" spans="1:26" x14ac:dyDescent="0.35">
      <c r="A100" s="8">
        <v>97</v>
      </c>
      <c r="B100" s="23" t="s">
        <v>484</v>
      </c>
      <c r="C100" s="8" t="s">
        <v>485</v>
      </c>
      <c r="D100" s="92" t="s">
        <v>985</v>
      </c>
      <c r="E100" s="23" t="s">
        <v>609</v>
      </c>
      <c r="F100" s="8" t="s">
        <v>610</v>
      </c>
      <c r="G100" s="53" t="s">
        <v>985</v>
      </c>
      <c r="H100" s="23" t="s">
        <v>690</v>
      </c>
      <c r="I100" s="23" t="s">
        <v>613</v>
      </c>
      <c r="J100" s="91" t="s">
        <v>985</v>
      </c>
      <c r="K100" s="5" t="s">
        <v>1029</v>
      </c>
      <c r="L100" s="8" t="s">
        <v>1100</v>
      </c>
      <c r="T100"/>
      <c r="U100" s="31"/>
      <c r="V100" s="31"/>
      <c r="W100" s="31"/>
      <c r="Y100" s="32"/>
      <c r="Z100" s="5"/>
    </row>
    <row r="101" spans="1:26" x14ac:dyDescent="0.35">
      <c r="A101" s="8">
        <v>98</v>
      </c>
      <c r="B101" s="23" t="s">
        <v>458</v>
      </c>
      <c r="C101" s="8" t="s">
        <v>459</v>
      </c>
      <c r="D101" s="92" t="s">
        <v>985</v>
      </c>
      <c r="E101" s="23" t="s">
        <v>616</v>
      </c>
      <c r="F101" s="8" t="s">
        <v>617</v>
      </c>
      <c r="G101" s="53" t="s">
        <v>985</v>
      </c>
      <c r="H101" s="23" t="s">
        <v>693</v>
      </c>
      <c r="I101" s="23" t="s">
        <v>619</v>
      </c>
      <c r="J101" s="91" t="s">
        <v>985</v>
      </c>
      <c r="K101" s="5" t="s">
        <v>1029</v>
      </c>
      <c r="L101" s="8" t="s">
        <v>1101</v>
      </c>
      <c r="T101"/>
      <c r="U101" s="31"/>
      <c r="V101" s="31"/>
      <c r="W101" s="31"/>
      <c r="Y101" s="32"/>
      <c r="Z101" s="5"/>
    </row>
    <row r="102" spans="1:26" x14ac:dyDescent="0.35">
      <c r="A102" s="8">
        <v>99</v>
      </c>
      <c r="B102" s="23" t="s">
        <v>462</v>
      </c>
      <c r="C102" s="8" t="s">
        <v>463</v>
      </c>
      <c r="D102" s="92" t="s">
        <v>985</v>
      </c>
      <c r="E102" s="23" t="s">
        <v>620</v>
      </c>
      <c r="F102" s="8" t="s">
        <v>621</v>
      </c>
      <c r="G102" s="53" t="s">
        <v>985</v>
      </c>
      <c r="H102" s="23" t="s">
        <v>696</v>
      </c>
      <c r="I102" s="23" t="s">
        <v>623</v>
      </c>
      <c r="J102" s="91" t="s">
        <v>985</v>
      </c>
      <c r="K102" s="5" t="s">
        <v>1029</v>
      </c>
      <c r="L102" s="8" t="s">
        <v>1102</v>
      </c>
      <c r="T102"/>
      <c r="U102" s="31"/>
      <c r="V102" s="31"/>
      <c r="W102" s="31"/>
      <c r="Y102" s="32"/>
      <c r="Z102" s="5"/>
    </row>
    <row r="103" spans="1:26" x14ac:dyDescent="0.35">
      <c r="A103" s="8">
        <v>100</v>
      </c>
      <c r="B103" s="23" t="s">
        <v>466</v>
      </c>
      <c r="C103" s="8" t="s">
        <v>467</v>
      </c>
      <c r="D103" s="92" t="s">
        <v>985</v>
      </c>
      <c r="E103" s="23" t="s">
        <v>624</v>
      </c>
      <c r="F103" s="8" t="s">
        <v>625</v>
      </c>
      <c r="G103" s="53" t="s">
        <v>985</v>
      </c>
      <c r="H103" s="23" t="s">
        <v>700</v>
      </c>
      <c r="I103" s="23" t="s">
        <v>627</v>
      </c>
      <c r="J103" s="91" t="s">
        <v>985</v>
      </c>
      <c r="K103" s="5" t="s">
        <v>1029</v>
      </c>
      <c r="L103" s="8" t="s">
        <v>1103</v>
      </c>
      <c r="T103"/>
      <c r="U103" s="31"/>
      <c r="V103" s="31"/>
      <c r="W103" s="31"/>
      <c r="Y103" s="32"/>
      <c r="Z103" s="5"/>
    </row>
    <row r="104" spans="1:26" x14ac:dyDescent="0.35">
      <c r="A104" s="8">
        <v>101</v>
      </c>
      <c r="B104" s="23" t="s">
        <v>511</v>
      </c>
      <c r="C104" s="8" t="s">
        <v>512</v>
      </c>
      <c r="D104" s="92" t="s">
        <v>985</v>
      </c>
      <c r="E104" s="23" t="s">
        <v>628</v>
      </c>
      <c r="F104" s="8" t="s">
        <v>629</v>
      </c>
      <c r="G104" s="53" t="s">
        <v>985</v>
      </c>
      <c r="H104" s="23" t="s">
        <v>704</v>
      </c>
      <c r="I104" s="23" t="s">
        <v>631</v>
      </c>
      <c r="J104" s="91" t="s">
        <v>985</v>
      </c>
      <c r="K104" s="5" t="s">
        <v>1029</v>
      </c>
      <c r="L104" s="8" t="s">
        <v>1104</v>
      </c>
      <c r="T104"/>
      <c r="U104" s="31"/>
      <c r="V104" s="31"/>
      <c r="W104" s="31"/>
      <c r="Y104" s="32"/>
      <c r="Z104" s="5"/>
    </row>
    <row r="105" spans="1:26" x14ac:dyDescent="0.35">
      <c r="A105" s="8">
        <v>102</v>
      </c>
      <c r="B105" s="23" t="s">
        <v>472</v>
      </c>
      <c r="C105" s="8" t="s">
        <v>473</v>
      </c>
      <c r="D105" s="92" t="s">
        <v>985</v>
      </c>
      <c r="E105" s="23" t="s">
        <v>632</v>
      </c>
      <c r="F105" s="8" t="s">
        <v>633</v>
      </c>
      <c r="G105" s="53" t="s">
        <v>985</v>
      </c>
      <c r="H105" s="23" t="s">
        <v>708</v>
      </c>
      <c r="I105" s="23" t="s">
        <v>635</v>
      </c>
      <c r="J105" s="91" t="s">
        <v>985</v>
      </c>
      <c r="K105" s="5" t="s">
        <v>1029</v>
      </c>
      <c r="L105" s="8" t="s">
        <v>1105</v>
      </c>
      <c r="T105"/>
      <c r="U105" s="31"/>
      <c r="V105" s="31"/>
      <c r="W105" s="31"/>
      <c r="Y105" s="32"/>
      <c r="Z105" s="5"/>
    </row>
    <row r="106" spans="1:26" x14ac:dyDescent="0.35">
      <c r="A106" s="8">
        <v>103</v>
      </c>
      <c r="B106" s="23" t="s">
        <v>478</v>
      </c>
      <c r="C106" s="8" t="s">
        <v>479</v>
      </c>
      <c r="D106" s="92" t="s">
        <v>985</v>
      </c>
      <c r="E106" s="23" t="s">
        <v>636</v>
      </c>
      <c r="F106" s="8" t="s">
        <v>637</v>
      </c>
      <c r="G106" s="53" t="s">
        <v>985</v>
      </c>
      <c r="H106" s="23" t="s">
        <v>712</v>
      </c>
      <c r="I106" s="23" t="s">
        <v>639</v>
      </c>
      <c r="J106" s="91" t="s">
        <v>985</v>
      </c>
      <c r="K106" s="5" t="s">
        <v>1029</v>
      </c>
      <c r="L106" s="8" t="s">
        <v>1106</v>
      </c>
      <c r="T106"/>
      <c r="U106" s="31"/>
      <c r="V106" s="31"/>
      <c r="W106" s="31"/>
      <c r="Y106" s="32"/>
      <c r="Z106" s="5"/>
    </row>
    <row r="107" spans="1:26" x14ac:dyDescent="0.35">
      <c r="A107" s="8">
        <v>104</v>
      </c>
      <c r="B107" s="23" t="s">
        <v>532</v>
      </c>
      <c r="C107" s="8" t="s">
        <v>533</v>
      </c>
      <c r="D107" s="92" t="s">
        <v>985</v>
      </c>
      <c r="E107" s="23" t="s">
        <v>640</v>
      </c>
      <c r="F107" s="8" t="s">
        <v>641</v>
      </c>
      <c r="G107" s="53" t="s">
        <v>985</v>
      </c>
      <c r="H107" s="23" t="s">
        <v>716</v>
      </c>
      <c r="I107" s="23" t="s">
        <v>643</v>
      </c>
      <c r="J107" s="91" t="s">
        <v>985</v>
      </c>
      <c r="K107" s="5" t="s">
        <v>1029</v>
      </c>
      <c r="L107" s="8" t="s">
        <v>1107</v>
      </c>
      <c r="T107"/>
      <c r="U107" s="31"/>
      <c r="V107" s="31"/>
      <c r="W107" s="31"/>
      <c r="Y107" s="32"/>
      <c r="Z107" s="5"/>
    </row>
    <row r="108" spans="1:26" x14ac:dyDescent="0.35">
      <c r="A108" s="8">
        <v>105</v>
      </c>
      <c r="B108" s="23" t="s">
        <v>486</v>
      </c>
      <c r="C108" s="8" t="s">
        <v>487</v>
      </c>
      <c r="D108" s="92" t="s">
        <v>985</v>
      </c>
      <c r="E108" s="23" t="s">
        <v>646</v>
      </c>
      <c r="F108" s="8" t="s">
        <v>647</v>
      </c>
      <c r="G108" s="53" t="s">
        <v>985</v>
      </c>
      <c r="H108" s="23" t="s">
        <v>720</v>
      </c>
      <c r="I108" s="23" t="s">
        <v>649</v>
      </c>
      <c r="J108" s="91" t="s">
        <v>985</v>
      </c>
      <c r="K108" s="5" t="s">
        <v>1029</v>
      </c>
      <c r="L108" s="8" t="s">
        <v>1108</v>
      </c>
      <c r="T108"/>
      <c r="U108" s="31"/>
      <c r="V108" s="31"/>
      <c r="W108" s="31"/>
      <c r="Y108" s="32"/>
      <c r="Z108" s="5"/>
    </row>
    <row r="109" spans="1:26" x14ac:dyDescent="0.35">
      <c r="A109" s="8">
        <v>106</v>
      </c>
      <c r="B109" s="23" t="s">
        <v>547</v>
      </c>
      <c r="C109" s="8" t="s">
        <v>548</v>
      </c>
      <c r="D109" s="92" t="s">
        <v>985</v>
      </c>
      <c r="E109" s="23" t="s">
        <v>652</v>
      </c>
      <c r="F109" s="8" t="s">
        <v>653</v>
      </c>
      <c r="G109" s="53" t="s">
        <v>985</v>
      </c>
      <c r="H109" s="23" t="s">
        <v>724</v>
      </c>
      <c r="I109" s="23" t="s">
        <v>655</v>
      </c>
      <c r="J109" s="91" t="s">
        <v>985</v>
      </c>
      <c r="K109" s="5" t="s">
        <v>1029</v>
      </c>
      <c r="L109" s="8" t="s">
        <v>1109</v>
      </c>
      <c r="T109"/>
      <c r="U109" s="31"/>
      <c r="V109" s="31"/>
      <c r="W109" s="31"/>
      <c r="Y109" s="32"/>
      <c r="Z109" s="5"/>
    </row>
    <row r="110" spans="1:26" x14ac:dyDescent="0.35">
      <c r="A110" s="8">
        <v>107</v>
      </c>
      <c r="B110" s="23" t="s">
        <v>493</v>
      </c>
      <c r="C110" s="8" t="s">
        <v>494</v>
      </c>
      <c r="D110" s="92" t="s">
        <v>985</v>
      </c>
      <c r="E110" s="23" t="s">
        <v>658</v>
      </c>
      <c r="F110" s="8" t="s">
        <v>659</v>
      </c>
      <c r="G110" s="53" t="s">
        <v>985</v>
      </c>
      <c r="H110" s="23" t="s">
        <v>728</v>
      </c>
      <c r="I110" s="23" t="s">
        <v>661</v>
      </c>
      <c r="J110" s="91" t="s">
        <v>985</v>
      </c>
      <c r="K110" s="5" t="s">
        <v>1029</v>
      </c>
      <c r="L110" s="8" t="s">
        <v>1110</v>
      </c>
      <c r="T110"/>
      <c r="U110" s="31"/>
      <c r="V110" s="31"/>
      <c r="W110" s="31"/>
      <c r="Y110" s="32"/>
      <c r="Z110" s="5"/>
    </row>
    <row r="111" spans="1:26" x14ac:dyDescent="0.35">
      <c r="A111" s="8">
        <v>108</v>
      </c>
      <c r="B111" s="23" t="s">
        <v>562</v>
      </c>
      <c r="C111" s="8" t="s">
        <v>563</v>
      </c>
      <c r="D111" s="92" t="s">
        <v>985</v>
      </c>
      <c r="E111" s="23" t="s">
        <v>666</v>
      </c>
      <c r="F111" s="8" t="s">
        <v>667</v>
      </c>
      <c r="G111" s="53" t="s">
        <v>985</v>
      </c>
      <c r="H111" s="23" t="s">
        <v>732</v>
      </c>
      <c r="I111" s="23" t="s">
        <v>670</v>
      </c>
      <c r="J111" s="91" t="s">
        <v>985</v>
      </c>
      <c r="K111" s="5" t="s">
        <v>1029</v>
      </c>
      <c r="L111" s="8" t="s">
        <v>1111</v>
      </c>
      <c r="T111"/>
      <c r="U111" s="31"/>
      <c r="V111" s="31"/>
      <c r="W111" s="31"/>
      <c r="Y111" s="32"/>
      <c r="Z111" s="5"/>
    </row>
    <row r="112" spans="1:26" x14ac:dyDescent="0.35">
      <c r="A112" s="8">
        <v>109</v>
      </c>
      <c r="B112" s="23" t="s">
        <v>499</v>
      </c>
      <c r="C112" s="8" t="s">
        <v>500</v>
      </c>
      <c r="D112" s="92" t="s">
        <v>985</v>
      </c>
      <c r="E112" s="23" t="s">
        <v>675</v>
      </c>
      <c r="F112" s="5" t="s">
        <v>676</v>
      </c>
      <c r="G112" s="53" t="s">
        <v>985</v>
      </c>
      <c r="H112" s="23" t="s">
        <v>736</v>
      </c>
      <c r="I112" s="23" t="s">
        <v>679</v>
      </c>
      <c r="J112" s="91" t="s">
        <v>985</v>
      </c>
      <c r="K112" s="5" t="s">
        <v>1029</v>
      </c>
      <c r="L112" s="8" t="s">
        <v>1112</v>
      </c>
      <c r="T112"/>
      <c r="U112" s="31"/>
      <c r="V112" s="31"/>
      <c r="W112" s="31"/>
      <c r="Y112" s="32"/>
      <c r="Z112" s="5"/>
    </row>
    <row r="113" spans="1:26" x14ac:dyDescent="0.35">
      <c r="A113" s="8">
        <v>110</v>
      </c>
      <c r="B113" s="23" t="s">
        <v>577</v>
      </c>
      <c r="C113" s="8" t="s">
        <v>578</v>
      </c>
      <c r="D113" s="92" t="s">
        <v>985</v>
      </c>
      <c r="E113" s="23" t="s">
        <v>680</v>
      </c>
      <c r="F113" s="8" t="s">
        <v>681</v>
      </c>
      <c r="G113" s="53" t="s">
        <v>985</v>
      </c>
      <c r="H113" s="23" t="s">
        <v>740</v>
      </c>
      <c r="I113" s="23" t="s">
        <v>683</v>
      </c>
      <c r="J113" s="91" t="s">
        <v>985</v>
      </c>
      <c r="K113" s="5" t="s">
        <v>1029</v>
      </c>
      <c r="L113" s="8" t="s">
        <v>1113</v>
      </c>
      <c r="T113"/>
      <c r="U113" s="31"/>
      <c r="V113" s="31"/>
      <c r="W113" s="31"/>
      <c r="Y113" s="32"/>
      <c r="Z113" s="5"/>
    </row>
    <row r="114" spans="1:26" x14ac:dyDescent="0.35">
      <c r="A114" s="8">
        <v>111</v>
      </c>
      <c r="B114" s="23" t="s">
        <v>505</v>
      </c>
      <c r="C114" s="8" t="s">
        <v>506</v>
      </c>
      <c r="D114" s="92" t="s">
        <v>985</v>
      </c>
      <c r="E114" s="23" t="s">
        <v>684</v>
      </c>
      <c r="F114" s="8" t="s">
        <v>685</v>
      </c>
      <c r="G114" s="53" t="s">
        <v>985</v>
      </c>
      <c r="H114" s="23" t="s">
        <v>744</v>
      </c>
      <c r="I114" s="23" t="s">
        <v>687</v>
      </c>
      <c r="J114" s="91" t="s">
        <v>985</v>
      </c>
      <c r="K114" s="5" t="s">
        <v>1029</v>
      </c>
      <c r="L114" s="8" t="s">
        <v>1114</v>
      </c>
      <c r="T114"/>
      <c r="U114" s="31"/>
      <c r="V114" s="31"/>
      <c r="W114" s="31"/>
      <c r="Y114" s="32"/>
      <c r="Z114" s="5"/>
    </row>
    <row r="115" spans="1:26" x14ac:dyDescent="0.35">
      <c r="A115" s="8">
        <v>112</v>
      </c>
      <c r="B115" s="23" t="s">
        <v>592</v>
      </c>
      <c r="C115" s="8" t="s">
        <v>593</v>
      </c>
      <c r="D115" s="92" t="s">
        <v>985</v>
      </c>
      <c r="E115" s="23" t="s">
        <v>688</v>
      </c>
      <c r="F115" s="8" t="s">
        <v>689</v>
      </c>
      <c r="G115" s="53" t="s">
        <v>985</v>
      </c>
      <c r="H115" s="23" t="s">
        <v>748</v>
      </c>
      <c r="I115" s="23" t="s">
        <v>251</v>
      </c>
      <c r="J115" s="91" t="s">
        <v>985</v>
      </c>
      <c r="K115" s="5" t="s">
        <v>1029</v>
      </c>
      <c r="L115" s="8" t="s">
        <v>1115</v>
      </c>
      <c r="T115"/>
      <c r="U115" s="31"/>
      <c r="V115" s="31"/>
      <c r="W115" s="31"/>
      <c r="Y115" s="32"/>
      <c r="Z115" s="5"/>
    </row>
    <row r="116" spans="1:26" x14ac:dyDescent="0.35">
      <c r="A116" s="8">
        <v>113</v>
      </c>
      <c r="B116" s="23" t="s">
        <v>513</v>
      </c>
      <c r="C116" s="8" t="s">
        <v>514</v>
      </c>
      <c r="D116" s="92" t="s">
        <v>985</v>
      </c>
      <c r="E116" s="23" t="s">
        <v>750</v>
      </c>
      <c r="F116" s="25" t="s">
        <v>751</v>
      </c>
      <c r="G116" s="53" t="s">
        <v>985</v>
      </c>
      <c r="H116" s="23" t="s">
        <v>754</v>
      </c>
      <c r="I116" s="26" t="s">
        <v>755</v>
      </c>
      <c r="J116" s="91" t="s">
        <v>985</v>
      </c>
      <c r="K116" s="5" t="s">
        <v>1029</v>
      </c>
      <c r="L116" s="8" t="s">
        <v>1116</v>
      </c>
      <c r="T116"/>
      <c r="U116" s="31"/>
      <c r="V116" s="31"/>
      <c r="W116" s="31"/>
      <c r="Y116" s="32"/>
      <c r="Z116" s="5"/>
    </row>
    <row r="117" spans="1:26" x14ac:dyDescent="0.35">
      <c r="A117" s="8">
        <v>114</v>
      </c>
      <c r="B117" s="23" t="s">
        <v>607</v>
      </c>
      <c r="C117" s="8" t="s">
        <v>608</v>
      </c>
      <c r="D117" s="92" t="s">
        <v>985</v>
      </c>
      <c r="E117" s="23" t="s">
        <v>691</v>
      </c>
      <c r="F117" s="8" t="s">
        <v>692</v>
      </c>
      <c r="G117" s="53" t="s">
        <v>985</v>
      </c>
      <c r="H117" s="23" t="s">
        <v>759</v>
      </c>
      <c r="I117" s="23" t="s">
        <v>692</v>
      </c>
      <c r="J117" s="91" t="s">
        <v>985</v>
      </c>
      <c r="K117" s="5" t="s">
        <v>1029</v>
      </c>
      <c r="L117" s="8" t="s">
        <v>1117</v>
      </c>
      <c r="T117"/>
      <c r="U117" s="31"/>
      <c r="V117" s="31"/>
      <c r="W117" s="31"/>
      <c r="Y117" s="32"/>
      <c r="Z117" s="5"/>
    </row>
    <row r="118" spans="1:26" x14ac:dyDescent="0.35">
      <c r="A118" s="8">
        <v>115</v>
      </c>
      <c r="B118" s="23" t="s">
        <v>520</v>
      </c>
      <c r="C118" s="8" t="s">
        <v>521</v>
      </c>
      <c r="D118" s="92" t="s">
        <v>985</v>
      </c>
      <c r="E118" s="23" t="s">
        <v>694</v>
      </c>
      <c r="F118" s="8" t="s">
        <v>695</v>
      </c>
      <c r="G118" s="53" t="s">
        <v>985</v>
      </c>
      <c r="H118" s="23" t="s">
        <v>763</v>
      </c>
      <c r="I118" s="23" t="s">
        <v>697</v>
      </c>
      <c r="J118" s="91" t="s">
        <v>985</v>
      </c>
      <c r="K118" s="5" t="s">
        <v>1029</v>
      </c>
      <c r="L118" s="8" t="s">
        <v>1118</v>
      </c>
      <c r="T118"/>
      <c r="U118" s="31"/>
      <c r="V118" s="31"/>
      <c r="W118" s="31"/>
      <c r="Y118" s="32"/>
      <c r="Z118" s="5"/>
    </row>
    <row r="119" spans="1:26" x14ac:dyDescent="0.35">
      <c r="A119" s="8">
        <v>116</v>
      </c>
      <c r="B119" s="23" t="s">
        <v>526</v>
      </c>
      <c r="C119" s="8" t="s">
        <v>527</v>
      </c>
      <c r="D119" s="92" t="s">
        <v>985</v>
      </c>
      <c r="E119" s="23" t="s">
        <v>698</v>
      </c>
      <c r="F119" s="8" t="s">
        <v>699</v>
      </c>
      <c r="G119" s="53" t="s">
        <v>985</v>
      </c>
      <c r="H119" s="23" t="s">
        <v>767</v>
      </c>
      <c r="I119" s="23" t="s">
        <v>701</v>
      </c>
      <c r="J119" s="91" t="s">
        <v>985</v>
      </c>
      <c r="K119" s="5" t="s">
        <v>1029</v>
      </c>
      <c r="L119" s="8" t="s">
        <v>1119</v>
      </c>
      <c r="T119"/>
      <c r="U119" s="31"/>
      <c r="V119" s="31"/>
      <c r="W119" s="31"/>
      <c r="Y119" s="32"/>
      <c r="Z119" s="5"/>
    </row>
    <row r="120" spans="1:26" x14ac:dyDescent="0.35">
      <c r="A120" s="8">
        <v>117</v>
      </c>
      <c r="B120" s="23" t="s">
        <v>534</v>
      </c>
      <c r="C120" s="8" t="s">
        <v>535</v>
      </c>
      <c r="D120" s="92" t="s">
        <v>985</v>
      </c>
      <c r="E120" s="23" t="s">
        <v>702</v>
      </c>
      <c r="F120" s="8" t="s">
        <v>703</v>
      </c>
      <c r="G120" s="53" t="s">
        <v>985</v>
      </c>
      <c r="H120" s="23" t="s">
        <v>771</v>
      </c>
      <c r="I120" s="23" t="s">
        <v>705</v>
      </c>
      <c r="J120" s="91" t="s">
        <v>985</v>
      </c>
      <c r="K120" s="5" t="s">
        <v>1029</v>
      </c>
      <c r="L120" s="8" t="s">
        <v>1120</v>
      </c>
      <c r="T120"/>
      <c r="U120" s="31"/>
      <c r="V120" s="31"/>
      <c r="W120" s="31"/>
      <c r="Y120" s="32"/>
      <c r="Z120" s="5"/>
    </row>
    <row r="121" spans="1:26" x14ac:dyDescent="0.35">
      <c r="A121" s="8">
        <v>118</v>
      </c>
      <c r="B121" s="23" t="s">
        <v>541</v>
      </c>
      <c r="C121" s="8" t="s">
        <v>542</v>
      </c>
      <c r="D121" s="92" t="s">
        <v>985</v>
      </c>
      <c r="E121" s="23" t="s">
        <v>706</v>
      </c>
      <c r="F121" s="8" t="s">
        <v>707</v>
      </c>
      <c r="G121" s="53" t="s">
        <v>985</v>
      </c>
      <c r="H121" s="23" t="s">
        <v>775</v>
      </c>
      <c r="I121" s="23" t="s">
        <v>709</v>
      </c>
      <c r="J121" s="91" t="s">
        <v>985</v>
      </c>
      <c r="K121" s="5" t="s">
        <v>1029</v>
      </c>
      <c r="L121" s="8" t="s">
        <v>1121</v>
      </c>
      <c r="T121"/>
      <c r="U121" s="31"/>
      <c r="V121" s="31"/>
      <c r="W121" s="31"/>
      <c r="Y121" s="32"/>
      <c r="Z121" s="5"/>
    </row>
    <row r="122" spans="1:26" x14ac:dyDescent="0.35">
      <c r="A122" s="8">
        <v>119</v>
      </c>
      <c r="B122" s="23" t="s">
        <v>549</v>
      </c>
      <c r="C122" s="8" t="s">
        <v>550</v>
      </c>
      <c r="D122" s="92" t="s">
        <v>985</v>
      </c>
      <c r="E122" s="23" t="s">
        <v>710</v>
      </c>
      <c r="F122" s="8" t="s">
        <v>711</v>
      </c>
      <c r="G122" s="53" t="s">
        <v>985</v>
      </c>
      <c r="H122" s="23" t="s">
        <v>779</v>
      </c>
      <c r="I122" s="23" t="s">
        <v>713</v>
      </c>
      <c r="J122" s="91" t="s">
        <v>985</v>
      </c>
      <c r="K122" s="5" t="s">
        <v>1029</v>
      </c>
      <c r="L122" s="8" t="s">
        <v>1122</v>
      </c>
      <c r="T122"/>
      <c r="U122" s="31"/>
      <c r="V122" s="31"/>
      <c r="W122" s="31"/>
      <c r="Y122" s="32"/>
      <c r="Z122" s="5"/>
    </row>
    <row r="123" spans="1:26" x14ac:dyDescent="0.35">
      <c r="A123" s="8">
        <v>120</v>
      </c>
      <c r="B123" s="23" t="s">
        <v>556</v>
      </c>
      <c r="C123" s="8" t="s">
        <v>557</v>
      </c>
      <c r="D123" s="92" t="s">
        <v>985</v>
      </c>
      <c r="E123" s="23" t="s">
        <v>714</v>
      </c>
      <c r="F123" s="8" t="s">
        <v>715</v>
      </c>
      <c r="G123" s="53" t="s">
        <v>985</v>
      </c>
      <c r="H123" s="23" t="s">
        <v>783</v>
      </c>
      <c r="I123" s="23" t="s">
        <v>717</v>
      </c>
      <c r="J123" s="91" t="s">
        <v>985</v>
      </c>
      <c r="K123" s="5" t="s">
        <v>1029</v>
      </c>
      <c r="L123" s="8" t="s">
        <v>1123</v>
      </c>
      <c r="T123"/>
      <c r="U123" s="31"/>
      <c r="V123" s="31"/>
      <c r="W123" s="31"/>
      <c r="Y123" s="32"/>
      <c r="Z123" s="5"/>
    </row>
    <row r="124" spans="1:26" x14ac:dyDescent="0.35">
      <c r="A124" s="8">
        <v>121</v>
      </c>
      <c r="B124" s="23" t="s">
        <v>564</v>
      </c>
      <c r="C124" s="8" t="s">
        <v>565</v>
      </c>
      <c r="D124" s="92" t="s">
        <v>985</v>
      </c>
      <c r="E124" s="23" t="s">
        <v>718</v>
      </c>
      <c r="F124" s="8" t="s">
        <v>719</v>
      </c>
      <c r="G124" s="53" t="s">
        <v>985</v>
      </c>
      <c r="H124" s="23" t="s">
        <v>787</v>
      </c>
      <c r="I124" s="23" t="s">
        <v>721</v>
      </c>
      <c r="J124" s="91" t="s">
        <v>985</v>
      </c>
      <c r="K124" s="5" t="s">
        <v>1029</v>
      </c>
      <c r="L124" s="8" t="s">
        <v>1124</v>
      </c>
      <c r="T124"/>
      <c r="U124" s="31"/>
      <c r="V124" s="31"/>
      <c r="W124" s="31"/>
      <c r="Y124" s="32"/>
      <c r="Z124" s="5"/>
    </row>
    <row r="125" spans="1:26" x14ac:dyDescent="0.35">
      <c r="A125" s="8">
        <v>122</v>
      </c>
      <c r="B125" s="23" t="s">
        <v>571</v>
      </c>
      <c r="C125" s="8" t="s">
        <v>572</v>
      </c>
      <c r="D125" s="92" t="s">
        <v>985</v>
      </c>
      <c r="E125" s="23" t="s">
        <v>722</v>
      </c>
      <c r="F125" s="8" t="s">
        <v>723</v>
      </c>
      <c r="G125" s="53" t="s">
        <v>985</v>
      </c>
      <c r="H125" s="23" t="s">
        <v>791</v>
      </c>
      <c r="I125" s="23" t="s">
        <v>725</v>
      </c>
      <c r="J125" s="91" t="s">
        <v>985</v>
      </c>
      <c r="K125" s="5" t="s">
        <v>1029</v>
      </c>
      <c r="L125" s="8" t="s">
        <v>1125</v>
      </c>
      <c r="T125"/>
      <c r="U125" s="31"/>
      <c r="V125" s="31"/>
      <c r="W125" s="31"/>
      <c r="Y125" s="32"/>
      <c r="Z125" s="5"/>
    </row>
    <row r="126" spans="1:26" x14ac:dyDescent="0.35">
      <c r="A126" s="8">
        <v>123</v>
      </c>
      <c r="B126" s="23" t="s">
        <v>579</v>
      </c>
      <c r="C126" s="8" t="s">
        <v>580</v>
      </c>
      <c r="D126" s="92" t="s">
        <v>985</v>
      </c>
      <c r="E126" s="23" t="s">
        <v>726</v>
      </c>
      <c r="F126" s="8" t="s">
        <v>727</v>
      </c>
      <c r="G126" s="53" t="s">
        <v>985</v>
      </c>
      <c r="H126" s="23" t="s">
        <v>795</v>
      </c>
      <c r="I126" s="23" t="s">
        <v>729</v>
      </c>
      <c r="J126" s="91" t="s">
        <v>985</v>
      </c>
      <c r="K126" s="5" t="s">
        <v>1029</v>
      </c>
      <c r="L126" s="8" t="s">
        <v>1126</v>
      </c>
      <c r="T126"/>
      <c r="U126" s="31"/>
      <c r="V126" s="31"/>
      <c r="W126" s="31"/>
      <c r="Y126" s="32"/>
      <c r="Z126" s="5"/>
    </row>
    <row r="127" spans="1:26" x14ac:dyDescent="0.35">
      <c r="A127" s="8">
        <v>124</v>
      </c>
      <c r="B127" s="23" t="s">
        <v>586</v>
      </c>
      <c r="C127" s="8" t="s">
        <v>587</v>
      </c>
      <c r="D127" s="92" t="s">
        <v>985</v>
      </c>
      <c r="E127" s="23" t="s">
        <v>730</v>
      </c>
      <c r="F127" s="8" t="s">
        <v>731</v>
      </c>
      <c r="G127" s="53" t="s">
        <v>985</v>
      </c>
      <c r="H127" s="23" t="s">
        <v>799</v>
      </c>
      <c r="I127" s="23" t="s">
        <v>733</v>
      </c>
      <c r="J127" s="91" t="s">
        <v>985</v>
      </c>
      <c r="K127" s="5" t="s">
        <v>1029</v>
      </c>
      <c r="L127" s="8" t="s">
        <v>1127</v>
      </c>
      <c r="T127"/>
      <c r="U127" s="31"/>
      <c r="V127" s="31"/>
      <c r="W127" s="31"/>
      <c r="Y127" s="32"/>
      <c r="Z127" s="5"/>
    </row>
    <row r="128" spans="1:26" x14ac:dyDescent="0.35">
      <c r="A128" s="8">
        <v>125</v>
      </c>
      <c r="B128" s="23" t="s">
        <v>664</v>
      </c>
      <c r="C128" s="8" t="s">
        <v>665</v>
      </c>
      <c r="D128" s="92" t="s">
        <v>985</v>
      </c>
      <c r="E128" s="23" t="s">
        <v>734</v>
      </c>
      <c r="F128" s="8" t="s">
        <v>735</v>
      </c>
      <c r="G128" s="53" t="s">
        <v>985</v>
      </c>
      <c r="H128" s="23" t="s">
        <v>803</v>
      </c>
      <c r="I128" s="23" t="s">
        <v>737</v>
      </c>
      <c r="J128" s="91" t="s">
        <v>985</v>
      </c>
      <c r="K128" s="5" t="s">
        <v>1029</v>
      </c>
      <c r="L128" s="8" t="s">
        <v>1128</v>
      </c>
      <c r="T128"/>
      <c r="U128" s="31"/>
      <c r="V128" s="31"/>
      <c r="W128" s="31"/>
      <c r="Y128" s="32"/>
      <c r="Z128" s="5"/>
    </row>
    <row r="129" spans="1:26" x14ac:dyDescent="0.35">
      <c r="A129" s="8">
        <v>126</v>
      </c>
      <c r="B129" s="23" t="s">
        <v>673</v>
      </c>
      <c r="C129" s="8" t="s">
        <v>674</v>
      </c>
      <c r="D129" s="92" t="s">
        <v>985</v>
      </c>
      <c r="E129" s="23" t="s">
        <v>738</v>
      </c>
      <c r="F129" s="8" t="s">
        <v>739</v>
      </c>
      <c r="G129" s="53" t="s">
        <v>985</v>
      </c>
      <c r="H129" s="23" t="s">
        <v>806</v>
      </c>
      <c r="I129" s="23" t="s">
        <v>741</v>
      </c>
      <c r="J129" s="91" t="s">
        <v>985</v>
      </c>
      <c r="K129" s="5" t="s">
        <v>1029</v>
      </c>
      <c r="L129" s="8" t="s">
        <v>1129</v>
      </c>
      <c r="T129"/>
      <c r="U129" s="31"/>
      <c r="V129" s="31"/>
      <c r="W129" s="31"/>
      <c r="Y129" s="32"/>
      <c r="Z129" s="5"/>
    </row>
    <row r="130" spans="1:26" x14ac:dyDescent="0.35">
      <c r="A130" s="8">
        <v>127</v>
      </c>
      <c r="B130" s="23" t="s">
        <v>594</v>
      </c>
      <c r="C130" s="8" t="s">
        <v>595</v>
      </c>
      <c r="D130" s="92" t="s">
        <v>985</v>
      </c>
      <c r="E130" s="23" t="s">
        <v>742</v>
      </c>
      <c r="F130" s="8" t="s">
        <v>743</v>
      </c>
      <c r="G130" s="53" t="s">
        <v>985</v>
      </c>
      <c r="H130" s="23" t="s">
        <v>807</v>
      </c>
      <c r="I130" s="23" t="s">
        <v>745</v>
      </c>
      <c r="J130" s="91" t="s">
        <v>985</v>
      </c>
      <c r="K130" s="5" t="s">
        <v>1029</v>
      </c>
      <c r="L130" s="8" t="s">
        <v>1130</v>
      </c>
      <c r="T130"/>
      <c r="U130" s="31"/>
      <c r="V130" s="31"/>
      <c r="W130" s="31"/>
      <c r="Y130" s="32"/>
      <c r="Z130" s="5"/>
    </row>
    <row r="131" spans="1:26" x14ac:dyDescent="0.35">
      <c r="A131" s="8">
        <v>128</v>
      </c>
      <c r="B131" s="23" t="s">
        <v>601</v>
      </c>
      <c r="C131" s="8" t="s">
        <v>602</v>
      </c>
      <c r="D131" s="92" t="s">
        <v>985</v>
      </c>
      <c r="E131" s="23" t="s">
        <v>746</v>
      </c>
      <c r="F131" s="8" t="s">
        <v>747</v>
      </c>
      <c r="G131" s="53" t="s">
        <v>985</v>
      </c>
      <c r="H131" s="23" t="s">
        <v>808</v>
      </c>
      <c r="I131" s="23" t="s">
        <v>749</v>
      </c>
      <c r="J131" s="91" t="s">
        <v>985</v>
      </c>
      <c r="K131" s="5" t="s">
        <v>1029</v>
      </c>
      <c r="L131" s="8" t="s">
        <v>1131</v>
      </c>
      <c r="T131"/>
      <c r="U131" s="31"/>
      <c r="V131" s="31"/>
      <c r="W131" s="31"/>
      <c r="Y131" s="32"/>
      <c r="Z131" s="5"/>
    </row>
    <row r="132" spans="1:26" x14ac:dyDescent="0.35">
      <c r="A132" s="8">
        <v>129</v>
      </c>
      <c r="B132" s="23" t="s">
        <v>609</v>
      </c>
      <c r="C132" s="8" t="s">
        <v>610</v>
      </c>
      <c r="D132" s="92" t="s">
        <v>985</v>
      </c>
      <c r="E132" s="23" t="s">
        <v>752</v>
      </c>
      <c r="F132" s="8" t="s">
        <v>753</v>
      </c>
      <c r="G132" s="53" t="s">
        <v>985</v>
      </c>
      <c r="H132" s="23" t="s">
        <v>809</v>
      </c>
      <c r="I132" s="23" t="s">
        <v>756</v>
      </c>
      <c r="J132" s="91" t="s">
        <v>985</v>
      </c>
      <c r="K132" s="5" t="s">
        <v>1029</v>
      </c>
      <c r="L132" s="8" t="s">
        <v>1132</v>
      </c>
      <c r="T132"/>
      <c r="U132" s="31"/>
      <c r="V132" s="31"/>
      <c r="W132" s="31"/>
      <c r="Y132" s="32"/>
      <c r="Z132" s="5"/>
    </row>
    <row r="133" spans="1:26" x14ac:dyDescent="0.35">
      <c r="A133" s="8">
        <v>130</v>
      </c>
      <c r="B133" s="23" t="s">
        <v>616</v>
      </c>
      <c r="C133" s="8" t="s">
        <v>617</v>
      </c>
      <c r="D133" s="92" t="s">
        <v>985</v>
      </c>
      <c r="E133" s="23" t="s">
        <v>757</v>
      </c>
      <c r="F133" s="8" t="s">
        <v>758</v>
      </c>
      <c r="G133" s="53" t="s">
        <v>985</v>
      </c>
      <c r="H133" s="23" t="s">
        <v>810</v>
      </c>
      <c r="I133" s="23" t="s">
        <v>760</v>
      </c>
      <c r="J133" s="91" t="s">
        <v>985</v>
      </c>
      <c r="K133" s="5" t="s">
        <v>1029</v>
      </c>
      <c r="L133" s="8" t="s">
        <v>1133</v>
      </c>
      <c r="T133"/>
      <c r="U133" s="31"/>
      <c r="V133" s="31"/>
      <c r="W133" s="31"/>
      <c r="Y133" s="32"/>
      <c r="Z133" s="5"/>
    </row>
    <row r="134" spans="1:26" x14ac:dyDescent="0.35">
      <c r="A134" s="8">
        <v>131</v>
      </c>
      <c r="B134" s="23" t="s">
        <v>620</v>
      </c>
      <c r="C134" s="8" t="s">
        <v>621</v>
      </c>
      <c r="D134" s="92" t="s">
        <v>985</v>
      </c>
      <c r="E134" s="23" t="s">
        <v>761</v>
      </c>
      <c r="F134" s="8" t="s">
        <v>762</v>
      </c>
      <c r="G134" s="53" t="s">
        <v>985</v>
      </c>
      <c r="H134" s="23" t="s">
        <v>811</v>
      </c>
      <c r="I134" s="23" t="s">
        <v>764</v>
      </c>
      <c r="J134" s="91" t="s">
        <v>985</v>
      </c>
      <c r="K134" s="5" t="s">
        <v>1029</v>
      </c>
      <c r="L134" s="8" t="s">
        <v>1134</v>
      </c>
      <c r="T134"/>
      <c r="U134" s="31"/>
      <c r="V134" s="31"/>
      <c r="W134" s="31"/>
      <c r="Y134" s="32"/>
      <c r="Z134" s="5"/>
    </row>
    <row r="135" spans="1:26" x14ac:dyDescent="0.35">
      <c r="A135" s="8">
        <v>132</v>
      </c>
      <c r="B135" s="23" t="s">
        <v>624</v>
      </c>
      <c r="C135" s="8" t="s">
        <v>625</v>
      </c>
      <c r="D135" s="92" t="s">
        <v>985</v>
      </c>
      <c r="E135" s="23" t="s">
        <v>765</v>
      </c>
      <c r="F135" s="8" t="s">
        <v>766</v>
      </c>
      <c r="G135" s="53" t="s">
        <v>985</v>
      </c>
      <c r="H135" s="23" t="s">
        <v>812</v>
      </c>
      <c r="I135" s="23" t="s">
        <v>768</v>
      </c>
      <c r="J135" s="91" t="s">
        <v>985</v>
      </c>
      <c r="K135" s="5" t="s">
        <v>1029</v>
      </c>
      <c r="L135" s="8" t="s">
        <v>1135</v>
      </c>
      <c r="T135"/>
      <c r="U135" s="31"/>
      <c r="V135" s="31"/>
      <c r="W135" s="31"/>
      <c r="Y135" s="32"/>
      <c r="Z135" s="5"/>
    </row>
    <row r="136" spans="1:26" x14ac:dyDescent="0.35">
      <c r="A136" s="8">
        <v>133</v>
      </c>
      <c r="B136" s="23" t="s">
        <v>628</v>
      </c>
      <c r="C136" s="8" t="s">
        <v>629</v>
      </c>
      <c r="D136" s="92" t="s">
        <v>985</v>
      </c>
      <c r="E136" s="23" t="s">
        <v>769</v>
      </c>
      <c r="F136" s="8" t="s">
        <v>770</v>
      </c>
      <c r="G136" s="53" t="s">
        <v>985</v>
      </c>
      <c r="H136" s="23" t="s">
        <v>813</v>
      </c>
      <c r="I136" s="23" t="s">
        <v>772</v>
      </c>
      <c r="J136" s="91" t="s">
        <v>985</v>
      </c>
      <c r="K136" s="5" t="s">
        <v>1029</v>
      </c>
      <c r="L136" s="8" t="s">
        <v>1136</v>
      </c>
      <c r="T136"/>
      <c r="U136" s="31"/>
      <c r="V136" s="31"/>
      <c r="W136" s="31"/>
      <c r="Y136" s="32"/>
      <c r="Z136" s="5"/>
    </row>
    <row r="137" spans="1:26" x14ac:dyDescent="0.35">
      <c r="A137" s="8">
        <v>134</v>
      </c>
      <c r="B137" s="23" t="s">
        <v>632</v>
      </c>
      <c r="C137" s="8" t="s">
        <v>633</v>
      </c>
      <c r="D137" s="92" t="s">
        <v>985</v>
      </c>
      <c r="E137" s="23" t="s">
        <v>773</v>
      </c>
      <c r="F137" s="8" t="s">
        <v>774</v>
      </c>
      <c r="G137" s="53" t="s">
        <v>985</v>
      </c>
      <c r="H137" s="23" t="s">
        <v>814</v>
      </c>
      <c r="I137" s="23" t="s">
        <v>776</v>
      </c>
      <c r="J137" s="91" t="s">
        <v>985</v>
      </c>
      <c r="K137" s="5" t="s">
        <v>1029</v>
      </c>
      <c r="L137" s="8" t="s">
        <v>1137</v>
      </c>
      <c r="T137"/>
      <c r="U137" s="31"/>
      <c r="V137" s="31"/>
      <c r="W137" s="31"/>
      <c r="Y137" s="32"/>
      <c r="Z137" s="5"/>
    </row>
    <row r="138" spans="1:26" x14ac:dyDescent="0.35">
      <c r="A138" s="8">
        <v>135</v>
      </c>
      <c r="B138" s="23" t="s">
        <v>636</v>
      </c>
      <c r="C138" s="8" t="s">
        <v>637</v>
      </c>
      <c r="D138" s="92" t="s">
        <v>985</v>
      </c>
      <c r="E138" s="23" t="s">
        <v>777</v>
      </c>
      <c r="F138" s="8" t="s">
        <v>778</v>
      </c>
      <c r="G138" s="53" t="s">
        <v>985</v>
      </c>
      <c r="H138" s="23" t="s">
        <v>815</v>
      </c>
      <c r="I138" s="23" t="s">
        <v>780</v>
      </c>
      <c r="J138" s="91" t="s">
        <v>985</v>
      </c>
      <c r="K138" s="5" t="s">
        <v>1029</v>
      </c>
      <c r="L138" s="8" t="s">
        <v>1138</v>
      </c>
      <c r="T138"/>
      <c r="U138" s="31"/>
      <c r="V138" s="31"/>
      <c r="W138" s="31"/>
      <c r="Y138" s="32"/>
      <c r="Z138" s="5"/>
    </row>
    <row r="139" spans="1:26" x14ac:dyDescent="0.35">
      <c r="A139" s="8">
        <v>136</v>
      </c>
      <c r="B139" s="23" t="s">
        <v>640</v>
      </c>
      <c r="C139" s="8" t="s">
        <v>641</v>
      </c>
      <c r="D139" s="92" t="s">
        <v>985</v>
      </c>
      <c r="E139" s="23" t="s">
        <v>781</v>
      </c>
      <c r="F139" s="8" t="s">
        <v>782</v>
      </c>
      <c r="G139" s="53" t="s">
        <v>985</v>
      </c>
      <c r="H139" s="23" t="s">
        <v>816</v>
      </c>
      <c r="I139" s="23" t="s">
        <v>784</v>
      </c>
      <c r="J139" s="91" t="s">
        <v>985</v>
      </c>
      <c r="K139" s="5" t="s">
        <v>1029</v>
      </c>
      <c r="L139" s="8" t="s">
        <v>1139</v>
      </c>
      <c r="T139"/>
      <c r="U139" s="31"/>
      <c r="V139" s="31"/>
      <c r="W139" s="31"/>
      <c r="Y139" s="32"/>
      <c r="Z139" s="5"/>
    </row>
    <row r="140" spans="1:26" x14ac:dyDescent="0.35">
      <c r="A140" s="8">
        <v>137</v>
      </c>
      <c r="B140" s="23" t="s">
        <v>646</v>
      </c>
      <c r="C140" s="8" t="s">
        <v>647</v>
      </c>
      <c r="D140" s="92" t="s">
        <v>985</v>
      </c>
      <c r="E140" s="23" t="s">
        <v>785</v>
      </c>
      <c r="F140" s="8" t="s">
        <v>786</v>
      </c>
      <c r="G140" s="53" t="s">
        <v>985</v>
      </c>
      <c r="H140" s="23" t="s">
        <v>817</v>
      </c>
      <c r="I140" s="23" t="s">
        <v>788</v>
      </c>
      <c r="J140" s="91" t="s">
        <v>985</v>
      </c>
      <c r="K140" s="5" t="s">
        <v>1029</v>
      </c>
      <c r="L140" s="8" t="s">
        <v>1140</v>
      </c>
      <c r="T140"/>
      <c r="U140" s="31"/>
      <c r="V140" s="31"/>
      <c r="W140" s="31"/>
      <c r="Y140" s="32"/>
      <c r="Z140" s="5"/>
    </row>
    <row r="141" spans="1:26" x14ac:dyDescent="0.35">
      <c r="A141" s="8">
        <v>138</v>
      </c>
      <c r="B141" s="23" t="s">
        <v>652</v>
      </c>
      <c r="C141" s="8" t="s">
        <v>653</v>
      </c>
      <c r="D141" s="92" t="s">
        <v>985</v>
      </c>
      <c r="E141" s="23" t="s">
        <v>818</v>
      </c>
      <c r="F141" s="25" t="s">
        <v>819</v>
      </c>
      <c r="G141" s="53" t="s">
        <v>985</v>
      </c>
      <c r="H141" s="23" t="s">
        <v>820</v>
      </c>
      <c r="I141" s="26" t="s">
        <v>821</v>
      </c>
      <c r="J141" s="91" t="s">
        <v>985</v>
      </c>
      <c r="K141" s="5" t="s">
        <v>1029</v>
      </c>
      <c r="L141" s="8" t="s">
        <v>1141</v>
      </c>
      <c r="T141"/>
      <c r="U141" s="31"/>
      <c r="V141" s="31"/>
      <c r="W141" s="31"/>
      <c r="Y141" s="32"/>
      <c r="Z141" s="5"/>
    </row>
    <row r="142" spans="1:26" x14ac:dyDescent="0.35">
      <c r="A142" s="8">
        <v>139</v>
      </c>
      <c r="B142" s="23" t="s">
        <v>658</v>
      </c>
      <c r="C142" s="8" t="s">
        <v>659</v>
      </c>
      <c r="D142" s="92" t="s">
        <v>985</v>
      </c>
      <c r="E142" s="23" t="s">
        <v>822</v>
      </c>
      <c r="F142" s="25" t="s">
        <v>823</v>
      </c>
      <c r="G142" s="53" t="s">
        <v>985</v>
      </c>
      <c r="H142" s="23" t="s">
        <v>824</v>
      </c>
      <c r="I142" s="26" t="s">
        <v>825</v>
      </c>
      <c r="J142" s="91" t="s">
        <v>985</v>
      </c>
      <c r="K142" s="5" t="s">
        <v>1029</v>
      </c>
      <c r="L142" s="8" t="s">
        <v>1142</v>
      </c>
      <c r="T142"/>
      <c r="U142" s="31"/>
      <c r="V142" s="31"/>
      <c r="W142" s="31"/>
      <c r="Y142" s="32"/>
      <c r="Z142" s="5"/>
    </row>
    <row r="143" spans="1:26" x14ac:dyDescent="0.35">
      <c r="A143" s="8">
        <v>140</v>
      </c>
      <c r="B143" s="23" t="s">
        <v>666</v>
      </c>
      <c r="C143" s="8" t="s">
        <v>667</v>
      </c>
      <c r="D143" s="92" t="s">
        <v>985</v>
      </c>
      <c r="E143" s="23" t="s">
        <v>826</v>
      </c>
      <c r="F143" s="25" t="s">
        <v>827</v>
      </c>
      <c r="G143" s="53" t="s">
        <v>985</v>
      </c>
      <c r="H143" s="23" t="s">
        <v>828</v>
      </c>
      <c r="I143" s="26" t="s">
        <v>829</v>
      </c>
      <c r="J143" s="91" t="s">
        <v>985</v>
      </c>
      <c r="K143" s="5" t="s">
        <v>1029</v>
      </c>
      <c r="L143" s="8" t="s">
        <v>1143</v>
      </c>
      <c r="T143"/>
      <c r="U143" s="31"/>
      <c r="V143" s="31"/>
      <c r="W143" s="31"/>
      <c r="Y143" s="32"/>
      <c r="Z143" s="5"/>
    </row>
    <row r="144" spans="1:26" x14ac:dyDescent="0.35">
      <c r="A144" s="8">
        <v>141</v>
      </c>
      <c r="B144" s="23" t="s">
        <v>830</v>
      </c>
      <c r="C144" s="27" t="s">
        <v>831</v>
      </c>
      <c r="D144" s="92" t="s">
        <v>985</v>
      </c>
      <c r="E144" s="23" t="s">
        <v>832</v>
      </c>
      <c r="F144" s="25" t="s">
        <v>833</v>
      </c>
      <c r="G144" s="53" t="s">
        <v>985</v>
      </c>
      <c r="H144" s="23" t="s">
        <v>834</v>
      </c>
      <c r="I144" s="26" t="s">
        <v>835</v>
      </c>
      <c r="J144" s="91" t="s">
        <v>985</v>
      </c>
      <c r="K144" s="5" t="s">
        <v>1029</v>
      </c>
      <c r="L144" s="8" t="s">
        <v>1144</v>
      </c>
      <c r="T144"/>
      <c r="U144" s="31"/>
      <c r="V144" s="31"/>
      <c r="W144" s="31"/>
      <c r="Y144" s="32"/>
      <c r="Z144" s="5"/>
    </row>
    <row r="145" spans="1:26" x14ac:dyDescent="0.35">
      <c r="A145" s="8">
        <v>142</v>
      </c>
      <c r="B145" s="23" t="s">
        <v>836</v>
      </c>
      <c r="C145" s="27" t="s">
        <v>837</v>
      </c>
      <c r="D145" s="92" t="s">
        <v>985</v>
      </c>
      <c r="E145" s="23" t="s">
        <v>838</v>
      </c>
      <c r="F145" s="25" t="s">
        <v>839</v>
      </c>
      <c r="G145" s="53" t="s">
        <v>985</v>
      </c>
      <c r="H145" s="23" t="s">
        <v>840</v>
      </c>
      <c r="I145" s="26" t="s">
        <v>841</v>
      </c>
      <c r="J145" s="91" t="s">
        <v>985</v>
      </c>
      <c r="K145" s="5" t="s">
        <v>1029</v>
      </c>
      <c r="L145" s="8" t="s">
        <v>1145</v>
      </c>
      <c r="T145"/>
      <c r="U145" s="31"/>
      <c r="V145" s="31"/>
      <c r="W145" s="31"/>
      <c r="Y145" s="32"/>
      <c r="Z145" s="5"/>
    </row>
    <row r="146" spans="1:26" x14ac:dyDescent="0.35">
      <c r="A146" s="8">
        <v>143</v>
      </c>
      <c r="B146" s="23" t="s">
        <v>842</v>
      </c>
      <c r="C146" s="27" t="s">
        <v>843</v>
      </c>
      <c r="D146" s="92" t="s">
        <v>985</v>
      </c>
      <c r="E146" s="23" t="s">
        <v>844</v>
      </c>
      <c r="F146" s="25" t="s">
        <v>845</v>
      </c>
      <c r="G146" s="53" t="s">
        <v>985</v>
      </c>
      <c r="H146" s="23" t="s">
        <v>846</v>
      </c>
      <c r="I146" s="26" t="s">
        <v>847</v>
      </c>
      <c r="J146" s="91" t="s">
        <v>985</v>
      </c>
      <c r="K146" s="5" t="s">
        <v>1029</v>
      </c>
      <c r="L146" s="8" t="s">
        <v>1146</v>
      </c>
      <c r="T146"/>
      <c r="U146" s="31"/>
      <c r="V146" s="31"/>
      <c r="W146" s="31"/>
      <c r="Y146" s="32"/>
      <c r="Z146" s="5"/>
    </row>
    <row r="147" spans="1:26" x14ac:dyDescent="0.35">
      <c r="A147" s="8">
        <v>144</v>
      </c>
      <c r="B147" s="23" t="s">
        <v>848</v>
      </c>
      <c r="C147" s="27" t="s">
        <v>849</v>
      </c>
      <c r="D147" s="92" t="s">
        <v>985</v>
      </c>
      <c r="E147" s="23" t="s">
        <v>850</v>
      </c>
      <c r="F147" s="25" t="s">
        <v>851</v>
      </c>
      <c r="G147" s="53" t="s">
        <v>985</v>
      </c>
      <c r="H147" s="23" t="s">
        <v>852</v>
      </c>
      <c r="I147" s="26" t="s">
        <v>853</v>
      </c>
      <c r="J147" s="91" t="s">
        <v>985</v>
      </c>
      <c r="K147" s="5" t="s">
        <v>1029</v>
      </c>
      <c r="L147" s="8" t="s">
        <v>1147</v>
      </c>
      <c r="T147"/>
      <c r="U147" s="31"/>
      <c r="V147" s="31"/>
      <c r="W147" s="31"/>
      <c r="Y147" s="32"/>
      <c r="Z147" s="5"/>
    </row>
    <row r="148" spans="1:26" x14ac:dyDescent="0.35">
      <c r="A148" s="8">
        <v>145</v>
      </c>
      <c r="B148" s="23" t="s">
        <v>854</v>
      </c>
      <c r="C148" s="27" t="s">
        <v>855</v>
      </c>
      <c r="D148" s="92" t="s">
        <v>985</v>
      </c>
      <c r="E148" s="23" t="s">
        <v>856</v>
      </c>
      <c r="F148" s="25" t="s">
        <v>857</v>
      </c>
      <c r="G148" s="53" t="s">
        <v>985</v>
      </c>
      <c r="H148" s="23" t="s">
        <v>858</v>
      </c>
      <c r="I148" s="26" t="s">
        <v>859</v>
      </c>
      <c r="J148" s="91" t="s">
        <v>985</v>
      </c>
      <c r="K148" s="5" t="s">
        <v>1029</v>
      </c>
      <c r="L148" s="8" t="s">
        <v>1148</v>
      </c>
      <c r="T148"/>
      <c r="U148" s="31"/>
      <c r="V148" s="31"/>
      <c r="W148" s="31"/>
      <c r="Y148" s="32"/>
      <c r="Z148" s="5"/>
    </row>
    <row r="149" spans="1:26" x14ac:dyDescent="0.35">
      <c r="A149" s="8">
        <v>146</v>
      </c>
      <c r="B149" s="23" t="s">
        <v>675</v>
      </c>
      <c r="C149" s="8" t="s">
        <v>676</v>
      </c>
      <c r="D149" s="92" t="s">
        <v>985</v>
      </c>
      <c r="E149" s="23" t="s">
        <v>860</v>
      </c>
      <c r="F149" s="25" t="s">
        <v>861</v>
      </c>
      <c r="G149" s="53" t="s">
        <v>985</v>
      </c>
      <c r="H149" s="23" t="s">
        <v>862</v>
      </c>
      <c r="I149" s="26" t="s">
        <v>863</v>
      </c>
      <c r="J149" s="91" t="s">
        <v>985</v>
      </c>
      <c r="K149" s="5" t="s">
        <v>1029</v>
      </c>
      <c r="L149" s="8" t="s">
        <v>1149</v>
      </c>
      <c r="T149"/>
      <c r="U149" s="31"/>
      <c r="V149" s="31"/>
      <c r="W149" s="31"/>
      <c r="Y149" s="32"/>
      <c r="Z149" s="5"/>
    </row>
    <row r="150" spans="1:26" x14ac:dyDescent="0.35">
      <c r="A150" s="8">
        <v>147</v>
      </c>
      <c r="B150" s="23" t="s">
        <v>680</v>
      </c>
      <c r="C150" s="8" t="s">
        <v>681</v>
      </c>
      <c r="D150" s="92" t="s">
        <v>985</v>
      </c>
      <c r="E150" s="23" t="s">
        <v>864</v>
      </c>
      <c r="F150" s="25" t="s">
        <v>865</v>
      </c>
      <c r="G150" s="53" t="s">
        <v>985</v>
      </c>
      <c r="H150" s="23" t="s">
        <v>866</v>
      </c>
      <c r="I150" s="26" t="s">
        <v>867</v>
      </c>
      <c r="J150" s="91" t="s">
        <v>985</v>
      </c>
      <c r="K150" s="5" t="s">
        <v>1029</v>
      </c>
      <c r="L150" s="8" t="s">
        <v>1150</v>
      </c>
      <c r="T150"/>
      <c r="U150" s="31"/>
      <c r="V150" s="31"/>
      <c r="W150" s="31"/>
      <c r="Y150" s="32"/>
      <c r="Z150" s="5"/>
    </row>
    <row r="151" spans="1:26" x14ac:dyDescent="0.35">
      <c r="A151" s="8">
        <v>148</v>
      </c>
      <c r="B151" s="23" t="s">
        <v>684</v>
      </c>
      <c r="C151" s="8" t="s">
        <v>685</v>
      </c>
      <c r="D151" s="92" t="s">
        <v>985</v>
      </c>
      <c r="E151" s="23" t="s">
        <v>868</v>
      </c>
      <c r="F151" s="25" t="s">
        <v>869</v>
      </c>
      <c r="G151" s="53" t="s">
        <v>985</v>
      </c>
      <c r="H151" s="23" t="s">
        <v>870</v>
      </c>
      <c r="I151" s="26" t="s">
        <v>871</v>
      </c>
      <c r="J151" s="91" t="s">
        <v>985</v>
      </c>
      <c r="K151" s="5" t="s">
        <v>1029</v>
      </c>
      <c r="L151" s="8" t="s">
        <v>1151</v>
      </c>
      <c r="T151"/>
      <c r="U151" s="31"/>
      <c r="V151" s="31"/>
      <c r="W151" s="31"/>
      <c r="Y151" s="32"/>
      <c r="Z151" s="5"/>
    </row>
    <row r="152" spans="1:26" x14ac:dyDescent="0.35">
      <c r="A152" s="8">
        <v>149</v>
      </c>
      <c r="B152" s="23" t="s">
        <v>688</v>
      </c>
      <c r="C152" s="8" t="s">
        <v>689</v>
      </c>
      <c r="D152" s="92" t="s">
        <v>985</v>
      </c>
      <c r="E152" s="23" t="s">
        <v>872</v>
      </c>
      <c r="F152" s="25" t="s">
        <v>873</v>
      </c>
      <c r="G152" s="53" t="s">
        <v>985</v>
      </c>
      <c r="H152" s="23" t="s">
        <v>874</v>
      </c>
      <c r="I152" s="26" t="s">
        <v>875</v>
      </c>
      <c r="J152" s="91" t="s">
        <v>985</v>
      </c>
      <c r="K152" s="5" t="s">
        <v>1029</v>
      </c>
      <c r="L152" s="8" t="s">
        <v>1152</v>
      </c>
      <c r="T152"/>
      <c r="U152" s="31"/>
      <c r="V152" s="31"/>
      <c r="W152" s="31"/>
      <c r="Y152" s="32"/>
      <c r="Z152" s="5"/>
    </row>
    <row r="153" spans="1:26" x14ac:dyDescent="0.35">
      <c r="A153" s="8">
        <v>150</v>
      </c>
      <c r="B153" s="23" t="s">
        <v>750</v>
      </c>
      <c r="C153" s="8" t="s">
        <v>751</v>
      </c>
      <c r="D153" s="92" t="s">
        <v>985</v>
      </c>
      <c r="E153" s="23" t="s">
        <v>876</v>
      </c>
      <c r="F153" s="25" t="s">
        <v>877</v>
      </c>
      <c r="G153" s="53" t="s">
        <v>985</v>
      </c>
      <c r="H153" s="23" t="s">
        <v>878</v>
      </c>
      <c r="I153" s="26" t="s">
        <v>879</v>
      </c>
      <c r="J153" s="91" t="s">
        <v>985</v>
      </c>
      <c r="K153" s="5" t="s">
        <v>1029</v>
      </c>
      <c r="L153" s="8" t="s">
        <v>1153</v>
      </c>
      <c r="T153"/>
      <c r="U153" s="31"/>
      <c r="V153" s="31"/>
      <c r="W153" s="31"/>
      <c r="Y153" s="32"/>
      <c r="Z153" s="5"/>
    </row>
    <row r="154" spans="1:26" x14ac:dyDescent="0.35">
      <c r="A154" s="8">
        <v>151</v>
      </c>
      <c r="B154" s="23" t="s">
        <v>691</v>
      </c>
      <c r="C154" s="8" t="s">
        <v>692</v>
      </c>
      <c r="D154" s="92" t="s">
        <v>985</v>
      </c>
      <c r="E154" s="23" t="s">
        <v>880</v>
      </c>
      <c r="F154" s="25" t="s">
        <v>881</v>
      </c>
      <c r="G154" s="53" t="s">
        <v>985</v>
      </c>
      <c r="H154" s="23" t="s">
        <v>882</v>
      </c>
      <c r="I154" s="26" t="s">
        <v>883</v>
      </c>
      <c r="J154" s="91" t="s">
        <v>985</v>
      </c>
      <c r="K154" s="5" t="s">
        <v>1029</v>
      </c>
      <c r="L154" s="8" t="s">
        <v>1154</v>
      </c>
      <c r="T154"/>
      <c r="U154" s="31"/>
      <c r="V154" s="31"/>
      <c r="W154" s="31"/>
      <c r="Y154" s="32"/>
      <c r="Z154" s="5"/>
    </row>
    <row r="155" spans="1:26" x14ac:dyDescent="0.35">
      <c r="A155" s="8">
        <v>152</v>
      </c>
      <c r="B155" s="23" t="s">
        <v>694</v>
      </c>
      <c r="C155" s="8" t="s">
        <v>695</v>
      </c>
      <c r="D155" s="92" t="s">
        <v>985</v>
      </c>
      <c r="E155" s="23" t="s">
        <v>884</v>
      </c>
      <c r="F155" s="25" t="s">
        <v>885</v>
      </c>
      <c r="G155" s="53" t="s">
        <v>985</v>
      </c>
      <c r="H155" s="23" t="s">
        <v>886</v>
      </c>
      <c r="I155" s="26" t="s">
        <v>887</v>
      </c>
      <c r="J155" s="91" t="s">
        <v>985</v>
      </c>
      <c r="K155" s="5" t="s">
        <v>1029</v>
      </c>
      <c r="L155" s="8" t="s">
        <v>1155</v>
      </c>
      <c r="T155"/>
      <c r="U155" s="31"/>
      <c r="V155" s="31"/>
      <c r="W155" s="31"/>
      <c r="Y155" s="32"/>
      <c r="Z155" s="5"/>
    </row>
    <row r="156" spans="1:26" x14ac:dyDescent="0.35">
      <c r="A156" s="8">
        <v>153</v>
      </c>
      <c r="B156" s="23" t="s">
        <v>698</v>
      </c>
      <c r="C156" s="8" t="s">
        <v>699</v>
      </c>
      <c r="D156" s="92" t="s">
        <v>985</v>
      </c>
      <c r="E156" s="23" t="s">
        <v>888</v>
      </c>
      <c r="F156" s="25" t="s">
        <v>889</v>
      </c>
      <c r="G156" s="53" t="s">
        <v>985</v>
      </c>
      <c r="H156" s="23" t="s">
        <v>890</v>
      </c>
      <c r="I156" s="26" t="s">
        <v>891</v>
      </c>
      <c r="J156" s="91" t="s">
        <v>985</v>
      </c>
      <c r="K156" s="5" t="s">
        <v>1029</v>
      </c>
      <c r="L156" s="8" t="s">
        <v>1156</v>
      </c>
      <c r="T156"/>
      <c r="U156" s="31"/>
      <c r="V156" s="31"/>
      <c r="W156" s="31"/>
      <c r="Y156" s="32"/>
      <c r="Z156" s="5"/>
    </row>
    <row r="157" spans="1:26" x14ac:dyDescent="0.35">
      <c r="A157" s="8">
        <v>154</v>
      </c>
      <c r="B157" s="23" t="s">
        <v>702</v>
      </c>
      <c r="C157" s="8" t="s">
        <v>703</v>
      </c>
      <c r="D157" s="92" t="s">
        <v>985</v>
      </c>
      <c r="E157" s="23" t="s">
        <v>892</v>
      </c>
      <c r="F157" s="25" t="s">
        <v>893</v>
      </c>
      <c r="G157" s="53" t="s">
        <v>985</v>
      </c>
      <c r="H157" s="23" t="s">
        <v>894</v>
      </c>
      <c r="I157" s="26" t="s">
        <v>895</v>
      </c>
      <c r="J157" s="91" t="s">
        <v>985</v>
      </c>
      <c r="K157" s="5" t="s">
        <v>1029</v>
      </c>
      <c r="L157" s="8" t="s">
        <v>1157</v>
      </c>
      <c r="T157"/>
      <c r="U157" s="31"/>
      <c r="V157" s="31"/>
      <c r="W157" s="31"/>
      <c r="Y157" s="32"/>
      <c r="Z157" s="5"/>
    </row>
    <row r="158" spans="1:26" x14ac:dyDescent="0.35">
      <c r="A158" s="8">
        <v>155</v>
      </c>
      <c r="B158" s="23" t="s">
        <v>706</v>
      </c>
      <c r="C158" s="8" t="s">
        <v>707</v>
      </c>
      <c r="D158" s="92" t="s">
        <v>985</v>
      </c>
      <c r="E158" s="23" t="s">
        <v>896</v>
      </c>
      <c r="F158" s="25" t="s">
        <v>897</v>
      </c>
      <c r="G158" s="53" t="s">
        <v>985</v>
      </c>
      <c r="H158" s="23" t="s">
        <v>898</v>
      </c>
      <c r="I158" s="26" t="s">
        <v>899</v>
      </c>
      <c r="J158" s="91" t="s">
        <v>985</v>
      </c>
      <c r="K158" s="5" t="s">
        <v>1029</v>
      </c>
      <c r="L158" s="8" t="s">
        <v>1158</v>
      </c>
      <c r="T158"/>
      <c r="U158" s="31"/>
      <c r="V158" s="31"/>
      <c r="W158" s="31"/>
      <c r="Y158" s="32"/>
      <c r="Z158" s="5"/>
    </row>
    <row r="159" spans="1:26" x14ac:dyDescent="0.35">
      <c r="A159" s="8">
        <v>156</v>
      </c>
      <c r="B159" s="23" t="s">
        <v>710</v>
      </c>
      <c r="C159" s="8" t="s">
        <v>711</v>
      </c>
      <c r="D159" s="92" t="s">
        <v>985</v>
      </c>
      <c r="E159" s="23" t="s">
        <v>900</v>
      </c>
      <c r="F159" s="25" t="s">
        <v>901</v>
      </c>
      <c r="G159" s="53" t="s">
        <v>985</v>
      </c>
      <c r="H159" s="23" t="s">
        <v>902</v>
      </c>
      <c r="I159" s="26" t="s">
        <v>903</v>
      </c>
      <c r="J159" s="91" t="s">
        <v>985</v>
      </c>
      <c r="K159" s="5" t="s">
        <v>1029</v>
      </c>
      <c r="L159" s="8" t="s">
        <v>1159</v>
      </c>
      <c r="T159"/>
      <c r="U159" s="31"/>
      <c r="V159" s="31"/>
      <c r="W159" s="31"/>
      <c r="Y159" s="32"/>
      <c r="Z159" s="5"/>
    </row>
    <row r="160" spans="1:26" x14ac:dyDescent="0.35">
      <c r="A160" s="8">
        <v>157</v>
      </c>
      <c r="B160" s="23" t="s">
        <v>714</v>
      </c>
      <c r="C160" s="8" t="s">
        <v>715</v>
      </c>
      <c r="D160" s="92" t="s">
        <v>985</v>
      </c>
      <c r="E160" s="23" t="s">
        <v>904</v>
      </c>
      <c r="F160" s="25" t="s">
        <v>905</v>
      </c>
      <c r="G160" s="53" t="s">
        <v>985</v>
      </c>
      <c r="H160" s="23" t="s">
        <v>906</v>
      </c>
      <c r="I160" s="26" t="s">
        <v>907</v>
      </c>
      <c r="J160" s="91" t="s">
        <v>985</v>
      </c>
      <c r="K160" s="5" t="s">
        <v>1029</v>
      </c>
      <c r="L160" s="8" t="s">
        <v>1160</v>
      </c>
      <c r="T160"/>
      <c r="U160" s="31"/>
      <c r="V160" s="31"/>
      <c r="W160" s="31"/>
      <c r="Y160" s="32"/>
      <c r="Z160" s="5"/>
    </row>
    <row r="161" spans="1:26" x14ac:dyDescent="0.35">
      <c r="A161" s="8">
        <v>158</v>
      </c>
      <c r="B161" s="23" t="s">
        <v>718</v>
      </c>
      <c r="C161" s="8" t="s">
        <v>719</v>
      </c>
      <c r="D161" s="92" t="s">
        <v>985</v>
      </c>
      <c r="E161" s="23" t="s">
        <v>789</v>
      </c>
      <c r="F161" s="8" t="s">
        <v>790</v>
      </c>
      <c r="G161" s="53" t="s">
        <v>985</v>
      </c>
      <c r="H161" s="23" t="s">
        <v>908</v>
      </c>
      <c r="I161" s="23" t="s">
        <v>792</v>
      </c>
      <c r="J161" s="91" t="s">
        <v>985</v>
      </c>
      <c r="K161" s="5" t="s">
        <v>1029</v>
      </c>
      <c r="L161" s="8" t="s">
        <v>1161</v>
      </c>
      <c r="T161"/>
      <c r="U161" s="31"/>
      <c r="V161" s="31"/>
      <c r="W161" s="31"/>
      <c r="Y161" s="32"/>
      <c r="Z161" s="5"/>
    </row>
    <row r="162" spans="1:26" x14ac:dyDescent="0.35">
      <c r="A162" s="8">
        <v>159</v>
      </c>
      <c r="B162" s="23" t="s">
        <v>722</v>
      </c>
      <c r="C162" s="8" t="s">
        <v>723</v>
      </c>
      <c r="D162" s="92" t="s">
        <v>985</v>
      </c>
      <c r="E162" s="23" t="s">
        <v>793</v>
      </c>
      <c r="F162" s="8" t="s">
        <v>794</v>
      </c>
      <c r="G162" s="53" t="s">
        <v>985</v>
      </c>
      <c r="H162" s="23" t="s">
        <v>909</v>
      </c>
      <c r="I162" s="23" t="s">
        <v>796</v>
      </c>
      <c r="J162" s="91" t="s">
        <v>985</v>
      </c>
      <c r="K162" s="5" t="s">
        <v>1029</v>
      </c>
      <c r="L162" s="8" t="s">
        <v>1162</v>
      </c>
      <c r="T162"/>
      <c r="U162" s="31"/>
      <c r="V162" s="31"/>
      <c r="W162" s="31"/>
      <c r="Y162" s="32"/>
      <c r="Z162" s="5"/>
    </row>
    <row r="163" spans="1:26" x14ac:dyDescent="0.35">
      <c r="A163" s="8">
        <v>160</v>
      </c>
      <c r="B163" s="23" t="s">
        <v>726</v>
      </c>
      <c r="C163" s="8" t="s">
        <v>727</v>
      </c>
      <c r="D163" s="92" t="s">
        <v>985</v>
      </c>
      <c r="E163" s="23" t="s">
        <v>797</v>
      </c>
      <c r="F163" s="8" t="s">
        <v>798</v>
      </c>
      <c r="G163" s="53" t="s">
        <v>985</v>
      </c>
      <c r="H163" s="23" t="s">
        <v>910</v>
      </c>
      <c r="I163" s="23" t="s">
        <v>800</v>
      </c>
      <c r="J163" s="91" t="s">
        <v>985</v>
      </c>
      <c r="K163" s="5" t="s">
        <v>1029</v>
      </c>
      <c r="L163" s="8" t="s">
        <v>1163</v>
      </c>
      <c r="T163"/>
      <c r="U163" s="31"/>
      <c r="V163" s="31"/>
      <c r="W163" s="31"/>
      <c r="Y163" s="32"/>
      <c r="Z163" s="5"/>
    </row>
    <row r="164" spans="1:26" x14ac:dyDescent="0.35">
      <c r="A164" s="8">
        <v>161</v>
      </c>
      <c r="B164" s="23" t="s">
        <v>730</v>
      </c>
      <c r="C164" s="8" t="s">
        <v>731</v>
      </c>
      <c r="D164" s="92" t="s">
        <v>985</v>
      </c>
      <c r="E164" s="23" t="s">
        <v>801</v>
      </c>
      <c r="F164" s="8" t="s">
        <v>802</v>
      </c>
      <c r="G164" s="53" t="s">
        <v>985</v>
      </c>
      <c r="H164" s="23" t="s">
        <v>911</v>
      </c>
      <c r="I164" s="23" t="s">
        <v>802</v>
      </c>
      <c r="J164" s="91" t="s">
        <v>985</v>
      </c>
      <c r="K164" s="5" t="s">
        <v>1029</v>
      </c>
      <c r="L164" s="8" t="s">
        <v>1164</v>
      </c>
      <c r="T164"/>
      <c r="U164" s="31"/>
      <c r="V164" s="31"/>
      <c r="W164" s="31"/>
      <c r="Y164" s="32"/>
      <c r="Z164" s="5"/>
    </row>
    <row r="165" spans="1:26" x14ac:dyDescent="0.35">
      <c r="A165" s="8">
        <v>162</v>
      </c>
      <c r="B165" s="23" t="s">
        <v>734</v>
      </c>
      <c r="C165" s="8" t="s">
        <v>735</v>
      </c>
      <c r="D165" s="92" t="s">
        <v>985</v>
      </c>
      <c r="E165" s="23" t="s">
        <v>804</v>
      </c>
      <c r="F165" s="8" t="s">
        <v>805</v>
      </c>
      <c r="G165" s="53" t="s">
        <v>985</v>
      </c>
      <c r="H165" s="23" t="s">
        <v>912</v>
      </c>
      <c r="I165" s="23" t="s">
        <v>805</v>
      </c>
      <c r="J165" s="91" t="s">
        <v>985</v>
      </c>
      <c r="K165" s="5" t="s">
        <v>1029</v>
      </c>
      <c r="L165" s="8" t="s">
        <v>1165</v>
      </c>
      <c r="T165"/>
      <c r="U165" s="31"/>
      <c r="V165" s="31"/>
      <c r="W165" s="31"/>
      <c r="Y165" s="32"/>
      <c r="Z165" s="5"/>
    </row>
    <row r="166" spans="1:26" x14ac:dyDescent="0.35">
      <c r="A166" s="8">
        <v>163</v>
      </c>
      <c r="B166" s="23" t="s">
        <v>738</v>
      </c>
      <c r="C166" s="8" t="s">
        <v>739</v>
      </c>
      <c r="D166" s="92" t="s">
        <v>985</v>
      </c>
      <c r="G166" s="53" t="s">
        <v>985</v>
      </c>
      <c r="H166" s="5" t="s">
        <v>913</v>
      </c>
      <c r="I166" s="93" t="s">
        <v>914</v>
      </c>
      <c r="J166" s="91" t="s">
        <v>985</v>
      </c>
      <c r="K166" s="8" t="s">
        <v>1029</v>
      </c>
      <c r="L166" s="8" t="s">
        <v>1166</v>
      </c>
      <c r="M166" s="8"/>
      <c r="N166" s="8"/>
      <c r="O166" s="8"/>
      <c r="T166"/>
      <c r="V166" s="31"/>
      <c r="Y166" s="32"/>
      <c r="Z166" s="5"/>
    </row>
    <row r="167" spans="1:26" x14ac:dyDescent="0.35">
      <c r="A167" s="8">
        <v>164</v>
      </c>
      <c r="B167" s="23" t="s">
        <v>742</v>
      </c>
      <c r="C167" s="8" t="s">
        <v>743</v>
      </c>
      <c r="D167" s="92" t="s">
        <v>985</v>
      </c>
      <c r="G167" s="53" t="s">
        <v>985</v>
      </c>
      <c r="H167" s="8" t="s">
        <v>915</v>
      </c>
      <c r="I167" s="94" t="s">
        <v>916</v>
      </c>
      <c r="J167" s="91" t="s">
        <v>985</v>
      </c>
      <c r="K167" s="8" t="s">
        <v>1029</v>
      </c>
      <c r="L167" s="8" t="s">
        <v>1167</v>
      </c>
      <c r="M167" s="8"/>
      <c r="N167" s="8"/>
      <c r="O167" s="8"/>
      <c r="T167"/>
      <c r="V167" s="31"/>
      <c r="Y167" s="32"/>
      <c r="Z167" s="5"/>
    </row>
    <row r="168" spans="1:26" x14ac:dyDescent="0.35">
      <c r="A168" s="8">
        <v>165</v>
      </c>
      <c r="B168" s="23" t="s">
        <v>746</v>
      </c>
      <c r="C168" s="8" t="s">
        <v>747</v>
      </c>
      <c r="D168" s="92" t="s">
        <v>985</v>
      </c>
      <c r="G168" s="53" t="s">
        <v>985</v>
      </c>
      <c r="H168" s="8" t="s">
        <v>917</v>
      </c>
      <c r="I168" s="94" t="s">
        <v>918</v>
      </c>
      <c r="J168" s="91" t="s">
        <v>985</v>
      </c>
      <c r="K168" s="8" t="s">
        <v>1029</v>
      </c>
      <c r="L168" s="8" t="s">
        <v>1168</v>
      </c>
      <c r="M168" s="8"/>
      <c r="N168" s="8"/>
      <c r="O168" s="8"/>
      <c r="T168"/>
      <c r="V168" s="31"/>
      <c r="Y168" s="32"/>
      <c r="Z168" s="5"/>
    </row>
    <row r="169" spans="1:26" x14ac:dyDescent="0.35">
      <c r="A169" s="8">
        <v>166</v>
      </c>
      <c r="B169" s="23" t="s">
        <v>752</v>
      </c>
      <c r="C169" s="8" t="s">
        <v>753</v>
      </c>
      <c r="D169" s="92" t="s">
        <v>985</v>
      </c>
      <c r="G169" s="53" t="s">
        <v>985</v>
      </c>
      <c r="H169" s="8" t="s">
        <v>919</v>
      </c>
      <c r="I169" s="94" t="s">
        <v>920</v>
      </c>
      <c r="J169" s="91" t="s">
        <v>985</v>
      </c>
      <c r="K169" s="8" t="s">
        <v>1029</v>
      </c>
      <c r="L169" s="8" t="s">
        <v>1169</v>
      </c>
      <c r="M169" s="8"/>
      <c r="N169" s="8"/>
      <c r="O169" s="8"/>
      <c r="T169"/>
      <c r="V169" s="31"/>
      <c r="Y169" s="32"/>
      <c r="Z169" s="5"/>
    </row>
    <row r="170" spans="1:26" x14ac:dyDescent="0.35">
      <c r="A170" s="8">
        <v>167</v>
      </c>
      <c r="B170" s="23" t="s">
        <v>757</v>
      </c>
      <c r="C170" s="8" t="s">
        <v>758</v>
      </c>
      <c r="D170" s="92" t="s">
        <v>985</v>
      </c>
      <c r="G170" s="53" t="s">
        <v>985</v>
      </c>
      <c r="H170" s="8" t="s">
        <v>921</v>
      </c>
      <c r="I170" s="94" t="s">
        <v>922</v>
      </c>
      <c r="J170" s="91" t="s">
        <v>985</v>
      </c>
      <c r="K170" s="8" t="s">
        <v>1029</v>
      </c>
      <c r="L170" s="8" t="s">
        <v>1170</v>
      </c>
      <c r="M170" s="8"/>
      <c r="N170" s="8"/>
      <c r="O170" s="8"/>
      <c r="T170"/>
      <c r="V170" s="31"/>
      <c r="Y170" s="32"/>
      <c r="Z170" s="5"/>
    </row>
    <row r="171" spans="1:26" x14ac:dyDescent="0.35">
      <c r="A171" s="8">
        <v>168</v>
      </c>
      <c r="B171" s="23" t="s">
        <v>761</v>
      </c>
      <c r="C171" s="8" t="s">
        <v>762</v>
      </c>
      <c r="D171" s="92" t="s">
        <v>985</v>
      </c>
      <c r="G171" s="53" t="s">
        <v>985</v>
      </c>
      <c r="H171" s="8" t="s">
        <v>923</v>
      </c>
      <c r="I171" s="94" t="s">
        <v>924</v>
      </c>
      <c r="J171" s="91" t="s">
        <v>985</v>
      </c>
      <c r="K171" s="8" t="s">
        <v>1029</v>
      </c>
      <c r="L171" s="8" t="s">
        <v>1171</v>
      </c>
      <c r="M171" s="8"/>
      <c r="N171" s="8"/>
      <c r="O171" s="8"/>
      <c r="T171"/>
      <c r="V171" s="31"/>
      <c r="Y171" s="32"/>
      <c r="Z171" s="5"/>
    </row>
    <row r="172" spans="1:26" x14ac:dyDescent="0.35">
      <c r="A172" s="8">
        <v>169</v>
      </c>
      <c r="B172" s="23" t="s">
        <v>765</v>
      </c>
      <c r="C172" s="8" t="s">
        <v>766</v>
      </c>
      <c r="D172" s="92" t="s">
        <v>985</v>
      </c>
      <c r="G172" s="53" t="s">
        <v>985</v>
      </c>
      <c r="H172" s="8" t="s">
        <v>925</v>
      </c>
      <c r="I172" s="94" t="s">
        <v>926</v>
      </c>
      <c r="J172" s="91" t="s">
        <v>985</v>
      </c>
      <c r="K172" s="8" t="s">
        <v>1029</v>
      </c>
      <c r="L172" s="8" t="s">
        <v>1172</v>
      </c>
      <c r="M172" s="8"/>
      <c r="N172" s="8"/>
      <c r="O172" s="8"/>
      <c r="T172"/>
      <c r="V172" s="31"/>
      <c r="Y172" s="32"/>
      <c r="Z172" s="5"/>
    </row>
    <row r="173" spans="1:26" x14ac:dyDescent="0.35">
      <c r="A173" s="8">
        <v>170</v>
      </c>
      <c r="B173" s="23" t="s">
        <v>769</v>
      </c>
      <c r="C173" s="8" t="s">
        <v>770</v>
      </c>
      <c r="D173" s="92" t="s">
        <v>985</v>
      </c>
      <c r="G173" s="53" t="s">
        <v>985</v>
      </c>
      <c r="H173" s="8" t="s">
        <v>927</v>
      </c>
      <c r="I173" s="94" t="s">
        <v>928</v>
      </c>
      <c r="J173" s="91" t="s">
        <v>985</v>
      </c>
      <c r="K173" s="5" t="s">
        <v>1029</v>
      </c>
      <c r="L173" t="s">
        <v>1173</v>
      </c>
      <c r="T173"/>
      <c r="V173" s="31"/>
      <c r="Y173" s="32"/>
      <c r="Z173" s="5"/>
    </row>
    <row r="174" spans="1:26" x14ac:dyDescent="0.35">
      <c r="A174" s="8">
        <v>171</v>
      </c>
      <c r="B174" s="23" t="s">
        <v>773</v>
      </c>
      <c r="C174" s="8" t="s">
        <v>774</v>
      </c>
      <c r="D174" s="92" t="s">
        <v>985</v>
      </c>
      <c r="G174" s="53" t="s">
        <v>985</v>
      </c>
      <c r="J174" s="91" t="s">
        <v>985</v>
      </c>
      <c r="K174" s="5" t="s">
        <v>1029</v>
      </c>
      <c r="L174" t="s">
        <v>1174</v>
      </c>
      <c r="T174"/>
      <c r="V174" s="31"/>
      <c r="Y174" s="32"/>
      <c r="Z174" s="5"/>
    </row>
    <row r="175" spans="1:26" x14ac:dyDescent="0.35">
      <c r="A175" s="8">
        <v>172</v>
      </c>
      <c r="B175" s="23" t="s">
        <v>777</v>
      </c>
      <c r="C175" s="8" t="s">
        <v>778</v>
      </c>
      <c r="D175" s="92" t="s">
        <v>985</v>
      </c>
      <c r="G175" s="53" t="s">
        <v>985</v>
      </c>
      <c r="J175" s="91" t="s">
        <v>985</v>
      </c>
      <c r="K175" s="5" t="s">
        <v>1029</v>
      </c>
      <c r="L175" t="s">
        <v>1175</v>
      </c>
      <c r="T175"/>
      <c r="V175" s="31"/>
      <c r="Y175" s="32"/>
      <c r="Z175" s="5"/>
    </row>
    <row r="176" spans="1:26" x14ac:dyDescent="0.35">
      <c r="A176" s="8">
        <v>173</v>
      </c>
      <c r="B176" s="23" t="s">
        <v>781</v>
      </c>
      <c r="C176" s="8" t="s">
        <v>782</v>
      </c>
      <c r="D176" s="92" t="s">
        <v>985</v>
      </c>
      <c r="G176" s="53" t="s">
        <v>985</v>
      </c>
      <c r="J176" s="91" t="s">
        <v>985</v>
      </c>
      <c r="K176" s="5" t="s">
        <v>1029</v>
      </c>
      <c r="L176" t="s">
        <v>1176</v>
      </c>
      <c r="T176"/>
      <c r="V176" s="31"/>
      <c r="Y176" s="32"/>
      <c r="Z176" s="5"/>
    </row>
    <row r="177" spans="1:26" x14ac:dyDescent="0.35">
      <c r="A177" s="8">
        <v>174</v>
      </c>
      <c r="B177" s="23" t="s">
        <v>785</v>
      </c>
      <c r="C177" s="8" t="s">
        <v>786</v>
      </c>
      <c r="D177" s="92" t="s">
        <v>985</v>
      </c>
      <c r="G177" s="53" t="s">
        <v>985</v>
      </c>
      <c r="J177" s="91" t="s">
        <v>985</v>
      </c>
      <c r="K177" s="5" t="s">
        <v>1029</v>
      </c>
      <c r="L177" t="s">
        <v>1177</v>
      </c>
      <c r="T177"/>
      <c r="V177" s="88"/>
      <c r="Y177" s="32"/>
      <c r="Z177" s="5"/>
    </row>
    <row r="178" spans="1:26" x14ac:dyDescent="0.35">
      <c r="A178" s="8">
        <v>175</v>
      </c>
      <c r="B178" s="23" t="s">
        <v>818</v>
      </c>
      <c r="C178" s="8" t="s">
        <v>819</v>
      </c>
      <c r="D178" s="92" t="s">
        <v>985</v>
      </c>
      <c r="G178" s="53" t="s">
        <v>985</v>
      </c>
      <c r="J178" s="91" t="s">
        <v>985</v>
      </c>
      <c r="K178" s="5" t="s">
        <v>1029</v>
      </c>
      <c r="L178" t="s">
        <v>1178</v>
      </c>
      <c r="T178"/>
      <c r="V178" s="87"/>
      <c r="Y178" s="32"/>
      <c r="Z178" s="5"/>
    </row>
    <row r="179" spans="1:26" x14ac:dyDescent="0.35">
      <c r="A179" s="8">
        <v>176</v>
      </c>
      <c r="B179" s="23" t="s">
        <v>822</v>
      </c>
      <c r="C179" s="8" t="s">
        <v>823</v>
      </c>
      <c r="D179" s="92" t="s">
        <v>985</v>
      </c>
      <c r="G179" s="53" t="s">
        <v>985</v>
      </c>
      <c r="J179" s="91" t="s">
        <v>985</v>
      </c>
      <c r="K179" s="5" t="s">
        <v>1029</v>
      </c>
      <c r="L179" t="s">
        <v>1179</v>
      </c>
      <c r="T179"/>
      <c r="V179" s="87"/>
      <c r="Y179" s="32"/>
      <c r="Z179" s="5"/>
    </row>
    <row r="180" spans="1:26" x14ac:dyDescent="0.35">
      <c r="A180" s="8">
        <v>177</v>
      </c>
      <c r="B180" s="23" t="s">
        <v>826</v>
      </c>
      <c r="C180" s="8" t="s">
        <v>827</v>
      </c>
      <c r="D180" s="92" t="s">
        <v>985</v>
      </c>
      <c r="G180" s="53" t="s">
        <v>985</v>
      </c>
      <c r="J180" s="91" t="s">
        <v>985</v>
      </c>
      <c r="K180" s="5" t="s">
        <v>1029</v>
      </c>
      <c r="L180" t="s">
        <v>1180</v>
      </c>
      <c r="T180"/>
      <c r="V180" s="87"/>
      <c r="Y180" s="32"/>
      <c r="Z180" s="5"/>
    </row>
    <row r="181" spans="1:26" x14ac:dyDescent="0.35">
      <c r="A181" s="8">
        <v>178</v>
      </c>
      <c r="B181" s="23" t="s">
        <v>832</v>
      </c>
      <c r="C181" s="8" t="s">
        <v>833</v>
      </c>
      <c r="D181" s="92" t="s">
        <v>985</v>
      </c>
      <c r="G181" s="53" t="s">
        <v>985</v>
      </c>
      <c r="J181" s="91" t="s">
        <v>985</v>
      </c>
      <c r="K181" s="5" t="s">
        <v>1029</v>
      </c>
      <c r="L181" t="s">
        <v>1181</v>
      </c>
      <c r="T181"/>
      <c r="V181" s="87"/>
      <c r="Y181" s="32"/>
      <c r="Z181" s="5"/>
    </row>
    <row r="182" spans="1:26" x14ac:dyDescent="0.35">
      <c r="A182" s="8">
        <v>179</v>
      </c>
      <c r="B182" s="23" t="s">
        <v>838</v>
      </c>
      <c r="C182" s="8" t="s">
        <v>839</v>
      </c>
      <c r="D182" s="92" t="s">
        <v>985</v>
      </c>
      <c r="G182" s="53" t="s">
        <v>985</v>
      </c>
      <c r="J182" s="91" t="s">
        <v>985</v>
      </c>
      <c r="K182" s="5" t="s">
        <v>1029</v>
      </c>
      <c r="L182" t="s">
        <v>1182</v>
      </c>
      <c r="T182"/>
      <c r="V182" s="87"/>
      <c r="Y182" s="32"/>
      <c r="Z182" s="5"/>
    </row>
    <row r="183" spans="1:26" x14ac:dyDescent="0.35">
      <c r="A183" s="8">
        <v>180</v>
      </c>
      <c r="B183" s="23" t="s">
        <v>844</v>
      </c>
      <c r="C183" s="8" t="s">
        <v>845</v>
      </c>
      <c r="D183" s="92" t="s">
        <v>985</v>
      </c>
      <c r="G183" s="53" t="s">
        <v>985</v>
      </c>
      <c r="J183" s="91" t="s">
        <v>985</v>
      </c>
      <c r="K183" s="5" t="s">
        <v>1029</v>
      </c>
      <c r="L183" t="s">
        <v>1183</v>
      </c>
      <c r="T183"/>
      <c r="V183" s="87"/>
      <c r="Y183" s="32"/>
      <c r="Z183" s="5"/>
    </row>
    <row r="184" spans="1:26" x14ac:dyDescent="0.35">
      <c r="A184" s="8">
        <v>181</v>
      </c>
      <c r="B184" s="23" t="s">
        <v>850</v>
      </c>
      <c r="C184" s="8" t="s">
        <v>851</v>
      </c>
      <c r="D184" s="92" t="s">
        <v>985</v>
      </c>
      <c r="G184" s="53" t="s">
        <v>985</v>
      </c>
      <c r="J184" s="91" t="s">
        <v>985</v>
      </c>
      <c r="K184" s="5" t="s">
        <v>1029</v>
      </c>
      <c r="L184" t="s">
        <v>1184</v>
      </c>
      <c r="T184"/>
      <c r="V184" s="87"/>
      <c r="Y184" s="32"/>
      <c r="Z184" s="5"/>
    </row>
    <row r="185" spans="1:26" x14ac:dyDescent="0.35">
      <c r="A185" s="8">
        <v>182</v>
      </c>
      <c r="B185" s="23" t="s">
        <v>856</v>
      </c>
      <c r="C185" s="8" t="s">
        <v>857</v>
      </c>
      <c r="D185" s="92" t="s">
        <v>985</v>
      </c>
      <c r="G185" s="53" t="s">
        <v>985</v>
      </c>
      <c r="J185" s="91" t="s">
        <v>985</v>
      </c>
      <c r="K185" s="5" t="s">
        <v>1029</v>
      </c>
      <c r="L185" t="s">
        <v>1185</v>
      </c>
      <c r="T185"/>
      <c r="V185" s="87"/>
      <c r="Y185" s="32"/>
      <c r="Z185" s="5"/>
    </row>
    <row r="186" spans="1:26" x14ac:dyDescent="0.35">
      <c r="A186" s="8">
        <v>183</v>
      </c>
      <c r="B186" s="23" t="s">
        <v>860</v>
      </c>
      <c r="C186" s="8" t="s">
        <v>861</v>
      </c>
      <c r="D186" s="92" t="s">
        <v>985</v>
      </c>
      <c r="G186" s="53" t="s">
        <v>985</v>
      </c>
      <c r="J186" s="91" t="s">
        <v>985</v>
      </c>
      <c r="K186" s="5" t="s">
        <v>1029</v>
      </c>
      <c r="L186" t="s">
        <v>1186</v>
      </c>
      <c r="T186"/>
      <c r="V186" s="87"/>
      <c r="Y186" s="32"/>
      <c r="Z186" s="5"/>
    </row>
    <row r="187" spans="1:26" x14ac:dyDescent="0.35">
      <c r="A187" s="8">
        <v>184</v>
      </c>
      <c r="B187" s="23" t="s">
        <v>864</v>
      </c>
      <c r="C187" s="8" t="s">
        <v>865</v>
      </c>
      <c r="D187" s="92" t="s">
        <v>985</v>
      </c>
      <c r="G187" s="53" t="s">
        <v>985</v>
      </c>
      <c r="J187" s="91" t="s">
        <v>985</v>
      </c>
      <c r="K187" s="5" t="s">
        <v>1029</v>
      </c>
      <c r="L187" t="s">
        <v>1187</v>
      </c>
      <c r="T187"/>
      <c r="V187" s="87"/>
      <c r="Y187" s="32"/>
      <c r="Z187" s="5"/>
    </row>
    <row r="188" spans="1:26" x14ac:dyDescent="0.35">
      <c r="A188" s="8">
        <v>185</v>
      </c>
      <c r="B188" s="23" t="s">
        <v>868</v>
      </c>
      <c r="C188" s="8" t="s">
        <v>869</v>
      </c>
      <c r="D188" s="92" t="s">
        <v>985</v>
      </c>
      <c r="G188" s="53" t="s">
        <v>985</v>
      </c>
      <c r="J188" s="91" t="s">
        <v>985</v>
      </c>
      <c r="K188" s="5" t="s">
        <v>1029</v>
      </c>
      <c r="L188" t="s">
        <v>1188</v>
      </c>
      <c r="T188"/>
      <c r="V188" s="87"/>
      <c r="Y188" s="32"/>
      <c r="Z188" s="5"/>
    </row>
    <row r="189" spans="1:26" x14ac:dyDescent="0.35">
      <c r="A189" s="8">
        <v>186</v>
      </c>
      <c r="B189" s="23" t="s">
        <v>872</v>
      </c>
      <c r="C189" s="8" t="s">
        <v>873</v>
      </c>
      <c r="D189" s="92" t="s">
        <v>985</v>
      </c>
      <c r="G189" s="53" t="s">
        <v>985</v>
      </c>
      <c r="J189" s="91" t="s">
        <v>985</v>
      </c>
      <c r="K189" s="5" t="s">
        <v>1029</v>
      </c>
      <c r="L189" t="s">
        <v>1189</v>
      </c>
      <c r="T189"/>
      <c r="V189" s="87"/>
      <c r="Y189" s="32"/>
      <c r="Z189" s="5"/>
    </row>
    <row r="190" spans="1:26" x14ac:dyDescent="0.35">
      <c r="A190" s="8">
        <v>187</v>
      </c>
      <c r="B190" s="23" t="s">
        <v>876</v>
      </c>
      <c r="C190" s="8" t="s">
        <v>877</v>
      </c>
      <c r="D190" s="92" t="s">
        <v>985</v>
      </c>
      <c r="G190" s="53" t="s">
        <v>985</v>
      </c>
      <c r="J190" s="91" t="s">
        <v>985</v>
      </c>
      <c r="K190" s="5" t="s">
        <v>1029</v>
      </c>
      <c r="L190" t="s">
        <v>1190</v>
      </c>
      <c r="T190"/>
      <c r="V190" s="87"/>
      <c r="Y190" s="32"/>
      <c r="Z190" s="5"/>
    </row>
    <row r="191" spans="1:26" x14ac:dyDescent="0.35">
      <c r="A191" s="8">
        <v>188</v>
      </c>
      <c r="B191" s="23" t="s">
        <v>880</v>
      </c>
      <c r="C191" s="8" t="s">
        <v>881</v>
      </c>
      <c r="D191" s="92" t="s">
        <v>985</v>
      </c>
      <c r="G191" s="53" t="s">
        <v>985</v>
      </c>
      <c r="J191" s="91" t="s">
        <v>985</v>
      </c>
      <c r="K191" s="5" t="s">
        <v>1029</v>
      </c>
      <c r="L191" t="s">
        <v>1191</v>
      </c>
      <c r="T191"/>
      <c r="V191" s="87"/>
      <c r="Y191" s="32"/>
      <c r="Z191" s="5"/>
    </row>
    <row r="192" spans="1:26" x14ac:dyDescent="0.35">
      <c r="A192" s="8">
        <v>189</v>
      </c>
      <c r="B192" s="23" t="s">
        <v>884</v>
      </c>
      <c r="C192" s="8" t="s">
        <v>885</v>
      </c>
      <c r="D192" s="92" t="s">
        <v>985</v>
      </c>
      <c r="G192" s="53" t="s">
        <v>985</v>
      </c>
      <c r="J192" s="91" t="s">
        <v>985</v>
      </c>
      <c r="K192" s="5" t="s">
        <v>1029</v>
      </c>
      <c r="L192" t="s">
        <v>1192</v>
      </c>
      <c r="T192"/>
      <c r="V192" s="87"/>
      <c r="Y192" s="32"/>
      <c r="Z192" s="5"/>
    </row>
    <row r="193" spans="1:26" x14ac:dyDescent="0.35">
      <c r="A193" s="8">
        <v>190</v>
      </c>
      <c r="B193" s="23" t="s">
        <v>888</v>
      </c>
      <c r="C193" s="8" t="s">
        <v>889</v>
      </c>
      <c r="D193" s="92" t="s">
        <v>985</v>
      </c>
      <c r="G193" s="53" t="s">
        <v>985</v>
      </c>
      <c r="J193" s="91" t="s">
        <v>985</v>
      </c>
      <c r="K193" s="5" t="s">
        <v>1029</v>
      </c>
      <c r="L193" t="s">
        <v>1193</v>
      </c>
      <c r="T193"/>
      <c r="V193" s="87"/>
      <c r="Y193" s="32"/>
      <c r="Z193" s="5"/>
    </row>
    <row r="194" spans="1:26" x14ac:dyDescent="0.35">
      <c r="A194" s="8">
        <v>191</v>
      </c>
      <c r="B194" s="23" t="s">
        <v>892</v>
      </c>
      <c r="C194" s="8" t="s">
        <v>893</v>
      </c>
      <c r="D194" s="92" t="s">
        <v>985</v>
      </c>
      <c r="G194" s="53" t="s">
        <v>985</v>
      </c>
      <c r="J194" s="91" t="s">
        <v>985</v>
      </c>
      <c r="K194" s="5" t="s">
        <v>1029</v>
      </c>
      <c r="L194" t="s">
        <v>1194</v>
      </c>
      <c r="T194"/>
      <c r="V194" s="87"/>
      <c r="Y194" s="32"/>
      <c r="Z194" s="5"/>
    </row>
    <row r="195" spans="1:26" x14ac:dyDescent="0.35">
      <c r="A195" s="8">
        <v>192</v>
      </c>
      <c r="B195" s="23" t="s">
        <v>896</v>
      </c>
      <c r="C195" s="8" t="s">
        <v>897</v>
      </c>
      <c r="D195" s="92" t="s">
        <v>985</v>
      </c>
      <c r="G195" s="53" t="s">
        <v>985</v>
      </c>
      <c r="J195" s="91" t="s">
        <v>985</v>
      </c>
      <c r="K195" s="5" t="s">
        <v>1029</v>
      </c>
      <c r="L195" t="s">
        <v>1195</v>
      </c>
      <c r="T195"/>
      <c r="V195" s="87"/>
      <c r="Y195" s="32"/>
      <c r="Z195" s="5"/>
    </row>
    <row r="196" spans="1:26" x14ac:dyDescent="0.35">
      <c r="A196" s="8">
        <v>193</v>
      </c>
      <c r="B196" s="23" t="s">
        <v>900</v>
      </c>
      <c r="C196" s="8" t="s">
        <v>901</v>
      </c>
      <c r="D196" s="92" t="s">
        <v>985</v>
      </c>
      <c r="G196" s="53" t="s">
        <v>985</v>
      </c>
      <c r="J196" s="91" t="s">
        <v>985</v>
      </c>
      <c r="K196" s="5" t="s">
        <v>1029</v>
      </c>
      <c r="L196" t="s">
        <v>1196</v>
      </c>
      <c r="T196"/>
      <c r="V196" s="87"/>
      <c r="Y196" s="32"/>
      <c r="Z196" s="5"/>
    </row>
    <row r="197" spans="1:26" x14ac:dyDescent="0.35">
      <c r="A197" s="8">
        <v>194</v>
      </c>
      <c r="B197" s="23" t="s">
        <v>904</v>
      </c>
      <c r="C197" s="8" t="s">
        <v>905</v>
      </c>
      <c r="D197" s="92" t="s">
        <v>985</v>
      </c>
      <c r="G197" s="53" t="s">
        <v>985</v>
      </c>
      <c r="J197" s="91" t="s">
        <v>985</v>
      </c>
      <c r="K197" s="5" t="s">
        <v>1029</v>
      </c>
      <c r="L197" t="s">
        <v>1197</v>
      </c>
      <c r="T197"/>
      <c r="V197" s="87"/>
      <c r="Y197" s="32"/>
      <c r="Z197" s="5"/>
    </row>
    <row r="198" spans="1:26" x14ac:dyDescent="0.35">
      <c r="A198" s="8">
        <v>195</v>
      </c>
      <c r="B198" s="23" t="s">
        <v>789</v>
      </c>
      <c r="C198" s="8" t="s">
        <v>790</v>
      </c>
      <c r="D198" s="92" t="s">
        <v>985</v>
      </c>
      <c r="G198" s="53" t="s">
        <v>985</v>
      </c>
      <c r="J198" s="91" t="s">
        <v>985</v>
      </c>
      <c r="K198" s="5" t="s">
        <v>1029</v>
      </c>
      <c r="L198" t="s">
        <v>1198</v>
      </c>
      <c r="T198"/>
      <c r="V198" s="87"/>
      <c r="Y198" s="32"/>
      <c r="Z198" s="5"/>
    </row>
    <row r="199" spans="1:26" x14ac:dyDescent="0.35">
      <c r="A199" s="8">
        <v>196</v>
      </c>
      <c r="B199" s="23" t="s">
        <v>793</v>
      </c>
      <c r="C199" s="8" t="s">
        <v>794</v>
      </c>
      <c r="D199" s="92" t="s">
        <v>985</v>
      </c>
      <c r="G199" s="53" t="s">
        <v>985</v>
      </c>
      <c r="J199" s="91" t="s">
        <v>985</v>
      </c>
      <c r="K199" s="5" t="s">
        <v>1029</v>
      </c>
      <c r="L199" t="s">
        <v>1199</v>
      </c>
      <c r="T199"/>
      <c r="V199" s="87"/>
      <c r="Y199" s="32"/>
      <c r="Z199" s="5"/>
    </row>
    <row r="200" spans="1:26" x14ac:dyDescent="0.35">
      <c r="A200" s="8">
        <v>197</v>
      </c>
      <c r="B200" s="23" t="s">
        <v>797</v>
      </c>
      <c r="C200" s="8" t="s">
        <v>798</v>
      </c>
      <c r="D200" s="92" t="s">
        <v>985</v>
      </c>
      <c r="G200" s="53" t="s">
        <v>985</v>
      </c>
      <c r="J200" s="91" t="s">
        <v>985</v>
      </c>
      <c r="K200" s="5" t="s">
        <v>1029</v>
      </c>
      <c r="L200" t="s">
        <v>1200</v>
      </c>
      <c r="T200"/>
      <c r="V200" s="87"/>
      <c r="Y200" s="32"/>
      <c r="Z200" s="5"/>
    </row>
    <row r="201" spans="1:26" x14ac:dyDescent="0.35">
      <c r="A201" s="8">
        <v>198</v>
      </c>
      <c r="B201" s="23" t="s">
        <v>801</v>
      </c>
      <c r="C201" s="8" t="s">
        <v>802</v>
      </c>
      <c r="D201" s="92" t="s">
        <v>985</v>
      </c>
      <c r="G201" s="53" t="s">
        <v>985</v>
      </c>
      <c r="J201" s="91" t="s">
        <v>985</v>
      </c>
      <c r="K201" s="5" t="s">
        <v>1029</v>
      </c>
      <c r="L201" t="s">
        <v>1201</v>
      </c>
      <c r="T201"/>
      <c r="V201" s="87"/>
      <c r="Y201" s="32"/>
      <c r="Z201" s="5"/>
    </row>
    <row r="202" spans="1:26" x14ac:dyDescent="0.35">
      <c r="A202" s="8">
        <v>199</v>
      </c>
      <c r="B202" s="23" t="s">
        <v>804</v>
      </c>
      <c r="C202" s="8" t="s">
        <v>805</v>
      </c>
      <c r="D202" s="92" t="s">
        <v>985</v>
      </c>
      <c r="G202" s="53" t="s">
        <v>985</v>
      </c>
      <c r="J202" s="91" t="s">
        <v>985</v>
      </c>
      <c r="K202" s="5" t="s">
        <v>1029</v>
      </c>
      <c r="L202" t="s">
        <v>1202</v>
      </c>
      <c r="T202"/>
      <c r="V202" s="87"/>
      <c r="Y202" s="32"/>
      <c r="Z202" s="5"/>
    </row>
    <row r="203" spans="1:26" x14ac:dyDescent="0.35">
      <c r="D203" s="92" t="s">
        <v>985</v>
      </c>
      <c r="G203" s="53" t="s">
        <v>985</v>
      </c>
      <c r="J203" s="91" t="s">
        <v>985</v>
      </c>
      <c r="K203" s="5" t="s">
        <v>1029</v>
      </c>
      <c r="L203" t="s">
        <v>1203</v>
      </c>
      <c r="Y203" s="32"/>
      <c r="Z203" s="5"/>
    </row>
    <row r="204" spans="1:26" x14ac:dyDescent="0.35">
      <c r="D204" s="92" t="s">
        <v>985</v>
      </c>
      <c r="G204" s="53" t="s">
        <v>985</v>
      </c>
      <c r="J204" s="91" t="s">
        <v>985</v>
      </c>
      <c r="K204" s="5" t="s">
        <v>1029</v>
      </c>
      <c r="L204" t="s">
        <v>1204</v>
      </c>
      <c r="Y204" s="32"/>
      <c r="Z204" s="5"/>
    </row>
    <row r="205" spans="1:26" x14ac:dyDescent="0.35">
      <c r="D205" s="92" t="s">
        <v>985</v>
      </c>
      <c r="G205" s="53" t="s">
        <v>985</v>
      </c>
      <c r="J205" s="91" t="s">
        <v>985</v>
      </c>
      <c r="K205" s="5" t="s">
        <v>1029</v>
      </c>
      <c r="L205" t="s">
        <v>1205</v>
      </c>
      <c r="Y205" s="32"/>
      <c r="Z205" s="5"/>
    </row>
    <row r="206" spans="1:26" x14ac:dyDescent="0.35">
      <c r="D206" s="92" t="s">
        <v>985</v>
      </c>
      <c r="G206" s="53" t="s">
        <v>985</v>
      </c>
      <c r="J206" s="91" t="s">
        <v>985</v>
      </c>
      <c r="K206" s="5" t="s">
        <v>1029</v>
      </c>
      <c r="L206" t="s">
        <v>1206</v>
      </c>
      <c r="Y206" s="32"/>
      <c r="Z206" s="5"/>
    </row>
    <row r="207" spans="1:26" x14ac:dyDescent="0.35">
      <c r="D207" s="92" t="s">
        <v>985</v>
      </c>
      <c r="G207" s="53" t="s">
        <v>985</v>
      </c>
      <c r="J207" s="91" t="s">
        <v>985</v>
      </c>
      <c r="K207" s="5" t="s">
        <v>1029</v>
      </c>
      <c r="L207" t="s">
        <v>1207</v>
      </c>
      <c r="Y207" s="32"/>
      <c r="Z207" s="5"/>
    </row>
    <row r="208" spans="1:26" x14ac:dyDescent="0.35">
      <c r="D208" s="92" t="s">
        <v>985</v>
      </c>
      <c r="G208" s="53" t="s">
        <v>985</v>
      </c>
      <c r="J208" s="91" t="s">
        <v>985</v>
      </c>
      <c r="K208" s="5" t="s">
        <v>1029</v>
      </c>
      <c r="L208" t="s">
        <v>1208</v>
      </c>
      <c r="Y208" s="32"/>
      <c r="Z208" s="5"/>
    </row>
    <row r="209" spans="4:26" x14ac:dyDescent="0.35">
      <c r="D209" s="92" t="s">
        <v>985</v>
      </c>
      <c r="G209" s="53" t="s">
        <v>985</v>
      </c>
      <c r="J209" s="91" t="s">
        <v>985</v>
      </c>
      <c r="K209" s="5" t="s">
        <v>1029</v>
      </c>
      <c r="L209" t="s">
        <v>1209</v>
      </c>
      <c r="Y209" s="32"/>
      <c r="Z209" s="5"/>
    </row>
    <row r="210" spans="4:26" x14ac:dyDescent="0.35">
      <c r="D210" s="92" t="s">
        <v>985</v>
      </c>
      <c r="G210" s="53" t="s">
        <v>985</v>
      </c>
      <c r="J210" s="91" t="s">
        <v>985</v>
      </c>
      <c r="K210" s="5" t="s">
        <v>1029</v>
      </c>
      <c r="L210" t="s">
        <v>1210</v>
      </c>
      <c r="Y210" s="32"/>
      <c r="Z210" s="5"/>
    </row>
    <row r="211" spans="4:26" x14ac:dyDescent="0.35">
      <c r="D211" s="92" t="s">
        <v>985</v>
      </c>
      <c r="G211" s="53" t="s">
        <v>985</v>
      </c>
      <c r="J211" s="91" t="s">
        <v>985</v>
      </c>
      <c r="K211" s="5" t="s">
        <v>1029</v>
      </c>
      <c r="L211" t="s">
        <v>1211</v>
      </c>
      <c r="Y211" s="32"/>
      <c r="Z211" s="5"/>
    </row>
    <row r="212" spans="4:26" x14ac:dyDescent="0.35">
      <c r="D212" s="92" t="s">
        <v>985</v>
      </c>
      <c r="G212" s="53" t="s">
        <v>985</v>
      </c>
      <c r="J212" s="91" t="s">
        <v>985</v>
      </c>
      <c r="K212" s="5" t="s">
        <v>1029</v>
      </c>
      <c r="L212" t="s">
        <v>1212</v>
      </c>
      <c r="Y212" s="32"/>
      <c r="Z212" s="5"/>
    </row>
    <row r="213" spans="4:26" x14ac:dyDescent="0.35">
      <c r="D213" s="92" t="s">
        <v>985</v>
      </c>
      <c r="G213" s="53" t="s">
        <v>985</v>
      </c>
      <c r="J213" s="91" t="s">
        <v>985</v>
      </c>
      <c r="K213" s="5" t="s">
        <v>1029</v>
      </c>
      <c r="L213" t="s">
        <v>1213</v>
      </c>
    </row>
    <row r="214" spans="4:26" x14ac:dyDescent="0.35">
      <c r="D214" s="92" t="s">
        <v>985</v>
      </c>
      <c r="G214" s="53" t="s">
        <v>985</v>
      </c>
      <c r="J214" s="91" t="s">
        <v>985</v>
      </c>
      <c r="K214" s="5" t="s">
        <v>1029</v>
      </c>
      <c r="L214" t="s">
        <v>1214</v>
      </c>
    </row>
    <row r="215" spans="4:26" x14ac:dyDescent="0.35">
      <c r="D215" s="92" t="s">
        <v>985</v>
      </c>
      <c r="G215" s="53" t="s">
        <v>985</v>
      </c>
      <c r="J215" s="91" t="s">
        <v>985</v>
      </c>
      <c r="K215" s="5" t="s">
        <v>1029</v>
      </c>
      <c r="L215" t="s">
        <v>1215</v>
      </c>
    </row>
    <row r="216" spans="4:26" x14ac:dyDescent="0.35">
      <c r="D216" s="92" t="s">
        <v>985</v>
      </c>
      <c r="G216" s="53" t="s">
        <v>985</v>
      </c>
      <c r="J216" s="91" t="s">
        <v>985</v>
      </c>
      <c r="K216" s="5" t="s">
        <v>1029</v>
      </c>
      <c r="L216" t="s">
        <v>1216</v>
      </c>
    </row>
    <row r="217" spans="4:26" x14ac:dyDescent="0.35">
      <c r="D217" s="92" t="s">
        <v>985</v>
      </c>
      <c r="G217" s="53" t="s">
        <v>985</v>
      </c>
      <c r="J217" s="91" t="s">
        <v>985</v>
      </c>
      <c r="K217" s="5" t="s">
        <v>1029</v>
      </c>
      <c r="L217" t="s">
        <v>1217</v>
      </c>
    </row>
    <row r="218" spans="4:26" x14ac:dyDescent="0.35">
      <c r="D218" s="92" t="s">
        <v>985</v>
      </c>
      <c r="G218" s="53" t="s">
        <v>985</v>
      </c>
      <c r="J218" s="91" t="s">
        <v>985</v>
      </c>
      <c r="K218" s="5" t="s">
        <v>1029</v>
      </c>
      <c r="L218" t="s">
        <v>1218</v>
      </c>
    </row>
    <row r="219" spans="4:26" x14ac:dyDescent="0.35">
      <c r="D219" s="92" t="s">
        <v>985</v>
      </c>
      <c r="G219" s="53" t="s">
        <v>985</v>
      </c>
      <c r="J219" s="91" t="s">
        <v>985</v>
      </c>
      <c r="K219" s="5" t="s">
        <v>1029</v>
      </c>
      <c r="L219" t="s">
        <v>1219</v>
      </c>
    </row>
    <row r="220" spans="4:26" x14ac:dyDescent="0.35">
      <c r="D220" s="92" t="s">
        <v>985</v>
      </c>
      <c r="G220" s="53" t="s">
        <v>985</v>
      </c>
      <c r="J220" s="91" t="s">
        <v>985</v>
      </c>
      <c r="K220" s="5" t="s">
        <v>1029</v>
      </c>
      <c r="L220" t="s">
        <v>1220</v>
      </c>
    </row>
    <row r="221" spans="4:26" x14ac:dyDescent="0.35">
      <c r="D221" s="92" t="s">
        <v>985</v>
      </c>
      <c r="G221" s="53" t="s">
        <v>985</v>
      </c>
      <c r="J221" s="91" t="s">
        <v>985</v>
      </c>
      <c r="K221" s="5" t="s">
        <v>1029</v>
      </c>
      <c r="L221" t="s">
        <v>1221</v>
      </c>
    </row>
    <row r="222" spans="4:26" x14ac:dyDescent="0.35">
      <c r="D222" s="92" t="s">
        <v>985</v>
      </c>
      <c r="G222" s="53" t="s">
        <v>985</v>
      </c>
      <c r="J222" s="91" t="s">
        <v>985</v>
      </c>
      <c r="K222" s="5" t="s">
        <v>1029</v>
      </c>
      <c r="L222" t="s">
        <v>1222</v>
      </c>
    </row>
    <row r="223" spans="4:26" x14ac:dyDescent="0.35">
      <c r="D223" s="92" t="s">
        <v>985</v>
      </c>
      <c r="G223" s="53" t="s">
        <v>985</v>
      </c>
      <c r="J223" s="91" t="s">
        <v>985</v>
      </c>
      <c r="K223" s="5" t="s">
        <v>1029</v>
      </c>
      <c r="L223" t="s">
        <v>1223</v>
      </c>
    </row>
    <row r="224" spans="4:26" x14ac:dyDescent="0.35">
      <c r="D224" s="92" t="s">
        <v>985</v>
      </c>
      <c r="G224" s="53" t="s">
        <v>985</v>
      </c>
      <c r="J224" s="91" t="s">
        <v>985</v>
      </c>
      <c r="K224" s="5" t="s">
        <v>1029</v>
      </c>
      <c r="L224" t="s">
        <v>1224</v>
      </c>
    </row>
    <row r="225" spans="4:12" x14ac:dyDescent="0.35">
      <c r="D225" s="92" t="s">
        <v>985</v>
      </c>
      <c r="G225" s="53" t="s">
        <v>985</v>
      </c>
      <c r="J225" s="91" t="s">
        <v>985</v>
      </c>
      <c r="K225" s="5" t="s">
        <v>1029</v>
      </c>
      <c r="L225" t="s">
        <v>1225</v>
      </c>
    </row>
    <row r="226" spans="4:12" x14ac:dyDescent="0.35">
      <c r="D226" s="92" t="s">
        <v>985</v>
      </c>
      <c r="G226" s="53" t="s">
        <v>985</v>
      </c>
      <c r="J226" s="91" t="s">
        <v>985</v>
      </c>
      <c r="K226" s="5" t="s">
        <v>1029</v>
      </c>
      <c r="L226" t="s">
        <v>1226</v>
      </c>
    </row>
    <row r="227" spans="4:12" x14ac:dyDescent="0.35">
      <c r="D227" s="92" t="s">
        <v>985</v>
      </c>
      <c r="G227" s="53" t="s">
        <v>985</v>
      </c>
      <c r="J227" s="91" t="s">
        <v>985</v>
      </c>
      <c r="K227" s="5" t="s">
        <v>1029</v>
      </c>
      <c r="L227" t="s">
        <v>1227</v>
      </c>
    </row>
    <row r="228" spans="4:12" x14ac:dyDescent="0.35">
      <c r="D228" s="92" t="s">
        <v>985</v>
      </c>
      <c r="G228" s="53" t="s">
        <v>985</v>
      </c>
      <c r="J228" s="91" t="s">
        <v>985</v>
      </c>
      <c r="K228" s="5" t="s">
        <v>1029</v>
      </c>
      <c r="L228" t="s">
        <v>1228</v>
      </c>
    </row>
    <row r="229" spans="4:12" x14ac:dyDescent="0.35">
      <c r="D229" s="92" t="s">
        <v>985</v>
      </c>
      <c r="G229" s="53" t="s">
        <v>985</v>
      </c>
      <c r="J229" s="91" t="s">
        <v>985</v>
      </c>
      <c r="K229" s="5" t="s">
        <v>1029</v>
      </c>
      <c r="L229" t="s">
        <v>1229</v>
      </c>
    </row>
    <row r="230" spans="4:12" x14ac:dyDescent="0.35">
      <c r="D230" s="92" t="s">
        <v>985</v>
      </c>
      <c r="G230" s="53" t="s">
        <v>985</v>
      </c>
      <c r="J230" s="91" t="s">
        <v>985</v>
      </c>
      <c r="K230" s="5" t="s">
        <v>1029</v>
      </c>
      <c r="L230" t="s">
        <v>1230</v>
      </c>
    </row>
    <row r="231" spans="4:12" x14ac:dyDescent="0.35">
      <c r="D231" s="92" t="s">
        <v>985</v>
      </c>
      <c r="G231" s="53" t="s">
        <v>985</v>
      </c>
      <c r="J231" s="91" t="s">
        <v>985</v>
      </c>
      <c r="K231" s="5" t="s">
        <v>1029</v>
      </c>
      <c r="L231" t="s">
        <v>1231</v>
      </c>
    </row>
    <row r="232" spans="4:12" x14ac:dyDescent="0.35">
      <c r="D232" s="92" t="s">
        <v>985</v>
      </c>
      <c r="G232" s="53" t="s">
        <v>985</v>
      </c>
      <c r="J232" s="91" t="s">
        <v>985</v>
      </c>
      <c r="K232" s="5" t="s">
        <v>1029</v>
      </c>
      <c r="L232" t="s">
        <v>1232</v>
      </c>
    </row>
    <row r="233" spans="4:12" x14ac:dyDescent="0.35">
      <c r="D233" s="92" t="s">
        <v>985</v>
      </c>
      <c r="G233" s="53" t="s">
        <v>985</v>
      </c>
      <c r="J233" s="91" t="s">
        <v>985</v>
      </c>
      <c r="K233" s="5" t="s">
        <v>1029</v>
      </c>
      <c r="L233" t="s">
        <v>1233</v>
      </c>
    </row>
    <row r="234" spans="4:12" x14ac:dyDescent="0.35">
      <c r="D234" s="92" t="s">
        <v>985</v>
      </c>
      <c r="G234" s="53" t="s">
        <v>985</v>
      </c>
      <c r="J234" s="91" t="s">
        <v>985</v>
      </c>
      <c r="K234" s="5" t="s">
        <v>1029</v>
      </c>
      <c r="L234" t="s">
        <v>1234</v>
      </c>
    </row>
    <row r="235" spans="4:12" x14ac:dyDescent="0.35">
      <c r="D235" s="92" t="s">
        <v>985</v>
      </c>
      <c r="G235" s="53" t="s">
        <v>985</v>
      </c>
      <c r="J235" s="91" t="s">
        <v>985</v>
      </c>
      <c r="K235" s="5" t="s">
        <v>1029</v>
      </c>
      <c r="L235" t="s">
        <v>1235</v>
      </c>
    </row>
    <row r="236" spans="4:12" x14ac:dyDescent="0.35">
      <c r="D236" s="92" t="s">
        <v>985</v>
      </c>
      <c r="G236" s="53" t="s">
        <v>985</v>
      </c>
      <c r="J236" s="91" t="s">
        <v>985</v>
      </c>
      <c r="K236" s="5" t="s">
        <v>1029</v>
      </c>
      <c r="L236" t="s">
        <v>1236</v>
      </c>
    </row>
    <row r="237" spans="4:12" x14ac:dyDescent="0.35">
      <c r="D237" s="92" t="s">
        <v>985</v>
      </c>
      <c r="G237" s="53" t="s">
        <v>985</v>
      </c>
      <c r="J237" s="91" t="s">
        <v>985</v>
      </c>
      <c r="K237" s="5" t="s">
        <v>1029</v>
      </c>
      <c r="L237" t="s">
        <v>1237</v>
      </c>
    </row>
    <row r="238" spans="4:12" x14ac:dyDescent="0.35">
      <c r="D238" s="92" t="s">
        <v>985</v>
      </c>
      <c r="G238" s="53" t="s">
        <v>985</v>
      </c>
      <c r="J238" s="91" t="s">
        <v>985</v>
      </c>
      <c r="K238" s="5" t="s">
        <v>1029</v>
      </c>
      <c r="L238" t="s">
        <v>1238</v>
      </c>
    </row>
    <row r="239" spans="4:12" x14ac:dyDescent="0.35">
      <c r="D239" s="92" t="s">
        <v>985</v>
      </c>
      <c r="G239" s="53" t="s">
        <v>985</v>
      </c>
      <c r="J239" s="91" t="s">
        <v>985</v>
      </c>
      <c r="K239" s="5" t="s">
        <v>1029</v>
      </c>
      <c r="L239" t="s">
        <v>1239</v>
      </c>
    </row>
    <row r="240" spans="4:12" x14ac:dyDescent="0.35">
      <c r="D240" s="92" t="s">
        <v>985</v>
      </c>
      <c r="G240" s="53" t="s">
        <v>985</v>
      </c>
      <c r="J240" s="91" t="s">
        <v>985</v>
      </c>
      <c r="K240" s="5" t="s">
        <v>1029</v>
      </c>
      <c r="L240" t="s">
        <v>1240</v>
      </c>
    </row>
    <row r="241" spans="4:12" x14ac:dyDescent="0.35">
      <c r="D241" s="92" t="s">
        <v>985</v>
      </c>
      <c r="G241" s="53" t="s">
        <v>985</v>
      </c>
      <c r="J241" s="91" t="s">
        <v>985</v>
      </c>
      <c r="K241" s="5" t="s">
        <v>1029</v>
      </c>
      <c r="L241" t="s">
        <v>1241</v>
      </c>
    </row>
    <row r="242" spans="4:12" x14ac:dyDescent="0.35">
      <c r="D242" s="92" t="s">
        <v>985</v>
      </c>
      <c r="G242" s="53" t="s">
        <v>985</v>
      </c>
      <c r="J242" s="91" t="s">
        <v>985</v>
      </c>
      <c r="K242" s="5" t="s">
        <v>1029</v>
      </c>
      <c r="L242" t="s">
        <v>1242</v>
      </c>
    </row>
    <row r="243" spans="4:12" x14ac:dyDescent="0.35">
      <c r="D243" s="92" t="s">
        <v>985</v>
      </c>
      <c r="G243" s="53" t="s">
        <v>985</v>
      </c>
      <c r="J243" s="91" t="s">
        <v>985</v>
      </c>
      <c r="K243" s="5" t="s">
        <v>1029</v>
      </c>
      <c r="L243" t="s">
        <v>1243</v>
      </c>
    </row>
    <row r="244" spans="4:12" x14ac:dyDescent="0.35">
      <c r="D244" s="92" t="s">
        <v>985</v>
      </c>
      <c r="G244" s="53" t="s">
        <v>985</v>
      </c>
      <c r="J244" s="91" t="s">
        <v>985</v>
      </c>
      <c r="K244" s="5" t="s">
        <v>1029</v>
      </c>
      <c r="L244" t="s">
        <v>1244</v>
      </c>
    </row>
    <row r="245" spans="4:12" x14ac:dyDescent="0.35">
      <c r="D245" s="92" t="s">
        <v>985</v>
      </c>
      <c r="G245" s="53" t="s">
        <v>985</v>
      </c>
      <c r="J245" s="91" t="s">
        <v>985</v>
      </c>
      <c r="K245" s="5" t="s">
        <v>1029</v>
      </c>
      <c r="L245" t="s">
        <v>1245</v>
      </c>
    </row>
    <row r="246" spans="4:12" x14ac:dyDescent="0.35">
      <c r="D246" s="92" t="s">
        <v>985</v>
      </c>
      <c r="G246" s="53" t="s">
        <v>985</v>
      </c>
      <c r="J246" s="91" t="s">
        <v>985</v>
      </c>
      <c r="K246" s="5" t="s">
        <v>1029</v>
      </c>
      <c r="L246" t="s">
        <v>1246</v>
      </c>
    </row>
    <row r="247" spans="4:12" x14ac:dyDescent="0.35">
      <c r="D247" s="92" t="s">
        <v>985</v>
      </c>
      <c r="G247" s="53" t="s">
        <v>985</v>
      </c>
      <c r="J247" s="91" t="s">
        <v>985</v>
      </c>
      <c r="K247" s="5" t="s">
        <v>1029</v>
      </c>
      <c r="L247" t="s">
        <v>1247</v>
      </c>
    </row>
    <row r="248" spans="4:12" x14ac:dyDescent="0.35">
      <c r="D248" s="92" t="s">
        <v>985</v>
      </c>
      <c r="G248" s="53" t="s">
        <v>985</v>
      </c>
      <c r="J248" s="91" t="s">
        <v>985</v>
      </c>
      <c r="K248" s="5" t="s">
        <v>1029</v>
      </c>
      <c r="L248" t="s">
        <v>1248</v>
      </c>
    </row>
    <row r="249" spans="4:12" x14ac:dyDescent="0.35">
      <c r="D249" s="92" t="s">
        <v>985</v>
      </c>
      <c r="G249" s="53" t="s">
        <v>985</v>
      </c>
      <c r="J249" s="91" t="s">
        <v>985</v>
      </c>
      <c r="K249" s="5" t="s">
        <v>1029</v>
      </c>
      <c r="L249" t="s">
        <v>1249</v>
      </c>
    </row>
    <row r="250" spans="4:12" x14ac:dyDescent="0.35">
      <c r="D250" s="92" t="s">
        <v>985</v>
      </c>
      <c r="G250" s="53" t="s">
        <v>985</v>
      </c>
      <c r="J250" s="91" t="s">
        <v>985</v>
      </c>
      <c r="K250" s="5" t="s">
        <v>1029</v>
      </c>
      <c r="L250" t="s">
        <v>1250</v>
      </c>
    </row>
    <row r="251" spans="4:12" x14ac:dyDescent="0.35">
      <c r="D251" s="92" t="s">
        <v>985</v>
      </c>
      <c r="G251" s="53" t="s">
        <v>985</v>
      </c>
      <c r="J251" s="91" t="s">
        <v>985</v>
      </c>
      <c r="K251" s="5" t="s">
        <v>1029</v>
      </c>
      <c r="L251" t="s">
        <v>1251</v>
      </c>
    </row>
    <row r="252" spans="4:12" x14ac:dyDescent="0.35">
      <c r="D252" s="92" t="s">
        <v>985</v>
      </c>
      <c r="G252" s="53" t="s">
        <v>985</v>
      </c>
      <c r="J252" s="91" t="s">
        <v>985</v>
      </c>
      <c r="K252" s="5" t="s">
        <v>1029</v>
      </c>
      <c r="L252" t="s">
        <v>1252</v>
      </c>
    </row>
    <row r="253" spans="4:12" x14ac:dyDescent="0.35">
      <c r="D253" s="92" t="s">
        <v>985</v>
      </c>
      <c r="G253" s="53" t="s">
        <v>985</v>
      </c>
      <c r="J253" s="91" t="s">
        <v>985</v>
      </c>
      <c r="K253" s="5" t="s">
        <v>1029</v>
      </c>
      <c r="L253" t="s">
        <v>1253</v>
      </c>
    </row>
    <row r="254" spans="4:12" x14ac:dyDescent="0.35">
      <c r="D254" s="92" t="s">
        <v>985</v>
      </c>
      <c r="G254" s="53" t="s">
        <v>985</v>
      </c>
      <c r="J254" s="91" t="s">
        <v>985</v>
      </c>
      <c r="K254" s="5" t="s">
        <v>1029</v>
      </c>
      <c r="L254" t="s">
        <v>1254</v>
      </c>
    </row>
    <row r="255" spans="4:12" x14ac:dyDescent="0.35">
      <c r="D255" s="92" t="s">
        <v>985</v>
      </c>
      <c r="G255" s="53" t="s">
        <v>985</v>
      </c>
      <c r="J255" s="91" t="s">
        <v>985</v>
      </c>
      <c r="K255" s="5" t="s">
        <v>1029</v>
      </c>
      <c r="L255" t="s">
        <v>1255</v>
      </c>
    </row>
    <row r="256" spans="4:12" x14ac:dyDescent="0.35">
      <c r="D256" s="92" t="s">
        <v>985</v>
      </c>
      <c r="G256" s="53" t="s">
        <v>985</v>
      </c>
      <c r="J256" s="91" t="s">
        <v>985</v>
      </c>
      <c r="K256" s="5" t="s">
        <v>1029</v>
      </c>
      <c r="L256" t="s">
        <v>1256</v>
      </c>
    </row>
    <row r="257" spans="4:12" x14ac:dyDescent="0.35">
      <c r="D257" s="92" t="s">
        <v>985</v>
      </c>
      <c r="G257" s="53" t="s">
        <v>985</v>
      </c>
      <c r="J257" s="91" t="s">
        <v>985</v>
      </c>
      <c r="K257" s="5" t="s">
        <v>1029</v>
      </c>
      <c r="L257" t="s">
        <v>1257</v>
      </c>
    </row>
    <row r="258" spans="4:12" x14ac:dyDescent="0.35">
      <c r="D258" s="92" t="s">
        <v>985</v>
      </c>
      <c r="G258" s="53" t="s">
        <v>985</v>
      </c>
      <c r="J258" s="91" t="s">
        <v>985</v>
      </c>
      <c r="K258" s="5" t="s">
        <v>1029</v>
      </c>
      <c r="L258" t="s">
        <v>1258</v>
      </c>
    </row>
    <row r="259" spans="4:12" x14ac:dyDescent="0.35">
      <c r="D259" s="92" t="s">
        <v>985</v>
      </c>
      <c r="G259" s="53" t="s">
        <v>985</v>
      </c>
      <c r="J259" s="91" t="s">
        <v>985</v>
      </c>
      <c r="K259" s="5" t="s">
        <v>1029</v>
      </c>
      <c r="L259" t="s">
        <v>1259</v>
      </c>
    </row>
    <row r="260" spans="4:12" x14ac:dyDescent="0.35">
      <c r="D260" s="92" t="s">
        <v>985</v>
      </c>
      <c r="G260" s="53" t="s">
        <v>985</v>
      </c>
      <c r="J260" s="91" t="s">
        <v>985</v>
      </c>
      <c r="K260" s="5" t="s">
        <v>1029</v>
      </c>
      <c r="L260" t="s">
        <v>1260</v>
      </c>
    </row>
    <row r="261" spans="4:12" x14ac:dyDescent="0.35">
      <c r="D261" s="92" t="s">
        <v>985</v>
      </c>
      <c r="G261" s="53" t="s">
        <v>985</v>
      </c>
      <c r="J261" s="91" t="s">
        <v>985</v>
      </c>
      <c r="K261" s="5" t="s">
        <v>1029</v>
      </c>
      <c r="L261" t="s">
        <v>1261</v>
      </c>
    </row>
    <row r="262" spans="4:12" x14ac:dyDescent="0.35">
      <c r="D262" s="92" t="s">
        <v>985</v>
      </c>
      <c r="G262" s="53" t="s">
        <v>985</v>
      </c>
      <c r="J262" s="91" t="s">
        <v>985</v>
      </c>
      <c r="K262" s="5" t="s">
        <v>1029</v>
      </c>
      <c r="L262" t="s">
        <v>1262</v>
      </c>
    </row>
    <row r="263" spans="4:12" x14ac:dyDescent="0.35">
      <c r="D263" s="92" t="s">
        <v>985</v>
      </c>
      <c r="G263" s="53" t="s">
        <v>985</v>
      </c>
      <c r="J263" s="91" t="s">
        <v>985</v>
      </c>
      <c r="K263" s="5" t="s">
        <v>1029</v>
      </c>
      <c r="L263" t="s">
        <v>1263</v>
      </c>
    </row>
    <row r="264" spans="4:12" x14ac:dyDescent="0.35">
      <c r="D264" s="92" t="s">
        <v>985</v>
      </c>
      <c r="G264" s="53" t="s">
        <v>985</v>
      </c>
      <c r="J264" s="91" t="s">
        <v>985</v>
      </c>
      <c r="K264" s="5" t="s">
        <v>1029</v>
      </c>
      <c r="L264" t="s">
        <v>1264</v>
      </c>
    </row>
    <row r="265" spans="4:12" x14ac:dyDescent="0.35">
      <c r="D265" s="92" t="s">
        <v>985</v>
      </c>
      <c r="G265" s="53" t="s">
        <v>985</v>
      </c>
      <c r="J265" s="91" t="s">
        <v>985</v>
      </c>
      <c r="K265" s="5" t="s">
        <v>1029</v>
      </c>
      <c r="L265" t="s">
        <v>1265</v>
      </c>
    </row>
    <row r="266" spans="4:12" x14ac:dyDescent="0.35">
      <c r="D266" s="92" t="s">
        <v>985</v>
      </c>
      <c r="G266" s="53" t="s">
        <v>985</v>
      </c>
      <c r="J266" s="91" t="s">
        <v>985</v>
      </c>
      <c r="K266" s="5" t="s">
        <v>1029</v>
      </c>
      <c r="L266" t="s">
        <v>1266</v>
      </c>
    </row>
    <row r="267" spans="4:12" x14ac:dyDescent="0.35">
      <c r="D267" s="92" t="s">
        <v>985</v>
      </c>
      <c r="G267" s="53" t="s">
        <v>985</v>
      </c>
      <c r="J267" s="91" t="s">
        <v>985</v>
      </c>
      <c r="K267" s="5" t="s">
        <v>1029</v>
      </c>
      <c r="L267" t="s">
        <v>1267</v>
      </c>
    </row>
    <row r="268" spans="4:12" x14ac:dyDescent="0.35">
      <c r="D268" s="92" t="s">
        <v>985</v>
      </c>
      <c r="G268" s="53" t="s">
        <v>985</v>
      </c>
      <c r="J268" s="91" t="s">
        <v>985</v>
      </c>
      <c r="K268" s="5" t="s">
        <v>1029</v>
      </c>
      <c r="L268" t="s">
        <v>1268</v>
      </c>
    </row>
    <row r="269" spans="4:12" x14ac:dyDescent="0.35">
      <c r="D269" s="92" t="s">
        <v>985</v>
      </c>
      <c r="G269" s="53" t="s">
        <v>985</v>
      </c>
      <c r="J269" s="91" t="s">
        <v>985</v>
      </c>
      <c r="K269" s="5" t="s">
        <v>1029</v>
      </c>
      <c r="L269" t="s">
        <v>1269</v>
      </c>
    </row>
    <row r="270" spans="4:12" x14ac:dyDescent="0.35">
      <c r="D270" s="92" t="s">
        <v>985</v>
      </c>
      <c r="G270" s="53" t="s">
        <v>985</v>
      </c>
      <c r="J270" s="91" t="s">
        <v>985</v>
      </c>
      <c r="K270" s="5" t="s">
        <v>1029</v>
      </c>
      <c r="L270" t="s">
        <v>1270</v>
      </c>
    </row>
    <row r="271" spans="4:12" x14ac:dyDescent="0.35">
      <c r="D271" s="92" t="s">
        <v>985</v>
      </c>
      <c r="G271" s="53" t="s">
        <v>985</v>
      </c>
      <c r="J271" s="91" t="s">
        <v>985</v>
      </c>
      <c r="K271" s="5" t="s">
        <v>1029</v>
      </c>
      <c r="L271" t="s">
        <v>1271</v>
      </c>
    </row>
    <row r="272" spans="4:12" x14ac:dyDescent="0.35">
      <c r="D272" s="92" t="s">
        <v>985</v>
      </c>
      <c r="G272" s="53" t="s">
        <v>985</v>
      </c>
      <c r="J272" s="91" t="s">
        <v>985</v>
      </c>
      <c r="K272" s="5" t="s">
        <v>1029</v>
      </c>
      <c r="L272" t="s">
        <v>1272</v>
      </c>
    </row>
    <row r="273" spans="4:12" x14ac:dyDescent="0.35">
      <c r="D273" s="92" t="s">
        <v>985</v>
      </c>
      <c r="G273" s="53" t="s">
        <v>985</v>
      </c>
      <c r="J273" s="91" t="s">
        <v>985</v>
      </c>
      <c r="K273" s="5" t="s">
        <v>1029</v>
      </c>
      <c r="L273" t="s">
        <v>1273</v>
      </c>
    </row>
    <row r="274" spans="4:12" x14ac:dyDescent="0.35">
      <c r="D274" s="92" t="s">
        <v>985</v>
      </c>
      <c r="G274" s="53" t="s">
        <v>985</v>
      </c>
      <c r="J274" s="91" t="s">
        <v>985</v>
      </c>
      <c r="K274" s="5" t="s">
        <v>1029</v>
      </c>
      <c r="L274" t="s">
        <v>1274</v>
      </c>
    </row>
    <row r="275" spans="4:12" x14ac:dyDescent="0.35">
      <c r="D275" s="92" t="s">
        <v>985</v>
      </c>
      <c r="G275" s="53" t="s">
        <v>985</v>
      </c>
      <c r="J275" s="91" t="s">
        <v>985</v>
      </c>
      <c r="K275" s="5" t="s">
        <v>1029</v>
      </c>
      <c r="L275" t="s">
        <v>1275</v>
      </c>
    </row>
    <row r="276" spans="4:12" x14ac:dyDescent="0.35">
      <c r="D276" s="92" t="s">
        <v>985</v>
      </c>
      <c r="G276" s="53" t="s">
        <v>985</v>
      </c>
      <c r="J276" s="91" t="s">
        <v>985</v>
      </c>
      <c r="K276" s="5" t="s">
        <v>1029</v>
      </c>
      <c r="L276" t="s">
        <v>1276</v>
      </c>
    </row>
    <row r="277" spans="4:12" x14ac:dyDescent="0.35">
      <c r="D277" s="92" t="s">
        <v>985</v>
      </c>
      <c r="G277" s="53" t="s">
        <v>985</v>
      </c>
      <c r="J277" s="91" t="s">
        <v>985</v>
      </c>
      <c r="K277" s="5" t="s">
        <v>1029</v>
      </c>
      <c r="L277" t="s">
        <v>1277</v>
      </c>
    </row>
    <row r="278" spans="4:12" x14ac:dyDescent="0.35">
      <c r="D278" s="92" t="s">
        <v>985</v>
      </c>
      <c r="G278" s="53" t="s">
        <v>985</v>
      </c>
      <c r="J278" s="91" t="s">
        <v>985</v>
      </c>
      <c r="K278" s="5" t="s">
        <v>1029</v>
      </c>
      <c r="L278" t="s">
        <v>1278</v>
      </c>
    </row>
    <row r="279" spans="4:12" x14ac:dyDescent="0.35">
      <c r="D279" s="92" t="s">
        <v>985</v>
      </c>
      <c r="G279" s="53" t="s">
        <v>985</v>
      </c>
      <c r="J279" s="91" t="s">
        <v>985</v>
      </c>
      <c r="K279" s="5" t="s">
        <v>1029</v>
      </c>
      <c r="L279" t="s">
        <v>1279</v>
      </c>
    </row>
    <row r="280" spans="4:12" x14ac:dyDescent="0.35">
      <c r="D280" s="92" t="s">
        <v>985</v>
      </c>
      <c r="G280" s="53" t="s">
        <v>985</v>
      </c>
      <c r="J280" s="91" t="s">
        <v>985</v>
      </c>
      <c r="K280" s="5" t="s">
        <v>1029</v>
      </c>
      <c r="L280" t="s">
        <v>1280</v>
      </c>
    </row>
    <row r="281" spans="4:12" x14ac:dyDescent="0.35">
      <c r="D281" s="92" t="s">
        <v>985</v>
      </c>
      <c r="G281" s="53" t="s">
        <v>985</v>
      </c>
      <c r="J281" s="91" t="s">
        <v>985</v>
      </c>
      <c r="K281" s="5" t="s">
        <v>1029</v>
      </c>
      <c r="L281" t="s">
        <v>1281</v>
      </c>
    </row>
    <row r="282" spans="4:12" x14ac:dyDescent="0.35">
      <c r="D282" s="92" t="s">
        <v>985</v>
      </c>
      <c r="G282" s="53" t="s">
        <v>985</v>
      </c>
      <c r="J282" s="91" t="s">
        <v>985</v>
      </c>
      <c r="K282" s="5" t="s">
        <v>1029</v>
      </c>
      <c r="L282" t="s">
        <v>1282</v>
      </c>
    </row>
    <row r="283" spans="4:12" x14ac:dyDescent="0.35">
      <c r="D283" s="92" t="s">
        <v>985</v>
      </c>
      <c r="G283" s="53" t="s">
        <v>985</v>
      </c>
      <c r="J283" s="91" t="s">
        <v>985</v>
      </c>
      <c r="K283" s="5" t="s">
        <v>1029</v>
      </c>
      <c r="L283" t="s">
        <v>1283</v>
      </c>
    </row>
    <row r="284" spans="4:12" x14ac:dyDescent="0.35">
      <c r="D284" s="92" t="s">
        <v>985</v>
      </c>
      <c r="G284" s="53" t="s">
        <v>985</v>
      </c>
      <c r="J284" s="91" t="s">
        <v>985</v>
      </c>
      <c r="K284" s="5" t="s">
        <v>1029</v>
      </c>
      <c r="L284" t="s">
        <v>1284</v>
      </c>
    </row>
    <row r="285" spans="4:12" x14ac:dyDescent="0.35">
      <c r="D285" s="92" t="s">
        <v>985</v>
      </c>
      <c r="G285" s="53" t="s">
        <v>985</v>
      </c>
      <c r="J285" s="91" t="s">
        <v>985</v>
      </c>
      <c r="K285" s="5" t="s">
        <v>1029</v>
      </c>
      <c r="L285" t="s">
        <v>1285</v>
      </c>
    </row>
    <row r="286" spans="4:12" x14ac:dyDescent="0.35">
      <c r="D286" s="92" t="s">
        <v>985</v>
      </c>
      <c r="G286" s="53" t="s">
        <v>985</v>
      </c>
      <c r="J286" s="91" t="s">
        <v>985</v>
      </c>
      <c r="K286" s="5" t="s">
        <v>1029</v>
      </c>
      <c r="L286" t="s">
        <v>1286</v>
      </c>
    </row>
    <row r="287" spans="4:12" x14ac:dyDescent="0.35">
      <c r="D287" s="92" t="s">
        <v>985</v>
      </c>
      <c r="G287" s="53" t="s">
        <v>985</v>
      </c>
      <c r="J287" s="91" t="s">
        <v>985</v>
      </c>
      <c r="K287" s="5" t="s">
        <v>1029</v>
      </c>
      <c r="L287" t="s">
        <v>1287</v>
      </c>
    </row>
    <row r="288" spans="4:12" x14ac:dyDescent="0.35">
      <c r="D288" s="92" t="s">
        <v>985</v>
      </c>
      <c r="G288" s="53" t="s">
        <v>985</v>
      </c>
      <c r="J288" s="91" t="s">
        <v>985</v>
      </c>
      <c r="K288" s="5" t="s">
        <v>1029</v>
      </c>
      <c r="L288" t="s">
        <v>1288</v>
      </c>
    </row>
    <row r="289" spans="4:12" x14ac:dyDescent="0.35">
      <c r="D289" s="92" t="s">
        <v>985</v>
      </c>
      <c r="G289" s="53" t="s">
        <v>985</v>
      </c>
      <c r="J289" s="91" t="s">
        <v>985</v>
      </c>
      <c r="K289" s="5" t="s">
        <v>1029</v>
      </c>
      <c r="L289" t="s">
        <v>1289</v>
      </c>
    </row>
    <row r="290" spans="4:12" x14ac:dyDescent="0.35">
      <c r="D290" s="92" t="s">
        <v>985</v>
      </c>
      <c r="G290" s="53" t="s">
        <v>985</v>
      </c>
      <c r="J290" s="91" t="s">
        <v>985</v>
      </c>
      <c r="K290" s="5" t="s">
        <v>1029</v>
      </c>
      <c r="L290" t="s">
        <v>1290</v>
      </c>
    </row>
    <row r="291" spans="4:12" x14ac:dyDescent="0.35">
      <c r="D291" s="92" t="s">
        <v>985</v>
      </c>
      <c r="G291" s="53" t="s">
        <v>985</v>
      </c>
      <c r="J291" s="91" t="s">
        <v>985</v>
      </c>
      <c r="K291" s="5" t="s">
        <v>1029</v>
      </c>
      <c r="L291" t="s">
        <v>1291</v>
      </c>
    </row>
    <row r="292" spans="4:12" x14ac:dyDescent="0.35">
      <c r="D292" s="92" t="s">
        <v>985</v>
      </c>
      <c r="G292" s="53" t="s">
        <v>985</v>
      </c>
      <c r="J292" s="91" t="s">
        <v>985</v>
      </c>
      <c r="K292" s="5" t="s">
        <v>1029</v>
      </c>
      <c r="L292" t="s">
        <v>1292</v>
      </c>
    </row>
    <row r="293" spans="4:12" x14ac:dyDescent="0.35">
      <c r="D293" s="92" t="s">
        <v>985</v>
      </c>
      <c r="G293" s="53" t="s">
        <v>985</v>
      </c>
      <c r="J293" s="91" t="s">
        <v>985</v>
      </c>
      <c r="K293" s="5" t="s">
        <v>1029</v>
      </c>
      <c r="L293" t="s">
        <v>1293</v>
      </c>
    </row>
    <row r="294" spans="4:12" x14ac:dyDescent="0.35">
      <c r="D294" s="92" t="s">
        <v>985</v>
      </c>
      <c r="G294" s="53" t="s">
        <v>985</v>
      </c>
      <c r="J294" s="91" t="s">
        <v>985</v>
      </c>
      <c r="K294" s="5" t="s">
        <v>1029</v>
      </c>
      <c r="L294" t="s">
        <v>1294</v>
      </c>
    </row>
    <row r="295" spans="4:12" x14ac:dyDescent="0.35">
      <c r="D295" s="92" t="s">
        <v>985</v>
      </c>
      <c r="G295" s="53" t="s">
        <v>985</v>
      </c>
      <c r="J295" s="91" t="s">
        <v>985</v>
      </c>
      <c r="K295" s="5" t="s">
        <v>1029</v>
      </c>
      <c r="L295" t="s">
        <v>1295</v>
      </c>
    </row>
    <row r="296" spans="4:12" x14ac:dyDescent="0.35">
      <c r="D296" s="92" t="s">
        <v>985</v>
      </c>
      <c r="G296" s="53" t="s">
        <v>985</v>
      </c>
      <c r="J296" s="91" t="s">
        <v>985</v>
      </c>
      <c r="K296" s="5" t="s">
        <v>1029</v>
      </c>
      <c r="L296" t="s">
        <v>1296</v>
      </c>
    </row>
    <row r="297" spans="4:12" x14ac:dyDescent="0.35">
      <c r="D297" s="92" t="s">
        <v>985</v>
      </c>
      <c r="G297" s="53" t="s">
        <v>985</v>
      </c>
      <c r="J297" s="91" t="s">
        <v>985</v>
      </c>
      <c r="K297" s="5" t="s">
        <v>1029</v>
      </c>
      <c r="L297" t="s">
        <v>1297</v>
      </c>
    </row>
    <row r="298" spans="4:12" x14ac:dyDescent="0.35">
      <c r="D298" s="92" t="s">
        <v>985</v>
      </c>
      <c r="G298" s="53" t="s">
        <v>985</v>
      </c>
      <c r="J298" s="91" t="s">
        <v>985</v>
      </c>
      <c r="K298" s="5" t="s">
        <v>1029</v>
      </c>
      <c r="L298" t="s">
        <v>1298</v>
      </c>
    </row>
    <row r="299" spans="4:12" x14ac:dyDescent="0.35">
      <c r="D299" s="92" t="s">
        <v>985</v>
      </c>
      <c r="G299" s="53" t="s">
        <v>985</v>
      </c>
      <c r="J299" s="91" t="s">
        <v>985</v>
      </c>
      <c r="K299" s="5" t="s">
        <v>1029</v>
      </c>
      <c r="L299" t="s">
        <v>1299</v>
      </c>
    </row>
    <row r="300" spans="4:12" x14ac:dyDescent="0.35">
      <c r="D300" s="92" t="s">
        <v>985</v>
      </c>
      <c r="G300" s="53" t="s">
        <v>985</v>
      </c>
      <c r="J300" s="91" t="s">
        <v>985</v>
      </c>
      <c r="K300" s="5" t="s">
        <v>1029</v>
      </c>
      <c r="L300" t="s">
        <v>1300</v>
      </c>
    </row>
    <row r="301" spans="4:12" x14ac:dyDescent="0.35">
      <c r="D301" s="92" t="s">
        <v>985</v>
      </c>
      <c r="G301" s="53" t="s">
        <v>985</v>
      </c>
      <c r="J301" s="91" t="s">
        <v>985</v>
      </c>
      <c r="K301" s="5" t="s">
        <v>1029</v>
      </c>
      <c r="L301" t="s">
        <v>1301</v>
      </c>
    </row>
    <row r="302" spans="4:12" x14ac:dyDescent="0.35">
      <c r="D302" s="92" t="s">
        <v>985</v>
      </c>
      <c r="G302" s="53" t="s">
        <v>985</v>
      </c>
      <c r="J302" s="91" t="s">
        <v>985</v>
      </c>
      <c r="K302" s="5" t="s">
        <v>1029</v>
      </c>
      <c r="L302" t="s">
        <v>1302</v>
      </c>
    </row>
    <row r="303" spans="4:12" x14ac:dyDescent="0.35">
      <c r="D303" s="92" t="s">
        <v>985</v>
      </c>
      <c r="G303" s="53" t="s">
        <v>985</v>
      </c>
      <c r="J303" s="91" t="s">
        <v>985</v>
      </c>
      <c r="K303" s="5" t="s">
        <v>1029</v>
      </c>
      <c r="L303" t="s">
        <v>1303</v>
      </c>
    </row>
    <row r="304" spans="4:12" x14ac:dyDescent="0.35">
      <c r="D304" s="92" t="s">
        <v>985</v>
      </c>
      <c r="G304" s="53" t="s">
        <v>985</v>
      </c>
      <c r="J304" s="91" t="s">
        <v>985</v>
      </c>
      <c r="K304" s="5" t="s">
        <v>1029</v>
      </c>
      <c r="L304" t="s">
        <v>1304</v>
      </c>
    </row>
    <row r="305" spans="4:12" x14ac:dyDescent="0.35">
      <c r="D305" s="92" t="s">
        <v>985</v>
      </c>
      <c r="G305" s="53" t="s">
        <v>985</v>
      </c>
      <c r="J305" s="91" t="s">
        <v>985</v>
      </c>
      <c r="K305" s="5" t="s">
        <v>1029</v>
      </c>
      <c r="L305" t="s">
        <v>1305</v>
      </c>
    </row>
    <row r="306" spans="4:12" x14ac:dyDescent="0.35">
      <c r="D306" s="92" t="s">
        <v>985</v>
      </c>
      <c r="G306" s="53" t="s">
        <v>985</v>
      </c>
      <c r="J306" s="91" t="s">
        <v>985</v>
      </c>
      <c r="K306" s="5" t="s">
        <v>1029</v>
      </c>
      <c r="L306" t="s">
        <v>1306</v>
      </c>
    </row>
    <row r="307" spans="4:12" x14ac:dyDescent="0.35">
      <c r="D307" s="92" t="s">
        <v>985</v>
      </c>
      <c r="G307" s="53" t="s">
        <v>985</v>
      </c>
      <c r="J307" s="91" t="s">
        <v>985</v>
      </c>
      <c r="K307" s="5" t="s">
        <v>1029</v>
      </c>
      <c r="L307" t="s">
        <v>1307</v>
      </c>
    </row>
    <row r="308" spans="4:12" x14ac:dyDescent="0.35">
      <c r="D308" s="92" t="s">
        <v>985</v>
      </c>
      <c r="G308" s="53" t="s">
        <v>985</v>
      </c>
      <c r="J308" s="91" t="s">
        <v>985</v>
      </c>
      <c r="K308" s="5" t="s">
        <v>1029</v>
      </c>
      <c r="L308" t="s">
        <v>1308</v>
      </c>
    </row>
    <row r="309" spans="4:12" x14ac:dyDescent="0.35">
      <c r="D309" s="92" t="s">
        <v>985</v>
      </c>
      <c r="G309" s="53" t="s">
        <v>985</v>
      </c>
      <c r="J309" s="91" t="s">
        <v>985</v>
      </c>
      <c r="K309" s="5" t="s">
        <v>1029</v>
      </c>
      <c r="L309" t="s">
        <v>1309</v>
      </c>
    </row>
    <row r="310" spans="4:12" x14ac:dyDescent="0.35">
      <c r="D310" s="92" t="s">
        <v>985</v>
      </c>
      <c r="G310" s="53" t="s">
        <v>985</v>
      </c>
      <c r="J310" s="91" t="s">
        <v>985</v>
      </c>
      <c r="K310" s="5" t="s">
        <v>1029</v>
      </c>
      <c r="L310" t="s">
        <v>1310</v>
      </c>
    </row>
    <row r="311" spans="4:12" x14ac:dyDescent="0.35">
      <c r="D311" s="92" t="s">
        <v>985</v>
      </c>
      <c r="G311" s="53" t="s">
        <v>985</v>
      </c>
      <c r="J311" s="91" t="s">
        <v>985</v>
      </c>
      <c r="K311" s="5" t="s">
        <v>1029</v>
      </c>
      <c r="L311" t="s">
        <v>1311</v>
      </c>
    </row>
    <row r="312" spans="4:12" x14ac:dyDescent="0.35">
      <c r="D312" s="92" t="s">
        <v>985</v>
      </c>
      <c r="G312" s="53" t="s">
        <v>985</v>
      </c>
      <c r="J312" s="91" t="s">
        <v>985</v>
      </c>
      <c r="K312" s="5" t="s">
        <v>1029</v>
      </c>
      <c r="L312" t="s">
        <v>1312</v>
      </c>
    </row>
    <row r="313" spans="4:12" x14ac:dyDescent="0.35">
      <c r="D313" s="92" t="s">
        <v>985</v>
      </c>
      <c r="G313" s="53" t="s">
        <v>985</v>
      </c>
      <c r="J313" s="91" t="s">
        <v>985</v>
      </c>
      <c r="K313" s="5" t="s">
        <v>1029</v>
      </c>
      <c r="L313" t="s">
        <v>1313</v>
      </c>
    </row>
    <row r="314" spans="4:12" x14ac:dyDescent="0.35">
      <c r="D314" s="92" t="s">
        <v>985</v>
      </c>
      <c r="G314" s="53" t="s">
        <v>985</v>
      </c>
      <c r="J314" s="91" t="s">
        <v>985</v>
      </c>
      <c r="K314" s="5" t="s">
        <v>1029</v>
      </c>
      <c r="L314" t="s">
        <v>1314</v>
      </c>
    </row>
    <row r="315" spans="4:12" x14ac:dyDescent="0.35">
      <c r="D315" s="92" t="s">
        <v>985</v>
      </c>
      <c r="G315" s="53" t="s">
        <v>985</v>
      </c>
      <c r="J315" s="91" t="s">
        <v>985</v>
      </c>
      <c r="K315" s="5" t="s">
        <v>1029</v>
      </c>
      <c r="L315" t="s">
        <v>1315</v>
      </c>
    </row>
    <row r="316" spans="4:12" x14ac:dyDescent="0.35">
      <c r="D316" s="92" t="s">
        <v>985</v>
      </c>
      <c r="G316" s="53" t="s">
        <v>985</v>
      </c>
      <c r="J316" s="91" t="s">
        <v>985</v>
      </c>
      <c r="K316" s="5" t="s">
        <v>1029</v>
      </c>
      <c r="L316" t="s">
        <v>1316</v>
      </c>
    </row>
    <row r="317" spans="4:12" x14ac:dyDescent="0.35">
      <c r="D317" s="92" t="s">
        <v>985</v>
      </c>
      <c r="G317" s="53" t="s">
        <v>985</v>
      </c>
      <c r="J317" s="91" t="s">
        <v>985</v>
      </c>
      <c r="K317" s="5" t="s">
        <v>1029</v>
      </c>
      <c r="L317" t="s">
        <v>1317</v>
      </c>
    </row>
    <row r="318" spans="4:12" x14ac:dyDescent="0.35">
      <c r="D318" s="92" t="s">
        <v>985</v>
      </c>
      <c r="G318" s="53" t="s">
        <v>985</v>
      </c>
      <c r="J318" s="91" t="s">
        <v>985</v>
      </c>
      <c r="K318" s="5" t="s">
        <v>1029</v>
      </c>
      <c r="L318" t="s">
        <v>1318</v>
      </c>
    </row>
    <row r="319" spans="4:12" x14ac:dyDescent="0.35">
      <c r="D319" s="92" t="s">
        <v>985</v>
      </c>
      <c r="G319" s="53" t="s">
        <v>985</v>
      </c>
      <c r="J319" s="91" t="s">
        <v>985</v>
      </c>
      <c r="K319" s="5" t="s">
        <v>1029</v>
      </c>
      <c r="L319" t="s">
        <v>1319</v>
      </c>
    </row>
    <row r="320" spans="4:12" x14ac:dyDescent="0.35">
      <c r="D320" s="92" t="s">
        <v>985</v>
      </c>
      <c r="G320" s="53" t="s">
        <v>985</v>
      </c>
      <c r="J320" s="91" t="s">
        <v>985</v>
      </c>
      <c r="K320" s="5" t="s">
        <v>1029</v>
      </c>
      <c r="L320" t="s">
        <v>1320</v>
      </c>
    </row>
    <row r="321" spans="4:12" x14ac:dyDescent="0.35">
      <c r="D321" s="92" t="s">
        <v>985</v>
      </c>
      <c r="G321" s="53" t="s">
        <v>985</v>
      </c>
      <c r="J321" s="91" t="s">
        <v>985</v>
      </c>
      <c r="K321" s="5" t="s">
        <v>1029</v>
      </c>
      <c r="L321" t="s">
        <v>1321</v>
      </c>
    </row>
    <row r="322" spans="4:12" x14ac:dyDescent="0.35">
      <c r="D322" s="92" t="s">
        <v>985</v>
      </c>
      <c r="G322" s="53" t="s">
        <v>985</v>
      </c>
      <c r="J322" s="91" t="s">
        <v>985</v>
      </c>
      <c r="K322" s="5" t="s">
        <v>1029</v>
      </c>
      <c r="L322" t="s">
        <v>1322</v>
      </c>
    </row>
    <row r="323" spans="4:12" x14ac:dyDescent="0.35">
      <c r="D323" s="92" t="s">
        <v>985</v>
      </c>
      <c r="G323" s="53" t="s">
        <v>985</v>
      </c>
      <c r="J323" s="91" t="s">
        <v>985</v>
      </c>
      <c r="K323" s="5" t="s">
        <v>1029</v>
      </c>
      <c r="L323" t="s">
        <v>1323</v>
      </c>
    </row>
    <row r="324" spans="4:12" x14ac:dyDescent="0.35">
      <c r="D324" s="92" t="s">
        <v>985</v>
      </c>
      <c r="G324" s="53" t="s">
        <v>985</v>
      </c>
      <c r="J324" s="91" t="s">
        <v>985</v>
      </c>
      <c r="K324" s="5" t="s">
        <v>1029</v>
      </c>
      <c r="L324" t="s">
        <v>1324</v>
      </c>
    </row>
    <row r="325" spans="4:12" x14ac:dyDescent="0.35">
      <c r="D325" s="92" t="s">
        <v>985</v>
      </c>
      <c r="G325" s="53" t="s">
        <v>985</v>
      </c>
      <c r="J325" s="91" t="s">
        <v>985</v>
      </c>
      <c r="K325" s="5" t="s">
        <v>1029</v>
      </c>
      <c r="L325" t="s">
        <v>1325</v>
      </c>
    </row>
    <row r="326" spans="4:12" x14ac:dyDescent="0.35">
      <c r="D326" s="92" t="s">
        <v>985</v>
      </c>
      <c r="G326" s="53" t="s">
        <v>985</v>
      </c>
      <c r="J326" s="91" t="s">
        <v>985</v>
      </c>
      <c r="K326" s="5" t="s">
        <v>1029</v>
      </c>
      <c r="L326" t="s">
        <v>1326</v>
      </c>
    </row>
    <row r="327" spans="4:12" x14ac:dyDescent="0.35">
      <c r="D327" s="92" t="s">
        <v>985</v>
      </c>
      <c r="G327" s="53" t="s">
        <v>985</v>
      </c>
      <c r="J327" s="91" t="s">
        <v>985</v>
      </c>
      <c r="K327" s="5" t="s">
        <v>1029</v>
      </c>
      <c r="L327" t="s">
        <v>1327</v>
      </c>
    </row>
    <row r="328" spans="4:12" x14ac:dyDescent="0.35">
      <c r="D328" s="92" t="s">
        <v>985</v>
      </c>
      <c r="G328" s="53" t="s">
        <v>985</v>
      </c>
      <c r="J328" s="91" t="s">
        <v>985</v>
      </c>
      <c r="K328" s="5" t="s">
        <v>1029</v>
      </c>
      <c r="L328" t="s">
        <v>1328</v>
      </c>
    </row>
    <row r="329" spans="4:12" x14ac:dyDescent="0.35">
      <c r="D329" s="92" t="s">
        <v>985</v>
      </c>
      <c r="G329" s="53" t="s">
        <v>985</v>
      </c>
      <c r="J329" s="91" t="s">
        <v>985</v>
      </c>
      <c r="K329" s="5" t="s">
        <v>1029</v>
      </c>
      <c r="L329" t="s">
        <v>1329</v>
      </c>
    </row>
    <row r="330" spans="4:12" x14ac:dyDescent="0.35">
      <c r="D330" s="92" t="s">
        <v>985</v>
      </c>
      <c r="G330" s="53" t="s">
        <v>985</v>
      </c>
      <c r="J330" s="91" t="s">
        <v>985</v>
      </c>
      <c r="K330" s="5" t="s">
        <v>1029</v>
      </c>
      <c r="L330" t="s">
        <v>1330</v>
      </c>
    </row>
    <row r="331" spans="4:12" x14ac:dyDescent="0.35">
      <c r="D331" s="92" t="s">
        <v>985</v>
      </c>
      <c r="G331" s="53" t="s">
        <v>985</v>
      </c>
      <c r="J331" s="91" t="s">
        <v>985</v>
      </c>
      <c r="K331" s="5" t="s">
        <v>1029</v>
      </c>
      <c r="L331" t="s">
        <v>1331</v>
      </c>
    </row>
    <row r="332" spans="4:12" x14ac:dyDescent="0.35">
      <c r="D332" s="92" t="s">
        <v>985</v>
      </c>
      <c r="G332" s="53" t="s">
        <v>985</v>
      </c>
      <c r="J332" s="91" t="s">
        <v>985</v>
      </c>
      <c r="K332" s="5" t="s">
        <v>1029</v>
      </c>
      <c r="L332" t="s">
        <v>1332</v>
      </c>
    </row>
    <row r="333" spans="4:12" x14ac:dyDescent="0.35">
      <c r="D333" s="92" t="s">
        <v>985</v>
      </c>
      <c r="G333" s="53" t="s">
        <v>985</v>
      </c>
      <c r="J333" s="91" t="s">
        <v>985</v>
      </c>
      <c r="K333" s="5" t="s">
        <v>1029</v>
      </c>
      <c r="L333" t="s">
        <v>1333</v>
      </c>
    </row>
    <row r="334" spans="4:12" x14ac:dyDescent="0.35">
      <c r="D334" s="92" t="s">
        <v>985</v>
      </c>
      <c r="G334" s="53" t="s">
        <v>985</v>
      </c>
      <c r="J334" s="91" t="s">
        <v>985</v>
      </c>
      <c r="K334" s="5" t="s">
        <v>1029</v>
      </c>
      <c r="L334" t="s">
        <v>1334</v>
      </c>
    </row>
    <row r="335" spans="4:12" x14ac:dyDescent="0.35">
      <c r="D335" s="92" t="s">
        <v>985</v>
      </c>
      <c r="G335" s="53" t="s">
        <v>985</v>
      </c>
      <c r="J335" s="91" t="s">
        <v>985</v>
      </c>
      <c r="K335" s="5" t="s">
        <v>1029</v>
      </c>
      <c r="L335" t="s">
        <v>1335</v>
      </c>
    </row>
    <row r="336" spans="4:12" x14ac:dyDescent="0.35">
      <c r="D336" s="92" t="s">
        <v>985</v>
      </c>
      <c r="G336" s="53" t="s">
        <v>985</v>
      </c>
      <c r="J336" s="91" t="s">
        <v>985</v>
      </c>
      <c r="K336" s="5" t="s">
        <v>1029</v>
      </c>
      <c r="L336" t="s">
        <v>1336</v>
      </c>
    </row>
    <row r="337" spans="4:12" x14ac:dyDescent="0.35">
      <c r="D337" s="92" t="s">
        <v>985</v>
      </c>
      <c r="G337" s="53" t="s">
        <v>985</v>
      </c>
      <c r="J337" s="91" t="s">
        <v>985</v>
      </c>
      <c r="K337" s="5" t="s">
        <v>1029</v>
      </c>
      <c r="L337" t="s">
        <v>1337</v>
      </c>
    </row>
    <row r="338" spans="4:12" x14ac:dyDescent="0.35">
      <c r="D338" s="92" t="s">
        <v>985</v>
      </c>
      <c r="G338" s="53" t="s">
        <v>985</v>
      </c>
      <c r="J338" s="91" t="s">
        <v>985</v>
      </c>
      <c r="K338" s="5" t="s">
        <v>1029</v>
      </c>
      <c r="L338" t="s">
        <v>1338</v>
      </c>
    </row>
    <row r="339" spans="4:12" x14ac:dyDescent="0.35">
      <c r="D339" s="92" t="s">
        <v>985</v>
      </c>
      <c r="G339" s="53" t="s">
        <v>985</v>
      </c>
      <c r="J339" s="91" t="s">
        <v>985</v>
      </c>
      <c r="K339" s="5" t="s">
        <v>1029</v>
      </c>
      <c r="L339" t="s">
        <v>1339</v>
      </c>
    </row>
    <row r="340" spans="4:12" x14ac:dyDescent="0.35">
      <c r="D340" s="92" t="s">
        <v>985</v>
      </c>
      <c r="G340" s="53" t="s">
        <v>985</v>
      </c>
      <c r="J340" s="91" t="s">
        <v>985</v>
      </c>
      <c r="K340" s="5" t="s">
        <v>1029</v>
      </c>
      <c r="L340" t="s">
        <v>1340</v>
      </c>
    </row>
    <row r="341" spans="4:12" x14ac:dyDescent="0.35">
      <c r="D341" s="92" t="s">
        <v>985</v>
      </c>
      <c r="G341" s="53" t="s">
        <v>985</v>
      </c>
      <c r="J341" s="91" t="s">
        <v>985</v>
      </c>
      <c r="K341" s="5" t="s">
        <v>1029</v>
      </c>
      <c r="L341" t="s">
        <v>1341</v>
      </c>
    </row>
    <row r="342" spans="4:12" x14ac:dyDescent="0.35">
      <c r="D342" s="92" t="s">
        <v>985</v>
      </c>
      <c r="G342" s="53" t="s">
        <v>985</v>
      </c>
      <c r="J342" s="91" t="s">
        <v>985</v>
      </c>
      <c r="K342" s="5" t="s">
        <v>1029</v>
      </c>
      <c r="L342" t="s">
        <v>1342</v>
      </c>
    </row>
    <row r="343" spans="4:12" x14ac:dyDescent="0.35">
      <c r="D343" s="92" t="s">
        <v>985</v>
      </c>
      <c r="G343" s="53" t="s">
        <v>985</v>
      </c>
      <c r="J343" s="91" t="s">
        <v>985</v>
      </c>
      <c r="K343" s="5" t="s">
        <v>1029</v>
      </c>
      <c r="L343" t="s">
        <v>1343</v>
      </c>
    </row>
    <row r="344" spans="4:12" x14ac:dyDescent="0.35">
      <c r="D344" s="92" t="s">
        <v>985</v>
      </c>
      <c r="G344" s="53" t="s">
        <v>985</v>
      </c>
      <c r="J344" s="91" t="s">
        <v>985</v>
      </c>
      <c r="K344" s="5" t="s">
        <v>1029</v>
      </c>
      <c r="L344" t="s">
        <v>1344</v>
      </c>
    </row>
    <row r="345" spans="4:12" x14ac:dyDescent="0.35">
      <c r="D345" s="92" t="s">
        <v>985</v>
      </c>
      <c r="G345" s="53" t="s">
        <v>985</v>
      </c>
      <c r="J345" s="91" t="s">
        <v>985</v>
      </c>
      <c r="K345" s="5" t="s">
        <v>1029</v>
      </c>
      <c r="L345" t="s">
        <v>1345</v>
      </c>
    </row>
    <row r="346" spans="4:12" x14ac:dyDescent="0.35">
      <c r="D346" s="92" t="s">
        <v>985</v>
      </c>
      <c r="G346" s="53" t="s">
        <v>985</v>
      </c>
      <c r="J346" s="91" t="s">
        <v>985</v>
      </c>
      <c r="K346" s="5" t="s">
        <v>1029</v>
      </c>
      <c r="L346" t="s">
        <v>1346</v>
      </c>
    </row>
    <row r="347" spans="4:12" x14ac:dyDescent="0.35">
      <c r="D347" s="92" t="s">
        <v>985</v>
      </c>
      <c r="G347" s="53" t="s">
        <v>985</v>
      </c>
      <c r="J347" s="91" t="s">
        <v>985</v>
      </c>
      <c r="K347" s="5" t="s">
        <v>1029</v>
      </c>
      <c r="L347" t="s">
        <v>1347</v>
      </c>
    </row>
    <row r="348" spans="4:12" x14ac:dyDescent="0.35">
      <c r="D348" s="92" t="s">
        <v>985</v>
      </c>
      <c r="G348" s="53" t="s">
        <v>985</v>
      </c>
      <c r="J348" s="91" t="s">
        <v>985</v>
      </c>
      <c r="K348" s="5" t="s">
        <v>1029</v>
      </c>
      <c r="L348" t="s">
        <v>1348</v>
      </c>
    </row>
    <row r="349" spans="4:12" x14ac:dyDescent="0.35">
      <c r="D349" s="92" t="s">
        <v>985</v>
      </c>
      <c r="G349" s="53" t="s">
        <v>985</v>
      </c>
      <c r="J349" s="91" t="s">
        <v>985</v>
      </c>
      <c r="K349" s="5" t="s">
        <v>1029</v>
      </c>
      <c r="L349" t="s">
        <v>1349</v>
      </c>
    </row>
    <row r="350" spans="4:12" x14ac:dyDescent="0.35">
      <c r="D350" s="92" t="s">
        <v>985</v>
      </c>
      <c r="G350" s="53" t="s">
        <v>985</v>
      </c>
      <c r="J350" s="91" t="s">
        <v>985</v>
      </c>
      <c r="K350" s="5" t="s">
        <v>1029</v>
      </c>
      <c r="L350" t="s">
        <v>1350</v>
      </c>
    </row>
    <row r="351" spans="4:12" x14ac:dyDescent="0.35">
      <c r="D351" s="92" t="s">
        <v>985</v>
      </c>
      <c r="G351" s="53" t="s">
        <v>985</v>
      </c>
      <c r="J351" s="91" t="s">
        <v>985</v>
      </c>
      <c r="K351" s="5" t="s">
        <v>1029</v>
      </c>
      <c r="L351" t="s">
        <v>1351</v>
      </c>
    </row>
    <row r="352" spans="4:12" x14ac:dyDescent="0.35">
      <c r="D352" s="92" t="s">
        <v>985</v>
      </c>
      <c r="G352" s="53" t="s">
        <v>985</v>
      </c>
      <c r="J352" s="91" t="s">
        <v>985</v>
      </c>
      <c r="K352" s="5" t="s">
        <v>1029</v>
      </c>
      <c r="L352" t="s">
        <v>1352</v>
      </c>
    </row>
    <row r="353" spans="4:12" x14ac:dyDescent="0.35">
      <c r="D353" s="92" t="s">
        <v>985</v>
      </c>
      <c r="G353" s="53" t="s">
        <v>985</v>
      </c>
      <c r="J353" s="91" t="s">
        <v>985</v>
      </c>
      <c r="K353" s="5" t="s">
        <v>1029</v>
      </c>
      <c r="L353" t="s">
        <v>1353</v>
      </c>
    </row>
    <row r="354" spans="4:12" x14ac:dyDescent="0.35">
      <c r="D354" s="92" t="s">
        <v>985</v>
      </c>
      <c r="G354" s="53" t="s">
        <v>985</v>
      </c>
      <c r="J354" s="91" t="s">
        <v>985</v>
      </c>
      <c r="K354" s="5" t="s">
        <v>1029</v>
      </c>
      <c r="L354" t="s">
        <v>1354</v>
      </c>
    </row>
    <row r="355" spans="4:12" x14ac:dyDescent="0.35">
      <c r="D355" s="92" t="s">
        <v>985</v>
      </c>
      <c r="G355" s="53" t="s">
        <v>985</v>
      </c>
      <c r="J355" s="91" t="s">
        <v>985</v>
      </c>
      <c r="K355" s="5" t="s">
        <v>1029</v>
      </c>
      <c r="L355" t="s">
        <v>1355</v>
      </c>
    </row>
    <row r="356" spans="4:12" x14ac:dyDescent="0.35">
      <c r="D356" s="92" t="s">
        <v>985</v>
      </c>
      <c r="G356" s="53" t="s">
        <v>985</v>
      </c>
      <c r="J356" s="91" t="s">
        <v>985</v>
      </c>
      <c r="K356" s="5" t="s">
        <v>1029</v>
      </c>
      <c r="L356" t="s">
        <v>1356</v>
      </c>
    </row>
    <row r="357" spans="4:12" x14ac:dyDescent="0.35">
      <c r="D357" s="92" t="s">
        <v>985</v>
      </c>
      <c r="G357" s="53" t="s">
        <v>985</v>
      </c>
      <c r="J357" s="91" t="s">
        <v>985</v>
      </c>
      <c r="K357" s="5" t="s">
        <v>1029</v>
      </c>
      <c r="L357" t="s">
        <v>1357</v>
      </c>
    </row>
    <row r="358" spans="4:12" x14ac:dyDescent="0.35">
      <c r="D358" s="92" t="s">
        <v>985</v>
      </c>
      <c r="G358" s="53" t="s">
        <v>985</v>
      </c>
      <c r="J358" s="91" t="s">
        <v>985</v>
      </c>
      <c r="K358" s="5" t="s">
        <v>1029</v>
      </c>
      <c r="L358" t="s">
        <v>1358</v>
      </c>
    </row>
    <row r="359" spans="4:12" x14ac:dyDescent="0.35">
      <c r="D359" s="92" t="s">
        <v>985</v>
      </c>
      <c r="G359" s="53" t="s">
        <v>985</v>
      </c>
      <c r="J359" s="91" t="s">
        <v>985</v>
      </c>
      <c r="K359" s="5" t="s">
        <v>1029</v>
      </c>
      <c r="L359" t="s">
        <v>1359</v>
      </c>
    </row>
    <row r="360" spans="4:12" x14ac:dyDescent="0.35">
      <c r="D360" s="92" t="s">
        <v>985</v>
      </c>
      <c r="G360" s="53" t="s">
        <v>985</v>
      </c>
      <c r="J360" s="91" t="s">
        <v>985</v>
      </c>
      <c r="K360" s="5" t="s">
        <v>1029</v>
      </c>
      <c r="L360" t="s">
        <v>1360</v>
      </c>
    </row>
    <row r="361" spans="4:12" x14ac:dyDescent="0.35">
      <c r="D361" s="92" t="s">
        <v>985</v>
      </c>
      <c r="G361" s="53" t="s">
        <v>985</v>
      </c>
      <c r="J361" s="91" t="s">
        <v>985</v>
      </c>
      <c r="K361" s="5" t="s">
        <v>1029</v>
      </c>
      <c r="L361" t="s">
        <v>1361</v>
      </c>
    </row>
    <row r="362" spans="4:12" x14ac:dyDescent="0.35">
      <c r="D362" s="92" t="s">
        <v>985</v>
      </c>
      <c r="G362" s="53" t="s">
        <v>985</v>
      </c>
      <c r="J362" s="91" t="s">
        <v>985</v>
      </c>
      <c r="K362" s="5" t="s">
        <v>1029</v>
      </c>
      <c r="L362" t="s">
        <v>1362</v>
      </c>
    </row>
    <row r="363" spans="4:12" x14ac:dyDescent="0.35">
      <c r="D363" s="92" t="s">
        <v>985</v>
      </c>
      <c r="G363" s="53" t="s">
        <v>985</v>
      </c>
      <c r="J363" s="91" t="s">
        <v>985</v>
      </c>
      <c r="K363" s="5" t="s">
        <v>1029</v>
      </c>
      <c r="L363" t="s">
        <v>1363</v>
      </c>
    </row>
    <row r="364" spans="4:12" x14ac:dyDescent="0.35">
      <c r="D364" s="92" t="s">
        <v>985</v>
      </c>
      <c r="G364" s="53" t="s">
        <v>985</v>
      </c>
      <c r="J364" s="91" t="s">
        <v>985</v>
      </c>
      <c r="K364" s="5" t="s">
        <v>1029</v>
      </c>
      <c r="L364" t="s">
        <v>1364</v>
      </c>
    </row>
    <row r="365" spans="4:12" x14ac:dyDescent="0.35">
      <c r="D365" s="92" t="s">
        <v>985</v>
      </c>
      <c r="G365" s="53" t="s">
        <v>985</v>
      </c>
      <c r="J365" s="91" t="s">
        <v>985</v>
      </c>
      <c r="K365" s="5" t="s">
        <v>1029</v>
      </c>
      <c r="L365" t="s">
        <v>1365</v>
      </c>
    </row>
    <row r="366" spans="4:12" x14ac:dyDescent="0.35">
      <c r="D366" s="92" t="s">
        <v>985</v>
      </c>
      <c r="G366" s="53" t="s">
        <v>985</v>
      </c>
      <c r="J366" s="91" t="s">
        <v>985</v>
      </c>
      <c r="K366" s="5" t="s">
        <v>1029</v>
      </c>
      <c r="L366" t="s">
        <v>1366</v>
      </c>
    </row>
    <row r="367" spans="4:12" x14ac:dyDescent="0.35">
      <c r="D367" s="92" t="s">
        <v>985</v>
      </c>
      <c r="G367" s="53" t="s">
        <v>985</v>
      </c>
      <c r="J367" s="91" t="s">
        <v>985</v>
      </c>
      <c r="K367" s="5" t="s">
        <v>1029</v>
      </c>
      <c r="L367" t="s">
        <v>1367</v>
      </c>
    </row>
    <row r="368" spans="4:12" x14ac:dyDescent="0.35">
      <c r="D368" s="92" t="s">
        <v>985</v>
      </c>
      <c r="G368" s="53" t="s">
        <v>985</v>
      </c>
      <c r="J368" s="91" t="s">
        <v>985</v>
      </c>
      <c r="K368" s="5" t="s">
        <v>1029</v>
      </c>
      <c r="L368" t="s">
        <v>1368</v>
      </c>
    </row>
    <row r="369" spans="4:12" x14ac:dyDescent="0.35">
      <c r="D369" s="92" t="s">
        <v>985</v>
      </c>
      <c r="G369" s="53" t="s">
        <v>985</v>
      </c>
      <c r="J369" s="91" t="s">
        <v>985</v>
      </c>
      <c r="K369" s="5" t="s">
        <v>1029</v>
      </c>
      <c r="L369" t="s">
        <v>1369</v>
      </c>
    </row>
    <row r="370" spans="4:12" x14ac:dyDescent="0.35">
      <c r="D370" s="92" t="s">
        <v>985</v>
      </c>
      <c r="G370" s="53" t="s">
        <v>985</v>
      </c>
      <c r="J370" s="91" t="s">
        <v>985</v>
      </c>
      <c r="K370" s="5" t="s">
        <v>1029</v>
      </c>
      <c r="L370" t="s">
        <v>1370</v>
      </c>
    </row>
    <row r="371" spans="4:12" x14ac:dyDescent="0.35">
      <c r="D371" s="92" t="s">
        <v>985</v>
      </c>
      <c r="G371" s="53" t="s">
        <v>985</v>
      </c>
      <c r="J371" s="91" t="s">
        <v>985</v>
      </c>
      <c r="K371" s="5" t="s">
        <v>1029</v>
      </c>
      <c r="L371" t="s">
        <v>1371</v>
      </c>
    </row>
    <row r="372" spans="4:12" x14ac:dyDescent="0.35">
      <c r="D372" s="92" t="s">
        <v>985</v>
      </c>
      <c r="G372" s="53" t="s">
        <v>985</v>
      </c>
      <c r="J372" s="91" t="s">
        <v>985</v>
      </c>
      <c r="K372" s="5" t="s">
        <v>1029</v>
      </c>
      <c r="L372" t="s">
        <v>1372</v>
      </c>
    </row>
    <row r="373" spans="4:12" x14ac:dyDescent="0.35">
      <c r="D373" s="92" t="s">
        <v>985</v>
      </c>
      <c r="G373" s="53" t="s">
        <v>985</v>
      </c>
      <c r="J373" s="91" t="s">
        <v>985</v>
      </c>
      <c r="K373" s="5" t="s">
        <v>1029</v>
      </c>
      <c r="L373" t="s">
        <v>1373</v>
      </c>
    </row>
    <row r="374" spans="4:12" x14ac:dyDescent="0.35">
      <c r="D374" s="92" t="s">
        <v>985</v>
      </c>
      <c r="G374" s="53" t="s">
        <v>985</v>
      </c>
      <c r="J374" s="91" t="s">
        <v>985</v>
      </c>
      <c r="K374" s="5" t="s">
        <v>1029</v>
      </c>
      <c r="L374" t="s">
        <v>1374</v>
      </c>
    </row>
    <row r="375" spans="4:12" x14ac:dyDescent="0.35">
      <c r="D375" s="92" t="s">
        <v>985</v>
      </c>
      <c r="G375" s="53" t="s">
        <v>985</v>
      </c>
      <c r="J375" s="91" t="s">
        <v>985</v>
      </c>
      <c r="K375" s="5" t="s">
        <v>1029</v>
      </c>
      <c r="L375" t="s">
        <v>1375</v>
      </c>
    </row>
    <row r="376" spans="4:12" x14ac:dyDescent="0.35">
      <c r="D376" s="92" t="s">
        <v>985</v>
      </c>
      <c r="G376" s="53" t="s">
        <v>985</v>
      </c>
      <c r="J376" s="91" t="s">
        <v>985</v>
      </c>
      <c r="K376" s="5" t="s">
        <v>1029</v>
      </c>
      <c r="L376" t="s">
        <v>1376</v>
      </c>
    </row>
    <row r="377" spans="4:12" x14ac:dyDescent="0.35">
      <c r="D377" s="92" t="s">
        <v>985</v>
      </c>
      <c r="G377" s="53" t="s">
        <v>985</v>
      </c>
      <c r="J377" s="91" t="s">
        <v>985</v>
      </c>
      <c r="K377" s="5" t="s">
        <v>1029</v>
      </c>
      <c r="L377" t="s">
        <v>1377</v>
      </c>
    </row>
    <row r="378" spans="4:12" x14ac:dyDescent="0.35">
      <c r="D378" s="92" t="s">
        <v>985</v>
      </c>
      <c r="G378" s="53" t="s">
        <v>985</v>
      </c>
      <c r="J378" s="91" t="s">
        <v>985</v>
      </c>
      <c r="K378" s="5" t="s">
        <v>1029</v>
      </c>
      <c r="L378" t="s">
        <v>1378</v>
      </c>
    </row>
    <row r="379" spans="4:12" x14ac:dyDescent="0.35">
      <c r="D379" s="92" t="s">
        <v>985</v>
      </c>
      <c r="G379" s="53" t="s">
        <v>985</v>
      </c>
      <c r="J379" s="91" t="s">
        <v>985</v>
      </c>
      <c r="K379" s="5" t="s">
        <v>1029</v>
      </c>
      <c r="L379" t="s">
        <v>1379</v>
      </c>
    </row>
    <row r="380" spans="4:12" x14ac:dyDescent="0.35">
      <c r="D380" s="92" t="s">
        <v>985</v>
      </c>
      <c r="G380" s="53" t="s">
        <v>985</v>
      </c>
      <c r="J380" s="91" t="s">
        <v>985</v>
      </c>
      <c r="K380" s="5" t="s">
        <v>1029</v>
      </c>
      <c r="L380" t="s">
        <v>1380</v>
      </c>
    </row>
    <row r="381" spans="4:12" x14ac:dyDescent="0.35">
      <c r="D381" s="92" t="s">
        <v>985</v>
      </c>
      <c r="G381" s="53" t="s">
        <v>985</v>
      </c>
      <c r="J381" s="91" t="s">
        <v>985</v>
      </c>
      <c r="K381" s="5" t="s">
        <v>1029</v>
      </c>
      <c r="L381" t="s">
        <v>1381</v>
      </c>
    </row>
    <row r="382" spans="4:12" x14ac:dyDescent="0.35">
      <c r="D382" s="92" t="s">
        <v>985</v>
      </c>
      <c r="G382" s="53" t="s">
        <v>985</v>
      </c>
      <c r="J382" s="91" t="s">
        <v>985</v>
      </c>
      <c r="K382" s="5" t="s">
        <v>1029</v>
      </c>
      <c r="L382" t="s">
        <v>1382</v>
      </c>
    </row>
    <row r="383" spans="4:12" x14ac:dyDescent="0.35">
      <c r="D383" s="92" t="s">
        <v>985</v>
      </c>
      <c r="G383" s="53" t="s">
        <v>985</v>
      </c>
      <c r="J383" s="91" t="s">
        <v>985</v>
      </c>
      <c r="K383" s="5" t="s">
        <v>1029</v>
      </c>
      <c r="L383" t="s">
        <v>1383</v>
      </c>
    </row>
    <row r="384" spans="4:12" x14ac:dyDescent="0.35">
      <c r="D384" s="92" t="s">
        <v>985</v>
      </c>
      <c r="G384" s="53" t="s">
        <v>985</v>
      </c>
      <c r="J384" s="91" t="s">
        <v>985</v>
      </c>
      <c r="K384" s="5" t="s">
        <v>1029</v>
      </c>
      <c r="L384" t="s">
        <v>1384</v>
      </c>
    </row>
    <row r="385" spans="4:12" x14ac:dyDescent="0.35">
      <c r="D385" s="92" t="s">
        <v>985</v>
      </c>
      <c r="G385" s="53" t="s">
        <v>985</v>
      </c>
      <c r="J385" s="91" t="s">
        <v>985</v>
      </c>
      <c r="K385" s="5" t="s">
        <v>1029</v>
      </c>
      <c r="L385" t="s">
        <v>1385</v>
      </c>
    </row>
    <row r="386" spans="4:12" x14ac:dyDescent="0.35">
      <c r="D386" s="92" t="s">
        <v>985</v>
      </c>
      <c r="G386" s="53" t="s">
        <v>985</v>
      </c>
      <c r="J386" s="91" t="s">
        <v>985</v>
      </c>
      <c r="K386" s="5" t="s">
        <v>1029</v>
      </c>
      <c r="L386" t="s">
        <v>1386</v>
      </c>
    </row>
    <row r="387" spans="4:12" x14ac:dyDescent="0.35">
      <c r="D387" s="92" t="s">
        <v>985</v>
      </c>
      <c r="G387" s="53" t="s">
        <v>985</v>
      </c>
      <c r="J387" s="91" t="s">
        <v>985</v>
      </c>
      <c r="K387" s="5" t="s">
        <v>1029</v>
      </c>
      <c r="L387" t="s">
        <v>1387</v>
      </c>
    </row>
    <row r="388" spans="4:12" x14ac:dyDescent="0.35">
      <c r="D388" s="92" t="s">
        <v>985</v>
      </c>
      <c r="G388" s="53" t="s">
        <v>985</v>
      </c>
      <c r="J388" s="91" t="s">
        <v>985</v>
      </c>
      <c r="K388" s="5" t="s">
        <v>1029</v>
      </c>
      <c r="L388" t="s">
        <v>1388</v>
      </c>
    </row>
    <row r="389" spans="4:12" x14ac:dyDescent="0.35">
      <c r="D389" s="92" t="s">
        <v>985</v>
      </c>
      <c r="G389" s="53" t="s">
        <v>985</v>
      </c>
      <c r="J389" s="91" t="s">
        <v>985</v>
      </c>
      <c r="K389" s="5" t="s">
        <v>1029</v>
      </c>
      <c r="L389" t="s">
        <v>1389</v>
      </c>
    </row>
    <row r="390" spans="4:12" x14ac:dyDescent="0.35">
      <c r="D390" s="92" t="s">
        <v>985</v>
      </c>
      <c r="G390" s="53" t="s">
        <v>985</v>
      </c>
      <c r="J390" s="91" t="s">
        <v>985</v>
      </c>
      <c r="K390" s="5" t="s">
        <v>1029</v>
      </c>
      <c r="L390" t="s">
        <v>1390</v>
      </c>
    </row>
    <row r="391" spans="4:12" x14ac:dyDescent="0.35">
      <c r="D391" s="92" t="s">
        <v>985</v>
      </c>
      <c r="G391" s="53" t="s">
        <v>985</v>
      </c>
      <c r="J391" s="91" t="s">
        <v>985</v>
      </c>
      <c r="K391" s="5" t="s">
        <v>1029</v>
      </c>
      <c r="L391" t="s">
        <v>1391</v>
      </c>
    </row>
    <row r="392" spans="4:12" x14ac:dyDescent="0.35">
      <c r="D392" s="92" t="s">
        <v>985</v>
      </c>
      <c r="G392" s="53" t="s">
        <v>985</v>
      </c>
      <c r="J392" s="91" t="s">
        <v>985</v>
      </c>
      <c r="K392" s="5" t="s">
        <v>1029</v>
      </c>
      <c r="L392" t="s">
        <v>1392</v>
      </c>
    </row>
    <row r="393" spans="4:12" x14ac:dyDescent="0.35">
      <c r="D393" s="92" t="s">
        <v>985</v>
      </c>
      <c r="G393" s="53" t="s">
        <v>985</v>
      </c>
      <c r="J393" s="91" t="s">
        <v>985</v>
      </c>
      <c r="K393" s="5" t="s">
        <v>1029</v>
      </c>
      <c r="L393" t="s">
        <v>1393</v>
      </c>
    </row>
    <row r="394" spans="4:12" x14ac:dyDescent="0.35">
      <c r="D394" s="92" t="s">
        <v>985</v>
      </c>
      <c r="G394" s="53" t="s">
        <v>985</v>
      </c>
      <c r="J394" s="91" t="s">
        <v>985</v>
      </c>
      <c r="K394" s="5" t="s">
        <v>1029</v>
      </c>
      <c r="L394" t="s">
        <v>1394</v>
      </c>
    </row>
    <row r="395" spans="4:12" x14ac:dyDescent="0.35">
      <c r="D395" s="92" t="s">
        <v>985</v>
      </c>
      <c r="G395" s="53" t="s">
        <v>985</v>
      </c>
      <c r="J395" s="91" t="s">
        <v>985</v>
      </c>
      <c r="K395" s="5" t="s">
        <v>1029</v>
      </c>
      <c r="L395" t="s">
        <v>1395</v>
      </c>
    </row>
    <row r="396" spans="4:12" x14ac:dyDescent="0.35">
      <c r="D396" s="92" t="s">
        <v>985</v>
      </c>
      <c r="G396" s="53" t="s">
        <v>985</v>
      </c>
      <c r="J396" s="91" t="s">
        <v>985</v>
      </c>
      <c r="K396" s="5" t="s">
        <v>1029</v>
      </c>
      <c r="L396" t="s">
        <v>1396</v>
      </c>
    </row>
    <row r="397" spans="4:12" x14ac:dyDescent="0.35">
      <c r="D397" s="92" t="s">
        <v>985</v>
      </c>
      <c r="G397" s="53" t="s">
        <v>985</v>
      </c>
      <c r="J397" s="91" t="s">
        <v>985</v>
      </c>
      <c r="K397" s="5" t="s">
        <v>1029</v>
      </c>
      <c r="L397" t="s">
        <v>1397</v>
      </c>
    </row>
    <row r="398" spans="4:12" x14ac:dyDescent="0.35">
      <c r="D398" s="92" t="s">
        <v>985</v>
      </c>
      <c r="G398" s="53" t="s">
        <v>985</v>
      </c>
      <c r="J398" s="91" t="s">
        <v>985</v>
      </c>
      <c r="K398" s="5" t="s">
        <v>1029</v>
      </c>
      <c r="L398" t="s">
        <v>1398</v>
      </c>
    </row>
    <row r="399" spans="4:12" x14ac:dyDescent="0.35">
      <c r="D399" s="92" t="s">
        <v>985</v>
      </c>
      <c r="G399" s="53" t="s">
        <v>985</v>
      </c>
      <c r="J399" s="91" t="s">
        <v>985</v>
      </c>
      <c r="K399" s="5" t="s">
        <v>1029</v>
      </c>
      <c r="L399" t="s">
        <v>1399</v>
      </c>
    </row>
    <row r="400" spans="4:12" x14ac:dyDescent="0.35">
      <c r="D400" s="92" t="s">
        <v>985</v>
      </c>
      <c r="G400" s="53" t="s">
        <v>985</v>
      </c>
      <c r="J400" s="91" t="s">
        <v>985</v>
      </c>
      <c r="K400" s="5" t="s">
        <v>1029</v>
      </c>
      <c r="L400" t="s">
        <v>1400</v>
      </c>
    </row>
    <row r="401" spans="4:12" x14ac:dyDescent="0.35">
      <c r="D401" s="92" t="s">
        <v>985</v>
      </c>
      <c r="G401" s="53" t="s">
        <v>985</v>
      </c>
      <c r="J401" s="91" t="s">
        <v>985</v>
      </c>
      <c r="K401" s="5" t="s">
        <v>1029</v>
      </c>
      <c r="L401" t="s">
        <v>1401</v>
      </c>
    </row>
    <row r="402" spans="4:12" x14ac:dyDescent="0.35">
      <c r="D402" s="92" t="s">
        <v>985</v>
      </c>
      <c r="G402" s="53" t="s">
        <v>985</v>
      </c>
      <c r="J402" s="91" t="s">
        <v>985</v>
      </c>
      <c r="K402" s="5" t="s">
        <v>1029</v>
      </c>
      <c r="L402" t="s">
        <v>1402</v>
      </c>
    </row>
    <row r="403" spans="4:12" x14ac:dyDescent="0.35">
      <c r="D403" s="92" t="s">
        <v>985</v>
      </c>
      <c r="G403" s="53" t="s">
        <v>985</v>
      </c>
      <c r="J403" s="91" t="s">
        <v>985</v>
      </c>
      <c r="K403" s="5" t="s">
        <v>1029</v>
      </c>
      <c r="L403" t="s">
        <v>1403</v>
      </c>
    </row>
    <row r="404" spans="4:12" x14ac:dyDescent="0.35">
      <c r="D404" s="92" t="s">
        <v>985</v>
      </c>
      <c r="G404" s="53" t="s">
        <v>985</v>
      </c>
      <c r="J404" s="91" t="s">
        <v>985</v>
      </c>
      <c r="K404" s="5" t="s">
        <v>1029</v>
      </c>
      <c r="L404" t="s">
        <v>1404</v>
      </c>
    </row>
    <row r="405" spans="4:12" x14ac:dyDescent="0.35">
      <c r="D405" s="92" t="s">
        <v>985</v>
      </c>
      <c r="G405" s="53" t="s">
        <v>985</v>
      </c>
      <c r="J405" s="91" t="s">
        <v>985</v>
      </c>
      <c r="K405" s="5" t="s">
        <v>1029</v>
      </c>
      <c r="L405" t="s">
        <v>1405</v>
      </c>
    </row>
    <row r="406" spans="4:12" x14ac:dyDescent="0.35">
      <c r="D406" s="92" t="s">
        <v>985</v>
      </c>
      <c r="G406" s="53" t="s">
        <v>985</v>
      </c>
      <c r="J406" s="91" t="s">
        <v>985</v>
      </c>
      <c r="K406" s="5" t="s">
        <v>1029</v>
      </c>
      <c r="L406" t="s">
        <v>1406</v>
      </c>
    </row>
    <row r="407" spans="4:12" x14ac:dyDescent="0.35">
      <c r="D407" s="92" t="s">
        <v>985</v>
      </c>
      <c r="G407" s="53" t="s">
        <v>985</v>
      </c>
      <c r="J407" s="91" t="s">
        <v>985</v>
      </c>
      <c r="K407" s="5" t="s">
        <v>1029</v>
      </c>
      <c r="L407" t="s">
        <v>1407</v>
      </c>
    </row>
    <row r="408" spans="4:12" x14ac:dyDescent="0.35">
      <c r="D408" s="92" t="s">
        <v>985</v>
      </c>
      <c r="G408" s="53" t="s">
        <v>985</v>
      </c>
      <c r="J408" s="91" t="s">
        <v>985</v>
      </c>
      <c r="K408" s="5" t="s">
        <v>1029</v>
      </c>
      <c r="L408" t="s">
        <v>1408</v>
      </c>
    </row>
    <row r="409" spans="4:12" x14ac:dyDescent="0.35">
      <c r="D409" s="92" t="s">
        <v>985</v>
      </c>
      <c r="G409" s="53" t="s">
        <v>985</v>
      </c>
      <c r="J409" s="91" t="s">
        <v>985</v>
      </c>
      <c r="K409" s="5" t="s">
        <v>1029</v>
      </c>
      <c r="L409" t="s">
        <v>1409</v>
      </c>
    </row>
    <row r="410" spans="4:12" x14ac:dyDescent="0.35">
      <c r="D410" s="92" t="s">
        <v>985</v>
      </c>
      <c r="G410" s="53" t="s">
        <v>985</v>
      </c>
      <c r="J410" s="91" t="s">
        <v>985</v>
      </c>
      <c r="K410" s="5" t="s">
        <v>1029</v>
      </c>
      <c r="L410" t="s">
        <v>1410</v>
      </c>
    </row>
    <row r="411" spans="4:12" x14ac:dyDescent="0.35">
      <c r="D411" s="92" t="s">
        <v>985</v>
      </c>
      <c r="G411" s="53" t="s">
        <v>985</v>
      </c>
      <c r="J411" s="91" t="s">
        <v>985</v>
      </c>
      <c r="K411" s="5" t="s">
        <v>1029</v>
      </c>
      <c r="L411" t="s">
        <v>1411</v>
      </c>
    </row>
    <row r="412" spans="4:12" x14ac:dyDescent="0.35">
      <c r="D412" s="92" t="s">
        <v>985</v>
      </c>
      <c r="G412" s="53" t="s">
        <v>985</v>
      </c>
      <c r="J412" s="91" t="s">
        <v>985</v>
      </c>
      <c r="K412" s="5" t="s">
        <v>1029</v>
      </c>
      <c r="L412" t="s">
        <v>1412</v>
      </c>
    </row>
    <row r="413" spans="4:12" x14ac:dyDescent="0.35">
      <c r="D413" s="92" t="s">
        <v>985</v>
      </c>
      <c r="G413" s="53" t="s">
        <v>985</v>
      </c>
      <c r="J413" s="91" t="s">
        <v>985</v>
      </c>
      <c r="K413" s="5" t="s">
        <v>1029</v>
      </c>
      <c r="L413" t="s">
        <v>1413</v>
      </c>
    </row>
    <row r="414" spans="4:12" x14ac:dyDescent="0.35">
      <c r="D414" s="92" t="s">
        <v>985</v>
      </c>
      <c r="G414" s="53" t="s">
        <v>985</v>
      </c>
      <c r="J414" s="91" t="s">
        <v>985</v>
      </c>
      <c r="K414" s="5" t="s">
        <v>1029</v>
      </c>
      <c r="L414" t="s">
        <v>1414</v>
      </c>
    </row>
    <row r="415" spans="4:12" x14ac:dyDescent="0.35">
      <c r="D415" s="92" t="s">
        <v>985</v>
      </c>
      <c r="G415" s="53" t="s">
        <v>985</v>
      </c>
      <c r="J415" s="91" t="s">
        <v>985</v>
      </c>
      <c r="K415" s="5" t="s">
        <v>1029</v>
      </c>
      <c r="L415" t="s">
        <v>1415</v>
      </c>
    </row>
    <row r="416" spans="4:12" x14ac:dyDescent="0.35">
      <c r="D416" s="92" t="s">
        <v>985</v>
      </c>
      <c r="G416" s="53" t="s">
        <v>985</v>
      </c>
      <c r="J416" s="91" t="s">
        <v>985</v>
      </c>
      <c r="K416" s="5" t="s">
        <v>1029</v>
      </c>
      <c r="L416" t="s">
        <v>1416</v>
      </c>
    </row>
    <row r="417" spans="4:12" x14ac:dyDescent="0.35">
      <c r="D417" s="92" t="s">
        <v>985</v>
      </c>
      <c r="G417" s="53" t="s">
        <v>985</v>
      </c>
      <c r="J417" s="91" t="s">
        <v>985</v>
      </c>
      <c r="K417" s="5" t="s">
        <v>1029</v>
      </c>
      <c r="L417" t="s">
        <v>1417</v>
      </c>
    </row>
    <row r="418" spans="4:12" x14ac:dyDescent="0.35">
      <c r="D418" s="92" t="s">
        <v>985</v>
      </c>
      <c r="G418" s="53" t="s">
        <v>985</v>
      </c>
      <c r="J418" s="91" t="s">
        <v>985</v>
      </c>
      <c r="K418" s="5" t="s">
        <v>1029</v>
      </c>
      <c r="L418" t="s">
        <v>1418</v>
      </c>
    </row>
    <row r="419" spans="4:12" x14ac:dyDescent="0.35">
      <c r="D419" s="92" t="s">
        <v>985</v>
      </c>
      <c r="G419" s="53" t="s">
        <v>985</v>
      </c>
      <c r="J419" s="91" t="s">
        <v>985</v>
      </c>
      <c r="K419" s="5" t="s">
        <v>1029</v>
      </c>
      <c r="L419" t="s">
        <v>1419</v>
      </c>
    </row>
    <row r="420" spans="4:12" x14ac:dyDescent="0.35">
      <c r="D420" s="92" t="s">
        <v>985</v>
      </c>
      <c r="G420" s="53" t="s">
        <v>985</v>
      </c>
      <c r="J420" s="91" t="s">
        <v>985</v>
      </c>
      <c r="K420" s="5" t="s">
        <v>1029</v>
      </c>
      <c r="L420" t="s">
        <v>1420</v>
      </c>
    </row>
    <row r="421" spans="4:12" x14ac:dyDescent="0.35">
      <c r="D421" s="92" t="s">
        <v>985</v>
      </c>
      <c r="G421" s="53" t="s">
        <v>985</v>
      </c>
      <c r="J421" s="91" t="s">
        <v>985</v>
      </c>
      <c r="K421" s="5" t="s">
        <v>1029</v>
      </c>
      <c r="L421" t="s">
        <v>1421</v>
      </c>
    </row>
    <row r="422" spans="4:12" x14ac:dyDescent="0.35">
      <c r="D422" s="92" t="s">
        <v>985</v>
      </c>
      <c r="G422" s="53" t="s">
        <v>985</v>
      </c>
      <c r="J422" s="91" t="s">
        <v>985</v>
      </c>
      <c r="K422" s="5" t="s">
        <v>1029</v>
      </c>
      <c r="L422" t="s">
        <v>1422</v>
      </c>
    </row>
    <row r="423" spans="4:12" x14ac:dyDescent="0.35">
      <c r="D423" s="92" t="s">
        <v>985</v>
      </c>
      <c r="G423" s="53" t="s">
        <v>985</v>
      </c>
      <c r="J423" s="91" t="s">
        <v>985</v>
      </c>
      <c r="K423" s="5" t="s">
        <v>1029</v>
      </c>
      <c r="L423" t="s">
        <v>1423</v>
      </c>
    </row>
    <row r="424" spans="4:12" x14ac:dyDescent="0.35">
      <c r="D424" s="92" t="s">
        <v>985</v>
      </c>
      <c r="G424" s="53" t="s">
        <v>985</v>
      </c>
      <c r="J424" s="91" t="s">
        <v>985</v>
      </c>
      <c r="K424" s="5" t="s">
        <v>1029</v>
      </c>
      <c r="L424" t="s">
        <v>1424</v>
      </c>
    </row>
    <row r="425" spans="4:12" x14ac:dyDescent="0.35">
      <c r="D425" s="92" t="s">
        <v>985</v>
      </c>
      <c r="G425" s="53" t="s">
        <v>985</v>
      </c>
      <c r="J425" s="91" t="s">
        <v>985</v>
      </c>
      <c r="K425" s="5" t="s">
        <v>1029</v>
      </c>
      <c r="L425" t="s">
        <v>1425</v>
      </c>
    </row>
    <row r="426" spans="4:12" x14ac:dyDescent="0.35">
      <c r="D426" s="92" t="s">
        <v>985</v>
      </c>
      <c r="G426" s="53" t="s">
        <v>985</v>
      </c>
      <c r="J426" s="91" t="s">
        <v>985</v>
      </c>
      <c r="K426" s="5" t="s">
        <v>1029</v>
      </c>
      <c r="L426" t="s">
        <v>1426</v>
      </c>
    </row>
    <row r="427" spans="4:12" x14ac:dyDescent="0.35">
      <c r="D427" s="92" t="s">
        <v>985</v>
      </c>
      <c r="G427" s="53" t="s">
        <v>985</v>
      </c>
      <c r="J427" s="91" t="s">
        <v>985</v>
      </c>
      <c r="K427" s="5" t="s">
        <v>1029</v>
      </c>
      <c r="L427" t="s">
        <v>1427</v>
      </c>
    </row>
    <row r="428" spans="4:12" x14ac:dyDescent="0.35">
      <c r="D428" s="92" t="s">
        <v>985</v>
      </c>
      <c r="G428" s="53" t="s">
        <v>985</v>
      </c>
      <c r="J428" s="91" t="s">
        <v>985</v>
      </c>
      <c r="K428" s="5" t="s">
        <v>1029</v>
      </c>
      <c r="L428" t="s">
        <v>1428</v>
      </c>
    </row>
    <row r="429" spans="4:12" x14ac:dyDescent="0.35">
      <c r="D429" s="92" t="s">
        <v>985</v>
      </c>
      <c r="G429" s="53" t="s">
        <v>985</v>
      </c>
      <c r="J429" s="91" t="s">
        <v>985</v>
      </c>
      <c r="K429" s="5" t="s">
        <v>1029</v>
      </c>
      <c r="L429" t="s">
        <v>1429</v>
      </c>
    </row>
    <row r="430" spans="4:12" x14ac:dyDescent="0.35">
      <c r="D430" s="92" t="s">
        <v>985</v>
      </c>
      <c r="G430" s="53" t="s">
        <v>985</v>
      </c>
      <c r="J430" s="91" t="s">
        <v>985</v>
      </c>
      <c r="K430" s="5" t="s">
        <v>1029</v>
      </c>
      <c r="L430" t="s">
        <v>1430</v>
      </c>
    </row>
    <row r="431" spans="4:12" x14ac:dyDescent="0.35">
      <c r="D431" s="92" t="s">
        <v>985</v>
      </c>
      <c r="G431" s="53" t="s">
        <v>985</v>
      </c>
      <c r="J431" s="91" t="s">
        <v>985</v>
      </c>
      <c r="K431" s="5" t="s">
        <v>1029</v>
      </c>
      <c r="L431" t="s">
        <v>1431</v>
      </c>
    </row>
    <row r="432" spans="4:12" x14ac:dyDescent="0.35">
      <c r="D432" s="92" t="s">
        <v>985</v>
      </c>
      <c r="G432" s="53" t="s">
        <v>985</v>
      </c>
      <c r="J432" s="91" t="s">
        <v>985</v>
      </c>
      <c r="K432" s="5" t="s">
        <v>1029</v>
      </c>
      <c r="L432" t="s">
        <v>1432</v>
      </c>
    </row>
    <row r="433" spans="4:12" x14ac:dyDescent="0.35">
      <c r="D433" s="92" t="s">
        <v>985</v>
      </c>
      <c r="G433" s="53" t="s">
        <v>985</v>
      </c>
      <c r="J433" s="91" t="s">
        <v>985</v>
      </c>
      <c r="K433" s="5" t="s">
        <v>1029</v>
      </c>
      <c r="L433" t="s">
        <v>1433</v>
      </c>
    </row>
    <row r="434" spans="4:12" x14ac:dyDescent="0.35">
      <c r="D434" s="92" t="s">
        <v>985</v>
      </c>
      <c r="G434" s="53" t="s">
        <v>985</v>
      </c>
      <c r="J434" s="91" t="s">
        <v>985</v>
      </c>
      <c r="K434" s="5" t="s">
        <v>1435</v>
      </c>
      <c r="L434" t="s">
        <v>1434</v>
      </c>
    </row>
    <row r="435" spans="4:12" x14ac:dyDescent="0.35">
      <c r="D435" s="92" t="s">
        <v>985</v>
      </c>
      <c r="G435" s="53" t="s">
        <v>985</v>
      </c>
      <c r="J435" s="91" t="s">
        <v>985</v>
      </c>
      <c r="K435" s="5" t="s">
        <v>1029</v>
      </c>
      <c r="L435" t="s">
        <v>1436</v>
      </c>
    </row>
    <row r="436" spans="4:12" x14ac:dyDescent="0.35">
      <c r="D436" s="92" t="s">
        <v>985</v>
      </c>
      <c r="G436" s="53" t="s">
        <v>985</v>
      </c>
      <c r="J436" s="91" t="s">
        <v>985</v>
      </c>
      <c r="K436" s="5" t="s">
        <v>1029</v>
      </c>
      <c r="L436" t="s">
        <v>1437</v>
      </c>
    </row>
    <row r="437" spans="4:12" x14ac:dyDescent="0.35">
      <c r="D437" s="92" t="s">
        <v>985</v>
      </c>
      <c r="G437" s="53" t="s">
        <v>985</v>
      </c>
      <c r="J437" s="91" t="s">
        <v>985</v>
      </c>
      <c r="K437" s="5" t="s">
        <v>1029</v>
      </c>
      <c r="L437" t="s">
        <v>1438</v>
      </c>
    </row>
    <row r="438" spans="4:12" x14ac:dyDescent="0.35">
      <c r="D438" s="92" t="s">
        <v>985</v>
      </c>
      <c r="G438" s="53" t="s">
        <v>985</v>
      </c>
      <c r="J438" s="91" t="s">
        <v>985</v>
      </c>
      <c r="K438" s="5" t="s">
        <v>1440</v>
      </c>
      <c r="L438" t="s">
        <v>1439</v>
      </c>
    </row>
    <row r="439" spans="4:12" x14ac:dyDescent="0.35">
      <c r="D439" s="92" t="s">
        <v>985</v>
      </c>
      <c r="G439" s="53" t="s">
        <v>985</v>
      </c>
      <c r="J439" s="91" t="s">
        <v>985</v>
      </c>
      <c r="K439" s="5" t="s">
        <v>1435</v>
      </c>
      <c r="L439" t="s">
        <v>1441</v>
      </c>
    </row>
    <row r="440" spans="4:12" x14ac:dyDescent="0.35">
      <c r="D440" s="92" t="s">
        <v>985</v>
      </c>
      <c r="G440" s="53" t="s">
        <v>985</v>
      </c>
      <c r="J440" s="91" t="s">
        <v>985</v>
      </c>
      <c r="K440" s="5" t="s">
        <v>1440</v>
      </c>
      <c r="L440" t="s">
        <v>1442</v>
      </c>
    </row>
    <row r="441" spans="4:12" x14ac:dyDescent="0.35">
      <c r="D441" s="92" t="s">
        <v>985</v>
      </c>
      <c r="G441" s="53" t="s">
        <v>985</v>
      </c>
      <c r="J441" s="91" t="s">
        <v>985</v>
      </c>
      <c r="K441" s="5" t="s">
        <v>1029</v>
      </c>
      <c r="L441" t="s">
        <v>1443</v>
      </c>
    </row>
    <row r="442" spans="4:12" x14ac:dyDescent="0.35">
      <c r="D442" s="92" t="s">
        <v>985</v>
      </c>
      <c r="G442" s="53" t="s">
        <v>985</v>
      </c>
      <c r="J442" s="91" t="s">
        <v>985</v>
      </c>
      <c r="K442" s="5" t="s">
        <v>1029</v>
      </c>
      <c r="L442" t="s">
        <v>1444</v>
      </c>
    </row>
    <row r="443" spans="4:12" x14ac:dyDescent="0.35">
      <c r="D443" s="92" t="s">
        <v>985</v>
      </c>
      <c r="G443" s="53" t="s">
        <v>985</v>
      </c>
      <c r="J443" s="91" t="s">
        <v>985</v>
      </c>
      <c r="K443" s="5" t="s">
        <v>1029</v>
      </c>
      <c r="L443" t="s">
        <v>1445</v>
      </c>
    </row>
    <row r="444" spans="4:12" x14ac:dyDescent="0.35">
      <c r="D444" s="92" t="s">
        <v>985</v>
      </c>
      <c r="G444" s="53" t="s">
        <v>985</v>
      </c>
      <c r="J444" s="91" t="s">
        <v>985</v>
      </c>
      <c r="K444" s="5" t="s">
        <v>1029</v>
      </c>
      <c r="L444" t="s">
        <v>1446</v>
      </c>
    </row>
    <row r="445" spans="4:12" x14ac:dyDescent="0.35">
      <c r="D445" s="92" t="s">
        <v>985</v>
      </c>
      <c r="G445" s="53" t="s">
        <v>985</v>
      </c>
      <c r="J445" s="91" t="s">
        <v>985</v>
      </c>
      <c r="K445" s="5" t="s">
        <v>1448</v>
      </c>
      <c r="L445" t="s">
        <v>1447</v>
      </c>
    </row>
    <row r="446" spans="4:12" x14ac:dyDescent="0.35">
      <c r="D446" s="92" t="s">
        <v>985</v>
      </c>
      <c r="G446" s="53" t="s">
        <v>985</v>
      </c>
      <c r="J446" s="91" t="s">
        <v>985</v>
      </c>
      <c r="K446" s="5" t="s">
        <v>1435</v>
      </c>
      <c r="L446" t="s">
        <v>1449</v>
      </c>
    </row>
    <row r="447" spans="4:12" x14ac:dyDescent="0.35">
      <c r="D447" s="92" t="s">
        <v>985</v>
      </c>
      <c r="G447" s="53" t="s">
        <v>985</v>
      </c>
      <c r="J447" s="91" t="s">
        <v>985</v>
      </c>
      <c r="K447" s="5" t="s">
        <v>1029</v>
      </c>
      <c r="L447" t="s">
        <v>1450</v>
      </c>
    </row>
    <row r="448" spans="4:12" x14ac:dyDescent="0.35">
      <c r="D448" s="92" t="s">
        <v>985</v>
      </c>
      <c r="G448" s="53" t="s">
        <v>985</v>
      </c>
      <c r="J448" s="91" t="s">
        <v>985</v>
      </c>
      <c r="K448" s="5" t="s">
        <v>1029</v>
      </c>
      <c r="L448" t="s">
        <v>1451</v>
      </c>
    </row>
    <row r="449" spans="4:12" x14ac:dyDescent="0.35">
      <c r="D449" s="92" t="s">
        <v>985</v>
      </c>
      <c r="G449" s="53" t="s">
        <v>985</v>
      </c>
      <c r="J449" s="91" t="s">
        <v>985</v>
      </c>
      <c r="K449" s="5" t="s">
        <v>1435</v>
      </c>
      <c r="L449" t="s">
        <v>1452</v>
      </c>
    </row>
    <row r="450" spans="4:12" x14ac:dyDescent="0.35">
      <c r="D450" s="92" t="s">
        <v>985</v>
      </c>
      <c r="G450" s="53" t="s">
        <v>985</v>
      </c>
      <c r="J450" s="91" t="s">
        <v>985</v>
      </c>
      <c r="K450" s="5" t="s">
        <v>1029</v>
      </c>
      <c r="L450" t="s">
        <v>1453</v>
      </c>
    </row>
    <row r="451" spans="4:12" x14ac:dyDescent="0.35">
      <c r="D451" s="92" t="s">
        <v>985</v>
      </c>
      <c r="G451" s="53" t="s">
        <v>985</v>
      </c>
      <c r="J451" s="91" t="s">
        <v>985</v>
      </c>
      <c r="K451" s="5" t="s">
        <v>1029</v>
      </c>
      <c r="L451" t="s">
        <v>1454</v>
      </c>
    </row>
    <row r="452" spans="4:12" x14ac:dyDescent="0.35">
      <c r="D452" s="92" t="s">
        <v>985</v>
      </c>
      <c r="G452" s="53" t="s">
        <v>985</v>
      </c>
      <c r="J452" s="91" t="s">
        <v>985</v>
      </c>
      <c r="K452" s="5" t="s">
        <v>1456</v>
      </c>
      <c r="L452" t="s">
        <v>1455</v>
      </c>
    </row>
    <row r="453" spans="4:12" x14ac:dyDescent="0.35">
      <c r="D453" s="92" t="s">
        <v>985</v>
      </c>
      <c r="G453" s="53" t="s">
        <v>985</v>
      </c>
      <c r="J453" s="91" t="s">
        <v>985</v>
      </c>
      <c r="K453" s="5" t="s">
        <v>1456</v>
      </c>
      <c r="L453" t="s">
        <v>1457</v>
      </c>
    </row>
    <row r="454" spans="4:12" x14ac:dyDescent="0.35">
      <c r="D454" s="92" t="s">
        <v>985</v>
      </c>
      <c r="G454" s="53" t="s">
        <v>985</v>
      </c>
      <c r="J454" s="91" t="s">
        <v>985</v>
      </c>
      <c r="K454" s="5" t="s">
        <v>1456</v>
      </c>
      <c r="L454" t="s">
        <v>1458</v>
      </c>
    </row>
    <row r="455" spans="4:12" x14ac:dyDescent="0.35">
      <c r="D455" s="92" t="s">
        <v>985</v>
      </c>
      <c r="G455" s="53" t="s">
        <v>985</v>
      </c>
      <c r="J455" s="91" t="s">
        <v>985</v>
      </c>
      <c r="K455" s="5" t="s">
        <v>1456</v>
      </c>
      <c r="L455" t="s">
        <v>1459</v>
      </c>
    </row>
    <row r="456" spans="4:12" x14ac:dyDescent="0.35">
      <c r="D456" s="92" t="s">
        <v>985</v>
      </c>
      <c r="G456" s="53" t="s">
        <v>985</v>
      </c>
      <c r="J456" s="91" t="s">
        <v>985</v>
      </c>
      <c r="K456" s="5" t="s">
        <v>1456</v>
      </c>
      <c r="L456" t="s">
        <v>1460</v>
      </c>
    </row>
    <row r="457" spans="4:12" x14ac:dyDescent="0.35">
      <c r="D457" s="92" t="s">
        <v>985</v>
      </c>
      <c r="G457" s="53" t="s">
        <v>985</v>
      </c>
      <c r="J457" s="91" t="s">
        <v>985</v>
      </c>
      <c r="K457" s="5" t="s">
        <v>1456</v>
      </c>
      <c r="L457" t="s">
        <v>1461</v>
      </c>
    </row>
    <row r="458" spans="4:12" x14ac:dyDescent="0.35">
      <c r="D458" s="92" t="s">
        <v>985</v>
      </c>
      <c r="G458" s="53" t="s">
        <v>985</v>
      </c>
      <c r="J458" s="91" t="s">
        <v>985</v>
      </c>
      <c r="K458" s="5" t="s">
        <v>1456</v>
      </c>
      <c r="L458" t="s">
        <v>1462</v>
      </c>
    </row>
    <row r="459" spans="4:12" x14ac:dyDescent="0.35">
      <c r="D459" s="92" t="s">
        <v>985</v>
      </c>
      <c r="G459" s="53" t="s">
        <v>985</v>
      </c>
      <c r="J459" s="91" t="s">
        <v>985</v>
      </c>
      <c r="K459" s="5" t="s">
        <v>1456</v>
      </c>
      <c r="L459" t="s">
        <v>1463</v>
      </c>
    </row>
    <row r="460" spans="4:12" x14ac:dyDescent="0.35">
      <c r="D460" s="92" t="s">
        <v>985</v>
      </c>
      <c r="G460" s="53" t="s">
        <v>985</v>
      </c>
      <c r="J460" s="91" t="s">
        <v>985</v>
      </c>
      <c r="K460" s="5" t="s">
        <v>1456</v>
      </c>
      <c r="L460" t="s">
        <v>1464</v>
      </c>
    </row>
    <row r="461" spans="4:12" x14ac:dyDescent="0.35">
      <c r="D461" s="92" t="s">
        <v>985</v>
      </c>
      <c r="G461" s="53" t="s">
        <v>985</v>
      </c>
      <c r="J461" s="91" t="s">
        <v>985</v>
      </c>
      <c r="K461" s="5" t="s">
        <v>1456</v>
      </c>
      <c r="L461" t="s">
        <v>1465</v>
      </c>
    </row>
    <row r="462" spans="4:12" x14ac:dyDescent="0.35">
      <c r="D462" s="92" t="s">
        <v>985</v>
      </c>
      <c r="G462" s="53" t="s">
        <v>985</v>
      </c>
      <c r="J462" s="91" t="s">
        <v>985</v>
      </c>
      <c r="K462" s="5" t="s">
        <v>1456</v>
      </c>
      <c r="L462" t="s">
        <v>1466</v>
      </c>
    </row>
    <row r="463" spans="4:12" x14ac:dyDescent="0.35">
      <c r="D463" s="92" t="s">
        <v>985</v>
      </c>
      <c r="G463" s="53" t="s">
        <v>985</v>
      </c>
      <c r="J463" s="91" t="s">
        <v>985</v>
      </c>
      <c r="K463" s="5" t="s">
        <v>1456</v>
      </c>
      <c r="L463" t="s">
        <v>1467</v>
      </c>
    </row>
    <row r="464" spans="4:12" x14ac:dyDescent="0.35">
      <c r="D464" s="92" t="s">
        <v>985</v>
      </c>
      <c r="G464" s="53" t="s">
        <v>985</v>
      </c>
      <c r="J464" s="91" t="s">
        <v>985</v>
      </c>
      <c r="K464" s="5" t="s">
        <v>1456</v>
      </c>
      <c r="L464" t="s">
        <v>1468</v>
      </c>
    </row>
    <row r="465" spans="4:12" x14ac:dyDescent="0.35">
      <c r="D465" s="92" t="s">
        <v>985</v>
      </c>
      <c r="G465" s="53" t="s">
        <v>985</v>
      </c>
      <c r="J465" s="91" t="s">
        <v>985</v>
      </c>
      <c r="K465" s="5" t="s">
        <v>1456</v>
      </c>
      <c r="L465" t="s">
        <v>1469</v>
      </c>
    </row>
    <row r="466" spans="4:12" x14ac:dyDescent="0.35">
      <c r="D466" s="92" t="s">
        <v>985</v>
      </c>
      <c r="G466" s="53" t="s">
        <v>985</v>
      </c>
      <c r="J466" s="91" t="s">
        <v>985</v>
      </c>
      <c r="K466" s="5" t="s">
        <v>1002</v>
      </c>
      <c r="L466" t="s">
        <v>1470</v>
      </c>
    </row>
    <row r="467" spans="4:12" x14ac:dyDescent="0.35">
      <c r="D467" s="92" t="s">
        <v>985</v>
      </c>
      <c r="G467" s="53" t="s">
        <v>985</v>
      </c>
      <c r="J467" s="91" t="s">
        <v>985</v>
      </c>
      <c r="K467" s="5" t="s">
        <v>1002</v>
      </c>
      <c r="L467" t="s">
        <v>1471</v>
      </c>
    </row>
    <row r="468" spans="4:12" x14ac:dyDescent="0.35">
      <c r="D468" s="92" t="s">
        <v>985</v>
      </c>
      <c r="G468" s="53" t="s">
        <v>985</v>
      </c>
      <c r="J468" s="91" t="s">
        <v>985</v>
      </c>
      <c r="K468" s="5" t="s">
        <v>1002</v>
      </c>
      <c r="L468" t="s">
        <v>1472</v>
      </c>
    </row>
    <row r="469" spans="4:12" x14ac:dyDescent="0.35">
      <c r="D469" s="92" t="s">
        <v>985</v>
      </c>
      <c r="G469" s="53" t="s">
        <v>985</v>
      </c>
      <c r="J469" s="91" t="s">
        <v>985</v>
      </c>
      <c r="K469" s="5" t="s">
        <v>1002</v>
      </c>
      <c r="L469" t="s">
        <v>1473</v>
      </c>
    </row>
    <row r="470" spans="4:12" x14ac:dyDescent="0.35">
      <c r="D470" s="92" t="s">
        <v>985</v>
      </c>
      <c r="G470" s="53" t="s">
        <v>985</v>
      </c>
      <c r="J470" s="91" t="s">
        <v>985</v>
      </c>
      <c r="K470" s="5" t="s">
        <v>1002</v>
      </c>
      <c r="L470" t="s">
        <v>1474</v>
      </c>
    </row>
    <row r="471" spans="4:12" x14ac:dyDescent="0.35">
      <c r="D471" s="92" t="s">
        <v>985</v>
      </c>
      <c r="G471" s="53" t="s">
        <v>985</v>
      </c>
      <c r="J471" s="91" t="s">
        <v>985</v>
      </c>
      <c r="K471" s="5" t="s">
        <v>1002</v>
      </c>
      <c r="L471" t="s">
        <v>1475</v>
      </c>
    </row>
    <row r="472" spans="4:12" x14ac:dyDescent="0.35">
      <c r="D472" s="92" t="s">
        <v>985</v>
      </c>
      <c r="G472" s="53" t="s">
        <v>985</v>
      </c>
      <c r="J472" s="91" t="s">
        <v>985</v>
      </c>
      <c r="K472" s="5" t="s">
        <v>1002</v>
      </c>
      <c r="L472" t="s">
        <v>1476</v>
      </c>
    </row>
    <row r="473" spans="4:12" x14ac:dyDescent="0.35">
      <c r="D473" s="92" t="s">
        <v>985</v>
      </c>
      <c r="G473" s="53" t="s">
        <v>985</v>
      </c>
      <c r="J473" s="91" t="s">
        <v>985</v>
      </c>
      <c r="K473" s="5" t="s">
        <v>1002</v>
      </c>
      <c r="L473" t="s">
        <v>1477</v>
      </c>
    </row>
    <row r="474" spans="4:12" x14ac:dyDescent="0.35">
      <c r="D474" s="92" t="s">
        <v>985</v>
      </c>
      <c r="G474" s="53" t="s">
        <v>985</v>
      </c>
      <c r="J474" s="91" t="s">
        <v>985</v>
      </c>
      <c r="K474" s="5" t="s">
        <v>1002</v>
      </c>
      <c r="L474" t="s">
        <v>1478</v>
      </c>
    </row>
    <row r="475" spans="4:12" x14ac:dyDescent="0.35">
      <c r="D475" s="92" t="s">
        <v>985</v>
      </c>
      <c r="G475" s="53" t="s">
        <v>985</v>
      </c>
      <c r="J475" s="91" t="s">
        <v>985</v>
      </c>
      <c r="K475" s="5" t="s">
        <v>1002</v>
      </c>
      <c r="L475" t="s">
        <v>1479</v>
      </c>
    </row>
    <row r="476" spans="4:12" x14ac:dyDescent="0.35">
      <c r="D476" s="92" t="s">
        <v>985</v>
      </c>
      <c r="G476" s="53" t="s">
        <v>985</v>
      </c>
      <c r="J476" s="91" t="s">
        <v>985</v>
      </c>
      <c r="K476" s="5" t="s">
        <v>1002</v>
      </c>
      <c r="L476" t="s">
        <v>1480</v>
      </c>
    </row>
    <row r="477" spans="4:12" x14ac:dyDescent="0.35">
      <c r="D477" s="92" t="s">
        <v>985</v>
      </c>
      <c r="G477" s="53" t="s">
        <v>985</v>
      </c>
      <c r="J477" s="91" t="s">
        <v>985</v>
      </c>
      <c r="K477" s="5" t="s">
        <v>1002</v>
      </c>
      <c r="L477" t="s">
        <v>1481</v>
      </c>
    </row>
    <row r="478" spans="4:12" x14ac:dyDescent="0.35">
      <c r="D478" s="92" t="s">
        <v>985</v>
      </c>
      <c r="G478" s="53" t="s">
        <v>985</v>
      </c>
      <c r="J478" s="91" t="s">
        <v>985</v>
      </c>
      <c r="K478" s="5" t="s">
        <v>1002</v>
      </c>
      <c r="L478" t="s">
        <v>1482</v>
      </c>
    </row>
    <row r="479" spans="4:12" x14ac:dyDescent="0.35">
      <c r="D479" s="92" t="s">
        <v>985</v>
      </c>
      <c r="G479" s="53" t="s">
        <v>985</v>
      </c>
      <c r="J479" s="91" t="s">
        <v>985</v>
      </c>
      <c r="K479" s="5" t="s">
        <v>1002</v>
      </c>
      <c r="L479" t="s">
        <v>1483</v>
      </c>
    </row>
    <row r="480" spans="4:12" x14ac:dyDescent="0.35">
      <c r="D480" s="92" t="s">
        <v>985</v>
      </c>
      <c r="G480" s="53" t="s">
        <v>985</v>
      </c>
      <c r="J480" s="91" t="s">
        <v>985</v>
      </c>
      <c r="K480" s="5" t="s">
        <v>1002</v>
      </c>
      <c r="L480" t="s">
        <v>1484</v>
      </c>
    </row>
    <row r="481" spans="4:12" x14ac:dyDescent="0.35">
      <c r="D481" s="92" t="s">
        <v>985</v>
      </c>
      <c r="G481" s="53" t="s">
        <v>985</v>
      </c>
      <c r="J481" s="91" t="s">
        <v>985</v>
      </c>
      <c r="K481" s="5" t="s">
        <v>1002</v>
      </c>
      <c r="L481" t="s">
        <v>1485</v>
      </c>
    </row>
    <row r="482" spans="4:12" x14ac:dyDescent="0.35">
      <c r="D482" s="92" t="s">
        <v>985</v>
      </c>
      <c r="G482" s="53" t="s">
        <v>985</v>
      </c>
      <c r="J482" s="91" t="s">
        <v>985</v>
      </c>
      <c r="K482" s="5" t="s">
        <v>1002</v>
      </c>
      <c r="L482" t="s">
        <v>1486</v>
      </c>
    </row>
    <row r="483" spans="4:12" x14ac:dyDescent="0.35">
      <c r="D483" s="92" t="s">
        <v>985</v>
      </c>
      <c r="G483" s="53" t="s">
        <v>985</v>
      </c>
      <c r="J483" s="91" t="s">
        <v>985</v>
      </c>
      <c r="K483" s="5" t="s">
        <v>1002</v>
      </c>
      <c r="L483" t="s">
        <v>1487</v>
      </c>
    </row>
    <row r="484" spans="4:12" x14ac:dyDescent="0.35">
      <c r="D484" s="92" t="s">
        <v>985</v>
      </c>
      <c r="G484" s="53" t="s">
        <v>985</v>
      </c>
      <c r="J484" s="91" t="s">
        <v>985</v>
      </c>
      <c r="K484" s="5" t="s">
        <v>1002</v>
      </c>
      <c r="L484" t="s">
        <v>1488</v>
      </c>
    </row>
    <row r="485" spans="4:12" x14ac:dyDescent="0.35">
      <c r="D485" s="92" t="s">
        <v>985</v>
      </c>
      <c r="G485" s="53" t="s">
        <v>985</v>
      </c>
      <c r="J485" s="91" t="s">
        <v>985</v>
      </c>
      <c r="K485" s="5" t="s">
        <v>1002</v>
      </c>
      <c r="L485" t="s">
        <v>1489</v>
      </c>
    </row>
    <row r="486" spans="4:12" x14ac:dyDescent="0.35">
      <c r="D486" s="92" t="s">
        <v>985</v>
      </c>
      <c r="G486" s="53" t="s">
        <v>985</v>
      </c>
      <c r="J486" s="91" t="s">
        <v>985</v>
      </c>
      <c r="K486" s="5" t="s">
        <v>1002</v>
      </c>
      <c r="L486" t="s">
        <v>1490</v>
      </c>
    </row>
    <row r="487" spans="4:12" x14ac:dyDescent="0.35">
      <c r="D487" s="92" t="s">
        <v>985</v>
      </c>
      <c r="G487" s="53" t="s">
        <v>985</v>
      </c>
      <c r="J487" s="91" t="s">
        <v>985</v>
      </c>
      <c r="K487" s="5" t="s">
        <v>1002</v>
      </c>
      <c r="L487" t="s">
        <v>1491</v>
      </c>
    </row>
    <row r="488" spans="4:12" x14ac:dyDescent="0.35">
      <c r="D488" s="92" t="s">
        <v>985</v>
      </c>
      <c r="G488" s="53" t="s">
        <v>985</v>
      </c>
      <c r="J488" s="91" t="s">
        <v>985</v>
      </c>
      <c r="K488" s="5" t="s">
        <v>1002</v>
      </c>
      <c r="L488" t="s">
        <v>1492</v>
      </c>
    </row>
    <row r="489" spans="4:12" x14ac:dyDescent="0.35">
      <c r="D489" s="92" t="s">
        <v>985</v>
      </c>
      <c r="G489" s="53" t="s">
        <v>985</v>
      </c>
      <c r="J489" s="91" t="s">
        <v>985</v>
      </c>
      <c r="K489" s="5" t="s">
        <v>1002</v>
      </c>
      <c r="L489" t="s">
        <v>1493</v>
      </c>
    </row>
    <row r="490" spans="4:12" x14ac:dyDescent="0.35">
      <c r="D490" s="92" t="s">
        <v>985</v>
      </c>
      <c r="G490" s="53" t="s">
        <v>985</v>
      </c>
      <c r="J490" s="91" t="s">
        <v>985</v>
      </c>
      <c r="K490" s="5" t="s">
        <v>1002</v>
      </c>
      <c r="L490" t="s">
        <v>1494</v>
      </c>
    </row>
    <row r="491" spans="4:12" x14ac:dyDescent="0.35">
      <c r="D491" s="92" t="s">
        <v>985</v>
      </c>
      <c r="G491" s="53" t="s">
        <v>985</v>
      </c>
      <c r="J491" s="91" t="s">
        <v>985</v>
      </c>
      <c r="K491" s="5" t="s">
        <v>1002</v>
      </c>
      <c r="L491" t="s">
        <v>1495</v>
      </c>
    </row>
    <row r="492" spans="4:12" x14ac:dyDescent="0.35">
      <c r="D492" s="92" t="s">
        <v>985</v>
      </c>
      <c r="G492" s="53" t="s">
        <v>985</v>
      </c>
      <c r="J492" s="91" t="s">
        <v>985</v>
      </c>
      <c r="K492" s="5" t="s">
        <v>1002</v>
      </c>
      <c r="L492" t="s">
        <v>1496</v>
      </c>
    </row>
    <row r="493" spans="4:12" x14ac:dyDescent="0.35">
      <c r="D493" s="92" t="s">
        <v>985</v>
      </c>
      <c r="G493" s="53" t="s">
        <v>985</v>
      </c>
      <c r="J493" s="91" t="s">
        <v>985</v>
      </c>
      <c r="K493" s="5" t="s">
        <v>1002</v>
      </c>
      <c r="L493" t="s">
        <v>1497</v>
      </c>
    </row>
    <row r="494" spans="4:12" x14ac:dyDescent="0.35">
      <c r="D494" s="92" t="s">
        <v>985</v>
      </c>
      <c r="G494" s="53" t="s">
        <v>985</v>
      </c>
      <c r="J494" s="91" t="s">
        <v>985</v>
      </c>
      <c r="K494" s="5" t="s">
        <v>1002</v>
      </c>
      <c r="L494" t="s">
        <v>1498</v>
      </c>
    </row>
    <row r="495" spans="4:12" x14ac:dyDescent="0.35">
      <c r="D495" s="92" t="s">
        <v>985</v>
      </c>
      <c r="G495" s="53" t="s">
        <v>985</v>
      </c>
      <c r="J495" s="91" t="s">
        <v>985</v>
      </c>
      <c r="K495" s="5" t="s">
        <v>1002</v>
      </c>
      <c r="L495" t="s">
        <v>1499</v>
      </c>
    </row>
    <row r="496" spans="4:12" x14ac:dyDescent="0.35">
      <c r="D496" s="92" t="s">
        <v>985</v>
      </c>
      <c r="G496" s="53" t="s">
        <v>985</v>
      </c>
      <c r="J496" s="91" t="s">
        <v>985</v>
      </c>
      <c r="K496" s="5" t="s">
        <v>1002</v>
      </c>
      <c r="L496" t="s">
        <v>1500</v>
      </c>
    </row>
    <row r="497" spans="4:12" x14ac:dyDescent="0.35">
      <c r="D497" s="92" t="s">
        <v>985</v>
      </c>
      <c r="G497" s="53" t="s">
        <v>985</v>
      </c>
      <c r="J497" s="91" t="s">
        <v>985</v>
      </c>
      <c r="K497" s="5" t="s">
        <v>1002</v>
      </c>
      <c r="L497" t="s">
        <v>1501</v>
      </c>
    </row>
    <row r="498" spans="4:12" x14ac:dyDescent="0.35">
      <c r="D498" s="92" t="s">
        <v>985</v>
      </c>
      <c r="G498" s="53" t="s">
        <v>985</v>
      </c>
      <c r="J498" s="91" t="s">
        <v>985</v>
      </c>
      <c r="K498" s="5" t="s">
        <v>1002</v>
      </c>
      <c r="L498" t="s">
        <v>1502</v>
      </c>
    </row>
    <row r="499" spans="4:12" x14ac:dyDescent="0.35">
      <c r="D499" s="92" t="s">
        <v>985</v>
      </c>
      <c r="G499" s="53" t="s">
        <v>985</v>
      </c>
      <c r="J499" s="91" t="s">
        <v>985</v>
      </c>
      <c r="K499" s="5" t="s">
        <v>1002</v>
      </c>
      <c r="L499" t="s">
        <v>1503</v>
      </c>
    </row>
    <row r="500" spans="4:12" x14ac:dyDescent="0.35">
      <c r="D500" s="92" t="s">
        <v>985</v>
      </c>
      <c r="G500" s="53" t="s">
        <v>985</v>
      </c>
      <c r="J500" s="91" t="s">
        <v>985</v>
      </c>
      <c r="K500" s="5" t="s">
        <v>1002</v>
      </c>
      <c r="L500" t="s">
        <v>1504</v>
      </c>
    </row>
    <row r="501" spans="4:12" x14ac:dyDescent="0.35">
      <c r="D501" s="92" t="s">
        <v>985</v>
      </c>
      <c r="G501" s="53" t="s">
        <v>985</v>
      </c>
      <c r="J501" s="91" t="s">
        <v>985</v>
      </c>
      <c r="K501" s="5" t="s">
        <v>1002</v>
      </c>
      <c r="L501" t="s">
        <v>1505</v>
      </c>
    </row>
    <row r="502" spans="4:12" x14ac:dyDescent="0.35">
      <c r="D502" s="92" t="s">
        <v>985</v>
      </c>
      <c r="G502" s="53" t="s">
        <v>985</v>
      </c>
      <c r="J502" s="91" t="s">
        <v>985</v>
      </c>
      <c r="K502" s="5" t="s">
        <v>1002</v>
      </c>
      <c r="L502" t="s">
        <v>1506</v>
      </c>
    </row>
    <row r="503" spans="4:12" x14ac:dyDescent="0.35">
      <c r="D503" s="92" t="s">
        <v>985</v>
      </c>
      <c r="G503" s="53" t="s">
        <v>985</v>
      </c>
      <c r="J503" s="91" t="s">
        <v>985</v>
      </c>
      <c r="K503" s="5" t="s">
        <v>1002</v>
      </c>
      <c r="L503" t="s">
        <v>1507</v>
      </c>
    </row>
    <row r="504" spans="4:12" x14ac:dyDescent="0.35">
      <c r="D504" s="92" t="s">
        <v>985</v>
      </c>
      <c r="G504" s="53" t="s">
        <v>985</v>
      </c>
      <c r="J504" s="91" t="s">
        <v>985</v>
      </c>
      <c r="K504" s="5" t="s">
        <v>1002</v>
      </c>
      <c r="L504" t="s">
        <v>1508</v>
      </c>
    </row>
    <row r="505" spans="4:12" x14ac:dyDescent="0.35">
      <c r="D505" s="92" t="s">
        <v>985</v>
      </c>
      <c r="G505" s="53" t="s">
        <v>985</v>
      </c>
      <c r="J505" s="91" t="s">
        <v>985</v>
      </c>
      <c r="K505" s="5" t="s">
        <v>1002</v>
      </c>
      <c r="L505" t="s">
        <v>1509</v>
      </c>
    </row>
    <row r="506" spans="4:12" x14ac:dyDescent="0.35">
      <c r="D506" s="92" t="s">
        <v>985</v>
      </c>
      <c r="G506" s="53" t="s">
        <v>985</v>
      </c>
      <c r="J506" s="91" t="s">
        <v>985</v>
      </c>
      <c r="K506" s="5" t="s">
        <v>1002</v>
      </c>
      <c r="L506" t="s">
        <v>1510</v>
      </c>
    </row>
    <row r="507" spans="4:12" x14ac:dyDescent="0.35">
      <c r="D507" s="92" t="s">
        <v>985</v>
      </c>
      <c r="G507" s="53" t="s">
        <v>985</v>
      </c>
      <c r="J507" s="91" t="s">
        <v>985</v>
      </c>
      <c r="K507" s="5" t="s">
        <v>1002</v>
      </c>
      <c r="L507" t="s">
        <v>1511</v>
      </c>
    </row>
    <row r="508" spans="4:12" x14ac:dyDescent="0.35">
      <c r="D508" s="92" t="s">
        <v>985</v>
      </c>
      <c r="G508" s="53" t="s">
        <v>985</v>
      </c>
      <c r="J508" s="91" t="s">
        <v>985</v>
      </c>
      <c r="K508" s="5" t="s">
        <v>1002</v>
      </c>
      <c r="L508" t="s">
        <v>1512</v>
      </c>
    </row>
    <row r="509" spans="4:12" x14ac:dyDescent="0.35">
      <c r="D509" s="92" t="s">
        <v>985</v>
      </c>
      <c r="G509" s="53" t="s">
        <v>985</v>
      </c>
      <c r="J509" s="91" t="s">
        <v>985</v>
      </c>
      <c r="K509" s="5" t="s">
        <v>1002</v>
      </c>
      <c r="L509" t="s">
        <v>1513</v>
      </c>
    </row>
    <row r="510" spans="4:12" x14ac:dyDescent="0.35">
      <c r="D510" s="92" t="s">
        <v>985</v>
      </c>
      <c r="G510" s="53" t="s">
        <v>985</v>
      </c>
      <c r="J510" s="91" t="s">
        <v>985</v>
      </c>
      <c r="K510" s="5" t="s">
        <v>1002</v>
      </c>
      <c r="L510" t="s">
        <v>1514</v>
      </c>
    </row>
    <row r="511" spans="4:12" x14ac:dyDescent="0.35">
      <c r="D511" s="92" t="s">
        <v>985</v>
      </c>
      <c r="G511" s="53" t="s">
        <v>985</v>
      </c>
      <c r="J511" s="91" t="s">
        <v>985</v>
      </c>
      <c r="K511" s="5" t="s">
        <v>1002</v>
      </c>
      <c r="L511" t="s">
        <v>1515</v>
      </c>
    </row>
    <row r="512" spans="4:12" x14ac:dyDescent="0.35">
      <c r="D512" s="92" t="s">
        <v>985</v>
      </c>
      <c r="G512" s="53" t="s">
        <v>985</v>
      </c>
      <c r="J512" s="91" t="s">
        <v>985</v>
      </c>
      <c r="K512" s="5" t="s">
        <v>1002</v>
      </c>
      <c r="L512" t="s">
        <v>1516</v>
      </c>
    </row>
    <row r="513" spans="4:12" x14ac:dyDescent="0.35">
      <c r="D513" s="92" t="s">
        <v>985</v>
      </c>
      <c r="G513" s="53" t="s">
        <v>985</v>
      </c>
      <c r="J513" s="91" t="s">
        <v>985</v>
      </c>
      <c r="K513" s="5" t="s">
        <v>1002</v>
      </c>
      <c r="L513" t="s">
        <v>1517</v>
      </c>
    </row>
    <row r="514" spans="4:12" x14ac:dyDescent="0.35">
      <c r="D514" s="92" t="s">
        <v>985</v>
      </c>
      <c r="G514" s="53" t="s">
        <v>985</v>
      </c>
      <c r="J514" s="91" t="s">
        <v>985</v>
      </c>
      <c r="K514" s="5" t="s">
        <v>1002</v>
      </c>
      <c r="L514" t="s">
        <v>1518</v>
      </c>
    </row>
    <row r="515" spans="4:12" x14ac:dyDescent="0.35">
      <c r="D515" s="92" t="s">
        <v>985</v>
      </c>
      <c r="G515" s="53" t="s">
        <v>985</v>
      </c>
      <c r="J515" s="91" t="s">
        <v>985</v>
      </c>
      <c r="K515" s="5" t="s">
        <v>1002</v>
      </c>
      <c r="L515" t="s">
        <v>1519</v>
      </c>
    </row>
    <row r="516" spans="4:12" x14ac:dyDescent="0.35">
      <c r="D516" s="92" t="s">
        <v>985</v>
      </c>
      <c r="G516" s="53" t="s">
        <v>985</v>
      </c>
      <c r="J516" s="91" t="s">
        <v>985</v>
      </c>
      <c r="K516" s="5" t="s">
        <v>1002</v>
      </c>
      <c r="L516" t="s">
        <v>1520</v>
      </c>
    </row>
    <row r="517" spans="4:12" x14ac:dyDescent="0.35">
      <c r="D517" s="92" t="s">
        <v>985</v>
      </c>
      <c r="G517" s="53" t="s">
        <v>985</v>
      </c>
      <c r="J517" s="91" t="s">
        <v>985</v>
      </c>
      <c r="K517" s="5" t="s">
        <v>1002</v>
      </c>
      <c r="L517" t="s">
        <v>1521</v>
      </c>
    </row>
    <row r="518" spans="4:12" x14ac:dyDescent="0.35">
      <c r="D518" s="92" t="s">
        <v>985</v>
      </c>
      <c r="G518" s="53" t="s">
        <v>985</v>
      </c>
      <c r="J518" s="91" t="s">
        <v>985</v>
      </c>
      <c r="K518" s="5" t="s">
        <v>1002</v>
      </c>
      <c r="L518" t="s">
        <v>1522</v>
      </c>
    </row>
    <row r="519" spans="4:12" x14ac:dyDescent="0.35">
      <c r="D519" s="92" t="s">
        <v>985</v>
      </c>
      <c r="G519" s="53" t="s">
        <v>985</v>
      </c>
      <c r="J519" s="91" t="s">
        <v>985</v>
      </c>
      <c r="K519" s="5" t="s">
        <v>1002</v>
      </c>
      <c r="L519" t="s">
        <v>1523</v>
      </c>
    </row>
    <row r="520" spans="4:12" x14ac:dyDescent="0.35">
      <c r="D520" s="92" t="s">
        <v>985</v>
      </c>
      <c r="G520" s="53" t="s">
        <v>985</v>
      </c>
      <c r="J520" s="91" t="s">
        <v>985</v>
      </c>
      <c r="K520" s="5" t="s">
        <v>1002</v>
      </c>
      <c r="L520" t="s">
        <v>1524</v>
      </c>
    </row>
    <row r="521" spans="4:12" x14ac:dyDescent="0.35">
      <c r="D521" s="92" t="s">
        <v>985</v>
      </c>
      <c r="G521" s="53" t="s">
        <v>985</v>
      </c>
      <c r="J521" s="91" t="s">
        <v>985</v>
      </c>
      <c r="K521" s="5" t="s">
        <v>1002</v>
      </c>
      <c r="L521" t="s">
        <v>1525</v>
      </c>
    </row>
    <row r="522" spans="4:12" x14ac:dyDescent="0.35">
      <c r="D522" s="92" t="s">
        <v>985</v>
      </c>
      <c r="G522" s="53" t="s">
        <v>985</v>
      </c>
      <c r="J522" s="91" t="s">
        <v>985</v>
      </c>
      <c r="K522" s="5" t="s">
        <v>1002</v>
      </c>
      <c r="L522" t="s">
        <v>1526</v>
      </c>
    </row>
    <row r="523" spans="4:12" x14ac:dyDescent="0.35">
      <c r="D523" s="92" t="s">
        <v>985</v>
      </c>
      <c r="G523" s="53" t="s">
        <v>985</v>
      </c>
      <c r="J523" s="91" t="s">
        <v>985</v>
      </c>
      <c r="K523" s="5" t="s">
        <v>1002</v>
      </c>
      <c r="L523" t="s">
        <v>1527</v>
      </c>
    </row>
    <row r="524" spans="4:12" x14ac:dyDescent="0.35">
      <c r="D524" s="92" t="s">
        <v>985</v>
      </c>
      <c r="G524" s="53" t="s">
        <v>985</v>
      </c>
      <c r="J524" s="91" t="s">
        <v>985</v>
      </c>
      <c r="K524" s="5" t="s">
        <v>1002</v>
      </c>
      <c r="L524" t="s">
        <v>1528</v>
      </c>
    </row>
    <row r="525" spans="4:12" x14ac:dyDescent="0.35">
      <c r="D525" s="92" t="s">
        <v>985</v>
      </c>
      <c r="G525" s="53" t="s">
        <v>985</v>
      </c>
      <c r="J525" s="91" t="s">
        <v>985</v>
      </c>
      <c r="K525" s="5" t="s">
        <v>1002</v>
      </c>
      <c r="L525" t="s">
        <v>1529</v>
      </c>
    </row>
    <row r="526" spans="4:12" x14ac:dyDescent="0.35">
      <c r="D526" s="92" t="s">
        <v>985</v>
      </c>
      <c r="G526" s="53" t="s">
        <v>985</v>
      </c>
      <c r="J526" s="91" t="s">
        <v>985</v>
      </c>
      <c r="K526" s="5" t="s">
        <v>1002</v>
      </c>
      <c r="L526" t="s">
        <v>1530</v>
      </c>
    </row>
    <row r="527" spans="4:12" x14ac:dyDescent="0.35">
      <c r="D527" s="92" t="s">
        <v>985</v>
      </c>
      <c r="G527" s="53" t="s">
        <v>985</v>
      </c>
      <c r="J527" s="91" t="s">
        <v>985</v>
      </c>
      <c r="K527" s="5" t="s">
        <v>1002</v>
      </c>
      <c r="L527" t="s">
        <v>1531</v>
      </c>
    </row>
    <row r="528" spans="4:12" x14ac:dyDescent="0.35">
      <c r="D528" s="92" t="s">
        <v>985</v>
      </c>
      <c r="G528" s="53" t="s">
        <v>985</v>
      </c>
      <c r="J528" s="91" t="s">
        <v>985</v>
      </c>
      <c r="K528" s="5" t="s">
        <v>1002</v>
      </c>
      <c r="L528" t="s">
        <v>1532</v>
      </c>
    </row>
    <row r="529" spans="4:12" x14ac:dyDescent="0.35">
      <c r="D529" s="92" t="s">
        <v>985</v>
      </c>
      <c r="G529" s="53" t="s">
        <v>985</v>
      </c>
      <c r="J529" s="91" t="s">
        <v>985</v>
      </c>
      <c r="K529" s="5" t="s">
        <v>1002</v>
      </c>
      <c r="L529" t="s">
        <v>1533</v>
      </c>
    </row>
    <row r="530" spans="4:12" x14ac:dyDescent="0.35">
      <c r="D530" s="92" t="s">
        <v>985</v>
      </c>
      <c r="G530" s="53" t="s">
        <v>985</v>
      </c>
      <c r="J530" s="91" t="s">
        <v>985</v>
      </c>
      <c r="K530" s="5" t="s">
        <v>1002</v>
      </c>
      <c r="L530" t="s">
        <v>1534</v>
      </c>
    </row>
    <row r="531" spans="4:12" x14ac:dyDescent="0.35">
      <c r="D531" s="92" t="s">
        <v>985</v>
      </c>
      <c r="G531" s="53" t="s">
        <v>985</v>
      </c>
      <c r="J531" s="91" t="s">
        <v>985</v>
      </c>
      <c r="K531" s="5" t="s">
        <v>1002</v>
      </c>
      <c r="L531" t="s">
        <v>1535</v>
      </c>
    </row>
    <row r="532" spans="4:12" x14ac:dyDescent="0.35">
      <c r="D532" s="92" t="s">
        <v>985</v>
      </c>
      <c r="G532" s="53" t="s">
        <v>985</v>
      </c>
      <c r="J532" s="91" t="s">
        <v>985</v>
      </c>
      <c r="K532" s="5" t="s">
        <v>1002</v>
      </c>
      <c r="L532" t="s">
        <v>1536</v>
      </c>
    </row>
    <row r="533" spans="4:12" x14ac:dyDescent="0.35">
      <c r="D533" s="92" t="s">
        <v>985</v>
      </c>
      <c r="G533" s="53" t="s">
        <v>985</v>
      </c>
      <c r="J533" s="91" t="s">
        <v>985</v>
      </c>
      <c r="K533" s="5" t="s">
        <v>1002</v>
      </c>
      <c r="L533" t="s">
        <v>1537</v>
      </c>
    </row>
    <row r="534" spans="4:12" x14ac:dyDescent="0.35">
      <c r="D534" s="92" t="s">
        <v>985</v>
      </c>
      <c r="G534" s="53" t="s">
        <v>985</v>
      </c>
      <c r="J534" s="91" t="s">
        <v>985</v>
      </c>
      <c r="K534" s="5" t="s">
        <v>1002</v>
      </c>
      <c r="L534" t="s">
        <v>1538</v>
      </c>
    </row>
    <row r="535" spans="4:12" x14ac:dyDescent="0.35">
      <c r="D535" s="92" t="s">
        <v>985</v>
      </c>
      <c r="G535" s="53" t="s">
        <v>985</v>
      </c>
      <c r="J535" s="91" t="s">
        <v>985</v>
      </c>
      <c r="K535" s="5" t="s">
        <v>1002</v>
      </c>
      <c r="L535" t="s">
        <v>1539</v>
      </c>
    </row>
    <row r="536" spans="4:12" x14ac:dyDescent="0.35">
      <c r="D536" s="92" t="s">
        <v>985</v>
      </c>
      <c r="G536" s="53" t="s">
        <v>985</v>
      </c>
      <c r="J536" s="91" t="s">
        <v>985</v>
      </c>
      <c r="K536" s="5" t="s">
        <v>1002</v>
      </c>
      <c r="L536" t="s">
        <v>1540</v>
      </c>
    </row>
    <row r="537" spans="4:12" x14ac:dyDescent="0.35">
      <c r="D537" s="92" t="s">
        <v>985</v>
      </c>
      <c r="G537" s="53" t="s">
        <v>985</v>
      </c>
      <c r="J537" s="91" t="s">
        <v>985</v>
      </c>
      <c r="K537" s="5" t="s">
        <v>1002</v>
      </c>
      <c r="L537" t="s">
        <v>1541</v>
      </c>
    </row>
    <row r="538" spans="4:12" x14ac:dyDescent="0.35">
      <c r="D538" s="92" t="s">
        <v>985</v>
      </c>
      <c r="G538" s="53" t="s">
        <v>985</v>
      </c>
      <c r="J538" s="91" t="s">
        <v>985</v>
      </c>
      <c r="K538" s="5" t="s">
        <v>1002</v>
      </c>
      <c r="L538" t="s">
        <v>1542</v>
      </c>
    </row>
    <row r="539" spans="4:12" x14ac:dyDescent="0.35">
      <c r="D539" s="92" t="s">
        <v>985</v>
      </c>
      <c r="G539" s="53" t="s">
        <v>985</v>
      </c>
      <c r="J539" s="91" t="s">
        <v>985</v>
      </c>
      <c r="K539" s="5" t="s">
        <v>1002</v>
      </c>
      <c r="L539" t="s">
        <v>1543</v>
      </c>
    </row>
    <row r="540" spans="4:12" x14ac:dyDescent="0.35">
      <c r="D540" s="92" t="s">
        <v>985</v>
      </c>
      <c r="G540" s="53" t="s">
        <v>985</v>
      </c>
      <c r="J540" s="91" t="s">
        <v>985</v>
      </c>
      <c r="K540" s="5" t="s">
        <v>1002</v>
      </c>
      <c r="L540" t="s">
        <v>1544</v>
      </c>
    </row>
    <row r="541" spans="4:12" x14ac:dyDescent="0.35">
      <c r="D541" s="92" t="s">
        <v>985</v>
      </c>
      <c r="G541" s="53" t="s">
        <v>985</v>
      </c>
      <c r="J541" s="91" t="s">
        <v>985</v>
      </c>
      <c r="K541" s="5" t="s">
        <v>1002</v>
      </c>
      <c r="L541" t="s">
        <v>1545</v>
      </c>
    </row>
    <row r="542" spans="4:12" x14ac:dyDescent="0.35">
      <c r="D542" s="92" t="s">
        <v>985</v>
      </c>
      <c r="G542" s="53" t="s">
        <v>985</v>
      </c>
      <c r="J542" s="91" t="s">
        <v>985</v>
      </c>
      <c r="K542" s="5" t="s">
        <v>1002</v>
      </c>
      <c r="L542" t="s">
        <v>1546</v>
      </c>
    </row>
    <row r="543" spans="4:12" x14ac:dyDescent="0.35">
      <c r="D543" s="92" t="s">
        <v>985</v>
      </c>
      <c r="G543" s="53" t="s">
        <v>985</v>
      </c>
      <c r="J543" s="91" t="s">
        <v>985</v>
      </c>
      <c r="K543" s="5" t="s">
        <v>1002</v>
      </c>
      <c r="L543" t="s">
        <v>1547</v>
      </c>
    </row>
    <row r="544" spans="4:12" x14ac:dyDescent="0.35">
      <c r="D544" s="92" t="s">
        <v>985</v>
      </c>
      <c r="G544" s="53" t="s">
        <v>985</v>
      </c>
      <c r="J544" s="91" t="s">
        <v>985</v>
      </c>
      <c r="K544" s="5" t="s">
        <v>1002</v>
      </c>
      <c r="L544" t="s">
        <v>1548</v>
      </c>
    </row>
    <row r="545" spans="4:12" x14ac:dyDescent="0.35">
      <c r="D545" s="92" t="s">
        <v>985</v>
      </c>
      <c r="G545" s="53" t="s">
        <v>985</v>
      </c>
      <c r="J545" s="91" t="s">
        <v>985</v>
      </c>
      <c r="K545" s="5" t="s">
        <v>1002</v>
      </c>
      <c r="L545" t="s">
        <v>1549</v>
      </c>
    </row>
    <row r="546" spans="4:12" x14ac:dyDescent="0.35">
      <c r="D546" s="92" t="s">
        <v>985</v>
      </c>
      <c r="G546" s="53" t="s">
        <v>985</v>
      </c>
      <c r="J546" s="91" t="s">
        <v>985</v>
      </c>
      <c r="K546" s="5" t="s">
        <v>1002</v>
      </c>
      <c r="L546" t="s">
        <v>1550</v>
      </c>
    </row>
    <row r="547" spans="4:12" x14ac:dyDescent="0.35">
      <c r="D547" s="92" t="s">
        <v>985</v>
      </c>
      <c r="G547" s="53" t="s">
        <v>985</v>
      </c>
      <c r="J547" s="91" t="s">
        <v>985</v>
      </c>
      <c r="K547" s="5" t="s">
        <v>1002</v>
      </c>
      <c r="L547" t="s">
        <v>1551</v>
      </c>
    </row>
    <row r="548" spans="4:12" x14ac:dyDescent="0.35">
      <c r="D548" s="92" t="s">
        <v>985</v>
      </c>
      <c r="G548" s="53" t="s">
        <v>985</v>
      </c>
      <c r="J548" s="91" t="s">
        <v>985</v>
      </c>
      <c r="K548" s="5" t="s">
        <v>1002</v>
      </c>
      <c r="L548" t="s">
        <v>1552</v>
      </c>
    </row>
    <row r="549" spans="4:12" x14ac:dyDescent="0.35">
      <c r="D549" s="92" t="s">
        <v>985</v>
      </c>
      <c r="G549" s="53" t="s">
        <v>985</v>
      </c>
      <c r="J549" s="91" t="s">
        <v>985</v>
      </c>
      <c r="K549" s="5" t="s">
        <v>1002</v>
      </c>
      <c r="L549" t="s">
        <v>1553</v>
      </c>
    </row>
    <row r="550" spans="4:12" x14ac:dyDescent="0.35">
      <c r="D550" s="92" t="s">
        <v>985</v>
      </c>
      <c r="G550" s="53" t="s">
        <v>985</v>
      </c>
      <c r="J550" s="91" t="s">
        <v>985</v>
      </c>
      <c r="K550" s="5" t="s">
        <v>1002</v>
      </c>
      <c r="L550" t="s">
        <v>1554</v>
      </c>
    </row>
    <row r="551" spans="4:12" x14ac:dyDescent="0.35">
      <c r="D551" s="92" t="s">
        <v>985</v>
      </c>
      <c r="G551" s="53" t="s">
        <v>985</v>
      </c>
      <c r="J551" s="91" t="s">
        <v>985</v>
      </c>
      <c r="K551" s="5" t="s">
        <v>1002</v>
      </c>
      <c r="L551" t="s">
        <v>1555</v>
      </c>
    </row>
    <row r="552" spans="4:12" x14ac:dyDescent="0.35">
      <c r="D552" s="92" t="s">
        <v>985</v>
      </c>
      <c r="G552" s="53" t="s">
        <v>985</v>
      </c>
      <c r="J552" s="91" t="s">
        <v>985</v>
      </c>
      <c r="K552" s="5" t="s">
        <v>1002</v>
      </c>
      <c r="L552" t="s">
        <v>1556</v>
      </c>
    </row>
    <row r="553" spans="4:12" x14ac:dyDescent="0.35">
      <c r="D553" s="92" t="s">
        <v>985</v>
      </c>
      <c r="G553" s="53" t="s">
        <v>985</v>
      </c>
      <c r="J553" s="91" t="s">
        <v>985</v>
      </c>
      <c r="K553" s="5" t="s">
        <v>1002</v>
      </c>
      <c r="L553" t="s">
        <v>1557</v>
      </c>
    </row>
    <row r="554" spans="4:12" x14ac:dyDescent="0.35">
      <c r="D554" s="92" t="s">
        <v>985</v>
      </c>
      <c r="G554" s="53" t="s">
        <v>985</v>
      </c>
      <c r="J554" s="91" t="s">
        <v>985</v>
      </c>
      <c r="K554" s="5" t="s">
        <v>1002</v>
      </c>
      <c r="L554" t="s">
        <v>1558</v>
      </c>
    </row>
    <row r="555" spans="4:12" x14ac:dyDescent="0.35">
      <c r="D555" s="92" t="s">
        <v>985</v>
      </c>
      <c r="G555" s="53" t="s">
        <v>985</v>
      </c>
      <c r="J555" s="91" t="s">
        <v>985</v>
      </c>
      <c r="K555" s="5" t="s">
        <v>1002</v>
      </c>
      <c r="L555" t="s">
        <v>1559</v>
      </c>
    </row>
    <row r="556" spans="4:12" x14ac:dyDescent="0.35">
      <c r="D556" s="92" t="s">
        <v>985</v>
      </c>
      <c r="G556" s="53" t="s">
        <v>985</v>
      </c>
      <c r="J556" s="91" t="s">
        <v>985</v>
      </c>
      <c r="K556" s="5" t="s">
        <v>1002</v>
      </c>
      <c r="L556" t="s">
        <v>1560</v>
      </c>
    </row>
    <row r="557" spans="4:12" x14ac:dyDescent="0.35">
      <c r="D557" s="92" t="s">
        <v>985</v>
      </c>
      <c r="G557" s="53" t="s">
        <v>985</v>
      </c>
      <c r="J557" s="91" t="s">
        <v>985</v>
      </c>
      <c r="K557" s="5" t="s">
        <v>1002</v>
      </c>
      <c r="L557" t="s">
        <v>1561</v>
      </c>
    </row>
    <row r="558" spans="4:12" x14ac:dyDescent="0.35">
      <c r="D558" s="92" t="s">
        <v>985</v>
      </c>
      <c r="G558" s="53" t="s">
        <v>985</v>
      </c>
      <c r="J558" s="91" t="s">
        <v>985</v>
      </c>
      <c r="K558" s="5" t="s">
        <v>1002</v>
      </c>
      <c r="L558" t="s">
        <v>1562</v>
      </c>
    </row>
    <row r="559" spans="4:12" x14ac:dyDescent="0.35">
      <c r="D559" s="92" t="s">
        <v>985</v>
      </c>
      <c r="G559" s="53" t="s">
        <v>985</v>
      </c>
      <c r="J559" s="91" t="s">
        <v>985</v>
      </c>
      <c r="K559" s="5" t="s">
        <v>1002</v>
      </c>
      <c r="L559" t="s">
        <v>1563</v>
      </c>
    </row>
    <row r="560" spans="4:12" x14ac:dyDescent="0.35">
      <c r="D560" s="92" t="s">
        <v>985</v>
      </c>
      <c r="G560" s="53" t="s">
        <v>985</v>
      </c>
      <c r="J560" s="91" t="s">
        <v>985</v>
      </c>
      <c r="K560" s="5" t="s">
        <v>1002</v>
      </c>
      <c r="L560" t="s">
        <v>1564</v>
      </c>
    </row>
    <row r="561" spans="4:12" x14ac:dyDescent="0.35">
      <c r="D561" s="92" t="s">
        <v>985</v>
      </c>
      <c r="G561" s="53" t="s">
        <v>985</v>
      </c>
      <c r="J561" s="91" t="s">
        <v>985</v>
      </c>
      <c r="K561" s="5" t="s">
        <v>1002</v>
      </c>
      <c r="L561" t="s">
        <v>1565</v>
      </c>
    </row>
    <row r="562" spans="4:12" x14ac:dyDescent="0.35">
      <c r="D562" s="92" t="s">
        <v>985</v>
      </c>
      <c r="G562" s="53" t="s">
        <v>985</v>
      </c>
      <c r="J562" s="91" t="s">
        <v>985</v>
      </c>
      <c r="K562" s="5" t="s">
        <v>1002</v>
      </c>
      <c r="L562" t="s">
        <v>1566</v>
      </c>
    </row>
    <row r="563" spans="4:12" x14ac:dyDescent="0.35">
      <c r="D563" s="92" t="s">
        <v>985</v>
      </c>
      <c r="G563" s="53" t="s">
        <v>985</v>
      </c>
      <c r="J563" s="91" t="s">
        <v>985</v>
      </c>
      <c r="K563" s="5" t="s">
        <v>1002</v>
      </c>
      <c r="L563" t="s">
        <v>1567</v>
      </c>
    </row>
    <row r="564" spans="4:12" x14ac:dyDescent="0.35">
      <c r="D564" s="92" t="s">
        <v>985</v>
      </c>
      <c r="G564" s="53" t="s">
        <v>985</v>
      </c>
      <c r="J564" s="91" t="s">
        <v>985</v>
      </c>
      <c r="K564" s="5" t="s">
        <v>1002</v>
      </c>
      <c r="L564" t="s">
        <v>1568</v>
      </c>
    </row>
    <row r="565" spans="4:12" x14ac:dyDescent="0.35">
      <c r="D565" s="92" t="s">
        <v>985</v>
      </c>
      <c r="G565" s="53" t="s">
        <v>985</v>
      </c>
      <c r="J565" s="91" t="s">
        <v>985</v>
      </c>
      <c r="K565" s="5" t="s">
        <v>1002</v>
      </c>
      <c r="L565" t="s">
        <v>1569</v>
      </c>
    </row>
    <row r="566" spans="4:12" x14ac:dyDescent="0.35">
      <c r="D566" s="92" t="s">
        <v>985</v>
      </c>
      <c r="G566" s="53" t="s">
        <v>985</v>
      </c>
      <c r="J566" s="91" t="s">
        <v>985</v>
      </c>
      <c r="K566" s="5" t="s">
        <v>1002</v>
      </c>
      <c r="L566" t="s">
        <v>1570</v>
      </c>
    </row>
    <row r="567" spans="4:12" x14ac:dyDescent="0.35">
      <c r="D567" s="92" t="s">
        <v>985</v>
      </c>
      <c r="G567" s="53" t="s">
        <v>985</v>
      </c>
      <c r="J567" s="91" t="s">
        <v>985</v>
      </c>
      <c r="K567" s="5" t="s">
        <v>1002</v>
      </c>
      <c r="L567" t="s">
        <v>1571</v>
      </c>
    </row>
    <row r="568" spans="4:12" x14ac:dyDescent="0.35">
      <c r="D568" s="92" t="s">
        <v>985</v>
      </c>
      <c r="G568" s="53" t="s">
        <v>985</v>
      </c>
      <c r="J568" s="91" t="s">
        <v>985</v>
      </c>
      <c r="K568" s="5" t="s">
        <v>1002</v>
      </c>
      <c r="L568" t="s">
        <v>1572</v>
      </c>
    </row>
    <row r="569" spans="4:12" x14ac:dyDescent="0.35">
      <c r="D569" s="92" t="s">
        <v>985</v>
      </c>
      <c r="G569" s="53" t="s">
        <v>985</v>
      </c>
      <c r="J569" s="91" t="s">
        <v>985</v>
      </c>
      <c r="K569" s="5" t="s">
        <v>1002</v>
      </c>
      <c r="L569" t="s">
        <v>1573</v>
      </c>
    </row>
    <row r="570" spans="4:12" x14ac:dyDescent="0.35">
      <c r="D570" s="92" t="s">
        <v>985</v>
      </c>
      <c r="G570" s="53" t="s">
        <v>985</v>
      </c>
      <c r="J570" s="91" t="s">
        <v>985</v>
      </c>
      <c r="K570" s="5" t="s">
        <v>1002</v>
      </c>
      <c r="L570" t="s">
        <v>1574</v>
      </c>
    </row>
    <row r="571" spans="4:12" x14ac:dyDescent="0.35">
      <c r="D571" s="92" t="s">
        <v>985</v>
      </c>
      <c r="G571" s="53" t="s">
        <v>985</v>
      </c>
      <c r="J571" s="91" t="s">
        <v>985</v>
      </c>
      <c r="K571" s="5" t="s">
        <v>1002</v>
      </c>
      <c r="L571" t="s">
        <v>1575</v>
      </c>
    </row>
    <row r="572" spans="4:12" x14ac:dyDescent="0.35">
      <c r="D572" s="92" t="s">
        <v>985</v>
      </c>
      <c r="G572" s="53" t="s">
        <v>985</v>
      </c>
      <c r="J572" s="91" t="s">
        <v>985</v>
      </c>
      <c r="K572" s="5" t="s">
        <v>1002</v>
      </c>
      <c r="L572" t="s">
        <v>1576</v>
      </c>
    </row>
    <row r="573" spans="4:12" x14ac:dyDescent="0.35">
      <c r="D573" s="92" t="s">
        <v>985</v>
      </c>
      <c r="G573" s="53" t="s">
        <v>985</v>
      </c>
      <c r="J573" s="91" t="s">
        <v>985</v>
      </c>
      <c r="K573" s="5" t="s">
        <v>1002</v>
      </c>
      <c r="L573" t="s">
        <v>1577</v>
      </c>
    </row>
    <row r="574" spans="4:12" x14ac:dyDescent="0.35">
      <c r="D574" s="92" t="s">
        <v>985</v>
      </c>
      <c r="G574" s="53" t="s">
        <v>985</v>
      </c>
      <c r="J574" s="91" t="s">
        <v>985</v>
      </c>
      <c r="K574" s="5" t="s">
        <v>1002</v>
      </c>
      <c r="L574" t="s">
        <v>1578</v>
      </c>
    </row>
    <row r="575" spans="4:12" x14ac:dyDescent="0.35">
      <c r="D575" s="92" t="s">
        <v>985</v>
      </c>
      <c r="G575" s="53" t="s">
        <v>985</v>
      </c>
      <c r="J575" s="91" t="s">
        <v>985</v>
      </c>
      <c r="K575" s="5" t="s">
        <v>1002</v>
      </c>
      <c r="L575" t="s">
        <v>1579</v>
      </c>
    </row>
    <row r="576" spans="4:12" x14ac:dyDescent="0.35">
      <c r="D576" s="92" t="s">
        <v>985</v>
      </c>
      <c r="G576" s="53" t="s">
        <v>985</v>
      </c>
      <c r="J576" s="91" t="s">
        <v>985</v>
      </c>
      <c r="K576" s="5" t="s">
        <v>1002</v>
      </c>
      <c r="L576" t="s">
        <v>1580</v>
      </c>
    </row>
    <row r="577" spans="4:12" x14ac:dyDescent="0.35">
      <c r="D577" s="92" t="s">
        <v>985</v>
      </c>
      <c r="G577" s="53" t="s">
        <v>985</v>
      </c>
      <c r="J577" s="91" t="s">
        <v>985</v>
      </c>
      <c r="K577" s="5" t="s">
        <v>1002</v>
      </c>
      <c r="L577" t="s">
        <v>1581</v>
      </c>
    </row>
    <row r="578" spans="4:12" x14ac:dyDescent="0.35">
      <c r="D578" s="92" t="s">
        <v>985</v>
      </c>
      <c r="G578" s="53" t="s">
        <v>985</v>
      </c>
      <c r="J578" s="91" t="s">
        <v>985</v>
      </c>
      <c r="K578" s="5" t="s">
        <v>1002</v>
      </c>
      <c r="L578" t="s">
        <v>1582</v>
      </c>
    </row>
    <row r="579" spans="4:12" x14ac:dyDescent="0.35">
      <c r="D579" s="92" t="s">
        <v>985</v>
      </c>
      <c r="G579" s="53" t="s">
        <v>985</v>
      </c>
      <c r="J579" s="91" t="s">
        <v>985</v>
      </c>
      <c r="K579" s="5" t="s">
        <v>1002</v>
      </c>
      <c r="L579" t="s">
        <v>1583</v>
      </c>
    </row>
    <row r="580" spans="4:12" x14ac:dyDescent="0.35">
      <c r="D580" s="92" t="s">
        <v>985</v>
      </c>
      <c r="G580" s="53" t="s">
        <v>985</v>
      </c>
      <c r="J580" s="91" t="s">
        <v>985</v>
      </c>
      <c r="K580" s="5" t="s">
        <v>1002</v>
      </c>
      <c r="L580" t="s">
        <v>1584</v>
      </c>
    </row>
    <row r="581" spans="4:12" x14ac:dyDescent="0.35">
      <c r="D581" s="92" t="s">
        <v>985</v>
      </c>
      <c r="G581" s="53" t="s">
        <v>985</v>
      </c>
      <c r="J581" s="91" t="s">
        <v>985</v>
      </c>
      <c r="K581" s="5" t="s">
        <v>1002</v>
      </c>
      <c r="L581" t="s">
        <v>1585</v>
      </c>
    </row>
    <row r="582" spans="4:12" x14ac:dyDescent="0.35">
      <c r="D582" s="92" t="s">
        <v>985</v>
      </c>
      <c r="G582" s="53" t="s">
        <v>985</v>
      </c>
      <c r="J582" s="91" t="s">
        <v>985</v>
      </c>
      <c r="K582" s="5" t="s">
        <v>1002</v>
      </c>
      <c r="L582" t="s">
        <v>1586</v>
      </c>
    </row>
    <row r="583" spans="4:12" x14ac:dyDescent="0.35">
      <c r="D583" s="92" t="s">
        <v>985</v>
      </c>
      <c r="G583" s="53" t="s">
        <v>985</v>
      </c>
      <c r="J583" s="91" t="s">
        <v>985</v>
      </c>
      <c r="K583" s="5" t="s">
        <v>1002</v>
      </c>
      <c r="L583" t="s">
        <v>1587</v>
      </c>
    </row>
    <row r="584" spans="4:12" x14ac:dyDescent="0.35">
      <c r="D584" s="92" t="s">
        <v>985</v>
      </c>
      <c r="G584" s="53" t="s">
        <v>985</v>
      </c>
      <c r="J584" s="91" t="s">
        <v>985</v>
      </c>
      <c r="K584" s="5" t="s">
        <v>1002</v>
      </c>
      <c r="L584" t="s">
        <v>1588</v>
      </c>
    </row>
    <row r="585" spans="4:12" x14ac:dyDescent="0.35">
      <c r="D585" s="92" t="s">
        <v>985</v>
      </c>
      <c r="G585" s="53" t="s">
        <v>985</v>
      </c>
      <c r="J585" s="91" t="s">
        <v>985</v>
      </c>
      <c r="K585" s="5" t="s">
        <v>1002</v>
      </c>
      <c r="L585" t="s">
        <v>1589</v>
      </c>
    </row>
    <row r="586" spans="4:12" x14ac:dyDescent="0.35">
      <c r="D586" s="92" t="s">
        <v>985</v>
      </c>
      <c r="G586" s="53" t="s">
        <v>985</v>
      </c>
      <c r="J586" s="91" t="s">
        <v>985</v>
      </c>
      <c r="K586" s="5" t="s">
        <v>1002</v>
      </c>
      <c r="L586" t="s">
        <v>1590</v>
      </c>
    </row>
    <row r="587" spans="4:12" x14ac:dyDescent="0.35">
      <c r="D587" s="92" t="s">
        <v>985</v>
      </c>
      <c r="G587" s="53" t="s">
        <v>985</v>
      </c>
      <c r="J587" s="91" t="s">
        <v>985</v>
      </c>
      <c r="K587" s="5" t="s">
        <v>1002</v>
      </c>
      <c r="L587" t="s">
        <v>1591</v>
      </c>
    </row>
    <row r="588" spans="4:12" x14ac:dyDescent="0.35">
      <c r="D588" s="92" t="s">
        <v>985</v>
      </c>
      <c r="G588" s="53" t="s">
        <v>985</v>
      </c>
      <c r="J588" s="91" t="s">
        <v>985</v>
      </c>
      <c r="K588" s="5" t="s">
        <v>1002</v>
      </c>
      <c r="L588" t="s">
        <v>1592</v>
      </c>
    </row>
    <row r="589" spans="4:12" x14ac:dyDescent="0.35">
      <c r="D589" s="92" t="s">
        <v>985</v>
      </c>
      <c r="G589" s="53" t="s">
        <v>985</v>
      </c>
      <c r="J589" s="91" t="s">
        <v>985</v>
      </c>
      <c r="K589" s="5" t="s">
        <v>1002</v>
      </c>
      <c r="L589" t="s">
        <v>1593</v>
      </c>
    </row>
    <row r="590" spans="4:12" x14ac:dyDescent="0.35">
      <c r="D590" s="92" t="s">
        <v>985</v>
      </c>
      <c r="G590" s="53" t="s">
        <v>985</v>
      </c>
      <c r="J590" s="91" t="s">
        <v>985</v>
      </c>
      <c r="K590" s="5" t="s">
        <v>1002</v>
      </c>
      <c r="L590" t="s">
        <v>1594</v>
      </c>
    </row>
    <row r="591" spans="4:12" x14ac:dyDescent="0.35">
      <c r="D591" s="92" t="s">
        <v>985</v>
      </c>
      <c r="G591" s="53" t="s">
        <v>985</v>
      </c>
      <c r="J591" s="91" t="s">
        <v>985</v>
      </c>
      <c r="K591" s="5" t="s">
        <v>1002</v>
      </c>
      <c r="L591" t="s">
        <v>1595</v>
      </c>
    </row>
    <row r="592" spans="4:12" x14ac:dyDescent="0.35">
      <c r="D592" s="92" t="s">
        <v>985</v>
      </c>
      <c r="G592" s="53" t="s">
        <v>985</v>
      </c>
      <c r="J592" s="91" t="s">
        <v>985</v>
      </c>
      <c r="K592" s="5" t="s">
        <v>1002</v>
      </c>
      <c r="L592" t="s">
        <v>1596</v>
      </c>
    </row>
    <row r="593" spans="4:12" x14ac:dyDescent="0.35">
      <c r="D593" s="92" t="s">
        <v>985</v>
      </c>
      <c r="G593" s="53" t="s">
        <v>985</v>
      </c>
      <c r="J593" s="91" t="s">
        <v>985</v>
      </c>
      <c r="K593" s="5" t="s">
        <v>1002</v>
      </c>
      <c r="L593" t="s">
        <v>1597</v>
      </c>
    </row>
    <row r="594" spans="4:12" x14ac:dyDescent="0.35">
      <c r="D594" s="92" t="s">
        <v>985</v>
      </c>
      <c r="G594" s="53" t="s">
        <v>985</v>
      </c>
      <c r="J594" s="91" t="s">
        <v>985</v>
      </c>
      <c r="K594" s="5" t="s">
        <v>1002</v>
      </c>
      <c r="L594" t="s">
        <v>1598</v>
      </c>
    </row>
    <row r="595" spans="4:12" x14ac:dyDescent="0.35">
      <c r="D595" s="92" t="s">
        <v>985</v>
      </c>
      <c r="G595" s="53" t="s">
        <v>985</v>
      </c>
      <c r="J595" s="91" t="s">
        <v>985</v>
      </c>
      <c r="K595" s="5" t="s">
        <v>1002</v>
      </c>
      <c r="L595" t="s">
        <v>1599</v>
      </c>
    </row>
    <row r="596" spans="4:12" x14ac:dyDescent="0.35">
      <c r="D596" s="92" t="s">
        <v>985</v>
      </c>
      <c r="G596" s="53" t="s">
        <v>985</v>
      </c>
      <c r="J596" s="91" t="s">
        <v>985</v>
      </c>
      <c r="K596" s="5" t="s">
        <v>1002</v>
      </c>
      <c r="L596" t="s">
        <v>1600</v>
      </c>
    </row>
    <row r="597" spans="4:12" x14ac:dyDescent="0.35">
      <c r="D597" s="92" t="s">
        <v>985</v>
      </c>
      <c r="G597" s="53" t="s">
        <v>985</v>
      </c>
      <c r="J597" s="91" t="s">
        <v>985</v>
      </c>
      <c r="K597" s="5" t="s">
        <v>1002</v>
      </c>
      <c r="L597" t="s">
        <v>1601</v>
      </c>
    </row>
    <row r="598" spans="4:12" x14ac:dyDescent="0.35">
      <c r="D598" s="92" t="s">
        <v>985</v>
      </c>
      <c r="G598" s="53" t="s">
        <v>985</v>
      </c>
      <c r="J598" s="91" t="s">
        <v>985</v>
      </c>
      <c r="K598" s="5" t="s">
        <v>1002</v>
      </c>
      <c r="L598" t="s">
        <v>1602</v>
      </c>
    </row>
    <row r="599" spans="4:12" x14ac:dyDescent="0.35">
      <c r="D599" s="92" t="s">
        <v>985</v>
      </c>
      <c r="G599" s="53" t="s">
        <v>985</v>
      </c>
      <c r="J599" s="91" t="s">
        <v>985</v>
      </c>
      <c r="K599" s="5" t="s">
        <v>1002</v>
      </c>
      <c r="L599" t="s">
        <v>1603</v>
      </c>
    </row>
    <row r="600" spans="4:12" x14ac:dyDescent="0.35">
      <c r="D600" s="92" t="s">
        <v>985</v>
      </c>
      <c r="G600" s="53" t="s">
        <v>985</v>
      </c>
      <c r="J600" s="91" t="s">
        <v>985</v>
      </c>
      <c r="K600" s="5" t="s">
        <v>1002</v>
      </c>
      <c r="L600" t="s">
        <v>1604</v>
      </c>
    </row>
    <row r="601" spans="4:12" x14ac:dyDescent="0.35">
      <c r="D601" s="92" t="s">
        <v>985</v>
      </c>
      <c r="G601" s="53" t="s">
        <v>985</v>
      </c>
      <c r="J601" s="91" t="s">
        <v>985</v>
      </c>
      <c r="K601" s="5" t="s">
        <v>1002</v>
      </c>
      <c r="L601" t="s">
        <v>1605</v>
      </c>
    </row>
    <row r="602" spans="4:12" x14ac:dyDescent="0.35">
      <c r="D602" s="92" t="s">
        <v>985</v>
      </c>
      <c r="G602" s="53" t="s">
        <v>985</v>
      </c>
      <c r="J602" s="91" t="s">
        <v>985</v>
      </c>
      <c r="K602" s="5" t="s">
        <v>1002</v>
      </c>
      <c r="L602" t="s">
        <v>1606</v>
      </c>
    </row>
    <row r="603" spans="4:12" x14ac:dyDescent="0.35">
      <c r="D603" s="92" t="s">
        <v>985</v>
      </c>
      <c r="G603" s="53" t="s">
        <v>985</v>
      </c>
      <c r="J603" s="91" t="s">
        <v>985</v>
      </c>
      <c r="K603" s="5" t="s">
        <v>1002</v>
      </c>
      <c r="L603" t="s">
        <v>1607</v>
      </c>
    </row>
    <row r="604" spans="4:12" x14ac:dyDescent="0.35">
      <c r="D604" s="92" t="s">
        <v>985</v>
      </c>
      <c r="G604" s="53" t="s">
        <v>985</v>
      </c>
      <c r="J604" s="91" t="s">
        <v>985</v>
      </c>
      <c r="K604" s="5" t="s">
        <v>1002</v>
      </c>
      <c r="L604" t="s">
        <v>1608</v>
      </c>
    </row>
    <row r="605" spans="4:12" x14ac:dyDescent="0.35">
      <c r="D605" s="92" t="s">
        <v>985</v>
      </c>
      <c r="G605" s="53" t="s">
        <v>985</v>
      </c>
      <c r="J605" s="91" t="s">
        <v>985</v>
      </c>
      <c r="K605" s="5" t="s">
        <v>1002</v>
      </c>
      <c r="L605" t="s">
        <v>1609</v>
      </c>
    </row>
    <row r="606" spans="4:12" x14ac:dyDescent="0.35">
      <c r="D606" s="92" t="s">
        <v>985</v>
      </c>
      <c r="G606" s="53" t="s">
        <v>985</v>
      </c>
      <c r="J606" s="91" t="s">
        <v>985</v>
      </c>
      <c r="K606" s="5" t="s">
        <v>1002</v>
      </c>
      <c r="L606" t="s">
        <v>1610</v>
      </c>
    </row>
    <row r="607" spans="4:12" x14ac:dyDescent="0.35">
      <c r="D607" s="92" t="s">
        <v>985</v>
      </c>
      <c r="G607" s="53" t="s">
        <v>985</v>
      </c>
      <c r="J607" s="91" t="s">
        <v>985</v>
      </c>
      <c r="K607" s="5" t="s">
        <v>1002</v>
      </c>
      <c r="L607" t="s">
        <v>1611</v>
      </c>
    </row>
    <row r="608" spans="4:12" x14ac:dyDescent="0.35">
      <c r="D608" s="92" t="s">
        <v>985</v>
      </c>
      <c r="G608" s="53" t="s">
        <v>985</v>
      </c>
      <c r="J608" s="91" t="s">
        <v>985</v>
      </c>
      <c r="K608" s="5" t="s">
        <v>1002</v>
      </c>
      <c r="L608" t="s">
        <v>1612</v>
      </c>
    </row>
    <row r="609" spans="4:12" x14ac:dyDescent="0.35">
      <c r="D609" s="92" t="s">
        <v>985</v>
      </c>
      <c r="G609" s="53" t="s">
        <v>985</v>
      </c>
      <c r="J609" s="91" t="s">
        <v>985</v>
      </c>
      <c r="K609" s="5" t="s">
        <v>1002</v>
      </c>
      <c r="L609" t="s">
        <v>1613</v>
      </c>
    </row>
    <row r="610" spans="4:12" x14ac:dyDescent="0.35">
      <c r="D610" s="92" t="s">
        <v>985</v>
      </c>
      <c r="G610" s="53" t="s">
        <v>985</v>
      </c>
      <c r="J610" s="91" t="s">
        <v>985</v>
      </c>
      <c r="K610" s="5" t="s">
        <v>1002</v>
      </c>
      <c r="L610" t="s">
        <v>1614</v>
      </c>
    </row>
    <row r="611" spans="4:12" x14ac:dyDescent="0.35">
      <c r="D611" s="92" t="s">
        <v>985</v>
      </c>
      <c r="G611" s="53" t="s">
        <v>985</v>
      </c>
      <c r="J611" s="91" t="s">
        <v>985</v>
      </c>
      <c r="K611" s="5" t="s">
        <v>1002</v>
      </c>
      <c r="L611" t="s">
        <v>1615</v>
      </c>
    </row>
    <row r="612" spans="4:12" x14ac:dyDescent="0.35">
      <c r="D612" s="92" t="s">
        <v>985</v>
      </c>
      <c r="G612" s="53" t="s">
        <v>985</v>
      </c>
      <c r="J612" s="91" t="s">
        <v>985</v>
      </c>
      <c r="K612" s="5" t="s">
        <v>1002</v>
      </c>
      <c r="L612" t="s">
        <v>1616</v>
      </c>
    </row>
    <row r="613" spans="4:12" x14ac:dyDescent="0.35">
      <c r="D613" s="92" t="s">
        <v>985</v>
      </c>
      <c r="G613" s="53" t="s">
        <v>985</v>
      </c>
      <c r="J613" s="91" t="s">
        <v>985</v>
      </c>
      <c r="K613" s="5" t="s">
        <v>1002</v>
      </c>
      <c r="L613" t="s">
        <v>1617</v>
      </c>
    </row>
    <row r="614" spans="4:12" x14ac:dyDescent="0.35">
      <c r="D614" s="92" t="s">
        <v>985</v>
      </c>
      <c r="G614" s="53" t="s">
        <v>985</v>
      </c>
      <c r="J614" s="91" t="s">
        <v>985</v>
      </c>
      <c r="K614" s="5" t="s">
        <v>1002</v>
      </c>
      <c r="L614" t="s">
        <v>1618</v>
      </c>
    </row>
    <row r="615" spans="4:12" x14ac:dyDescent="0.35">
      <c r="D615" s="92" t="s">
        <v>985</v>
      </c>
      <c r="G615" s="53" t="s">
        <v>985</v>
      </c>
      <c r="J615" s="91" t="s">
        <v>985</v>
      </c>
      <c r="K615" s="5" t="s">
        <v>1002</v>
      </c>
      <c r="L615" t="s">
        <v>1619</v>
      </c>
    </row>
    <row r="616" spans="4:12" x14ac:dyDescent="0.35">
      <c r="D616" s="92" t="s">
        <v>985</v>
      </c>
      <c r="G616" s="53" t="s">
        <v>985</v>
      </c>
      <c r="J616" s="91" t="s">
        <v>985</v>
      </c>
      <c r="K616" s="5" t="s">
        <v>1002</v>
      </c>
      <c r="L616" t="s">
        <v>1620</v>
      </c>
    </row>
    <row r="617" spans="4:12" x14ac:dyDescent="0.35">
      <c r="D617" s="92" t="s">
        <v>985</v>
      </c>
      <c r="G617" s="53" t="s">
        <v>985</v>
      </c>
      <c r="J617" s="91" t="s">
        <v>985</v>
      </c>
      <c r="K617" s="5" t="s">
        <v>1002</v>
      </c>
      <c r="L617" t="s">
        <v>1621</v>
      </c>
    </row>
    <row r="618" spans="4:12" x14ac:dyDescent="0.35">
      <c r="D618" s="92" t="s">
        <v>985</v>
      </c>
      <c r="G618" s="53" t="s">
        <v>985</v>
      </c>
      <c r="J618" s="91" t="s">
        <v>985</v>
      </c>
      <c r="K618" s="5" t="s">
        <v>1002</v>
      </c>
      <c r="L618" t="s">
        <v>1622</v>
      </c>
    </row>
    <row r="619" spans="4:12" x14ac:dyDescent="0.35">
      <c r="D619" s="92" t="s">
        <v>985</v>
      </c>
      <c r="G619" s="53" t="s">
        <v>985</v>
      </c>
      <c r="J619" s="91" t="s">
        <v>985</v>
      </c>
      <c r="K619" s="5" t="s">
        <v>1002</v>
      </c>
      <c r="L619" t="s">
        <v>1623</v>
      </c>
    </row>
    <row r="620" spans="4:12" x14ac:dyDescent="0.35">
      <c r="D620" s="92" t="s">
        <v>985</v>
      </c>
      <c r="G620" s="53" t="s">
        <v>985</v>
      </c>
      <c r="J620" s="91" t="s">
        <v>985</v>
      </c>
      <c r="K620" s="5" t="s">
        <v>1002</v>
      </c>
      <c r="L620" t="s">
        <v>1624</v>
      </c>
    </row>
    <row r="621" spans="4:12" x14ac:dyDescent="0.35">
      <c r="D621" s="92" t="s">
        <v>985</v>
      </c>
      <c r="G621" s="53" t="s">
        <v>985</v>
      </c>
      <c r="J621" s="91" t="s">
        <v>985</v>
      </c>
      <c r="K621" s="5" t="s">
        <v>1002</v>
      </c>
      <c r="L621" t="s">
        <v>1625</v>
      </c>
    </row>
    <row r="622" spans="4:12" x14ac:dyDescent="0.35">
      <c r="D622" s="92" t="s">
        <v>985</v>
      </c>
      <c r="G622" s="53" t="s">
        <v>985</v>
      </c>
      <c r="J622" s="91" t="s">
        <v>985</v>
      </c>
      <c r="K622" s="5" t="s">
        <v>1002</v>
      </c>
      <c r="L622" t="s">
        <v>1626</v>
      </c>
    </row>
    <row r="623" spans="4:12" x14ac:dyDescent="0.35">
      <c r="D623" s="92" t="s">
        <v>985</v>
      </c>
      <c r="G623" s="53" t="s">
        <v>985</v>
      </c>
      <c r="J623" s="91" t="s">
        <v>985</v>
      </c>
      <c r="K623" s="5" t="s">
        <v>1002</v>
      </c>
      <c r="L623" t="s">
        <v>1627</v>
      </c>
    </row>
    <row r="624" spans="4:12" x14ac:dyDescent="0.35">
      <c r="D624" s="92" t="s">
        <v>985</v>
      </c>
      <c r="G624" s="53" t="s">
        <v>985</v>
      </c>
      <c r="J624" s="91" t="s">
        <v>985</v>
      </c>
      <c r="K624" s="5" t="s">
        <v>1002</v>
      </c>
      <c r="L624" t="s">
        <v>1628</v>
      </c>
    </row>
    <row r="625" spans="4:12" x14ac:dyDescent="0.35">
      <c r="D625" s="92" t="s">
        <v>985</v>
      </c>
      <c r="G625" s="53" t="s">
        <v>985</v>
      </c>
      <c r="J625" s="91" t="s">
        <v>985</v>
      </c>
      <c r="K625" s="5" t="s">
        <v>1002</v>
      </c>
      <c r="L625" t="s">
        <v>1629</v>
      </c>
    </row>
    <row r="626" spans="4:12" x14ac:dyDescent="0.35">
      <c r="D626" s="92" t="s">
        <v>985</v>
      </c>
      <c r="G626" s="53" t="s">
        <v>985</v>
      </c>
      <c r="J626" s="91" t="s">
        <v>985</v>
      </c>
      <c r="K626" s="5" t="s">
        <v>1002</v>
      </c>
      <c r="L626" t="s">
        <v>1630</v>
      </c>
    </row>
    <row r="627" spans="4:12" x14ac:dyDescent="0.35">
      <c r="D627" s="92" t="s">
        <v>985</v>
      </c>
      <c r="G627" s="53" t="s">
        <v>985</v>
      </c>
      <c r="J627" s="91" t="s">
        <v>985</v>
      </c>
      <c r="K627" s="5" t="s">
        <v>1002</v>
      </c>
      <c r="L627" t="s">
        <v>1631</v>
      </c>
    </row>
    <row r="628" spans="4:12" x14ac:dyDescent="0.35">
      <c r="D628" s="92" t="s">
        <v>985</v>
      </c>
      <c r="G628" s="53" t="s">
        <v>985</v>
      </c>
      <c r="J628" s="91" t="s">
        <v>985</v>
      </c>
      <c r="K628" s="5" t="s">
        <v>1002</v>
      </c>
      <c r="L628" t="s">
        <v>1632</v>
      </c>
    </row>
    <row r="629" spans="4:12" x14ac:dyDescent="0.35">
      <c r="D629" s="92" t="s">
        <v>985</v>
      </c>
      <c r="G629" s="53" t="s">
        <v>985</v>
      </c>
      <c r="J629" s="91" t="s">
        <v>985</v>
      </c>
      <c r="K629" s="5" t="s">
        <v>1002</v>
      </c>
      <c r="L629" t="s">
        <v>1633</v>
      </c>
    </row>
    <row r="630" spans="4:12" x14ac:dyDescent="0.35">
      <c r="D630" s="92" t="s">
        <v>985</v>
      </c>
      <c r="G630" s="53" t="s">
        <v>985</v>
      </c>
      <c r="J630" s="91" t="s">
        <v>985</v>
      </c>
      <c r="K630" s="5" t="s">
        <v>1002</v>
      </c>
      <c r="L630" t="s">
        <v>1634</v>
      </c>
    </row>
    <row r="631" spans="4:12" x14ac:dyDescent="0.35">
      <c r="D631" s="92" t="s">
        <v>985</v>
      </c>
      <c r="G631" s="53" t="s">
        <v>985</v>
      </c>
      <c r="J631" s="91" t="s">
        <v>985</v>
      </c>
      <c r="K631" s="5" t="s">
        <v>1002</v>
      </c>
      <c r="L631" t="s">
        <v>1635</v>
      </c>
    </row>
    <row r="632" spans="4:12" x14ac:dyDescent="0.35">
      <c r="D632" s="92" t="s">
        <v>985</v>
      </c>
      <c r="G632" s="53" t="s">
        <v>985</v>
      </c>
      <c r="J632" s="91" t="s">
        <v>985</v>
      </c>
      <c r="K632" s="5" t="s">
        <v>1002</v>
      </c>
      <c r="L632" t="s">
        <v>1636</v>
      </c>
    </row>
    <row r="633" spans="4:12" x14ac:dyDescent="0.35">
      <c r="D633" s="92" t="s">
        <v>985</v>
      </c>
      <c r="G633" s="53" t="s">
        <v>985</v>
      </c>
      <c r="J633" s="91" t="s">
        <v>985</v>
      </c>
      <c r="K633" s="5" t="s">
        <v>1002</v>
      </c>
      <c r="L633" t="s">
        <v>1637</v>
      </c>
    </row>
    <row r="634" spans="4:12" x14ac:dyDescent="0.35">
      <c r="D634" s="92" t="s">
        <v>985</v>
      </c>
      <c r="G634" s="53" t="s">
        <v>985</v>
      </c>
      <c r="J634" s="91" t="s">
        <v>985</v>
      </c>
      <c r="K634" s="5" t="s">
        <v>1002</v>
      </c>
      <c r="L634" t="s">
        <v>1638</v>
      </c>
    </row>
    <row r="635" spans="4:12" x14ac:dyDescent="0.35">
      <c r="D635" s="92" t="s">
        <v>985</v>
      </c>
      <c r="G635" s="53" t="s">
        <v>985</v>
      </c>
      <c r="J635" s="91" t="s">
        <v>985</v>
      </c>
      <c r="K635" s="5" t="s">
        <v>1002</v>
      </c>
      <c r="L635" t="s">
        <v>1639</v>
      </c>
    </row>
    <row r="636" spans="4:12" x14ac:dyDescent="0.35">
      <c r="D636" s="92" t="s">
        <v>985</v>
      </c>
      <c r="G636" s="53" t="s">
        <v>985</v>
      </c>
      <c r="J636" s="91" t="s">
        <v>985</v>
      </c>
      <c r="K636" s="5" t="s">
        <v>1002</v>
      </c>
      <c r="L636" t="s">
        <v>1640</v>
      </c>
    </row>
    <row r="637" spans="4:12" x14ac:dyDescent="0.35">
      <c r="D637" s="92" t="s">
        <v>985</v>
      </c>
      <c r="G637" s="53" t="s">
        <v>985</v>
      </c>
      <c r="J637" s="91" t="s">
        <v>985</v>
      </c>
      <c r="K637" s="5" t="s">
        <v>1002</v>
      </c>
      <c r="L637" t="s">
        <v>1641</v>
      </c>
    </row>
    <row r="638" spans="4:12" x14ac:dyDescent="0.35">
      <c r="D638" s="92" t="s">
        <v>985</v>
      </c>
      <c r="G638" s="53" t="s">
        <v>985</v>
      </c>
      <c r="J638" s="91" t="s">
        <v>985</v>
      </c>
      <c r="K638" s="5" t="s">
        <v>1002</v>
      </c>
      <c r="L638" t="s">
        <v>1642</v>
      </c>
    </row>
    <row r="639" spans="4:12" x14ac:dyDescent="0.35">
      <c r="D639" s="92" t="s">
        <v>985</v>
      </c>
      <c r="G639" s="53" t="s">
        <v>985</v>
      </c>
      <c r="J639" s="91" t="s">
        <v>985</v>
      </c>
      <c r="K639" s="5" t="s">
        <v>1002</v>
      </c>
      <c r="L639" t="s">
        <v>1643</v>
      </c>
    </row>
    <row r="640" spans="4:12" x14ac:dyDescent="0.35">
      <c r="D640" s="92" t="s">
        <v>985</v>
      </c>
      <c r="G640" s="53" t="s">
        <v>985</v>
      </c>
      <c r="J640" s="91" t="s">
        <v>985</v>
      </c>
      <c r="K640" s="5" t="s">
        <v>1002</v>
      </c>
      <c r="L640" t="s">
        <v>1644</v>
      </c>
    </row>
    <row r="641" spans="4:12" x14ac:dyDescent="0.35">
      <c r="D641" s="92" t="s">
        <v>985</v>
      </c>
      <c r="G641" s="53" t="s">
        <v>985</v>
      </c>
      <c r="J641" s="91" t="s">
        <v>985</v>
      </c>
      <c r="K641" s="5" t="s">
        <v>1002</v>
      </c>
      <c r="L641" t="s">
        <v>1645</v>
      </c>
    </row>
    <row r="642" spans="4:12" x14ac:dyDescent="0.35">
      <c r="D642" s="92" t="s">
        <v>985</v>
      </c>
      <c r="G642" s="53" t="s">
        <v>985</v>
      </c>
      <c r="J642" s="91" t="s">
        <v>985</v>
      </c>
      <c r="K642" s="5" t="s">
        <v>1002</v>
      </c>
      <c r="L642" t="s">
        <v>1646</v>
      </c>
    </row>
    <row r="643" spans="4:12" x14ac:dyDescent="0.35">
      <c r="D643" s="92" t="s">
        <v>985</v>
      </c>
      <c r="G643" s="53" t="s">
        <v>985</v>
      </c>
      <c r="J643" s="91" t="s">
        <v>985</v>
      </c>
      <c r="K643" s="5" t="s">
        <v>1002</v>
      </c>
      <c r="L643" t="s">
        <v>1647</v>
      </c>
    </row>
    <row r="644" spans="4:12" x14ac:dyDescent="0.35">
      <c r="D644" s="92" t="s">
        <v>985</v>
      </c>
      <c r="G644" s="53" t="s">
        <v>985</v>
      </c>
      <c r="J644" s="91" t="s">
        <v>985</v>
      </c>
      <c r="K644" s="5" t="s">
        <v>1002</v>
      </c>
      <c r="L644" t="s">
        <v>1648</v>
      </c>
    </row>
    <row r="645" spans="4:12" x14ac:dyDescent="0.35">
      <c r="D645" s="92" t="s">
        <v>985</v>
      </c>
      <c r="G645" s="53" t="s">
        <v>985</v>
      </c>
      <c r="J645" s="91" t="s">
        <v>985</v>
      </c>
      <c r="K645" s="5" t="s">
        <v>1002</v>
      </c>
      <c r="L645" t="s">
        <v>1649</v>
      </c>
    </row>
    <row r="646" spans="4:12" x14ac:dyDescent="0.35">
      <c r="D646" s="92" t="s">
        <v>985</v>
      </c>
      <c r="G646" s="53" t="s">
        <v>985</v>
      </c>
      <c r="J646" s="91" t="s">
        <v>985</v>
      </c>
      <c r="K646" s="5" t="s">
        <v>1002</v>
      </c>
      <c r="L646" t="s">
        <v>1650</v>
      </c>
    </row>
    <row r="647" spans="4:12" x14ac:dyDescent="0.35">
      <c r="D647" s="92" t="s">
        <v>985</v>
      </c>
      <c r="G647" s="53" t="s">
        <v>985</v>
      </c>
      <c r="J647" s="91" t="s">
        <v>985</v>
      </c>
      <c r="K647" s="5" t="s">
        <v>1002</v>
      </c>
      <c r="L647" t="s">
        <v>1651</v>
      </c>
    </row>
    <row r="648" spans="4:12" x14ac:dyDescent="0.35">
      <c r="D648" s="92" t="s">
        <v>985</v>
      </c>
      <c r="G648" s="53" t="s">
        <v>985</v>
      </c>
      <c r="J648" s="91" t="s">
        <v>985</v>
      </c>
      <c r="K648" s="5" t="s">
        <v>1002</v>
      </c>
      <c r="L648" t="s">
        <v>1652</v>
      </c>
    </row>
    <row r="649" spans="4:12" x14ac:dyDescent="0.35">
      <c r="D649" s="92" t="s">
        <v>985</v>
      </c>
      <c r="G649" s="53" t="s">
        <v>985</v>
      </c>
      <c r="J649" s="91" t="s">
        <v>985</v>
      </c>
      <c r="K649" s="5" t="s">
        <v>1002</v>
      </c>
      <c r="L649" t="s">
        <v>1653</v>
      </c>
    </row>
    <row r="650" spans="4:12" x14ac:dyDescent="0.35">
      <c r="D650" s="92" t="s">
        <v>985</v>
      </c>
      <c r="G650" s="53" t="s">
        <v>985</v>
      </c>
      <c r="J650" s="91" t="s">
        <v>985</v>
      </c>
      <c r="K650" s="5" t="s">
        <v>1002</v>
      </c>
      <c r="L650" t="s">
        <v>1654</v>
      </c>
    </row>
    <row r="651" spans="4:12" x14ac:dyDescent="0.35">
      <c r="D651" s="92" t="s">
        <v>985</v>
      </c>
      <c r="G651" s="53" t="s">
        <v>985</v>
      </c>
      <c r="J651" s="91" t="s">
        <v>985</v>
      </c>
      <c r="K651" s="5" t="s">
        <v>1002</v>
      </c>
      <c r="L651" t="s">
        <v>1655</v>
      </c>
    </row>
    <row r="652" spans="4:12" x14ac:dyDescent="0.35">
      <c r="D652" s="92" t="s">
        <v>985</v>
      </c>
      <c r="G652" s="53" t="s">
        <v>985</v>
      </c>
      <c r="J652" s="91" t="s">
        <v>985</v>
      </c>
      <c r="K652" s="5" t="s">
        <v>1002</v>
      </c>
      <c r="L652" t="s">
        <v>1656</v>
      </c>
    </row>
    <row r="653" spans="4:12" x14ac:dyDescent="0.35">
      <c r="D653" s="92" t="s">
        <v>985</v>
      </c>
      <c r="G653" s="53" t="s">
        <v>985</v>
      </c>
      <c r="J653" s="91" t="s">
        <v>985</v>
      </c>
      <c r="K653" s="5" t="s">
        <v>1002</v>
      </c>
      <c r="L653" t="s">
        <v>1657</v>
      </c>
    </row>
    <row r="654" spans="4:12" x14ac:dyDescent="0.35">
      <c r="D654" s="92" t="s">
        <v>985</v>
      </c>
      <c r="G654" s="53" t="s">
        <v>985</v>
      </c>
      <c r="J654" s="91" t="s">
        <v>985</v>
      </c>
      <c r="K654" s="5" t="s">
        <v>1002</v>
      </c>
      <c r="L654" t="s">
        <v>1658</v>
      </c>
    </row>
    <row r="655" spans="4:12" x14ac:dyDescent="0.35">
      <c r="D655" s="92" t="s">
        <v>985</v>
      </c>
      <c r="G655" s="53" t="s">
        <v>985</v>
      </c>
      <c r="J655" s="91" t="s">
        <v>985</v>
      </c>
      <c r="K655" s="5" t="s">
        <v>1002</v>
      </c>
      <c r="L655" t="s">
        <v>1659</v>
      </c>
    </row>
    <row r="656" spans="4:12" x14ac:dyDescent="0.35">
      <c r="D656" s="92" t="s">
        <v>985</v>
      </c>
      <c r="G656" s="53" t="s">
        <v>985</v>
      </c>
      <c r="J656" s="91" t="s">
        <v>985</v>
      </c>
      <c r="K656" s="5" t="s">
        <v>1002</v>
      </c>
      <c r="L656" t="s">
        <v>1660</v>
      </c>
    </row>
    <row r="657" spans="4:12" x14ac:dyDescent="0.35">
      <c r="D657" s="92" t="s">
        <v>985</v>
      </c>
      <c r="G657" s="53" t="s">
        <v>985</v>
      </c>
      <c r="J657" s="91" t="s">
        <v>985</v>
      </c>
      <c r="K657" s="5" t="s">
        <v>1002</v>
      </c>
      <c r="L657" t="s">
        <v>1661</v>
      </c>
    </row>
    <row r="658" spans="4:12" x14ac:dyDescent="0.35">
      <c r="D658" s="92" t="s">
        <v>985</v>
      </c>
      <c r="G658" s="53" t="s">
        <v>985</v>
      </c>
      <c r="J658" s="91" t="s">
        <v>985</v>
      </c>
      <c r="K658" s="5" t="s">
        <v>1002</v>
      </c>
      <c r="L658" t="s">
        <v>1662</v>
      </c>
    </row>
    <row r="659" spans="4:12" x14ac:dyDescent="0.35">
      <c r="D659" s="92" t="s">
        <v>985</v>
      </c>
      <c r="G659" s="53" t="s">
        <v>985</v>
      </c>
      <c r="J659" s="91" t="s">
        <v>985</v>
      </c>
      <c r="K659" s="5" t="s">
        <v>1002</v>
      </c>
      <c r="L659" t="s">
        <v>1663</v>
      </c>
    </row>
    <row r="660" spans="4:12" x14ac:dyDescent="0.35">
      <c r="D660" s="92" t="s">
        <v>985</v>
      </c>
      <c r="G660" s="53" t="s">
        <v>985</v>
      </c>
      <c r="J660" s="91" t="s">
        <v>985</v>
      </c>
      <c r="K660" s="5" t="s">
        <v>1002</v>
      </c>
      <c r="L660" t="s">
        <v>1664</v>
      </c>
    </row>
    <row r="661" spans="4:12" x14ac:dyDescent="0.35">
      <c r="D661" s="92" t="s">
        <v>985</v>
      </c>
      <c r="G661" s="53" t="s">
        <v>985</v>
      </c>
      <c r="J661" s="91" t="s">
        <v>985</v>
      </c>
      <c r="K661" s="5" t="s">
        <v>1002</v>
      </c>
      <c r="L661" t="s">
        <v>1665</v>
      </c>
    </row>
    <row r="662" spans="4:12" x14ac:dyDescent="0.35">
      <c r="D662" s="92" t="s">
        <v>985</v>
      </c>
      <c r="G662" s="53" t="s">
        <v>985</v>
      </c>
      <c r="J662" s="91" t="s">
        <v>985</v>
      </c>
      <c r="K662" s="5" t="s">
        <v>1002</v>
      </c>
      <c r="L662" t="s">
        <v>1666</v>
      </c>
    </row>
    <row r="663" spans="4:12" x14ac:dyDescent="0.35">
      <c r="D663" s="92" t="s">
        <v>985</v>
      </c>
      <c r="G663" s="53" t="s">
        <v>985</v>
      </c>
      <c r="J663" s="91" t="s">
        <v>985</v>
      </c>
      <c r="K663" s="5" t="s">
        <v>1002</v>
      </c>
      <c r="L663" t="s">
        <v>1667</v>
      </c>
    </row>
    <row r="664" spans="4:12" x14ac:dyDescent="0.35">
      <c r="D664" s="92" t="s">
        <v>985</v>
      </c>
      <c r="G664" s="53" t="s">
        <v>985</v>
      </c>
      <c r="J664" s="91" t="s">
        <v>985</v>
      </c>
      <c r="K664" s="5" t="s">
        <v>1002</v>
      </c>
      <c r="L664" t="s">
        <v>1668</v>
      </c>
    </row>
    <row r="665" spans="4:12" x14ac:dyDescent="0.35">
      <c r="D665" s="92" t="s">
        <v>985</v>
      </c>
      <c r="G665" s="53" t="s">
        <v>985</v>
      </c>
      <c r="J665" s="91" t="s">
        <v>985</v>
      </c>
      <c r="K665" s="5" t="s">
        <v>1002</v>
      </c>
      <c r="L665" t="s">
        <v>1669</v>
      </c>
    </row>
    <row r="666" spans="4:12" x14ac:dyDescent="0.35">
      <c r="D666" s="92" t="s">
        <v>985</v>
      </c>
      <c r="G666" s="53" t="s">
        <v>985</v>
      </c>
      <c r="J666" s="91" t="s">
        <v>985</v>
      </c>
      <c r="K666" s="5" t="s">
        <v>1002</v>
      </c>
      <c r="L666" t="s">
        <v>1670</v>
      </c>
    </row>
    <row r="667" spans="4:12" x14ac:dyDescent="0.35">
      <c r="D667" s="92" t="s">
        <v>985</v>
      </c>
      <c r="G667" s="53" t="s">
        <v>985</v>
      </c>
      <c r="J667" s="91" t="s">
        <v>985</v>
      </c>
      <c r="K667" s="5" t="s">
        <v>1002</v>
      </c>
      <c r="L667" t="s">
        <v>1671</v>
      </c>
    </row>
    <row r="668" spans="4:12" x14ac:dyDescent="0.35">
      <c r="D668" s="92" t="s">
        <v>985</v>
      </c>
      <c r="G668" s="53" t="s">
        <v>985</v>
      </c>
      <c r="J668" s="91" t="s">
        <v>985</v>
      </c>
      <c r="K668" s="5" t="s">
        <v>1002</v>
      </c>
      <c r="L668" t="s">
        <v>1672</v>
      </c>
    </row>
    <row r="669" spans="4:12" x14ac:dyDescent="0.35">
      <c r="D669" s="92" t="s">
        <v>985</v>
      </c>
      <c r="G669" s="53" t="s">
        <v>985</v>
      </c>
      <c r="J669" s="91" t="s">
        <v>985</v>
      </c>
      <c r="K669" s="5" t="s">
        <v>1002</v>
      </c>
      <c r="L669" t="s">
        <v>1673</v>
      </c>
    </row>
    <row r="670" spans="4:12" x14ac:dyDescent="0.35">
      <c r="D670" s="92" t="s">
        <v>985</v>
      </c>
      <c r="G670" s="53" t="s">
        <v>985</v>
      </c>
      <c r="J670" s="91" t="s">
        <v>985</v>
      </c>
      <c r="K670" s="5" t="s">
        <v>1002</v>
      </c>
      <c r="L670" t="s">
        <v>1674</v>
      </c>
    </row>
    <row r="671" spans="4:12" x14ac:dyDescent="0.35">
      <c r="D671" s="92" t="s">
        <v>985</v>
      </c>
      <c r="G671" s="53" t="s">
        <v>985</v>
      </c>
      <c r="J671" s="91" t="s">
        <v>985</v>
      </c>
      <c r="K671" s="5" t="s">
        <v>1002</v>
      </c>
      <c r="L671" t="s">
        <v>1675</v>
      </c>
    </row>
    <row r="672" spans="4:12" x14ac:dyDescent="0.35">
      <c r="D672" s="92" t="s">
        <v>985</v>
      </c>
      <c r="G672" s="53" t="s">
        <v>985</v>
      </c>
      <c r="J672" s="91" t="s">
        <v>985</v>
      </c>
      <c r="K672" s="5" t="s">
        <v>1002</v>
      </c>
      <c r="L672" t="s">
        <v>1676</v>
      </c>
    </row>
    <row r="673" spans="4:12" x14ac:dyDescent="0.35">
      <c r="D673" s="92" t="s">
        <v>985</v>
      </c>
      <c r="G673" s="53" t="s">
        <v>985</v>
      </c>
      <c r="J673" s="91" t="s">
        <v>985</v>
      </c>
      <c r="K673" s="5" t="s">
        <v>1002</v>
      </c>
      <c r="L673" t="s">
        <v>1677</v>
      </c>
    </row>
    <row r="674" spans="4:12" x14ac:dyDescent="0.35">
      <c r="D674" s="92" t="s">
        <v>985</v>
      </c>
      <c r="G674" s="53" t="s">
        <v>985</v>
      </c>
      <c r="J674" s="91" t="s">
        <v>985</v>
      </c>
      <c r="K674" s="5" t="s">
        <v>1002</v>
      </c>
      <c r="L674" t="s">
        <v>1678</v>
      </c>
    </row>
    <row r="675" spans="4:12" x14ac:dyDescent="0.35">
      <c r="D675" s="92" t="s">
        <v>985</v>
      </c>
      <c r="G675" s="53" t="s">
        <v>985</v>
      </c>
      <c r="J675" s="91" t="s">
        <v>985</v>
      </c>
      <c r="K675" s="5" t="s">
        <v>1002</v>
      </c>
      <c r="L675" t="s">
        <v>1679</v>
      </c>
    </row>
    <row r="676" spans="4:12" x14ac:dyDescent="0.35">
      <c r="D676" s="92" t="s">
        <v>985</v>
      </c>
      <c r="G676" s="53" t="s">
        <v>985</v>
      </c>
      <c r="J676" s="91" t="s">
        <v>985</v>
      </c>
      <c r="K676" s="5" t="s">
        <v>1002</v>
      </c>
      <c r="L676" t="s">
        <v>1680</v>
      </c>
    </row>
    <row r="677" spans="4:12" x14ac:dyDescent="0.35">
      <c r="D677" s="92" t="s">
        <v>985</v>
      </c>
      <c r="G677" s="53" t="s">
        <v>985</v>
      </c>
      <c r="J677" s="91" t="s">
        <v>985</v>
      </c>
      <c r="K677" s="5" t="s">
        <v>1002</v>
      </c>
      <c r="L677" t="s">
        <v>1681</v>
      </c>
    </row>
    <row r="678" spans="4:12" x14ac:dyDescent="0.35">
      <c r="D678" s="92" t="s">
        <v>985</v>
      </c>
      <c r="G678" s="53" t="s">
        <v>985</v>
      </c>
      <c r="J678" s="91" t="s">
        <v>985</v>
      </c>
      <c r="K678" s="5" t="s">
        <v>1002</v>
      </c>
      <c r="L678" t="s">
        <v>1682</v>
      </c>
    </row>
    <row r="679" spans="4:12" x14ac:dyDescent="0.35">
      <c r="D679" s="92" t="s">
        <v>985</v>
      </c>
      <c r="G679" s="53" t="s">
        <v>985</v>
      </c>
      <c r="J679" s="91" t="s">
        <v>985</v>
      </c>
      <c r="K679" s="5" t="s">
        <v>1002</v>
      </c>
      <c r="L679" t="s">
        <v>1683</v>
      </c>
    </row>
    <row r="680" spans="4:12" x14ac:dyDescent="0.35">
      <c r="D680" s="92" t="s">
        <v>985</v>
      </c>
      <c r="G680" s="53" t="s">
        <v>985</v>
      </c>
      <c r="J680" s="91" t="s">
        <v>985</v>
      </c>
      <c r="K680" s="5" t="s">
        <v>1002</v>
      </c>
      <c r="L680" t="s">
        <v>1684</v>
      </c>
    </row>
    <row r="681" spans="4:12" x14ac:dyDescent="0.35">
      <c r="D681" s="92" t="s">
        <v>985</v>
      </c>
      <c r="G681" s="53" t="s">
        <v>985</v>
      </c>
      <c r="J681" s="91" t="s">
        <v>985</v>
      </c>
      <c r="K681" s="5" t="s">
        <v>1002</v>
      </c>
      <c r="L681" t="s">
        <v>1685</v>
      </c>
    </row>
    <row r="682" spans="4:12" x14ac:dyDescent="0.35">
      <c r="D682" s="92" t="s">
        <v>985</v>
      </c>
      <c r="G682" s="53" t="s">
        <v>985</v>
      </c>
      <c r="J682" s="91" t="s">
        <v>985</v>
      </c>
      <c r="K682" s="5" t="s">
        <v>1002</v>
      </c>
      <c r="L682" t="s">
        <v>1686</v>
      </c>
    </row>
    <row r="683" spans="4:12" x14ac:dyDescent="0.35">
      <c r="D683" s="92" t="s">
        <v>985</v>
      </c>
      <c r="G683" s="53" t="s">
        <v>985</v>
      </c>
      <c r="J683" s="91" t="s">
        <v>985</v>
      </c>
      <c r="K683" s="5" t="s">
        <v>1002</v>
      </c>
      <c r="L683" t="s">
        <v>1687</v>
      </c>
    </row>
    <row r="684" spans="4:12" x14ac:dyDescent="0.35">
      <c r="D684" s="92" t="s">
        <v>985</v>
      </c>
      <c r="G684" s="53" t="s">
        <v>985</v>
      </c>
      <c r="J684" s="91" t="s">
        <v>985</v>
      </c>
      <c r="K684" s="5" t="s">
        <v>1002</v>
      </c>
      <c r="L684" t="s">
        <v>1688</v>
      </c>
    </row>
    <row r="685" spans="4:12" x14ac:dyDescent="0.35">
      <c r="D685" s="92" t="s">
        <v>985</v>
      </c>
      <c r="G685" s="53" t="s">
        <v>985</v>
      </c>
      <c r="J685" s="91" t="s">
        <v>985</v>
      </c>
      <c r="K685" s="5" t="s">
        <v>1002</v>
      </c>
      <c r="L685" t="s">
        <v>1689</v>
      </c>
    </row>
    <row r="686" spans="4:12" x14ac:dyDescent="0.35">
      <c r="D686" s="92" t="s">
        <v>985</v>
      </c>
      <c r="G686" s="53" t="s">
        <v>985</v>
      </c>
      <c r="J686" s="91" t="s">
        <v>985</v>
      </c>
      <c r="K686" s="5" t="s">
        <v>1002</v>
      </c>
      <c r="L686" t="s">
        <v>1690</v>
      </c>
    </row>
    <row r="687" spans="4:12" x14ac:dyDescent="0.35">
      <c r="D687" s="92" t="s">
        <v>985</v>
      </c>
      <c r="G687" s="53" t="s">
        <v>985</v>
      </c>
      <c r="J687" s="91" t="s">
        <v>985</v>
      </c>
      <c r="K687" s="5" t="s">
        <v>1002</v>
      </c>
      <c r="L687" t="s">
        <v>1691</v>
      </c>
    </row>
    <row r="688" spans="4:12" x14ac:dyDescent="0.35">
      <c r="D688" s="92" t="s">
        <v>985</v>
      </c>
      <c r="G688" s="53" t="s">
        <v>985</v>
      </c>
      <c r="J688" s="91" t="s">
        <v>985</v>
      </c>
      <c r="K688" s="5" t="s">
        <v>1002</v>
      </c>
      <c r="L688" t="s">
        <v>1692</v>
      </c>
    </row>
    <row r="689" spans="4:12" x14ac:dyDescent="0.35">
      <c r="D689" s="92" t="s">
        <v>985</v>
      </c>
      <c r="G689" s="53" t="s">
        <v>985</v>
      </c>
      <c r="J689" s="91" t="s">
        <v>985</v>
      </c>
      <c r="K689" s="5" t="s">
        <v>1002</v>
      </c>
      <c r="L689" t="s">
        <v>1693</v>
      </c>
    </row>
    <row r="690" spans="4:12" x14ac:dyDescent="0.35">
      <c r="D690" s="92" t="s">
        <v>985</v>
      </c>
      <c r="G690" s="53" t="s">
        <v>985</v>
      </c>
      <c r="J690" s="91" t="s">
        <v>985</v>
      </c>
      <c r="K690" s="5" t="s">
        <v>1002</v>
      </c>
      <c r="L690" t="s">
        <v>1694</v>
      </c>
    </row>
    <row r="691" spans="4:12" x14ac:dyDescent="0.35">
      <c r="D691" s="92" t="s">
        <v>985</v>
      </c>
      <c r="G691" s="53" t="s">
        <v>985</v>
      </c>
      <c r="J691" s="91" t="s">
        <v>985</v>
      </c>
      <c r="K691" s="5" t="s">
        <v>1002</v>
      </c>
      <c r="L691" t="s">
        <v>1695</v>
      </c>
    </row>
    <row r="692" spans="4:12" x14ac:dyDescent="0.35">
      <c r="D692" s="92" t="s">
        <v>985</v>
      </c>
      <c r="G692" s="53" t="s">
        <v>985</v>
      </c>
      <c r="J692" s="91" t="s">
        <v>985</v>
      </c>
      <c r="K692" s="5" t="s">
        <v>1002</v>
      </c>
      <c r="L692" t="s">
        <v>1696</v>
      </c>
    </row>
    <row r="693" spans="4:12" x14ac:dyDescent="0.35">
      <c r="D693" s="92" t="s">
        <v>985</v>
      </c>
      <c r="G693" s="53" t="s">
        <v>985</v>
      </c>
      <c r="J693" s="91" t="s">
        <v>985</v>
      </c>
      <c r="K693" s="5" t="s">
        <v>1002</v>
      </c>
      <c r="L693" t="s">
        <v>1697</v>
      </c>
    </row>
    <row r="694" spans="4:12" x14ac:dyDescent="0.35">
      <c r="D694" s="92" t="s">
        <v>985</v>
      </c>
      <c r="G694" s="53" t="s">
        <v>985</v>
      </c>
      <c r="J694" s="91" t="s">
        <v>985</v>
      </c>
      <c r="K694" s="5" t="s">
        <v>1002</v>
      </c>
      <c r="L694" t="s">
        <v>1698</v>
      </c>
    </row>
    <row r="695" spans="4:12" x14ac:dyDescent="0.35">
      <c r="K695" s="5" t="s">
        <v>1002</v>
      </c>
      <c r="L695" t="s">
        <v>1699</v>
      </c>
    </row>
    <row r="696" spans="4:12" x14ac:dyDescent="0.35">
      <c r="K696" s="5" t="s">
        <v>1002</v>
      </c>
      <c r="L696" t="s">
        <v>1700</v>
      </c>
    </row>
    <row r="697" spans="4:12" x14ac:dyDescent="0.35">
      <c r="K697" s="5" t="s">
        <v>1002</v>
      </c>
      <c r="L697" t="s">
        <v>1701</v>
      </c>
    </row>
    <row r="698" spans="4:12" x14ac:dyDescent="0.35">
      <c r="K698" s="5" t="s">
        <v>1002</v>
      </c>
      <c r="L698" t="s">
        <v>1702</v>
      </c>
    </row>
    <row r="699" spans="4:12" x14ac:dyDescent="0.35">
      <c r="K699" s="5" t="s">
        <v>1002</v>
      </c>
      <c r="L699" t="s">
        <v>1703</v>
      </c>
    </row>
    <row r="700" spans="4:12" x14ac:dyDescent="0.35">
      <c r="K700" s="5" t="s">
        <v>1002</v>
      </c>
      <c r="L700" t="s">
        <v>1704</v>
      </c>
    </row>
    <row r="701" spans="4:12" x14ac:dyDescent="0.35">
      <c r="K701" s="5" t="s">
        <v>1002</v>
      </c>
      <c r="L701" t="s">
        <v>1705</v>
      </c>
    </row>
    <row r="702" spans="4:12" x14ac:dyDescent="0.35">
      <c r="K702" s="5" t="s">
        <v>1002</v>
      </c>
      <c r="L702" t="s">
        <v>1706</v>
      </c>
    </row>
    <row r="703" spans="4:12" x14ac:dyDescent="0.35">
      <c r="K703" s="5" t="s">
        <v>1002</v>
      </c>
      <c r="L703" t="s">
        <v>1707</v>
      </c>
    </row>
    <row r="704" spans="4:12" x14ac:dyDescent="0.35">
      <c r="K704" s="5" t="s">
        <v>1002</v>
      </c>
      <c r="L704" t="s">
        <v>1708</v>
      </c>
    </row>
    <row r="705" spans="11:12" x14ac:dyDescent="0.35">
      <c r="K705" s="5" t="s">
        <v>1002</v>
      </c>
      <c r="L705" t="s">
        <v>1709</v>
      </c>
    </row>
    <row r="706" spans="11:12" x14ac:dyDescent="0.35">
      <c r="K706" s="5" t="s">
        <v>1002</v>
      </c>
      <c r="L706" t="s">
        <v>1710</v>
      </c>
    </row>
    <row r="707" spans="11:12" x14ac:dyDescent="0.35">
      <c r="K707" s="5" t="s">
        <v>1002</v>
      </c>
      <c r="L707" t="s">
        <v>1711</v>
      </c>
    </row>
    <row r="708" spans="11:12" x14ac:dyDescent="0.35">
      <c r="K708" s="5" t="s">
        <v>1002</v>
      </c>
      <c r="L708" t="s">
        <v>1712</v>
      </c>
    </row>
    <row r="709" spans="11:12" x14ac:dyDescent="0.35">
      <c r="K709" s="5" t="s">
        <v>1002</v>
      </c>
      <c r="L709" t="s">
        <v>1713</v>
      </c>
    </row>
    <row r="710" spans="11:12" x14ac:dyDescent="0.35">
      <c r="K710" s="5" t="s">
        <v>1002</v>
      </c>
      <c r="L710" t="s">
        <v>1714</v>
      </c>
    </row>
    <row r="711" spans="11:12" x14ac:dyDescent="0.35">
      <c r="K711" s="5" t="s">
        <v>1002</v>
      </c>
      <c r="L711" t="s">
        <v>1715</v>
      </c>
    </row>
    <row r="712" spans="11:12" x14ac:dyDescent="0.35">
      <c r="K712" s="5" t="s">
        <v>1002</v>
      </c>
      <c r="L712" t="s">
        <v>1716</v>
      </c>
    </row>
    <row r="713" spans="11:12" x14ac:dyDescent="0.35">
      <c r="K713" s="5" t="s">
        <v>1002</v>
      </c>
      <c r="L713" t="s">
        <v>1717</v>
      </c>
    </row>
    <row r="714" spans="11:12" x14ac:dyDescent="0.35">
      <c r="K714" s="5" t="s">
        <v>1002</v>
      </c>
      <c r="L714" t="s">
        <v>1718</v>
      </c>
    </row>
    <row r="715" spans="11:12" x14ac:dyDescent="0.35">
      <c r="K715" s="5" t="s">
        <v>1002</v>
      </c>
      <c r="L715" t="s">
        <v>1719</v>
      </c>
    </row>
    <row r="716" spans="11:12" x14ac:dyDescent="0.35">
      <c r="K716" s="5" t="s">
        <v>1002</v>
      </c>
      <c r="L716" t="s">
        <v>1720</v>
      </c>
    </row>
    <row r="717" spans="11:12" x14ac:dyDescent="0.35">
      <c r="K717" s="5" t="s">
        <v>1002</v>
      </c>
      <c r="L717" t="s">
        <v>1721</v>
      </c>
    </row>
    <row r="718" spans="11:12" x14ac:dyDescent="0.35">
      <c r="K718" s="5" t="s">
        <v>1002</v>
      </c>
      <c r="L718" t="s">
        <v>1722</v>
      </c>
    </row>
    <row r="719" spans="11:12" x14ac:dyDescent="0.35">
      <c r="K719" s="5" t="s">
        <v>1002</v>
      </c>
      <c r="L719" t="s">
        <v>1723</v>
      </c>
    </row>
    <row r="720" spans="11:12" x14ac:dyDescent="0.35">
      <c r="K720" s="5" t="s">
        <v>1002</v>
      </c>
      <c r="L720" t="s">
        <v>1724</v>
      </c>
    </row>
    <row r="721" spans="11:12" x14ac:dyDescent="0.35">
      <c r="K721" s="5" t="s">
        <v>1002</v>
      </c>
      <c r="L721" t="s">
        <v>1725</v>
      </c>
    </row>
    <row r="722" spans="11:12" x14ac:dyDescent="0.35">
      <c r="K722" s="5" t="s">
        <v>1002</v>
      </c>
      <c r="L722" t="s">
        <v>1726</v>
      </c>
    </row>
    <row r="723" spans="11:12" x14ac:dyDescent="0.35">
      <c r="K723" s="5" t="s">
        <v>1002</v>
      </c>
      <c r="L723" t="s">
        <v>1727</v>
      </c>
    </row>
    <row r="724" spans="11:12" x14ac:dyDescent="0.35">
      <c r="K724" s="5" t="s">
        <v>1002</v>
      </c>
      <c r="L724" t="s">
        <v>1728</v>
      </c>
    </row>
    <row r="725" spans="11:12" x14ac:dyDescent="0.35">
      <c r="K725" s="5" t="s">
        <v>1002</v>
      </c>
      <c r="L725" t="s">
        <v>1729</v>
      </c>
    </row>
    <row r="726" spans="11:12" x14ac:dyDescent="0.35">
      <c r="K726" s="5" t="s">
        <v>1002</v>
      </c>
      <c r="L726" t="s">
        <v>1730</v>
      </c>
    </row>
    <row r="727" spans="11:12" x14ac:dyDescent="0.35">
      <c r="K727" s="5" t="s">
        <v>1002</v>
      </c>
      <c r="L727" t="s">
        <v>1731</v>
      </c>
    </row>
    <row r="728" spans="11:12" x14ac:dyDescent="0.35">
      <c r="K728" s="5" t="s">
        <v>1002</v>
      </c>
      <c r="L728" t="s">
        <v>1732</v>
      </c>
    </row>
    <row r="729" spans="11:12" x14ac:dyDescent="0.35">
      <c r="K729" s="5" t="s">
        <v>1002</v>
      </c>
      <c r="L729" t="s">
        <v>1733</v>
      </c>
    </row>
    <row r="730" spans="11:12" x14ac:dyDescent="0.35">
      <c r="K730" s="5" t="s">
        <v>1002</v>
      </c>
      <c r="L730" t="s">
        <v>1734</v>
      </c>
    </row>
    <row r="731" spans="11:12" x14ac:dyDescent="0.35">
      <c r="K731" s="5" t="s">
        <v>1002</v>
      </c>
      <c r="L731" t="s">
        <v>1735</v>
      </c>
    </row>
    <row r="732" spans="11:12" x14ac:dyDescent="0.35">
      <c r="K732" s="5" t="s">
        <v>1002</v>
      </c>
      <c r="L732" t="s">
        <v>1736</v>
      </c>
    </row>
    <row r="733" spans="11:12" x14ac:dyDescent="0.35">
      <c r="K733" s="5" t="s">
        <v>1002</v>
      </c>
      <c r="L733" t="s">
        <v>1737</v>
      </c>
    </row>
    <row r="734" spans="11:12" x14ac:dyDescent="0.35">
      <c r="K734" s="5" t="s">
        <v>1002</v>
      </c>
      <c r="L734" t="s">
        <v>1738</v>
      </c>
    </row>
    <row r="735" spans="11:12" x14ac:dyDescent="0.35">
      <c r="K735" s="5" t="s">
        <v>1002</v>
      </c>
      <c r="L735" t="s">
        <v>1739</v>
      </c>
    </row>
    <row r="736" spans="11:12" x14ac:dyDescent="0.35">
      <c r="K736" s="5" t="s">
        <v>1002</v>
      </c>
      <c r="L736" t="s">
        <v>1740</v>
      </c>
    </row>
    <row r="737" spans="11:12" x14ac:dyDescent="0.35">
      <c r="K737" s="5" t="s">
        <v>1002</v>
      </c>
      <c r="L737" t="s">
        <v>1741</v>
      </c>
    </row>
    <row r="738" spans="11:12" x14ac:dyDescent="0.35">
      <c r="K738" s="5" t="s">
        <v>1002</v>
      </c>
      <c r="L738" t="s">
        <v>1742</v>
      </c>
    </row>
    <row r="739" spans="11:12" x14ac:dyDescent="0.35">
      <c r="K739" s="5" t="s">
        <v>1002</v>
      </c>
      <c r="L739" t="s">
        <v>1743</v>
      </c>
    </row>
    <row r="740" spans="11:12" x14ac:dyDescent="0.35">
      <c r="K740" s="5" t="s">
        <v>1002</v>
      </c>
      <c r="L740" t="s">
        <v>1744</v>
      </c>
    </row>
    <row r="741" spans="11:12" x14ac:dyDescent="0.35">
      <c r="K741" s="5" t="s">
        <v>1002</v>
      </c>
      <c r="L741" t="s">
        <v>1745</v>
      </c>
    </row>
    <row r="742" spans="11:12" x14ac:dyDescent="0.35">
      <c r="K742" s="5" t="s">
        <v>1002</v>
      </c>
      <c r="L742" t="s">
        <v>1746</v>
      </c>
    </row>
    <row r="743" spans="11:12" x14ac:dyDescent="0.35">
      <c r="K743" s="5" t="s">
        <v>1002</v>
      </c>
      <c r="L743" t="s">
        <v>1747</v>
      </c>
    </row>
    <row r="744" spans="11:12" x14ac:dyDescent="0.35">
      <c r="K744" s="5" t="s">
        <v>1002</v>
      </c>
      <c r="L744" t="s">
        <v>1748</v>
      </c>
    </row>
    <row r="745" spans="11:12" x14ac:dyDescent="0.35">
      <c r="K745" s="5" t="s">
        <v>1002</v>
      </c>
      <c r="L745" t="s">
        <v>1749</v>
      </c>
    </row>
    <row r="746" spans="11:12" x14ac:dyDescent="0.35">
      <c r="K746" s="5" t="s">
        <v>1002</v>
      </c>
      <c r="L746" t="s">
        <v>1750</v>
      </c>
    </row>
    <row r="747" spans="11:12" x14ac:dyDescent="0.35">
      <c r="K747" s="5" t="s">
        <v>1002</v>
      </c>
      <c r="L747" t="s">
        <v>1751</v>
      </c>
    </row>
    <row r="748" spans="11:12" x14ac:dyDescent="0.35">
      <c r="K748" s="5" t="s">
        <v>1002</v>
      </c>
      <c r="L748" t="s">
        <v>1752</v>
      </c>
    </row>
    <row r="749" spans="11:12" x14ac:dyDescent="0.35">
      <c r="K749" s="5" t="s">
        <v>1002</v>
      </c>
      <c r="L749" t="s">
        <v>1753</v>
      </c>
    </row>
    <row r="750" spans="11:12" x14ac:dyDescent="0.35">
      <c r="K750" s="5" t="s">
        <v>1002</v>
      </c>
      <c r="L750" t="s">
        <v>1754</v>
      </c>
    </row>
    <row r="751" spans="11:12" x14ac:dyDescent="0.35">
      <c r="K751" s="5" t="s">
        <v>1002</v>
      </c>
      <c r="L751" t="s">
        <v>1755</v>
      </c>
    </row>
    <row r="752" spans="11:12" x14ac:dyDescent="0.35">
      <c r="K752" s="5" t="s">
        <v>1002</v>
      </c>
      <c r="L752" t="s">
        <v>1756</v>
      </c>
    </row>
    <row r="753" spans="11:12" x14ac:dyDescent="0.35">
      <c r="K753" s="5" t="s">
        <v>1002</v>
      </c>
      <c r="L753" t="s">
        <v>1757</v>
      </c>
    </row>
    <row r="754" spans="11:12" x14ac:dyDescent="0.35">
      <c r="K754" s="5" t="s">
        <v>1002</v>
      </c>
      <c r="L754" t="s">
        <v>1758</v>
      </c>
    </row>
    <row r="755" spans="11:12" x14ac:dyDescent="0.35">
      <c r="K755" s="5" t="s">
        <v>1002</v>
      </c>
      <c r="L755" t="s">
        <v>1759</v>
      </c>
    </row>
    <row r="756" spans="11:12" x14ac:dyDescent="0.35">
      <c r="K756" s="5" t="s">
        <v>1002</v>
      </c>
      <c r="L756" t="s">
        <v>1760</v>
      </c>
    </row>
    <row r="757" spans="11:12" x14ac:dyDescent="0.35">
      <c r="K757" s="5" t="s">
        <v>1002</v>
      </c>
      <c r="L757" t="s">
        <v>1761</v>
      </c>
    </row>
    <row r="758" spans="11:12" x14ac:dyDescent="0.35">
      <c r="K758" s="5" t="s">
        <v>1002</v>
      </c>
      <c r="L758" t="s">
        <v>1762</v>
      </c>
    </row>
    <row r="759" spans="11:12" x14ac:dyDescent="0.35">
      <c r="K759" s="5" t="s">
        <v>1002</v>
      </c>
      <c r="L759" t="s">
        <v>1763</v>
      </c>
    </row>
    <row r="760" spans="11:12" x14ac:dyDescent="0.35">
      <c r="K760" s="5" t="s">
        <v>1002</v>
      </c>
      <c r="L760" t="s">
        <v>1764</v>
      </c>
    </row>
    <row r="761" spans="11:12" x14ac:dyDescent="0.35">
      <c r="K761" s="5" t="s">
        <v>1002</v>
      </c>
      <c r="L761" t="s">
        <v>1765</v>
      </c>
    </row>
    <row r="762" spans="11:12" x14ac:dyDescent="0.35">
      <c r="K762" s="5" t="s">
        <v>1002</v>
      </c>
      <c r="L762" t="s">
        <v>1766</v>
      </c>
    </row>
    <row r="763" spans="11:12" x14ac:dyDescent="0.35">
      <c r="K763" s="5" t="s">
        <v>1002</v>
      </c>
      <c r="L763" t="s">
        <v>1767</v>
      </c>
    </row>
    <row r="764" spans="11:12" x14ac:dyDescent="0.35">
      <c r="K764" s="5" t="s">
        <v>1002</v>
      </c>
      <c r="L764" t="s">
        <v>1768</v>
      </c>
    </row>
    <row r="765" spans="11:12" x14ac:dyDescent="0.35">
      <c r="K765" s="5" t="s">
        <v>1002</v>
      </c>
      <c r="L765" t="s">
        <v>1769</v>
      </c>
    </row>
    <row r="766" spans="11:12" x14ac:dyDescent="0.35">
      <c r="K766" s="5" t="s">
        <v>1002</v>
      </c>
      <c r="L766" t="s">
        <v>1770</v>
      </c>
    </row>
    <row r="767" spans="11:12" x14ac:dyDescent="0.35">
      <c r="K767" s="5" t="s">
        <v>1002</v>
      </c>
      <c r="L767" t="s">
        <v>1771</v>
      </c>
    </row>
    <row r="768" spans="11:12" x14ac:dyDescent="0.35">
      <c r="K768" s="5" t="s">
        <v>1002</v>
      </c>
      <c r="L768" t="s">
        <v>1772</v>
      </c>
    </row>
    <row r="769" spans="11:12" x14ac:dyDescent="0.35">
      <c r="K769" s="5" t="s">
        <v>1002</v>
      </c>
      <c r="L769" t="s">
        <v>1773</v>
      </c>
    </row>
    <row r="770" spans="11:12" x14ac:dyDescent="0.35">
      <c r="K770" s="5" t="s">
        <v>1002</v>
      </c>
      <c r="L770" t="s">
        <v>1774</v>
      </c>
    </row>
    <row r="771" spans="11:12" x14ac:dyDescent="0.35">
      <c r="K771" s="5" t="s">
        <v>1002</v>
      </c>
      <c r="L771" t="s">
        <v>1775</v>
      </c>
    </row>
    <row r="772" spans="11:12" x14ac:dyDescent="0.35">
      <c r="K772" s="5" t="s">
        <v>1002</v>
      </c>
      <c r="L772" t="s">
        <v>1776</v>
      </c>
    </row>
    <row r="773" spans="11:12" x14ac:dyDescent="0.35">
      <c r="K773" s="5" t="s">
        <v>1002</v>
      </c>
      <c r="L773" t="s">
        <v>1777</v>
      </c>
    </row>
    <row r="774" spans="11:12" x14ac:dyDescent="0.35">
      <c r="K774" s="5" t="s">
        <v>1002</v>
      </c>
      <c r="L774" t="s">
        <v>1778</v>
      </c>
    </row>
    <row r="775" spans="11:12" x14ac:dyDescent="0.35">
      <c r="K775" s="5" t="s">
        <v>1002</v>
      </c>
      <c r="L775" t="s">
        <v>1779</v>
      </c>
    </row>
    <row r="776" spans="11:12" x14ac:dyDescent="0.35">
      <c r="K776" s="5" t="s">
        <v>1002</v>
      </c>
      <c r="L776" t="s">
        <v>1780</v>
      </c>
    </row>
    <row r="777" spans="11:12" x14ac:dyDescent="0.35">
      <c r="K777" s="5" t="s">
        <v>1002</v>
      </c>
      <c r="L777" t="s">
        <v>1781</v>
      </c>
    </row>
    <row r="778" spans="11:12" x14ac:dyDescent="0.35">
      <c r="K778" s="5" t="s">
        <v>1002</v>
      </c>
      <c r="L778" t="s">
        <v>1782</v>
      </c>
    </row>
    <row r="779" spans="11:12" x14ac:dyDescent="0.35">
      <c r="K779" s="5" t="s">
        <v>1002</v>
      </c>
      <c r="L779" t="s">
        <v>1783</v>
      </c>
    </row>
    <row r="780" spans="11:12" x14ac:dyDescent="0.35">
      <c r="K780" s="5" t="s">
        <v>1002</v>
      </c>
      <c r="L780" t="s">
        <v>1784</v>
      </c>
    </row>
    <row r="781" spans="11:12" x14ac:dyDescent="0.35">
      <c r="K781" s="5" t="s">
        <v>1002</v>
      </c>
      <c r="L781" t="s">
        <v>1785</v>
      </c>
    </row>
    <row r="782" spans="11:12" x14ac:dyDescent="0.35">
      <c r="K782" s="5" t="s">
        <v>1002</v>
      </c>
      <c r="L782" t="s">
        <v>1786</v>
      </c>
    </row>
    <row r="783" spans="11:12" x14ac:dyDescent="0.35">
      <c r="K783" s="5" t="s">
        <v>1002</v>
      </c>
      <c r="L783" t="s">
        <v>1787</v>
      </c>
    </row>
    <row r="784" spans="11:12" x14ac:dyDescent="0.35">
      <c r="K784" s="5" t="s">
        <v>1002</v>
      </c>
      <c r="L784" t="s">
        <v>1788</v>
      </c>
    </row>
    <row r="785" spans="11:12" x14ac:dyDescent="0.35">
      <c r="K785" s="5" t="s">
        <v>1002</v>
      </c>
      <c r="L785" t="s">
        <v>1789</v>
      </c>
    </row>
    <row r="786" spans="11:12" x14ac:dyDescent="0.35">
      <c r="K786" s="5" t="s">
        <v>1002</v>
      </c>
      <c r="L786" t="s">
        <v>1790</v>
      </c>
    </row>
    <row r="787" spans="11:12" x14ac:dyDescent="0.35">
      <c r="K787" s="5" t="s">
        <v>1002</v>
      </c>
      <c r="L787" t="s">
        <v>1791</v>
      </c>
    </row>
    <row r="788" spans="11:12" x14ac:dyDescent="0.35">
      <c r="K788" s="5" t="s">
        <v>1002</v>
      </c>
      <c r="L788" t="s">
        <v>1792</v>
      </c>
    </row>
    <row r="789" spans="11:12" x14ac:dyDescent="0.35">
      <c r="K789" s="5" t="s">
        <v>1002</v>
      </c>
      <c r="L789" t="s">
        <v>1793</v>
      </c>
    </row>
    <row r="790" spans="11:12" x14ac:dyDescent="0.35">
      <c r="K790" s="5" t="s">
        <v>1002</v>
      </c>
      <c r="L790" t="s">
        <v>1794</v>
      </c>
    </row>
    <row r="791" spans="11:12" x14ac:dyDescent="0.35">
      <c r="K791" s="5" t="s">
        <v>1002</v>
      </c>
      <c r="L791" t="s">
        <v>1795</v>
      </c>
    </row>
    <row r="792" spans="11:12" x14ac:dyDescent="0.35">
      <c r="K792" s="5" t="s">
        <v>1002</v>
      </c>
      <c r="L792" t="s">
        <v>1796</v>
      </c>
    </row>
    <row r="793" spans="11:12" x14ac:dyDescent="0.35">
      <c r="K793" s="5" t="s">
        <v>1002</v>
      </c>
      <c r="L793" t="s">
        <v>1797</v>
      </c>
    </row>
    <row r="794" spans="11:12" x14ac:dyDescent="0.35">
      <c r="K794" s="5" t="s">
        <v>1002</v>
      </c>
      <c r="L794" t="s">
        <v>1798</v>
      </c>
    </row>
    <row r="795" spans="11:12" x14ac:dyDescent="0.35">
      <c r="K795" s="5" t="s">
        <v>1002</v>
      </c>
      <c r="L795" t="s">
        <v>1799</v>
      </c>
    </row>
    <row r="796" spans="11:12" x14ac:dyDescent="0.35">
      <c r="K796" s="5" t="s">
        <v>1002</v>
      </c>
      <c r="L796" t="s">
        <v>1800</v>
      </c>
    </row>
    <row r="797" spans="11:12" x14ac:dyDescent="0.35">
      <c r="K797" s="5" t="s">
        <v>1002</v>
      </c>
      <c r="L797" t="s">
        <v>1801</v>
      </c>
    </row>
    <row r="798" spans="11:12" x14ac:dyDescent="0.35">
      <c r="K798" s="5" t="s">
        <v>1002</v>
      </c>
      <c r="L798" t="s">
        <v>1802</v>
      </c>
    </row>
    <row r="799" spans="11:12" x14ac:dyDescent="0.35">
      <c r="K799" s="5" t="s">
        <v>1002</v>
      </c>
      <c r="L799" t="s">
        <v>1803</v>
      </c>
    </row>
    <row r="800" spans="11:12" x14ac:dyDescent="0.35">
      <c r="K800" s="5" t="s">
        <v>1002</v>
      </c>
      <c r="L800" t="s">
        <v>1804</v>
      </c>
    </row>
    <row r="801" spans="11:12" x14ac:dyDescent="0.35">
      <c r="K801" s="5" t="s">
        <v>1002</v>
      </c>
      <c r="L801" t="s">
        <v>1805</v>
      </c>
    </row>
    <row r="802" spans="11:12" x14ac:dyDescent="0.35">
      <c r="K802" s="5" t="s">
        <v>1002</v>
      </c>
      <c r="L802" t="s">
        <v>1806</v>
      </c>
    </row>
    <row r="803" spans="11:12" x14ac:dyDescent="0.35">
      <c r="K803" s="5" t="s">
        <v>1002</v>
      </c>
      <c r="L803" t="s">
        <v>1807</v>
      </c>
    </row>
    <row r="804" spans="11:12" x14ac:dyDescent="0.35">
      <c r="K804" s="5" t="s">
        <v>1002</v>
      </c>
      <c r="L804" t="s">
        <v>1808</v>
      </c>
    </row>
    <row r="805" spans="11:12" x14ac:dyDescent="0.35">
      <c r="K805" s="5" t="s">
        <v>1002</v>
      </c>
      <c r="L805" t="s">
        <v>1809</v>
      </c>
    </row>
    <row r="806" spans="11:12" x14ac:dyDescent="0.35">
      <c r="K806" s="5" t="s">
        <v>1002</v>
      </c>
      <c r="L806" t="s">
        <v>1810</v>
      </c>
    </row>
    <row r="807" spans="11:12" x14ac:dyDescent="0.35">
      <c r="K807" s="5" t="s">
        <v>1002</v>
      </c>
      <c r="L807" t="s">
        <v>1811</v>
      </c>
    </row>
    <row r="808" spans="11:12" x14ac:dyDescent="0.35">
      <c r="K808" s="5" t="s">
        <v>1002</v>
      </c>
      <c r="L808" t="s">
        <v>1812</v>
      </c>
    </row>
    <row r="809" spans="11:12" x14ac:dyDescent="0.35">
      <c r="K809" s="5" t="s">
        <v>1002</v>
      </c>
      <c r="L809" t="s">
        <v>1813</v>
      </c>
    </row>
    <row r="810" spans="11:12" x14ac:dyDescent="0.35">
      <c r="K810" s="5" t="s">
        <v>1002</v>
      </c>
      <c r="L810" t="s">
        <v>1814</v>
      </c>
    </row>
    <row r="811" spans="11:12" x14ac:dyDescent="0.35">
      <c r="K811" s="5" t="s">
        <v>1002</v>
      </c>
      <c r="L811" t="s">
        <v>1815</v>
      </c>
    </row>
    <row r="812" spans="11:12" x14ac:dyDescent="0.35">
      <c r="K812" s="5" t="s">
        <v>1002</v>
      </c>
      <c r="L812" t="s">
        <v>1816</v>
      </c>
    </row>
    <row r="813" spans="11:12" x14ac:dyDescent="0.35">
      <c r="K813" s="5" t="s">
        <v>1002</v>
      </c>
      <c r="L813" t="s">
        <v>1817</v>
      </c>
    </row>
    <row r="814" spans="11:12" x14ac:dyDescent="0.35">
      <c r="K814" s="5" t="s">
        <v>1002</v>
      </c>
      <c r="L814" t="s">
        <v>1818</v>
      </c>
    </row>
    <row r="815" spans="11:12" x14ac:dyDescent="0.35">
      <c r="K815" s="5" t="s">
        <v>1002</v>
      </c>
      <c r="L815" t="s">
        <v>1819</v>
      </c>
    </row>
    <row r="816" spans="11:12" x14ac:dyDescent="0.35">
      <c r="K816" s="5" t="s">
        <v>1002</v>
      </c>
      <c r="L816" t="s">
        <v>1820</v>
      </c>
    </row>
    <row r="817" spans="11:12" x14ac:dyDescent="0.35">
      <c r="K817" s="5" t="s">
        <v>1002</v>
      </c>
      <c r="L817" t="s">
        <v>1821</v>
      </c>
    </row>
    <row r="818" spans="11:12" x14ac:dyDescent="0.35">
      <c r="K818" s="5" t="s">
        <v>1002</v>
      </c>
      <c r="L818" t="s">
        <v>1822</v>
      </c>
    </row>
    <row r="819" spans="11:12" x14ac:dyDescent="0.35">
      <c r="K819" s="5" t="s">
        <v>1002</v>
      </c>
      <c r="L819" t="s">
        <v>1823</v>
      </c>
    </row>
    <row r="820" spans="11:12" x14ac:dyDescent="0.35">
      <c r="K820" s="5" t="s">
        <v>1002</v>
      </c>
      <c r="L820" t="s">
        <v>1824</v>
      </c>
    </row>
    <row r="821" spans="11:12" x14ac:dyDescent="0.35">
      <c r="K821" s="5" t="s">
        <v>1002</v>
      </c>
      <c r="L821" t="s">
        <v>1825</v>
      </c>
    </row>
    <row r="822" spans="11:12" x14ac:dyDescent="0.35">
      <c r="K822" s="5" t="s">
        <v>1002</v>
      </c>
      <c r="L822" t="s">
        <v>1826</v>
      </c>
    </row>
    <row r="823" spans="11:12" x14ac:dyDescent="0.35">
      <c r="K823" s="5" t="s">
        <v>1002</v>
      </c>
      <c r="L823" t="s">
        <v>1827</v>
      </c>
    </row>
    <row r="824" spans="11:12" x14ac:dyDescent="0.35">
      <c r="K824" s="5" t="s">
        <v>1002</v>
      </c>
      <c r="L824" t="s">
        <v>1828</v>
      </c>
    </row>
    <row r="825" spans="11:12" x14ac:dyDescent="0.35">
      <c r="K825" s="5" t="s">
        <v>1002</v>
      </c>
      <c r="L825" t="s">
        <v>1829</v>
      </c>
    </row>
    <row r="826" spans="11:12" x14ac:dyDescent="0.35">
      <c r="K826" s="5" t="s">
        <v>1002</v>
      </c>
      <c r="L826" t="s">
        <v>1830</v>
      </c>
    </row>
    <row r="827" spans="11:12" x14ac:dyDescent="0.35">
      <c r="K827" s="5" t="s">
        <v>1002</v>
      </c>
      <c r="L827" t="s">
        <v>1831</v>
      </c>
    </row>
    <row r="828" spans="11:12" x14ac:dyDescent="0.35">
      <c r="K828" s="5" t="s">
        <v>1002</v>
      </c>
      <c r="L828" t="s">
        <v>1832</v>
      </c>
    </row>
    <row r="829" spans="11:12" x14ac:dyDescent="0.35">
      <c r="K829" s="5" t="s">
        <v>1002</v>
      </c>
      <c r="L829" t="s">
        <v>1833</v>
      </c>
    </row>
    <row r="830" spans="11:12" x14ac:dyDescent="0.35">
      <c r="K830" s="5" t="s">
        <v>1002</v>
      </c>
      <c r="L830" t="s">
        <v>1834</v>
      </c>
    </row>
    <row r="831" spans="11:12" x14ac:dyDescent="0.35">
      <c r="K831" s="5" t="s">
        <v>1002</v>
      </c>
      <c r="L831" t="s">
        <v>1835</v>
      </c>
    </row>
    <row r="832" spans="11:12" x14ac:dyDescent="0.35">
      <c r="K832" s="5" t="s">
        <v>1002</v>
      </c>
      <c r="L832" t="s">
        <v>1836</v>
      </c>
    </row>
    <row r="833" spans="11:12" x14ac:dyDescent="0.35">
      <c r="K833" s="5" t="s">
        <v>1002</v>
      </c>
      <c r="L833" t="s">
        <v>1837</v>
      </c>
    </row>
    <row r="834" spans="11:12" x14ac:dyDescent="0.35">
      <c r="K834" s="5" t="s">
        <v>1002</v>
      </c>
      <c r="L834" t="s">
        <v>1838</v>
      </c>
    </row>
    <row r="835" spans="11:12" x14ac:dyDescent="0.35">
      <c r="K835" s="5" t="s">
        <v>1002</v>
      </c>
      <c r="L835" t="s">
        <v>1839</v>
      </c>
    </row>
    <row r="836" spans="11:12" x14ac:dyDescent="0.35">
      <c r="K836" s="5" t="s">
        <v>1002</v>
      </c>
      <c r="L836" t="s">
        <v>1840</v>
      </c>
    </row>
    <row r="837" spans="11:12" x14ac:dyDescent="0.35">
      <c r="K837" s="5" t="s">
        <v>1002</v>
      </c>
      <c r="L837" t="s">
        <v>1841</v>
      </c>
    </row>
    <row r="838" spans="11:12" x14ac:dyDescent="0.35">
      <c r="K838" s="5" t="s">
        <v>1002</v>
      </c>
      <c r="L838" t="s">
        <v>1842</v>
      </c>
    </row>
    <row r="839" spans="11:12" x14ac:dyDescent="0.35">
      <c r="K839" s="5" t="s">
        <v>1002</v>
      </c>
      <c r="L839" t="s">
        <v>1843</v>
      </c>
    </row>
    <row r="840" spans="11:12" x14ac:dyDescent="0.35">
      <c r="K840" s="5" t="s">
        <v>1002</v>
      </c>
      <c r="L840" t="s">
        <v>1844</v>
      </c>
    </row>
    <row r="841" spans="11:12" x14ac:dyDescent="0.35">
      <c r="K841" s="5" t="s">
        <v>1002</v>
      </c>
      <c r="L841" t="s">
        <v>1845</v>
      </c>
    </row>
    <row r="842" spans="11:12" x14ac:dyDescent="0.35">
      <c r="K842" s="5" t="s">
        <v>1002</v>
      </c>
      <c r="L842" t="s">
        <v>1846</v>
      </c>
    </row>
    <row r="843" spans="11:12" x14ac:dyDescent="0.35">
      <c r="K843" s="5" t="s">
        <v>1002</v>
      </c>
      <c r="L843" t="s">
        <v>1847</v>
      </c>
    </row>
    <row r="844" spans="11:12" x14ac:dyDescent="0.35">
      <c r="K844" s="5" t="s">
        <v>1002</v>
      </c>
      <c r="L844" t="s">
        <v>1848</v>
      </c>
    </row>
    <row r="845" spans="11:12" x14ac:dyDescent="0.35">
      <c r="K845" s="5" t="s">
        <v>1002</v>
      </c>
      <c r="L845" t="s">
        <v>1849</v>
      </c>
    </row>
    <row r="846" spans="11:12" x14ac:dyDescent="0.35">
      <c r="K846" s="5" t="s">
        <v>1002</v>
      </c>
      <c r="L846" t="s">
        <v>1850</v>
      </c>
    </row>
    <row r="847" spans="11:12" x14ac:dyDescent="0.35">
      <c r="K847" s="5" t="s">
        <v>1002</v>
      </c>
      <c r="L847" t="s">
        <v>1851</v>
      </c>
    </row>
    <row r="848" spans="11:12" x14ac:dyDescent="0.35">
      <c r="K848" s="5" t="s">
        <v>1002</v>
      </c>
      <c r="L848" t="s">
        <v>1852</v>
      </c>
    </row>
    <row r="849" spans="11:12" x14ac:dyDescent="0.35">
      <c r="K849" s="5" t="s">
        <v>1002</v>
      </c>
      <c r="L849" t="s">
        <v>1853</v>
      </c>
    </row>
    <row r="850" spans="11:12" x14ac:dyDescent="0.35">
      <c r="K850" s="5" t="s">
        <v>1002</v>
      </c>
      <c r="L850" t="s">
        <v>1854</v>
      </c>
    </row>
    <row r="851" spans="11:12" x14ac:dyDescent="0.35">
      <c r="K851" s="5" t="s">
        <v>1002</v>
      </c>
      <c r="L851" t="s">
        <v>1855</v>
      </c>
    </row>
    <row r="852" spans="11:12" x14ac:dyDescent="0.35">
      <c r="K852" s="5" t="s">
        <v>1002</v>
      </c>
      <c r="L852" t="s">
        <v>1856</v>
      </c>
    </row>
    <row r="853" spans="11:12" x14ac:dyDescent="0.35">
      <c r="K853" s="5" t="s">
        <v>1002</v>
      </c>
      <c r="L853" t="s">
        <v>1857</v>
      </c>
    </row>
    <row r="854" spans="11:12" x14ac:dyDescent="0.35">
      <c r="K854" s="5" t="s">
        <v>1002</v>
      </c>
      <c r="L854" t="s">
        <v>1858</v>
      </c>
    </row>
    <row r="855" spans="11:12" x14ac:dyDescent="0.35">
      <c r="K855" s="5" t="s">
        <v>1002</v>
      </c>
      <c r="L855" t="s">
        <v>1859</v>
      </c>
    </row>
    <row r="856" spans="11:12" x14ac:dyDescent="0.35">
      <c r="K856" s="5" t="s">
        <v>1002</v>
      </c>
      <c r="L856" t="s">
        <v>1860</v>
      </c>
    </row>
    <row r="857" spans="11:12" x14ac:dyDescent="0.35">
      <c r="K857" s="5" t="s">
        <v>1002</v>
      </c>
      <c r="L857" t="s">
        <v>1861</v>
      </c>
    </row>
    <row r="858" spans="11:12" x14ac:dyDescent="0.35">
      <c r="K858" s="5" t="s">
        <v>1002</v>
      </c>
      <c r="L858" t="s">
        <v>1862</v>
      </c>
    </row>
    <row r="859" spans="11:12" x14ac:dyDescent="0.35">
      <c r="K859" s="5" t="s">
        <v>1002</v>
      </c>
      <c r="L859" t="s">
        <v>1863</v>
      </c>
    </row>
    <row r="860" spans="11:12" x14ac:dyDescent="0.35">
      <c r="K860" s="5" t="s">
        <v>1002</v>
      </c>
      <c r="L860" t="s">
        <v>1864</v>
      </c>
    </row>
    <row r="861" spans="11:12" x14ac:dyDescent="0.35">
      <c r="K861" s="5" t="s">
        <v>1002</v>
      </c>
      <c r="L861" t="s">
        <v>1865</v>
      </c>
    </row>
    <row r="862" spans="11:12" x14ac:dyDescent="0.35">
      <c r="K862" s="5" t="s">
        <v>1002</v>
      </c>
      <c r="L862" t="s">
        <v>1866</v>
      </c>
    </row>
    <row r="863" spans="11:12" x14ac:dyDescent="0.35">
      <c r="K863" s="5" t="s">
        <v>1002</v>
      </c>
      <c r="L863" t="s">
        <v>1867</v>
      </c>
    </row>
    <row r="864" spans="11:12" x14ac:dyDescent="0.35">
      <c r="K864" s="5" t="s">
        <v>1002</v>
      </c>
      <c r="L864" t="s">
        <v>1868</v>
      </c>
    </row>
    <row r="865" spans="11:12" x14ac:dyDescent="0.35">
      <c r="K865" s="5" t="s">
        <v>1002</v>
      </c>
      <c r="L865" t="s">
        <v>1869</v>
      </c>
    </row>
    <row r="866" spans="11:12" x14ac:dyDescent="0.35">
      <c r="K866" s="5" t="s">
        <v>1002</v>
      </c>
      <c r="L866" t="s">
        <v>1870</v>
      </c>
    </row>
    <row r="867" spans="11:12" x14ac:dyDescent="0.35">
      <c r="K867" s="5" t="s">
        <v>1002</v>
      </c>
      <c r="L867" t="s">
        <v>1871</v>
      </c>
    </row>
    <row r="868" spans="11:12" x14ac:dyDescent="0.35">
      <c r="K868" s="5" t="s">
        <v>1002</v>
      </c>
      <c r="L868" t="s">
        <v>1872</v>
      </c>
    </row>
    <row r="869" spans="11:12" x14ac:dyDescent="0.35">
      <c r="K869" s="5" t="s">
        <v>1002</v>
      </c>
      <c r="L869" t="s">
        <v>1873</v>
      </c>
    </row>
    <row r="870" spans="11:12" x14ac:dyDescent="0.35">
      <c r="K870" s="5" t="s">
        <v>1002</v>
      </c>
      <c r="L870" t="s">
        <v>1874</v>
      </c>
    </row>
    <row r="871" spans="11:12" x14ac:dyDescent="0.35">
      <c r="K871" s="5" t="s">
        <v>1002</v>
      </c>
      <c r="L871" t="s">
        <v>1875</v>
      </c>
    </row>
    <row r="872" spans="11:12" x14ac:dyDescent="0.35">
      <c r="K872" s="5" t="s">
        <v>1002</v>
      </c>
      <c r="L872" t="s">
        <v>1876</v>
      </c>
    </row>
    <row r="873" spans="11:12" x14ac:dyDescent="0.35">
      <c r="K873" s="5" t="s">
        <v>1002</v>
      </c>
      <c r="L873" t="s">
        <v>1877</v>
      </c>
    </row>
    <row r="874" spans="11:12" x14ac:dyDescent="0.35">
      <c r="K874" s="5" t="s">
        <v>1002</v>
      </c>
      <c r="L874" t="s">
        <v>1878</v>
      </c>
    </row>
    <row r="875" spans="11:12" x14ac:dyDescent="0.35">
      <c r="K875" s="5" t="s">
        <v>1002</v>
      </c>
      <c r="L875" t="s">
        <v>1879</v>
      </c>
    </row>
    <row r="876" spans="11:12" x14ac:dyDescent="0.35">
      <c r="K876" s="5" t="s">
        <v>1002</v>
      </c>
      <c r="L876" t="s">
        <v>1880</v>
      </c>
    </row>
    <row r="877" spans="11:12" x14ac:dyDescent="0.35">
      <c r="K877" s="5" t="s">
        <v>1002</v>
      </c>
      <c r="L877" t="s">
        <v>1881</v>
      </c>
    </row>
    <row r="878" spans="11:12" x14ac:dyDescent="0.35">
      <c r="K878" s="5" t="s">
        <v>1002</v>
      </c>
      <c r="L878" t="s">
        <v>1882</v>
      </c>
    </row>
    <row r="879" spans="11:12" x14ac:dyDescent="0.35">
      <c r="K879" s="5" t="s">
        <v>1002</v>
      </c>
      <c r="L879" t="s">
        <v>1883</v>
      </c>
    </row>
    <row r="880" spans="11:12" x14ac:dyDescent="0.35">
      <c r="K880" s="5" t="s">
        <v>1002</v>
      </c>
      <c r="L880" t="s">
        <v>1884</v>
      </c>
    </row>
    <row r="881" spans="11:12" x14ac:dyDescent="0.35">
      <c r="K881" s="5" t="s">
        <v>1002</v>
      </c>
      <c r="L881" t="s">
        <v>1885</v>
      </c>
    </row>
    <row r="882" spans="11:12" x14ac:dyDescent="0.35">
      <c r="K882" s="5" t="s">
        <v>1002</v>
      </c>
      <c r="L882" t="s">
        <v>1886</v>
      </c>
    </row>
    <row r="883" spans="11:12" x14ac:dyDescent="0.35">
      <c r="K883" s="5" t="s">
        <v>1002</v>
      </c>
      <c r="L883" t="s">
        <v>1887</v>
      </c>
    </row>
    <row r="884" spans="11:12" x14ac:dyDescent="0.35">
      <c r="K884" s="5" t="s">
        <v>1002</v>
      </c>
      <c r="L884" t="s">
        <v>1888</v>
      </c>
    </row>
    <row r="885" spans="11:12" x14ac:dyDescent="0.35">
      <c r="K885" s="5" t="s">
        <v>1002</v>
      </c>
      <c r="L885" t="s">
        <v>1889</v>
      </c>
    </row>
    <row r="886" spans="11:12" x14ac:dyDescent="0.35">
      <c r="K886" s="5" t="s">
        <v>1002</v>
      </c>
      <c r="L886" t="s">
        <v>1890</v>
      </c>
    </row>
    <row r="887" spans="11:12" x14ac:dyDescent="0.35">
      <c r="K887" s="5" t="s">
        <v>1002</v>
      </c>
      <c r="L887" t="s">
        <v>1891</v>
      </c>
    </row>
    <row r="888" spans="11:12" x14ac:dyDescent="0.35">
      <c r="K888" s="5" t="s">
        <v>1002</v>
      </c>
      <c r="L888" t="s">
        <v>1892</v>
      </c>
    </row>
    <row r="889" spans="11:12" x14ac:dyDescent="0.35">
      <c r="K889" s="5" t="s">
        <v>1002</v>
      </c>
      <c r="L889" t="s">
        <v>1893</v>
      </c>
    </row>
    <row r="890" spans="11:12" x14ac:dyDescent="0.35">
      <c r="K890" s="5" t="s">
        <v>1002</v>
      </c>
      <c r="L890" t="s">
        <v>1894</v>
      </c>
    </row>
    <row r="891" spans="11:12" x14ac:dyDescent="0.35">
      <c r="K891" s="5" t="s">
        <v>1002</v>
      </c>
      <c r="L891" t="s">
        <v>1895</v>
      </c>
    </row>
    <row r="892" spans="11:12" x14ac:dyDescent="0.35">
      <c r="K892" s="5" t="s">
        <v>1002</v>
      </c>
      <c r="L892" t="s">
        <v>1896</v>
      </c>
    </row>
    <row r="893" spans="11:12" x14ac:dyDescent="0.35">
      <c r="K893" s="5" t="s">
        <v>1002</v>
      </c>
      <c r="L893" t="s">
        <v>1897</v>
      </c>
    </row>
    <row r="894" spans="11:12" x14ac:dyDescent="0.35">
      <c r="K894" s="5" t="s">
        <v>1002</v>
      </c>
      <c r="L894" t="s">
        <v>1898</v>
      </c>
    </row>
    <row r="895" spans="11:12" x14ac:dyDescent="0.35">
      <c r="K895" s="5" t="s">
        <v>1002</v>
      </c>
      <c r="L895" t="s">
        <v>1899</v>
      </c>
    </row>
    <row r="896" spans="11:12" x14ac:dyDescent="0.35">
      <c r="K896" s="5" t="s">
        <v>1002</v>
      </c>
      <c r="L896" t="s">
        <v>1900</v>
      </c>
    </row>
    <row r="897" spans="11:12" x14ac:dyDescent="0.35">
      <c r="K897" s="5" t="s">
        <v>1002</v>
      </c>
      <c r="L897" t="s">
        <v>1901</v>
      </c>
    </row>
    <row r="898" spans="11:12" x14ac:dyDescent="0.35">
      <c r="K898" s="5" t="s">
        <v>1002</v>
      </c>
      <c r="L898" t="s">
        <v>1902</v>
      </c>
    </row>
    <row r="899" spans="11:12" x14ac:dyDescent="0.35">
      <c r="K899" s="5" t="s">
        <v>1002</v>
      </c>
      <c r="L899" t="s">
        <v>1903</v>
      </c>
    </row>
    <row r="900" spans="11:12" x14ac:dyDescent="0.35">
      <c r="K900" s="5" t="s">
        <v>1002</v>
      </c>
      <c r="L900" t="s">
        <v>1904</v>
      </c>
    </row>
    <row r="901" spans="11:12" x14ac:dyDescent="0.35">
      <c r="K901" s="5" t="s">
        <v>1002</v>
      </c>
      <c r="L901" t="s">
        <v>1905</v>
      </c>
    </row>
    <row r="902" spans="11:12" x14ac:dyDescent="0.35">
      <c r="K902" s="5" t="s">
        <v>1002</v>
      </c>
      <c r="L902" t="s">
        <v>1906</v>
      </c>
    </row>
    <row r="903" spans="11:12" x14ac:dyDescent="0.35">
      <c r="K903" s="5" t="s">
        <v>1002</v>
      </c>
      <c r="L903" t="s">
        <v>1907</v>
      </c>
    </row>
    <row r="904" spans="11:12" x14ac:dyDescent="0.35">
      <c r="K904" s="5" t="s">
        <v>1002</v>
      </c>
      <c r="L904" t="s">
        <v>1908</v>
      </c>
    </row>
    <row r="905" spans="11:12" x14ac:dyDescent="0.35">
      <c r="K905" s="5" t="s">
        <v>1002</v>
      </c>
      <c r="L905" t="s">
        <v>1909</v>
      </c>
    </row>
    <row r="906" spans="11:12" x14ac:dyDescent="0.35">
      <c r="K906" s="5" t="s">
        <v>1002</v>
      </c>
      <c r="L906" t="s">
        <v>1910</v>
      </c>
    </row>
    <row r="907" spans="11:12" x14ac:dyDescent="0.35">
      <c r="K907" s="5" t="s">
        <v>1002</v>
      </c>
      <c r="L907" t="s">
        <v>1911</v>
      </c>
    </row>
    <row r="908" spans="11:12" x14ac:dyDescent="0.35">
      <c r="K908" s="5" t="s">
        <v>1002</v>
      </c>
      <c r="L908" t="s">
        <v>1912</v>
      </c>
    </row>
    <row r="909" spans="11:12" x14ac:dyDescent="0.35">
      <c r="K909" s="5" t="s">
        <v>1002</v>
      </c>
      <c r="L909" t="s">
        <v>1913</v>
      </c>
    </row>
    <row r="910" spans="11:12" x14ac:dyDescent="0.35">
      <c r="K910" s="5" t="s">
        <v>1002</v>
      </c>
      <c r="L910" t="s">
        <v>1914</v>
      </c>
    </row>
    <row r="911" spans="11:12" x14ac:dyDescent="0.35">
      <c r="K911" s="5" t="s">
        <v>1002</v>
      </c>
      <c r="L911" t="s">
        <v>1915</v>
      </c>
    </row>
    <row r="912" spans="11:12" x14ac:dyDescent="0.35">
      <c r="K912" s="5" t="s">
        <v>1002</v>
      </c>
      <c r="L912" t="s">
        <v>1916</v>
      </c>
    </row>
    <row r="913" spans="11:12" x14ac:dyDescent="0.35">
      <c r="K913" s="5" t="s">
        <v>1002</v>
      </c>
      <c r="L913" t="s">
        <v>1917</v>
      </c>
    </row>
    <row r="914" spans="11:12" x14ac:dyDescent="0.35">
      <c r="K914" s="5" t="s">
        <v>1002</v>
      </c>
      <c r="L914" t="s">
        <v>1918</v>
      </c>
    </row>
    <row r="915" spans="11:12" x14ac:dyDescent="0.35">
      <c r="K915" s="5" t="s">
        <v>1002</v>
      </c>
      <c r="L915" t="s">
        <v>1919</v>
      </c>
    </row>
    <row r="916" spans="11:12" x14ac:dyDescent="0.35">
      <c r="K916" s="5" t="s">
        <v>1002</v>
      </c>
      <c r="L916" t="s">
        <v>1920</v>
      </c>
    </row>
    <row r="917" spans="11:12" x14ac:dyDescent="0.35">
      <c r="K917" s="5" t="s">
        <v>1002</v>
      </c>
      <c r="L917" t="s">
        <v>1921</v>
      </c>
    </row>
    <row r="918" spans="11:12" x14ac:dyDescent="0.35">
      <c r="K918" s="5" t="s">
        <v>1002</v>
      </c>
      <c r="L918" t="s">
        <v>1922</v>
      </c>
    </row>
    <row r="919" spans="11:12" x14ac:dyDescent="0.35">
      <c r="K919" s="5" t="s">
        <v>1002</v>
      </c>
      <c r="L919" t="s">
        <v>1923</v>
      </c>
    </row>
    <row r="920" spans="11:12" x14ac:dyDescent="0.35">
      <c r="K920" s="5" t="s">
        <v>1002</v>
      </c>
      <c r="L920" t="s">
        <v>1924</v>
      </c>
    </row>
    <row r="921" spans="11:12" x14ac:dyDescent="0.35">
      <c r="K921" s="5" t="s">
        <v>1002</v>
      </c>
      <c r="L921" t="s">
        <v>1925</v>
      </c>
    </row>
    <row r="922" spans="11:12" x14ac:dyDescent="0.35">
      <c r="K922" s="5" t="s">
        <v>1002</v>
      </c>
      <c r="L922" t="s">
        <v>1926</v>
      </c>
    </row>
    <row r="923" spans="11:12" x14ac:dyDescent="0.35">
      <c r="K923" s="5" t="s">
        <v>1002</v>
      </c>
      <c r="L923" t="s">
        <v>1927</v>
      </c>
    </row>
    <row r="924" spans="11:12" x14ac:dyDescent="0.35">
      <c r="K924" s="5" t="s">
        <v>1002</v>
      </c>
      <c r="L924" t="s">
        <v>1928</v>
      </c>
    </row>
    <row r="925" spans="11:12" x14ac:dyDescent="0.35">
      <c r="K925" s="5" t="s">
        <v>1002</v>
      </c>
      <c r="L925" t="s">
        <v>1929</v>
      </c>
    </row>
    <row r="926" spans="11:12" x14ac:dyDescent="0.35">
      <c r="K926" s="5" t="s">
        <v>1002</v>
      </c>
      <c r="L926" t="s">
        <v>1930</v>
      </c>
    </row>
    <row r="927" spans="11:12" x14ac:dyDescent="0.35">
      <c r="K927" s="5" t="s">
        <v>1002</v>
      </c>
      <c r="L927" t="s">
        <v>1931</v>
      </c>
    </row>
    <row r="928" spans="11:12" x14ac:dyDescent="0.35">
      <c r="K928" s="5" t="s">
        <v>1002</v>
      </c>
      <c r="L928" t="s">
        <v>1932</v>
      </c>
    </row>
    <row r="929" spans="11:12" x14ac:dyDescent="0.35">
      <c r="K929" s="5" t="s">
        <v>1002</v>
      </c>
      <c r="L929" t="s">
        <v>1933</v>
      </c>
    </row>
    <row r="930" spans="11:12" x14ac:dyDescent="0.35">
      <c r="K930" s="5" t="s">
        <v>1002</v>
      </c>
      <c r="L930" t="s">
        <v>1934</v>
      </c>
    </row>
    <row r="931" spans="11:12" x14ac:dyDescent="0.35">
      <c r="K931" s="5" t="s">
        <v>1002</v>
      </c>
      <c r="L931" t="s">
        <v>1935</v>
      </c>
    </row>
    <row r="932" spans="11:12" x14ac:dyDescent="0.35">
      <c r="K932" s="5" t="s">
        <v>1002</v>
      </c>
      <c r="L932" t="s">
        <v>1936</v>
      </c>
    </row>
    <row r="933" spans="11:12" x14ac:dyDescent="0.35">
      <c r="K933" s="5" t="s">
        <v>1002</v>
      </c>
      <c r="L933" t="s">
        <v>1937</v>
      </c>
    </row>
    <row r="934" spans="11:12" x14ac:dyDescent="0.35">
      <c r="K934" s="5" t="s">
        <v>1002</v>
      </c>
      <c r="L934" t="s">
        <v>1938</v>
      </c>
    </row>
    <row r="935" spans="11:12" x14ac:dyDescent="0.35">
      <c r="K935" s="5" t="s">
        <v>1002</v>
      </c>
      <c r="L935" t="s">
        <v>1939</v>
      </c>
    </row>
    <row r="936" spans="11:12" x14ac:dyDescent="0.35">
      <c r="K936" s="5" t="s">
        <v>1002</v>
      </c>
      <c r="L936" t="s">
        <v>1940</v>
      </c>
    </row>
    <row r="937" spans="11:12" x14ac:dyDescent="0.35">
      <c r="K937" s="5" t="s">
        <v>1002</v>
      </c>
      <c r="L937" t="s">
        <v>1941</v>
      </c>
    </row>
    <row r="938" spans="11:12" x14ac:dyDescent="0.35">
      <c r="K938" s="5" t="s">
        <v>1002</v>
      </c>
      <c r="L938" t="s">
        <v>1942</v>
      </c>
    </row>
    <row r="939" spans="11:12" x14ac:dyDescent="0.35">
      <c r="K939" s="5" t="s">
        <v>1002</v>
      </c>
      <c r="L939" t="s">
        <v>1943</v>
      </c>
    </row>
    <row r="940" spans="11:12" x14ac:dyDescent="0.35">
      <c r="K940" s="5" t="s">
        <v>1002</v>
      </c>
      <c r="L940" t="s">
        <v>1944</v>
      </c>
    </row>
    <row r="941" spans="11:12" x14ac:dyDescent="0.35">
      <c r="K941" s="5" t="s">
        <v>1002</v>
      </c>
      <c r="L941" t="s">
        <v>1945</v>
      </c>
    </row>
    <row r="942" spans="11:12" x14ac:dyDescent="0.35">
      <c r="K942" s="5" t="s">
        <v>1002</v>
      </c>
      <c r="L942" t="s">
        <v>1946</v>
      </c>
    </row>
    <row r="943" spans="11:12" x14ac:dyDescent="0.35">
      <c r="K943" s="5" t="s">
        <v>1002</v>
      </c>
      <c r="L943" t="s">
        <v>1947</v>
      </c>
    </row>
    <row r="944" spans="11:12" x14ac:dyDescent="0.35">
      <c r="K944" s="5" t="s">
        <v>1002</v>
      </c>
      <c r="L944" t="s">
        <v>1948</v>
      </c>
    </row>
    <row r="945" spans="11:12" x14ac:dyDescent="0.35">
      <c r="K945" s="5" t="s">
        <v>1002</v>
      </c>
      <c r="L945" t="s">
        <v>1949</v>
      </c>
    </row>
    <row r="946" spans="11:12" x14ac:dyDescent="0.35">
      <c r="K946" s="5" t="s">
        <v>1002</v>
      </c>
      <c r="L946" t="s">
        <v>1950</v>
      </c>
    </row>
    <row r="947" spans="11:12" x14ac:dyDescent="0.35">
      <c r="K947" s="5" t="s">
        <v>1002</v>
      </c>
      <c r="L947" t="s">
        <v>1951</v>
      </c>
    </row>
    <row r="948" spans="11:12" x14ac:dyDescent="0.35">
      <c r="K948" s="5" t="s">
        <v>1002</v>
      </c>
      <c r="L948" t="s">
        <v>1952</v>
      </c>
    </row>
    <row r="949" spans="11:12" x14ac:dyDescent="0.35">
      <c r="K949" s="5" t="s">
        <v>1002</v>
      </c>
      <c r="L949" t="s">
        <v>1953</v>
      </c>
    </row>
    <row r="950" spans="11:12" x14ac:dyDescent="0.35">
      <c r="K950" s="5" t="s">
        <v>1002</v>
      </c>
      <c r="L950" t="s">
        <v>1954</v>
      </c>
    </row>
    <row r="951" spans="11:12" x14ac:dyDescent="0.35">
      <c r="K951" s="5" t="s">
        <v>1002</v>
      </c>
      <c r="L951" t="s">
        <v>1955</v>
      </c>
    </row>
    <row r="952" spans="11:12" x14ac:dyDescent="0.35">
      <c r="K952" s="5" t="s">
        <v>1002</v>
      </c>
      <c r="L952" t="s">
        <v>1956</v>
      </c>
    </row>
    <row r="953" spans="11:12" x14ac:dyDescent="0.35">
      <c r="K953" s="5" t="s">
        <v>1002</v>
      </c>
      <c r="L953" t="s">
        <v>1957</v>
      </c>
    </row>
    <row r="954" spans="11:12" x14ac:dyDescent="0.35">
      <c r="K954" s="5" t="s">
        <v>1002</v>
      </c>
      <c r="L954" t="s">
        <v>1958</v>
      </c>
    </row>
    <row r="955" spans="11:12" x14ac:dyDescent="0.35">
      <c r="K955" s="5" t="s">
        <v>1002</v>
      </c>
      <c r="L955" t="s">
        <v>1959</v>
      </c>
    </row>
    <row r="956" spans="11:12" x14ac:dyDescent="0.35">
      <c r="K956" s="5" t="s">
        <v>1002</v>
      </c>
      <c r="L956" t="s">
        <v>1960</v>
      </c>
    </row>
    <row r="957" spans="11:12" x14ac:dyDescent="0.35">
      <c r="K957" s="5" t="s">
        <v>1002</v>
      </c>
      <c r="L957" t="s">
        <v>1961</v>
      </c>
    </row>
    <row r="958" spans="11:12" x14ac:dyDescent="0.35">
      <c r="K958" s="5" t="s">
        <v>1002</v>
      </c>
      <c r="L958" t="s">
        <v>1962</v>
      </c>
    </row>
    <row r="959" spans="11:12" x14ac:dyDescent="0.35">
      <c r="K959" s="5" t="s">
        <v>1002</v>
      </c>
      <c r="L959" t="s">
        <v>1963</v>
      </c>
    </row>
    <row r="960" spans="11:12" x14ac:dyDescent="0.35">
      <c r="K960" s="5" t="s">
        <v>1002</v>
      </c>
      <c r="L960" t="s">
        <v>1964</v>
      </c>
    </row>
    <row r="961" spans="11:12" x14ac:dyDescent="0.35">
      <c r="K961" s="5" t="s">
        <v>1002</v>
      </c>
      <c r="L961" t="s">
        <v>1965</v>
      </c>
    </row>
    <row r="962" spans="11:12" x14ac:dyDescent="0.35">
      <c r="K962" s="5" t="s">
        <v>1002</v>
      </c>
      <c r="L962" t="s">
        <v>1966</v>
      </c>
    </row>
    <row r="963" spans="11:12" x14ac:dyDescent="0.35">
      <c r="K963" s="5" t="s">
        <v>1002</v>
      </c>
      <c r="L963" t="s">
        <v>1967</v>
      </c>
    </row>
    <row r="964" spans="11:12" x14ac:dyDescent="0.35">
      <c r="K964" s="5" t="s">
        <v>1002</v>
      </c>
      <c r="L964" t="s">
        <v>1968</v>
      </c>
    </row>
    <row r="965" spans="11:12" x14ac:dyDescent="0.35">
      <c r="K965" s="5" t="s">
        <v>1002</v>
      </c>
      <c r="L965" t="s">
        <v>1969</v>
      </c>
    </row>
    <row r="966" spans="11:12" x14ac:dyDescent="0.35">
      <c r="K966" s="5" t="s">
        <v>1002</v>
      </c>
      <c r="L966" t="s">
        <v>1970</v>
      </c>
    </row>
    <row r="967" spans="11:12" x14ac:dyDescent="0.35">
      <c r="K967" s="5" t="s">
        <v>1002</v>
      </c>
      <c r="L967" t="s">
        <v>1971</v>
      </c>
    </row>
    <row r="968" spans="11:12" x14ac:dyDescent="0.35">
      <c r="K968" s="5" t="s">
        <v>1002</v>
      </c>
      <c r="L968" t="s">
        <v>1972</v>
      </c>
    </row>
    <row r="969" spans="11:12" x14ac:dyDescent="0.35">
      <c r="K969" s="5" t="s">
        <v>1002</v>
      </c>
      <c r="L969" t="s">
        <v>1973</v>
      </c>
    </row>
    <row r="970" spans="11:12" x14ac:dyDescent="0.35">
      <c r="K970" s="5" t="s">
        <v>1002</v>
      </c>
      <c r="L970" t="s">
        <v>1974</v>
      </c>
    </row>
    <row r="971" spans="11:12" x14ac:dyDescent="0.35">
      <c r="K971" s="5" t="s">
        <v>1002</v>
      </c>
      <c r="L971" t="s">
        <v>1975</v>
      </c>
    </row>
    <row r="972" spans="11:12" x14ac:dyDescent="0.35">
      <c r="K972" s="5" t="s">
        <v>1002</v>
      </c>
      <c r="L972" t="s">
        <v>1976</v>
      </c>
    </row>
    <row r="973" spans="11:12" x14ac:dyDescent="0.35">
      <c r="K973" s="5" t="s">
        <v>1002</v>
      </c>
      <c r="L973" t="s">
        <v>1977</v>
      </c>
    </row>
    <row r="974" spans="11:12" x14ac:dyDescent="0.35">
      <c r="K974" s="5" t="s">
        <v>1002</v>
      </c>
      <c r="L974" t="s">
        <v>1978</v>
      </c>
    </row>
    <row r="975" spans="11:12" x14ac:dyDescent="0.35">
      <c r="K975" s="5" t="s">
        <v>1002</v>
      </c>
      <c r="L975" t="s">
        <v>1979</v>
      </c>
    </row>
    <row r="976" spans="11:12" x14ac:dyDescent="0.35">
      <c r="K976" s="5" t="s">
        <v>1002</v>
      </c>
      <c r="L976" t="s">
        <v>1980</v>
      </c>
    </row>
    <row r="977" spans="11:12" x14ac:dyDescent="0.35">
      <c r="K977" s="5" t="s">
        <v>1002</v>
      </c>
      <c r="L977" t="s">
        <v>1981</v>
      </c>
    </row>
    <row r="978" spans="11:12" x14ac:dyDescent="0.35">
      <c r="K978" s="5" t="s">
        <v>1002</v>
      </c>
      <c r="L978" t="s">
        <v>1982</v>
      </c>
    </row>
    <row r="979" spans="11:12" x14ac:dyDescent="0.35">
      <c r="K979" s="5" t="s">
        <v>1002</v>
      </c>
      <c r="L979" t="s">
        <v>1983</v>
      </c>
    </row>
    <row r="980" spans="11:12" x14ac:dyDescent="0.35">
      <c r="K980" s="5" t="s">
        <v>1002</v>
      </c>
      <c r="L980" t="s">
        <v>1984</v>
      </c>
    </row>
    <row r="981" spans="11:12" x14ac:dyDescent="0.35">
      <c r="K981" s="5" t="s">
        <v>1002</v>
      </c>
      <c r="L981" t="s">
        <v>1985</v>
      </c>
    </row>
    <row r="982" spans="11:12" x14ac:dyDescent="0.35">
      <c r="K982" s="5" t="s">
        <v>1002</v>
      </c>
      <c r="L982" t="s">
        <v>1986</v>
      </c>
    </row>
    <row r="983" spans="11:12" x14ac:dyDescent="0.35">
      <c r="K983" s="5" t="s">
        <v>1002</v>
      </c>
      <c r="L983" t="s">
        <v>1987</v>
      </c>
    </row>
    <row r="984" spans="11:12" x14ac:dyDescent="0.35">
      <c r="K984" s="5" t="s">
        <v>1002</v>
      </c>
      <c r="L984" t="s">
        <v>1988</v>
      </c>
    </row>
    <row r="985" spans="11:12" x14ac:dyDescent="0.35">
      <c r="K985" s="5" t="s">
        <v>1002</v>
      </c>
      <c r="L985" t="s">
        <v>1989</v>
      </c>
    </row>
    <row r="986" spans="11:12" x14ac:dyDescent="0.35">
      <c r="K986" s="5" t="s">
        <v>1002</v>
      </c>
      <c r="L986" t="s">
        <v>1990</v>
      </c>
    </row>
    <row r="987" spans="11:12" x14ac:dyDescent="0.35">
      <c r="K987" s="5" t="s">
        <v>1002</v>
      </c>
      <c r="L987" t="s">
        <v>1991</v>
      </c>
    </row>
    <row r="988" spans="11:12" x14ac:dyDescent="0.35">
      <c r="K988" s="5" t="s">
        <v>1002</v>
      </c>
      <c r="L988" t="s">
        <v>1992</v>
      </c>
    </row>
    <row r="989" spans="11:12" x14ac:dyDescent="0.35">
      <c r="K989" s="5" t="s">
        <v>1002</v>
      </c>
      <c r="L989" t="s">
        <v>1993</v>
      </c>
    </row>
    <row r="990" spans="11:12" x14ac:dyDescent="0.35">
      <c r="K990" s="5" t="s">
        <v>1002</v>
      </c>
      <c r="L990" t="s">
        <v>1994</v>
      </c>
    </row>
    <row r="991" spans="11:12" x14ac:dyDescent="0.35">
      <c r="K991" s="5" t="s">
        <v>1002</v>
      </c>
      <c r="L991" t="s">
        <v>1995</v>
      </c>
    </row>
    <row r="992" spans="11:12" x14ac:dyDescent="0.35">
      <c r="K992" s="5" t="s">
        <v>1002</v>
      </c>
      <c r="L992" t="s">
        <v>1996</v>
      </c>
    </row>
    <row r="993" spans="11:12" x14ac:dyDescent="0.35">
      <c r="K993" s="5" t="s">
        <v>1002</v>
      </c>
      <c r="L993" t="s">
        <v>1997</v>
      </c>
    </row>
    <row r="994" spans="11:12" x14ac:dyDescent="0.35">
      <c r="K994" s="5" t="s">
        <v>1002</v>
      </c>
      <c r="L994" t="s">
        <v>1998</v>
      </c>
    </row>
    <row r="995" spans="11:12" x14ac:dyDescent="0.35">
      <c r="K995" s="5" t="s">
        <v>1002</v>
      </c>
      <c r="L995" t="s">
        <v>1999</v>
      </c>
    </row>
    <row r="996" spans="11:12" x14ac:dyDescent="0.35">
      <c r="K996" s="5" t="s">
        <v>1002</v>
      </c>
      <c r="L996" t="s">
        <v>2000</v>
      </c>
    </row>
    <row r="997" spans="11:12" x14ac:dyDescent="0.35">
      <c r="K997" s="5" t="s">
        <v>1002</v>
      </c>
      <c r="L997" t="s">
        <v>2001</v>
      </c>
    </row>
    <row r="998" spans="11:12" x14ac:dyDescent="0.35">
      <c r="K998" s="5" t="s">
        <v>1002</v>
      </c>
      <c r="L998" t="s">
        <v>2002</v>
      </c>
    </row>
    <row r="999" spans="11:12" x14ac:dyDescent="0.35">
      <c r="K999" s="5" t="s">
        <v>1002</v>
      </c>
      <c r="L999" t="s">
        <v>2003</v>
      </c>
    </row>
    <row r="1000" spans="11:12" x14ac:dyDescent="0.35">
      <c r="K1000" s="5" t="s">
        <v>1002</v>
      </c>
      <c r="L1000" t="s">
        <v>2004</v>
      </c>
    </row>
    <row r="1001" spans="11:12" x14ac:dyDescent="0.35">
      <c r="K1001" s="5" t="s">
        <v>1002</v>
      </c>
      <c r="L1001" t="s">
        <v>2005</v>
      </c>
    </row>
    <row r="1002" spans="11:12" x14ac:dyDescent="0.35">
      <c r="K1002" s="5" t="s">
        <v>1002</v>
      </c>
      <c r="L1002" t="s">
        <v>2006</v>
      </c>
    </row>
    <row r="1003" spans="11:12" x14ac:dyDescent="0.35">
      <c r="K1003" s="5" t="s">
        <v>1002</v>
      </c>
      <c r="L1003" t="s">
        <v>2007</v>
      </c>
    </row>
    <row r="1004" spans="11:12" x14ac:dyDescent="0.35">
      <c r="K1004" s="5" t="s">
        <v>1002</v>
      </c>
      <c r="L1004" t="s">
        <v>2008</v>
      </c>
    </row>
    <row r="1005" spans="11:12" x14ac:dyDescent="0.35">
      <c r="K1005" s="5" t="s">
        <v>1002</v>
      </c>
      <c r="L1005" t="s">
        <v>2009</v>
      </c>
    </row>
    <row r="1006" spans="11:12" x14ac:dyDescent="0.35">
      <c r="K1006" s="5" t="s">
        <v>1002</v>
      </c>
      <c r="L1006" t="s">
        <v>2010</v>
      </c>
    </row>
    <row r="1007" spans="11:12" x14ac:dyDescent="0.35">
      <c r="K1007" s="5" t="s">
        <v>1002</v>
      </c>
      <c r="L1007" t="s">
        <v>2011</v>
      </c>
    </row>
    <row r="1008" spans="11:12" x14ac:dyDescent="0.35">
      <c r="K1008" s="5" t="s">
        <v>1002</v>
      </c>
      <c r="L1008" t="s">
        <v>2012</v>
      </c>
    </row>
    <row r="1009" spans="11:12" x14ac:dyDescent="0.35">
      <c r="K1009" s="5" t="s">
        <v>1002</v>
      </c>
      <c r="L1009" t="s">
        <v>2013</v>
      </c>
    </row>
    <row r="1010" spans="11:12" x14ac:dyDescent="0.35">
      <c r="K1010" s="5" t="s">
        <v>1002</v>
      </c>
      <c r="L1010" t="s">
        <v>2014</v>
      </c>
    </row>
    <row r="1011" spans="11:12" x14ac:dyDescent="0.35">
      <c r="K1011" s="5" t="s">
        <v>1002</v>
      </c>
      <c r="L1011" t="s">
        <v>2015</v>
      </c>
    </row>
    <row r="1012" spans="11:12" x14ac:dyDescent="0.35">
      <c r="K1012" s="5" t="s">
        <v>1002</v>
      </c>
      <c r="L1012" t="s">
        <v>2016</v>
      </c>
    </row>
    <row r="1013" spans="11:12" x14ac:dyDescent="0.35">
      <c r="K1013" s="5" t="s">
        <v>1002</v>
      </c>
      <c r="L1013" t="s">
        <v>2017</v>
      </c>
    </row>
    <row r="1014" spans="11:12" x14ac:dyDescent="0.35">
      <c r="K1014" s="5" t="s">
        <v>1002</v>
      </c>
      <c r="L1014" t="s">
        <v>2018</v>
      </c>
    </row>
    <row r="1015" spans="11:12" x14ac:dyDescent="0.35">
      <c r="K1015" s="5" t="s">
        <v>1002</v>
      </c>
      <c r="L1015" t="s">
        <v>2019</v>
      </c>
    </row>
    <row r="1016" spans="11:12" x14ac:dyDescent="0.35">
      <c r="K1016" s="5" t="s">
        <v>1002</v>
      </c>
      <c r="L1016" t="s">
        <v>2020</v>
      </c>
    </row>
    <row r="1017" spans="11:12" x14ac:dyDescent="0.35">
      <c r="K1017" s="5" t="s">
        <v>1002</v>
      </c>
      <c r="L1017" t="s">
        <v>2021</v>
      </c>
    </row>
    <row r="1018" spans="11:12" x14ac:dyDescent="0.35">
      <c r="K1018" s="5" t="s">
        <v>1002</v>
      </c>
      <c r="L1018" t="s">
        <v>2022</v>
      </c>
    </row>
    <row r="1019" spans="11:12" x14ac:dyDescent="0.35">
      <c r="K1019" s="5" t="s">
        <v>1002</v>
      </c>
      <c r="L1019" t="s">
        <v>2023</v>
      </c>
    </row>
    <row r="1020" spans="11:12" x14ac:dyDescent="0.35">
      <c r="K1020" s="5" t="s">
        <v>1002</v>
      </c>
      <c r="L1020" t="s">
        <v>2024</v>
      </c>
    </row>
    <row r="1021" spans="11:12" x14ac:dyDescent="0.35">
      <c r="K1021" s="5" t="s">
        <v>1002</v>
      </c>
      <c r="L1021" t="s">
        <v>2025</v>
      </c>
    </row>
    <row r="1022" spans="11:12" x14ac:dyDescent="0.35">
      <c r="K1022" s="5" t="s">
        <v>1002</v>
      </c>
      <c r="L1022" t="s">
        <v>2026</v>
      </c>
    </row>
    <row r="1023" spans="11:12" x14ac:dyDescent="0.35">
      <c r="K1023" s="5" t="s">
        <v>1002</v>
      </c>
      <c r="L1023" t="s">
        <v>2027</v>
      </c>
    </row>
    <row r="1024" spans="11:12" x14ac:dyDescent="0.35">
      <c r="K1024" s="5" t="s">
        <v>1002</v>
      </c>
      <c r="L1024" t="s">
        <v>2028</v>
      </c>
    </row>
    <row r="1025" spans="11:12" x14ac:dyDescent="0.35">
      <c r="K1025" s="5" t="s">
        <v>1002</v>
      </c>
      <c r="L1025" t="s">
        <v>2029</v>
      </c>
    </row>
    <row r="1026" spans="11:12" x14ac:dyDescent="0.35">
      <c r="K1026" s="5" t="s">
        <v>1002</v>
      </c>
      <c r="L1026" t="s">
        <v>2030</v>
      </c>
    </row>
    <row r="1027" spans="11:12" x14ac:dyDescent="0.35">
      <c r="K1027" s="5" t="s">
        <v>1002</v>
      </c>
      <c r="L1027" t="s">
        <v>2031</v>
      </c>
    </row>
    <row r="1028" spans="11:12" x14ac:dyDescent="0.35">
      <c r="K1028" s="5" t="s">
        <v>1002</v>
      </c>
      <c r="L1028" t="s">
        <v>2032</v>
      </c>
    </row>
    <row r="1029" spans="11:12" x14ac:dyDescent="0.35">
      <c r="K1029" s="5" t="s">
        <v>1002</v>
      </c>
      <c r="L1029" t="s">
        <v>2033</v>
      </c>
    </row>
    <row r="1030" spans="11:12" x14ac:dyDescent="0.35">
      <c r="K1030" s="5" t="s">
        <v>1002</v>
      </c>
      <c r="L1030" t="s">
        <v>2034</v>
      </c>
    </row>
    <row r="1031" spans="11:12" x14ac:dyDescent="0.35">
      <c r="K1031" s="5" t="s">
        <v>1002</v>
      </c>
      <c r="L1031" t="s">
        <v>2035</v>
      </c>
    </row>
    <row r="1032" spans="11:12" x14ac:dyDescent="0.35">
      <c r="K1032" s="5" t="s">
        <v>1002</v>
      </c>
      <c r="L1032" t="s">
        <v>2036</v>
      </c>
    </row>
    <row r="1033" spans="11:12" x14ac:dyDescent="0.35">
      <c r="K1033" s="5" t="s">
        <v>1002</v>
      </c>
      <c r="L1033" t="s">
        <v>2037</v>
      </c>
    </row>
    <row r="1034" spans="11:12" x14ac:dyDescent="0.35">
      <c r="K1034" s="5" t="s">
        <v>1002</v>
      </c>
      <c r="L1034" t="s">
        <v>2038</v>
      </c>
    </row>
    <row r="1035" spans="11:12" x14ac:dyDescent="0.35">
      <c r="K1035" s="5" t="s">
        <v>1002</v>
      </c>
      <c r="L1035" t="s">
        <v>2039</v>
      </c>
    </row>
    <row r="1036" spans="11:12" x14ac:dyDescent="0.35">
      <c r="K1036" s="5" t="s">
        <v>1002</v>
      </c>
      <c r="L1036" t="s">
        <v>2040</v>
      </c>
    </row>
    <row r="1037" spans="11:12" x14ac:dyDescent="0.35">
      <c r="K1037" s="5" t="s">
        <v>1002</v>
      </c>
      <c r="L1037" t="s">
        <v>2041</v>
      </c>
    </row>
    <row r="1038" spans="11:12" x14ac:dyDescent="0.35">
      <c r="K1038" s="5" t="s">
        <v>1002</v>
      </c>
      <c r="L1038" t="s">
        <v>2042</v>
      </c>
    </row>
    <row r="1039" spans="11:12" x14ac:dyDescent="0.35">
      <c r="K1039" s="5" t="s">
        <v>1002</v>
      </c>
      <c r="L1039" t="s">
        <v>2043</v>
      </c>
    </row>
    <row r="1040" spans="11:12" x14ac:dyDescent="0.35">
      <c r="K1040" s="5" t="s">
        <v>1002</v>
      </c>
      <c r="L1040" t="s">
        <v>2044</v>
      </c>
    </row>
    <row r="1041" spans="11:12" x14ac:dyDescent="0.35">
      <c r="K1041" s="5" t="s">
        <v>1002</v>
      </c>
      <c r="L1041" t="s">
        <v>2045</v>
      </c>
    </row>
    <row r="1042" spans="11:12" x14ac:dyDescent="0.35">
      <c r="K1042" s="5" t="s">
        <v>1002</v>
      </c>
      <c r="L1042" t="s">
        <v>2046</v>
      </c>
    </row>
    <row r="1043" spans="11:12" x14ac:dyDescent="0.35">
      <c r="K1043" s="5" t="s">
        <v>1002</v>
      </c>
      <c r="L1043" t="s">
        <v>2047</v>
      </c>
    </row>
    <row r="1044" spans="11:12" x14ac:dyDescent="0.35">
      <c r="K1044" s="5" t="s">
        <v>1002</v>
      </c>
      <c r="L1044" t="s">
        <v>2048</v>
      </c>
    </row>
    <row r="1045" spans="11:12" x14ac:dyDescent="0.35">
      <c r="K1045" s="5" t="s">
        <v>1002</v>
      </c>
      <c r="L1045" t="s">
        <v>2049</v>
      </c>
    </row>
    <row r="1046" spans="11:12" x14ac:dyDescent="0.35">
      <c r="K1046" s="5" t="s">
        <v>1002</v>
      </c>
      <c r="L1046" t="s">
        <v>2050</v>
      </c>
    </row>
    <row r="1047" spans="11:12" x14ac:dyDescent="0.35">
      <c r="K1047" s="5" t="s">
        <v>1002</v>
      </c>
      <c r="L1047" t="s">
        <v>2051</v>
      </c>
    </row>
    <row r="1048" spans="11:12" x14ac:dyDescent="0.35">
      <c r="K1048" s="5" t="s">
        <v>1002</v>
      </c>
      <c r="L1048" t="s">
        <v>2052</v>
      </c>
    </row>
    <row r="1049" spans="11:12" x14ac:dyDescent="0.35">
      <c r="K1049" s="5" t="s">
        <v>1002</v>
      </c>
      <c r="L1049" t="s">
        <v>2053</v>
      </c>
    </row>
    <row r="1050" spans="11:12" x14ac:dyDescent="0.35">
      <c r="K1050" s="5" t="s">
        <v>1002</v>
      </c>
      <c r="L1050" t="s">
        <v>2054</v>
      </c>
    </row>
    <row r="1051" spans="11:12" x14ac:dyDescent="0.35">
      <c r="K1051" s="5" t="s">
        <v>1002</v>
      </c>
      <c r="L1051" t="s">
        <v>2055</v>
      </c>
    </row>
    <row r="1052" spans="11:12" x14ac:dyDescent="0.35">
      <c r="K1052" s="5" t="s">
        <v>1002</v>
      </c>
      <c r="L1052" t="s">
        <v>2056</v>
      </c>
    </row>
    <row r="1053" spans="11:12" x14ac:dyDescent="0.35">
      <c r="K1053" s="5" t="s">
        <v>1002</v>
      </c>
      <c r="L1053" t="s">
        <v>2057</v>
      </c>
    </row>
    <row r="1054" spans="11:12" x14ac:dyDescent="0.35">
      <c r="K1054" s="5" t="s">
        <v>1002</v>
      </c>
      <c r="L1054" t="s">
        <v>2058</v>
      </c>
    </row>
    <row r="1055" spans="11:12" x14ac:dyDescent="0.35">
      <c r="K1055" s="5" t="s">
        <v>1002</v>
      </c>
      <c r="L1055" t="s">
        <v>2059</v>
      </c>
    </row>
    <row r="1056" spans="11:12" x14ac:dyDescent="0.35">
      <c r="K1056" s="5" t="s">
        <v>1002</v>
      </c>
      <c r="L1056" t="s">
        <v>2060</v>
      </c>
    </row>
    <row r="1057" spans="11:12" x14ac:dyDescent="0.35">
      <c r="K1057" s="5" t="s">
        <v>1002</v>
      </c>
      <c r="L1057" t="s">
        <v>2061</v>
      </c>
    </row>
    <row r="1058" spans="11:12" x14ac:dyDescent="0.35">
      <c r="K1058" s="5" t="s">
        <v>1002</v>
      </c>
      <c r="L1058" t="s">
        <v>2062</v>
      </c>
    </row>
    <row r="1059" spans="11:12" x14ac:dyDescent="0.35">
      <c r="K1059" s="5" t="s">
        <v>1002</v>
      </c>
      <c r="L1059" t="s">
        <v>2063</v>
      </c>
    </row>
    <row r="1060" spans="11:12" x14ac:dyDescent="0.35">
      <c r="K1060" s="5" t="s">
        <v>1002</v>
      </c>
      <c r="L1060" t="s">
        <v>2064</v>
      </c>
    </row>
    <row r="1061" spans="11:12" x14ac:dyDescent="0.35">
      <c r="K1061" s="5" t="s">
        <v>1002</v>
      </c>
      <c r="L1061" t="s">
        <v>2065</v>
      </c>
    </row>
    <row r="1062" spans="11:12" x14ac:dyDescent="0.35">
      <c r="K1062" s="5" t="s">
        <v>1002</v>
      </c>
      <c r="L1062" t="s">
        <v>2066</v>
      </c>
    </row>
    <row r="1063" spans="11:12" x14ac:dyDescent="0.35">
      <c r="K1063" s="5" t="s">
        <v>1002</v>
      </c>
      <c r="L1063" t="s">
        <v>2067</v>
      </c>
    </row>
    <row r="1064" spans="11:12" x14ac:dyDescent="0.35">
      <c r="K1064" s="5" t="s">
        <v>1002</v>
      </c>
      <c r="L1064" t="s">
        <v>2068</v>
      </c>
    </row>
    <row r="1065" spans="11:12" x14ac:dyDescent="0.35">
      <c r="K1065" s="5" t="s">
        <v>1002</v>
      </c>
      <c r="L1065" t="s">
        <v>2069</v>
      </c>
    </row>
    <row r="1066" spans="11:12" x14ac:dyDescent="0.35">
      <c r="K1066" s="5" t="s">
        <v>1002</v>
      </c>
      <c r="L1066" t="s">
        <v>2070</v>
      </c>
    </row>
    <row r="1067" spans="11:12" x14ac:dyDescent="0.35">
      <c r="K1067" s="5" t="s">
        <v>1002</v>
      </c>
      <c r="L1067" t="s">
        <v>2071</v>
      </c>
    </row>
    <row r="1068" spans="11:12" x14ac:dyDescent="0.35">
      <c r="K1068" s="5" t="s">
        <v>1002</v>
      </c>
      <c r="L1068" t="s">
        <v>2072</v>
      </c>
    </row>
    <row r="1069" spans="11:12" x14ac:dyDescent="0.35">
      <c r="K1069" s="5" t="s">
        <v>1002</v>
      </c>
      <c r="L1069" t="s">
        <v>2073</v>
      </c>
    </row>
    <row r="1070" spans="11:12" x14ac:dyDescent="0.35">
      <c r="K1070" s="5" t="s">
        <v>1002</v>
      </c>
      <c r="L1070" t="s">
        <v>2074</v>
      </c>
    </row>
    <row r="1071" spans="11:12" x14ac:dyDescent="0.35">
      <c r="K1071" s="5" t="s">
        <v>1002</v>
      </c>
      <c r="L1071" t="s">
        <v>2075</v>
      </c>
    </row>
    <row r="1072" spans="11:12" x14ac:dyDescent="0.35">
      <c r="K1072" s="5" t="s">
        <v>1002</v>
      </c>
      <c r="L1072" t="s">
        <v>2076</v>
      </c>
    </row>
    <row r="1073" spans="11:12" x14ac:dyDescent="0.35">
      <c r="K1073" s="5" t="s">
        <v>1002</v>
      </c>
      <c r="L1073" t="s">
        <v>2077</v>
      </c>
    </row>
    <row r="1074" spans="11:12" x14ac:dyDescent="0.35">
      <c r="K1074" s="5" t="s">
        <v>1002</v>
      </c>
      <c r="L1074" t="s">
        <v>2078</v>
      </c>
    </row>
    <row r="1075" spans="11:12" x14ac:dyDescent="0.35">
      <c r="K1075" s="5" t="s">
        <v>1002</v>
      </c>
      <c r="L1075" t="s">
        <v>2079</v>
      </c>
    </row>
    <row r="1076" spans="11:12" x14ac:dyDescent="0.35">
      <c r="K1076" s="5" t="s">
        <v>1002</v>
      </c>
      <c r="L1076" t="s">
        <v>2080</v>
      </c>
    </row>
    <row r="1077" spans="11:12" x14ac:dyDescent="0.35">
      <c r="K1077" s="5" t="s">
        <v>1002</v>
      </c>
      <c r="L1077" t="s">
        <v>2081</v>
      </c>
    </row>
    <row r="1078" spans="11:12" x14ac:dyDescent="0.35">
      <c r="K1078" s="5" t="s">
        <v>1002</v>
      </c>
      <c r="L1078" t="s">
        <v>2082</v>
      </c>
    </row>
    <row r="1079" spans="11:12" x14ac:dyDescent="0.35">
      <c r="K1079" s="5" t="s">
        <v>1002</v>
      </c>
      <c r="L1079" t="s">
        <v>2083</v>
      </c>
    </row>
    <row r="1080" spans="11:12" x14ac:dyDescent="0.35">
      <c r="K1080" s="5" t="s">
        <v>1002</v>
      </c>
      <c r="L1080" t="s">
        <v>2084</v>
      </c>
    </row>
    <row r="1081" spans="11:12" x14ac:dyDescent="0.35">
      <c r="K1081" s="5" t="s">
        <v>1002</v>
      </c>
      <c r="L1081" t="s">
        <v>2085</v>
      </c>
    </row>
    <row r="1082" spans="11:12" x14ac:dyDescent="0.35">
      <c r="K1082" s="5" t="s">
        <v>1002</v>
      </c>
      <c r="L1082" t="s">
        <v>2086</v>
      </c>
    </row>
    <row r="1083" spans="11:12" x14ac:dyDescent="0.35">
      <c r="K1083" s="5" t="s">
        <v>1002</v>
      </c>
      <c r="L1083" t="s">
        <v>2087</v>
      </c>
    </row>
    <row r="1084" spans="11:12" x14ac:dyDescent="0.35">
      <c r="K1084" s="5" t="s">
        <v>1002</v>
      </c>
      <c r="L1084" t="s">
        <v>2088</v>
      </c>
    </row>
    <row r="1085" spans="11:12" x14ac:dyDescent="0.35">
      <c r="K1085" s="5" t="s">
        <v>1002</v>
      </c>
      <c r="L1085" t="s">
        <v>2089</v>
      </c>
    </row>
    <row r="1086" spans="11:12" x14ac:dyDescent="0.35">
      <c r="K1086" s="5" t="s">
        <v>1002</v>
      </c>
      <c r="L1086" t="s">
        <v>2090</v>
      </c>
    </row>
    <row r="1087" spans="11:12" x14ac:dyDescent="0.35">
      <c r="K1087" s="5" t="s">
        <v>1002</v>
      </c>
      <c r="L1087" t="s">
        <v>2091</v>
      </c>
    </row>
    <row r="1088" spans="11:12" x14ac:dyDescent="0.35">
      <c r="K1088" s="5" t="s">
        <v>1002</v>
      </c>
      <c r="L1088" t="s">
        <v>2092</v>
      </c>
    </row>
    <row r="1089" spans="11:12" x14ac:dyDescent="0.35">
      <c r="K1089" s="5" t="s">
        <v>1002</v>
      </c>
      <c r="L1089" t="s">
        <v>2093</v>
      </c>
    </row>
    <row r="1090" spans="11:12" x14ac:dyDescent="0.35">
      <c r="K1090" s="5" t="s">
        <v>1002</v>
      </c>
      <c r="L1090" t="s">
        <v>2094</v>
      </c>
    </row>
    <row r="1091" spans="11:12" x14ac:dyDescent="0.35">
      <c r="K1091" s="5" t="s">
        <v>1002</v>
      </c>
      <c r="L1091" t="s">
        <v>2095</v>
      </c>
    </row>
    <row r="1092" spans="11:12" x14ac:dyDescent="0.35">
      <c r="K1092" s="5" t="s">
        <v>1002</v>
      </c>
      <c r="L1092" t="s">
        <v>2096</v>
      </c>
    </row>
    <row r="1093" spans="11:12" x14ac:dyDescent="0.35">
      <c r="K1093" s="5" t="s">
        <v>1002</v>
      </c>
      <c r="L1093" t="s">
        <v>2097</v>
      </c>
    </row>
    <row r="1094" spans="11:12" x14ac:dyDescent="0.35">
      <c r="K1094" s="5" t="s">
        <v>1002</v>
      </c>
      <c r="L1094" t="s">
        <v>2098</v>
      </c>
    </row>
    <row r="1095" spans="11:12" x14ac:dyDescent="0.35">
      <c r="K1095" s="5" t="s">
        <v>1002</v>
      </c>
      <c r="L1095" t="s">
        <v>2099</v>
      </c>
    </row>
    <row r="1096" spans="11:12" x14ac:dyDescent="0.35">
      <c r="K1096" s="5" t="s">
        <v>1002</v>
      </c>
      <c r="L1096" t="s">
        <v>2100</v>
      </c>
    </row>
    <row r="1097" spans="11:12" x14ac:dyDescent="0.35">
      <c r="K1097" s="5" t="s">
        <v>1002</v>
      </c>
      <c r="L1097" t="s">
        <v>2101</v>
      </c>
    </row>
    <row r="1098" spans="11:12" x14ac:dyDescent="0.35">
      <c r="K1098" s="5" t="s">
        <v>1002</v>
      </c>
      <c r="L1098" t="s">
        <v>2102</v>
      </c>
    </row>
    <row r="1099" spans="11:12" x14ac:dyDescent="0.35">
      <c r="K1099" s="5" t="s">
        <v>1002</v>
      </c>
      <c r="L1099" t="s">
        <v>2103</v>
      </c>
    </row>
    <row r="1100" spans="11:12" x14ac:dyDescent="0.35">
      <c r="K1100" s="5" t="s">
        <v>1002</v>
      </c>
      <c r="L1100" t="s">
        <v>2104</v>
      </c>
    </row>
    <row r="1101" spans="11:12" x14ac:dyDescent="0.35">
      <c r="K1101" s="5" t="s">
        <v>1002</v>
      </c>
      <c r="L1101" t="s">
        <v>2105</v>
      </c>
    </row>
    <row r="1102" spans="11:12" x14ac:dyDescent="0.35">
      <c r="K1102" s="5" t="s">
        <v>1002</v>
      </c>
      <c r="L1102" t="s">
        <v>2106</v>
      </c>
    </row>
    <row r="1103" spans="11:12" x14ac:dyDescent="0.35">
      <c r="K1103" s="5" t="s">
        <v>1002</v>
      </c>
      <c r="L1103" t="s">
        <v>2107</v>
      </c>
    </row>
    <row r="1104" spans="11:12" x14ac:dyDescent="0.35">
      <c r="K1104" s="5" t="s">
        <v>1002</v>
      </c>
      <c r="L1104" t="s">
        <v>2108</v>
      </c>
    </row>
    <row r="1105" spans="11:12" x14ac:dyDescent="0.35">
      <c r="K1105" s="5" t="s">
        <v>1002</v>
      </c>
      <c r="L1105" t="s">
        <v>2109</v>
      </c>
    </row>
    <row r="1106" spans="11:12" x14ac:dyDescent="0.35">
      <c r="K1106" s="5" t="s">
        <v>1002</v>
      </c>
      <c r="L1106" t="s">
        <v>2110</v>
      </c>
    </row>
    <row r="1107" spans="11:12" x14ac:dyDescent="0.35">
      <c r="K1107" s="5" t="s">
        <v>1002</v>
      </c>
      <c r="L1107" t="s">
        <v>2111</v>
      </c>
    </row>
    <row r="1108" spans="11:12" x14ac:dyDescent="0.35">
      <c r="K1108" s="5" t="s">
        <v>1002</v>
      </c>
      <c r="L1108" t="s">
        <v>2112</v>
      </c>
    </row>
    <row r="1109" spans="11:12" x14ac:dyDescent="0.35">
      <c r="K1109" s="5" t="s">
        <v>1002</v>
      </c>
      <c r="L1109" t="s">
        <v>2113</v>
      </c>
    </row>
    <row r="1110" spans="11:12" x14ac:dyDescent="0.35">
      <c r="K1110" s="5" t="s">
        <v>1002</v>
      </c>
      <c r="L1110" t="s">
        <v>2114</v>
      </c>
    </row>
    <row r="1111" spans="11:12" x14ac:dyDescent="0.35">
      <c r="K1111" s="5" t="s">
        <v>1002</v>
      </c>
      <c r="L1111" t="s">
        <v>2115</v>
      </c>
    </row>
    <row r="1112" spans="11:12" x14ac:dyDescent="0.35">
      <c r="K1112" s="5" t="s">
        <v>1002</v>
      </c>
      <c r="L1112" t="s">
        <v>2116</v>
      </c>
    </row>
    <row r="1113" spans="11:12" x14ac:dyDescent="0.35">
      <c r="K1113" s="5" t="s">
        <v>1002</v>
      </c>
      <c r="L1113" t="s">
        <v>2117</v>
      </c>
    </row>
    <row r="1114" spans="11:12" x14ac:dyDescent="0.35">
      <c r="K1114" s="5" t="s">
        <v>1002</v>
      </c>
      <c r="L1114" t="s">
        <v>2118</v>
      </c>
    </row>
    <row r="1115" spans="11:12" x14ac:dyDescent="0.35">
      <c r="K1115" s="5" t="s">
        <v>1002</v>
      </c>
      <c r="L1115" t="s">
        <v>2119</v>
      </c>
    </row>
    <row r="1116" spans="11:12" x14ac:dyDescent="0.35">
      <c r="K1116" s="5" t="s">
        <v>1002</v>
      </c>
      <c r="L1116" t="s">
        <v>2120</v>
      </c>
    </row>
    <row r="1117" spans="11:12" x14ac:dyDescent="0.35">
      <c r="K1117" s="5" t="s">
        <v>1002</v>
      </c>
      <c r="L1117" t="s">
        <v>2121</v>
      </c>
    </row>
    <row r="1118" spans="11:12" x14ac:dyDescent="0.35">
      <c r="K1118" s="5" t="s">
        <v>1002</v>
      </c>
      <c r="L1118" t="s">
        <v>2122</v>
      </c>
    </row>
    <row r="1119" spans="11:12" x14ac:dyDescent="0.35">
      <c r="K1119" s="5" t="s">
        <v>1002</v>
      </c>
      <c r="L1119" t="s">
        <v>2123</v>
      </c>
    </row>
    <row r="1120" spans="11:12" x14ac:dyDescent="0.35">
      <c r="K1120" s="5" t="s">
        <v>1002</v>
      </c>
      <c r="L1120" t="s">
        <v>2124</v>
      </c>
    </row>
    <row r="1121" spans="11:12" x14ac:dyDescent="0.35">
      <c r="K1121" s="5" t="s">
        <v>1002</v>
      </c>
      <c r="L1121" t="s">
        <v>2125</v>
      </c>
    </row>
    <row r="1122" spans="11:12" x14ac:dyDescent="0.35">
      <c r="K1122" s="5" t="s">
        <v>1002</v>
      </c>
      <c r="L1122" t="s">
        <v>2126</v>
      </c>
    </row>
    <row r="1123" spans="11:12" x14ac:dyDescent="0.35">
      <c r="K1123" s="5" t="s">
        <v>1002</v>
      </c>
      <c r="L1123" t="s">
        <v>2127</v>
      </c>
    </row>
    <row r="1124" spans="11:12" x14ac:dyDescent="0.35">
      <c r="K1124" s="5" t="s">
        <v>1002</v>
      </c>
      <c r="L1124" t="s">
        <v>2128</v>
      </c>
    </row>
    <row r="1125" spans="11:12" x14ac:dyDescent="0.35">
      <c r="K1125" s="5" t="s">
        <v>1002</v>
      </c>
      <c r="L1125" t="s">
        <v>2129</v>
      </c>
    </row>
    <row r="1126" spans="11:12" x14ac:dyDescent="0.35">
      <c r="K1126" s="5" t="s">
        <v>1002</v>
      </c>
      <c r="L1126" t="s">
        <v>2130</v>
      </c>
    </row>
    <row r="1127" spans="11:12" x14ac:dyDescent="0.35">
      <c r="K1127" s="5" t="s">
        <v>1002</v>
      </c>
      <c r="L1127" t="s">
        <v>2131</v>
      </c>
    </row>
    <row r="1128" spans="11:12" x14ac:dyDescent="0.35">
      <c r="K1128" s="5" t="s">
        <v>1002</v>
      </c>
      <c r="L1128" t="s">
        <v>2132</v>
      </c>
    </row>
    <row r="1129" spans="11:12" x14ac:dyDescent="0.35">
      <c r="K1129" s="5" t="s">
        <v>1002</v>
      </c>
      <c r="L1129" t="s">
        <v>2133</v>
      </c>
    </row>
    <row r="1130" spans="11:12" x14ac:dyDescent="0.35">
      <c r="K1130" s="5" t="s">
        <v>1002</v>
      </c>
      <c r="L1130" t="s">
        <v>2134</v>
      </c>
    </row>
    <row r="1131" spans="11:12" x14ac:dyDescent="0.35">
      <c r="K1131" s="5" t="s">
        <v>1002</v>
      </c>
      <c r="L1131" t="s">
        <v>2135</v>
      </c>
    </row>
    <row r="1132" spans="11:12" x14ac:dyDescent="0.35">
      <c r="K1132" s="5" t="s">
        <v>1002</v>
      </c>
      <c r="L1132" t="s">
        <v>2136</v>
      </c>
    </row>
    <row r="1133" spans="11:12" x14ac:dyDescent="0.35">
      <c r="K1133" s="5" t="s">
        <v>1002</v>
      </c>
      <c r="L1133" t="s">
        <v>2137</v>
      </c>
    </row>
    <row r="1134" spans="11:12" x14ac:dyDescent="0.35">
      <c r="K1134" s="5" t="s">
        <v>1002</v>
      </c>
      <c r="L1134" t="s">
        <v>2138</v>
      </c>
    </row>
    <row r="1135" spans="11:12" x14ac:dyDescent="0.35">
      <c r="K1135" s="5" t="s">
        <v>1002</v>
      </c>
      <c r="L1135" t="s">
        <v>2139</v>
      </c>
    </row>
    <row r="1136" spans="11:12" x14ac:dyDescent="0.35">
      <c r="K1136" s="5" t="s">
        <v>1002</v>
      </c>
      <c r="L1136" t="s">
        <v>2140</v>
      </c>
    </row>
    <row r="1137" spans="11:12" x14ac:dyDescent="0.35">
      <c r="K1137" s="5" t="s">
        <v>1002</v>
      </c>
      <c r="L1137" t="s">
        <v>2141</v>
      </c>
    </row>
    <row r="1138" spans="11:12" x14ac:dyDescent="0.35">
      <c r="K1138" s="5" t="s">
        <v>1002</v>
      </c>
      <c r="L1138" t="s">
        <v>2142</v>
      </c>
    </row>
    <row r="1139" spans="11:12" x14ac:dyDescent="0.35">
      <c r="K1139" s="5" t="s">
        <v>1002</v>
      </c>
      <c r="L1139" t="s">
        <v>2143</v>
      </c>
    </row>
    <row r="1140" spans="11:12" x14ac:dyDescent="0.35">
      <c r="K1140" s="5" t="s">
        <v>1002</v>
      </c>
      <c r="L1140" t="s">
        <v>2144</v>
      </c>
    </row>
    <row r="1141" spans="11:12" x14ac:dyDescent="0.35">
      <c r="K1141" s="5" t="s">
        <v>1002</v>
      </c>
      <c r="L1141" t="s">
        <v>2145</v>
      </c>
    </row>
    <row r="1142" spans="11:12" x14ac:dyDescent="0.35">
      <c r="K1142" s="5" t="s">
        <v>1002</v>
      </c>
      <c r="L1142" t="s">
        <v>2146</v>
      </c>
    </row>
    <row r="1143" spans="11:12" x14ac:dyDescent="0.35">
      <c r="K1143" s="5" t="s">
        <v>1002</v>
      </c>
      <c r="L1143" t="s">
        <v>2147</v>
      </c>
    </row>
    <row r="1144" spans="11:12" x14ac:dyDescent="0.35">
      <c r="K1144" s="5" t="s">
        <v>1002</v>
      </c>
      <c r="L1144" t="s">
        <v>2148</v>
      </c>
    </row>
    <row r="1145" spans="11:12" x14ac:dyDescent="0.35">
      <c r="K1145" s="5" t="s">
        <v>1002</v>
      </c>
      <c r="L1145" t="s">
        <v>2149</v>
      </c>
    </row>
    <row r="1146" spans="11:12" x14ac:dyDescent="0.35">
      <c r="K1146" s="5" t="s">
        <v>1002</v>
      </c>
      <c r="L1146" t="s">
        <v>2150</v>
      </c>
    </row>
    <row r="1147" spans="11:12" x14ac:dyDescent="0.35">
      <c r="K1147" s="5" t="s">
        <v>1002</v>
      </c>
      <c r="L1147" t="s">
        <v>2151</v>
      </c>
    </row>
    <row r="1148" spans="11:12" x14ac:dyDescent="0.35">
      <c r="K1148" s="5" t="s">
        <v>1002</v>
      </c>
      <c r="L1148" t="s">
        <v>2152</v>
      </c>
    </row>
    <row r="1149" spans="11:12" x14ac:dyDescent="0.35">
      <c r="K1149" s="5" t="s">
        <v>1002</v>
      </c>
      <c r="L1149" t="s">
        <v>2153</v>
      </c>
    </row>
    <row r="1150" spans="11:12" x14ac:dyDescent="0.35">
      <c r="K1150" s="5" t="s">
        <v>1002</v>
      </c>
      <c r="L1150" t="s">
        <v>2154</v>
      </c>
    </row>
    <row r="1151" spans="11:12" x14ac:dyDescent="0.35">
      <c r="K1151" s="5" t="s">
        <v>1002</v>
      </c>
      <c r="L1151" t="s">
        <v>2155</v>
      </c>
    </row>
    <row r="1152" spans="11:12" x14ac:dyDescent="0.35">
      <c r="K1152" s="5" t="s">
        <v>1002</v>
      </c>
      <c r="L1152" t="s">
        <v>2156</v>
      </c>
    </row>
    <row r="1153" spans="11:12" x14ac:dyDescent="0.35">
      <c r="K1153" s="5" t="s">
        <v>1002</v>
      </c>
      <c r="L1153" t="s">
        <v>2157</v>
      </c>
    </row>
    <row r="1154" spans="11:12" x14ac:dyDescent="0.35">
      <c r="K1154" s="5" t="s">
        <v>1002</v>
      </c>
      <c r="L1154" t="s">
        <v>2158</v>
      </c>
    </row>
    <row r="1155" spans="11:12" x14ac:dyDescent="0.35">
      <c r="K1155" s="5" t="s">
        <v>1002</v>
      </c>
      <c r="L1155" t="s">
        <v>2159</v>
      </c>
    </row>
    <row r="1156" spans="11:12" x14ac:dyDescent="0.35">
      <c r="K1156" s="5" t="s">
        <v>1002</v>
      </c>
      <c r="L1156" t="s">
        <v>2160</v>
      </c>
    </row>
    <row r="1157" spans="11:12" x14ac:dyDescent="0.35">
      <c r="K1157" s="5" t="s">
        <v>1002</v>
      </c>
      <c r="L1157" t="s">
        <v>2161</v>
      </c>
    </row>
    <row r="1158" spans="11:12" x14ac:dyDescent="0.35">
      <c r="K1158" s="5" t="s">
        <v>1002</v>
      </c>
      <c r="L1158" t="s">
        <v>2162</v>
      </c>
    </row>
    <row r="1159" spans="11:12" x14ac:dyDescent="0.35">
      <c r="K1159" s="5" t="s">
        <v>1002</v>
      </c>
      <c r="L1159" t="s">
        <v>2163</v>
      </c>
    </row>
    <row r="1160" spans="11:12" x14ac:dyDescent="0.35">
      <c r="K1160" s="5" t="s">
        <v>1002</v>
      </c>
      <c r="L1160" t="s">
        <v>2164</v>
      </c>
    </row>
    <row r="1161" spans="11:12" x14ac:dyDescent="0.35">
      <c r="K1161" s="5" t="s">
        <v>1002</v>
      </c>
      <c r="L1161" t="s">
        <v>2165</v>
      </c>
    </row>
    <row r="1162" spans="11:12" x14ac:dyDescent="0.35">
      <c r="K1162" s="5" t="s">
        <v>1002</v>
      </c>
      <c r="L1162" t="s">
        <v>2166</v>
      </c>
    </row>
    <row r="1163" spans="11:12" x14ac:dyDescent="0.35">
      <c r="K1163" s="5" t="s">
        <v>1002</v>
      </c>
      <c r="L1163" t="s">
        <v>2167</v>
      </c>
    </row>
    <row r="1164" spans="11:12" x14ac:dyDescent="0.35">
      <c r="K1164" s="5" t="s">
        <v>1002</v>
      </c>
      <c r="L1164" t="s">
        <v>2168</v>
      </c>
    </row>
    <row r="1165" spans="11:12" x14ac:dyDescent="0.35">
      <c r="K1165" s="5" t="s">
        <v>1002</v>
      </c>
      <c r="L1165" t="s">
        <v>2169</v>
      </c>
    </row>
    <row r="1166" spans="11:12" x14ac:dyDescent="0.35">
      <c r="K1166" s="5" t="s">
        <v>1002</v>
      </c>
      <c r="L1166" t="s">
        <v>2170</v>
      </c>
    </row>
    <row r="1167" spans="11:12" x14ac:dyDescent="0.35">
      <c r="K1167" s="5" t="s">
        <v>1002</v>
      </c>
      <c r="L1167" t="s">
        <v>2171</v>
      </c>
    </row>
    <row r="1168" spans="11:12" x14ac:dyDescent="0.35">
      <c r="K1168" s="5" t="s">
        <v>1002</v>
      </c>
      <c r="L1168" t="s">
        <v>2172</v>
      </c>
    </row>
    <row r="1169" spans="11:12" x14ac:dyDescent="0.35">
      <c r="K1169" s="5" t="s">
        <v>1002</v>
      </c>
      <c r="L1169" t="s">
        <v>2173</v>
      </c>
    </row>
    <row r="1170" spans="11:12" x14ac:dyDescent="0.35">
      <c r="K1170" s="5" t="s">
        <v>1002</v>
      </c>
      <c r="L1170" t="s">
        <v>2174</v>
      </c>
    </row>
    <row r="1171" spans="11:12" x14ac:dyDescent="0.35">
      <c r="K1171" s="5" t="s">
        <v>1002</v>
      </c>
      <c r="L1171" t="s">
        <v>2175</v>
      </c>
    </row>
    <row r="1172" spans="11:12" x14ac:dyDescent="0.35">
      <c r="K1172" s="5" t="s">
        <v>1002</v>
      </c>
      <c r="L1172" t="s">
        <v>2176</v>
      </c>
    </row>
    <row r="1173" spans="11:12" x14ac:dyDescent="0.35">
      <c r="K1173" s="5" t="s">
        <v>1002</v>
      </c>
      <c r="L1173" t="s">
        <v>2177</v>
      </c>
    </row>
    <row r="1174" spans="11:12" x14ac:dyDescent="0.35">
      <c r="K1174" s="5" t="s">
        <v>1002</v>
      </c>
      <c r="L1174" t="s">
        <v>2178</v>
      </c>
    </row>
    <row r="1175" spans="11:12" x14ac:dyDescent="0.35">
      <c r="K1175" s="5" t="s">
        <v>1002</v>
      </c>
      <c r="L1175" t="s">
        <v>2179</v>
      </c>
    </row>
    <row r="1176" spans="11:12" x14ac:dyDescent="0.35">
      <c r="K1176" s="5" t="s">
        <v>1002</v>
      </c>
      <c r="L1176" t="s">
        <v>2180</v>
      </c>
    </row>
    <row r="1177" spans="11:12" x14ac:dyDescent="0.35">
      <c r="K1177" s="5" t="s">
        <v>1002</v>
      </c>
      <c r="L1177" t="s">
        <v>2181</v>
      </c>
    </row>
    <row r="1178" spans="11:12" x14ac:dyDescent="0.35">
      <c r="K1178" s="5" t="s">
        <v>1002</v>
      </c>
      <c r="L1178" t="s">
        <v>2182</v>
      </c>
    </row>
    <row r="1179" spans="11:12" x14ac:dyDescent="0.35">
      <c r="K1179" s="5" t="s">
        <v>1002</v>
      </c>
      <c r="L1179" t="s">
        <v>2183</v>
      </c>
    </row>
    <row r="1180" spans="11:12" x14ac:dyDescent="0.35">
      <c r="K1180" s="5" t="s">
        <v>1002</v>
      </c>
      <c r="L1180" t="s">
        <v>2184</v>
      </c>
    </row>
    <row r="1181" spans="11:12" x14ac:dyDescent="0.35">
      <c r="K1181" s="5" t="s">
        <v>1002</v>
      </c>
      <c r="L1181" t="s">
        <v>2185</v>
      </c>
    </row>
    <row r="1182" spans="11:12" x14ac:dyDescent="0.35">
      <c r="K1182" s="5" t="s">
        <v>1002</v>
      </c>
      <c r="L1182" t="s">
        <v>2186</v>
      </c>
    </row>
    <row r="1183" spans="11:12" x14ac:dyDescent="0.35">
      <c r="K1183" s="5" t="s">
        <v>1002</v>
      </c>
      <c r="L1183" t="s">
        <v>2187</v>
      </c>
    </row>
    <row r="1184" spans="11:12" x14ac:dyDescent="0.35">
      <c r="K1184" s="5" t="s">
        <v>1002</v>
      </c>
      <c r="L1184" t="s">
        <v>2188</v>
      </c>
    </row>
    <row r="1185" spans="11:12" x14ac:dyDescent="0.35">
      <c r="K1185" s="5" t="s">
        <v>1002</v>
      </c>
      <c r="L1185" t="s">
        <v>2189</v>
      </c>
    </row>
    <row r="1186" spans="11:12" x14ac:dyDescent="0.35">
      <c r="K1186" s="5" t="s">
        <v>1002</v>
      </c>
      <c r="L1186" t="s">
        <v>2190</v>
      </c>
    </row>
    <row r="1187" spans="11:12" x14ac:dyDescent="0.35">
      <c r="K1187" s="5" t="s">
        <v>1002</v>
      </c>
      <c r="L1187" t="s">
        <v>2191</v>
      </c>
    </row>
    <row r="1188" spans="11:12" x14ac:dyDescent="0.35">
      <c r="K1188" s="5" t="s">
        <v>1002</v>
      </c>
      <c r="L1188" t="s">
        <v>2192</v>
      </c>
    </row>
    <row r="1189" spans="11:12" x14ac:dyDescent="0.35">
      <c r="K1189" s="5" t="s">
        <v>1002</v>
      </c>
      <c r="L1189" t="s">
        <v>2193</v>
      </c>
    </row>
    <row r="1190" spans="11:12" x14ac:dyDescent="0.35">
      <c r="K1190" s="5" t="s">
        <v>1002</v>
      </c>
      <c r="L1190" t="s">
        <v>2194</v>
      </c>
    </row>
    <row r="1191" spans="11:12" x14ac:dyDescent="0.35">
      <c r="K1191" s="5" t="s">
        <v>1002</v>
      </c>
      <c r="L1191" t="s">
        <v>2195</v>
      </c>
    </row>
    <row r="1192" spans="11:12" x14ac:dyDescent="0.35">
      <c r="K1192" s="5" t="s">
        <v>1002</v>
      </c>
      <c r="L1192" t="s">
        <v>2196</v>
      </c>
    </row>
    <row r="1193" spans="11:12" x14ac:dyDescent="0.35">
      <c r="K1193" s="5" t="s">
        <v>1002</v>
      </c>
      <c r="L1193" t="s">
        <v>2197</v>
      </c>
    </row>
    <row r="1194" spans="11:12" x14ac:dyDescent="0.35">
      <c r="K1194" s="5" t="s">
        <v>1002</v>
      </c>
      <c r="L1194" t="s">
        <v>2198</v>
      </c>
    </row>
    <row r="1195" spans="11:12" x14ac:dyDescent="0.35">
      <c r="K1195" s="5" t="s">
        <v>1002</v>
      </c>
      <c r="L1195" t="s">
        <v>2199</v>
      </c>
    </row>
    <row r="1196" spans="11:12" x14ac:dyDescent="0.35">
      <c r="K1196" s="5" t="s">
        <v>1002</v>
      </c>
      <c r="L1196" t="s">
        <v>2200</v>
      </c>
    </row>
    <row r="1197" spans="11:12" x14ac:dyDescent="0.35">
      <c r="K1197" s="5" t="s">
        <v>1002</v>
      </c>
      <c r="L1197" t="s">
        <v>2201</v>
      </c>
    </row>
    <row r="1198" spans="11:12" x14ac:dyDescent="0.35">
      <c r="K1198" s="5" t="s">
        <v>1002</v>
      </c>
      <c r="L1198" t="s">
        <v>2202</v>
      </c>
    </row>
    <row r="1199" spans="11:12" x14ac:dyDescent="0.35">
      <c r="K1199" s="5" t="s">
        <v>1002</v>
      </c>
      <c r="L1199" t="s">
        <v>2203</v>
      </c>
    </row>
    <row r="1200" spans="11:12" x14ac:dyDescent="0.35">
      <c r="K1200" s="5" t="s">
        <v>1002</v>
      </c>
      <c r="L1200" t="s">
        <v>2204</v>
      </c>
    </row>
    <row r="1201" spans="11:12" x14ac:dyDescent="0.35">
      <c r="K1201" s="5" t="s">
        <v>1002</v>
      </c>
      <c r="L1201" t="s">
        <v>2205</v>
      </c>
    </row>
    <row r="1202" spans="11:12" x14ac:dyDescent="0.35">
      <c r="K1202" s="5" t="s">
        <v>1002</v>
      </c>
      <c r="L1202" t="s">
        <v>2206</v>
      </c>
    </row>
    <row r="1203" spans="11:12" x14ac:dyDescent="0.35">
      <c r="K1203" s="5" t="s">
        <v>1002</v>
      </c>
      <c r="L1203" t="s">
        <v>2207</v>
      </c>
    </row>
    <row r="1204" spans="11:12" x14ac:dyDescent="0.35">
      <c r="K1204" s="5" t="s">
        <v>1002</v>
      </c>
      <c r="L1204" t="s">
        <v>2208</v>
      </c>
    </row>
    <row r="1205" spans="11:12" x14ac:dyDescent="0.35">
      <c r="K1205" s="5" t="s">
        <v>1002</v>
      </c>
      <c r="L1205" t="s">
        <v>2209</v>
      </c>
    </row>
    <row r="1206" spans="11:12" x14ac:dyDescent="0.35">
      <c r="K1206" s="5" t="s">
        <v>1002</v>
      </c>
      <c r="L1206" t="s">
        <v>2210</v>
      </c>
    </row>
    <row r="1207" spans="11:12" x14ac:dyDescent="0.35">
      <c r="K1207" s="5" t="s">
        <v>1002</v>
      </c>
      <c r="L1207" t="s">
        <v>2211</v>
      </c>
    </row>
    <row r="1208" spans="11:12" x14ac:dyDescent="0.35">
      <c r="K1208" s="5" t="s">
        <v>1002</v>
      </c>
      <c r="L1208" t="s">
        <v>2212</v>
      </c>
    </row>
    <row r="1209" spans="11:12" x14ac:dyDescent="0.35">
      <c r="K1209" s="5" t="s">
        <v>1002</v>
      </c>
      <c r="L1209" t="s">
        <v>2213</v>
      </c>
    </row>
    <row r="1210" spans="11:12" x14ac:dyDescent="0.35">
      <c r="K1210" s="5" t="s">
        <v>1002</v>
      </c>
      <c r="L1210" t="s">
        <v>2214</v>
      </c>
    </row>
    <row r="1211" spans="11:12" x14ac:dyDescent="0.35">
      <c r="K1211" s="5" t="s">
        <v>1002</v>
      </c>
      <c r="L1211" t="s">
        <v>2215</v>
      </c>
    </row>
    <row r="1212" spans="11:12" x14ac:dyDescent="0.35">
      <c r="K1212" s="5" t="s">
        <v>1002</v>
      </c>
      <c r="L1212" t="s">
        <v>2216</v>
      </c>
    </row>
    <row r="1213" spans="11:12" x14ac:dyDescent="0.35">
      <c r="K1213" s="5" t="s">
        <v>1002</v>
      </c>
      <c r="L1213" t="s">
        <v>2217</v>
      </c>
    </row>
    <row r="1214" spans="11:12" x14ac:dyDescent="0.35">
      <c r="K1214" s="5" t="s">
        <v>1002</v>
      </c>
      <c r="L1214" t="s">
        <v>2218</v>
      </c>
    </row>
    <row r="1215" spans="11:12" x14ac:dyDescent="0.35">
      <c r="K1215" s="5" t="s">
        <v>1002</v>
      </c>
      <c r="L1215" t="s">
        <v>2219</v>
      </c>
    </row>
    <row r="1216" spans="11:12" x14ac:dyDescent="0.35">
      <c r="K1216" s="5" t="s">
        <v>1002</v>
      </c>
      <c r="L1216" t="s">
        <v>2220</v>
      </c>
    </row>
    <row r="1217" spans="11:12" x14ac:dyDescent="0.35">
      <c r="K1217" s="5" t="s">
        <v>1002</v>
      </c>
      <c r="L1217" t="s">
        <v>2221</v>
      </c>
    </row>
    <row r="1218" spans="11:12" x14ac:dyDescent="0.35">
      <c r="K1218" s="5" t="s">
        <v>1002</v>
      </c>
      <c r="L1218" t="s">
        <v>2222</v>
      </c>
    </row>
    <row r="1219" spans="11:12" x14ac:dyDescent="0.35">
      <c r="K1219" s="5" t="s">
        <v>1002</v>
      </c>
      <c r="L1219" t="s">
        <v>2223</v>
      </c>
    </row>
    <row r="1220" spans="11:12" x14ac:dyDescent="0.35">
      <c r="K1220" s="5" t="s">
        <v>1002</v>
      </c>
      <c r="L1220" t="s">
        <v>2224</v>
      </c>
    </row>
    <row r="1221" spans="11:12" x14ac:dyDescent="0.35">
      <c r="K1221" s="5" t="s">
        <v>1002</v>
      </c>
      <c r="L1221" t="s">
        <v>2225</v>
      </c>
    </row>
    <row r="1222" spans="11:12" x14ac:dyDescent="0.35">
      <c r="K1222" s="5" t="s">
        <v>1002</v>
      </c>
      <c r="L1222" t="s">
        <v>2226</v>
      </c>
    </row>
    <row r="1223" spans="11:12" x14ac:dyDescent="0.35">
      <c r="K1223" s="5" t="s">
        <v>1002</v>
      </c>
      <c r="L1223" t="s">
        <v>2227</v>
      </c>
    </row>
    <row r="1224" spans="11:12" x14ac:dyDescent="0.35">
      <c r="K1224" s="5" t="s">
        <v>1002</v>
      </c>
      <c r="L1224" t="s">
        <v>2228</v>
      </c>
    </row>
    <row r="1225" spans="11:12" x14ac:dyDescent="0.35">
      <c r="K1225" s="5" t="s">
        <v>1002</v>
      </c>
      <c r="L1225" t="s">
        <v>2229</v>
      </c>
    </row>
    <row r="1226" spans="11:12" x14ac:dyDescent="0.35">
      <c r="K1226" s="5" t="s">
        <v>1002</v>
      </c>
      <c r="L1226" t="s">
        <v>2230</v>
      </c>
    </row>
    <row r="1227" spans="11:12" x14ac:dyDescent="0.35">
      <c r="K1227" s="5" t="s">
        <v>1002</v>
      </c>
      <c r="L1227" t="s">
        <v>2231</v>
      </c>
    </row>
    <row r="1228" spans="11:12" x14ac:dyDescent="0.35">
      <c r="K1228" s="5" t="s">
        <v>1002</v>
      </c>
      <c r="L1228" t="s">
        <v>2232</v>
      </c>
    </row>
    <row r="1229" spans="11:12" x14ac:dyDescent="0.35">
      <c r="K1229" s="5" t="s">
        <v>1002</v>
      </c>
      <c r="L1229" t="s">
        <v>2233</v>
      </c>
    </row>
    <row r="1230" spans="11:12" x14ac:dyDescent="0.35">
      <c r="K1230" s="5" t="s">
        <v>1002</v>
      </c>
      <c r="L1230" t="s">
        <v>2234</v>
      </c>
    </row>
    <row r="1231" spans="11:12" x14ac:dyDescent="0.35">
      <c r="K1231" s="5" t="s">
        <v>1002</v>
      </c>
      <c r="L1231" t="s">
        <v>2235</v>
      </c>
    </row>
    <row r="1232" spans="11:12" x14ac:dyDescent="0.35">
      <c r="K1232" s="5" t="s">
        <v>1002</v>
      </c>
      <c r="L1232" t="s">
        <v>2236</v>
      </c>
    </row>
    <row r="1233" spans="11:12" x14ac:dyDescent="0.35">
      <c r="K1233" s="5" t="s">
        <v>1002</v>
      </c>
      <c r="L1233" t="s">
        <v>2237</v>
      </c>
    </row>
    <row r="1234" spans="11:12" x14ac:dyDescent="0.35">
      <c r="K1234" s="5" t="s">
        <v>1002</v>
      </c>
      <c r="L1234" t="s">
        <v>2238</v>
      </c>
    </row>
    <row r="1235" spans="11:12" x14ac:dyDescent="0.35">
      <c r="K1235" s="5" t="s">
        <v>1002</v>
      </c>
      <c r="L1235" t="s">
        <v>2239</v>
      </c>
    </row>
    <row r="1236" spans="11:12" x14ac:dyDescent="0.35">
      <c r="K1236" s="5" t="s">
        <v>1002</v>
      </c>
      <c r="L1236" t="s">
        <v>2240</v>
      </c>
    </row>
    <row r="1237" spans="11:12" x14ac:dyDescent="0.35">
      <c r="K1237" s="5" t="s">
        <v>1002</v>
      </c>
      <c r="L1237" t="s">
        <v>2241</v>
      </c>
    </row>
    <row r="1238" spans="11:12" x14ac:dyDescent="0.35">
      <c r="K1238" s="5" t="s">
        <v>1002</v>
      </c>
      <c r="L1238" t="s">
        <v>2242</v>
      </c>
    </row>
    <row r="1239" spans="11:12" x14ac:dyDescent="0.35">
      <c r="K1239" s="5" t="s">
        <v>1002</v>
      </c>
      <c r="L1239" t="s">
        <v>2243</v>
      </c>
    </row>
    <row r="1240" spans="11:12" x14ac:dyDescent="0.35">
      <c r="K1240" s="5" t="s">
        <v>1002</v>
      </c>
      <c r="L1240" t="s">
        <v>2244</v>
      </c>
    </row>
    <row r="1241" spans="11:12" x14ac:dyDescent="0.35">
      <c r="K1241" s="5" t="s">
        <v>1002</v>
      </c>
      <c r="L1241" t="s">
        <v>2245</v>
      </c>
    </row>
    <row r="1242" spans="11:12" x14ac:dyDescent="0.35">
      <c r="K1242" s="5" t="s">
        <v>1002</v>
      </c>
      <c r="L1242" t="s">
        <v>2246</v>
      </c>
    </row>
    <row r="1243" spans="11:12" x14ac:dyDescent="0.35">
      <c r="K1243" s="5" t="s">
        <v>1002</v>
      </c>
      <c r="L1243" t="s">
        <v>2247</v>
      </c>
    </row>
    <row r="1244" spans="11:12" x14ac:dyDescent="0.35">
      <c r="K1244" s="5" t="s">
        <v>1002</v>
      </c>
      <c r="L1244" t="s">
        <v>2248</v>
      </c>
    </row>
    <row r="1245" spans="11:12" x14ac:dyDescent="0.35">
      <c r="K1245" s="5" t="s">
        <v>1002</v>
      </c>
      <c r="L1245" t="s">
        <v>2249</v>
      </c>
    </row>
    <row r="1246" spans="11:12" x14ac:dyDescent="0.35">
      <c r="K1246" s="5" t="s">
        <v>1002</v>
      </c>
      <c r="L1246" t="s">
        <v>2250</v>
      </c>
    </row>
    <row r="1247" spans="11:12" x14ac:dyDescent="0.35">
      <c r="K1247" s="5" t="s">
        <v>1002</v>
      </c>
      <c r="L1247" t="s">
        <v>2251</v>
      </c>
    </row>
    <row r="1248" spans="11:12" x14ac:dyDescent="0.35">
      <c r="K1248" s="5" t="s">
        <v>1002</v>
      </c>
      <c r="L1248" t="s">
        <v>2252</v>
      </c>
    </row>
    <row r="1249" spans="11:12" x14ac:dyDescent="0.35">
      <c r="K1249" s="5" t="s">
        <v>1002</v>
      </c>
      <c r="L1249" t="s">
        <v>2253</v>
      </c>
    </row>
    <row r="1250" spans="11:12" x14ac:dyDescent="0.35">
      <c r="K1250" s="5" t="s">
        <v>1002</v>
      </c>
      <c r="L1250" t="s">
        <v>2254</v>
      </c>
    </row>
    <row r="1251" spans="11:12" x14ac:dyDescent="0.35">
      <c r="K1251" s="5" t="s">
        <v>1002</v>
      </c>
      <c r="L1251" t="s">
        <v>2255</v>
      </c>
    </row>
    <row r="1252" spans="11:12" x14ac:dyDescent="0.35">
      <c r="K1252" s="5" t="s">
        <v>1002</v>
      </c>
      <c r="L1252" t="s">
        <v>2256</v>
      </c>
    </row>
    <row r="1253" spans="11:12" x14ac:dyDescent="0.35">
      <c r="K1253" s="5" t="s">
        <v>1002</v>
      </c>
      <c r="L1253" t="s">
        <v>2257</v>
      </c>
    </row>
    <row r="1254" spans="11:12" x14ac:dyDescent="0.35">
      <c r="K1254" s="5" t="s">
        <v>1002</v>
      </c>
      <c r="L1254" t="s">
        <v>2258</v>
      </c>
    </row>
    <row r="1255" spans="11:12" x14ac:dyDescent="0.35">
      <c r="K1255" s="5" t="s">
        <v>1002</v>
      </c>
      <c r="L1255" t="s">
        <v>2259</v>
      </c>
    </row>
    <row r="1256" spans="11:12" x14ac:dyDescent="0.35">
      <c r="K1256" s="5" t="s">
        <v>1002</v>
      </c>
      <c r="L1256" t="s">
        <v>2260</v>
      </c>
    </row>
    <row r="1257" spans="11:12" x14ac:dyDescent="0.35">
      <c r="K1257" s="5" t="s">
        <v>1002</v>
      </c>
      <c r="L1257" t="s">
        <v>2261</v>
      </c>
    </row>
    <row r="1258" spans="11:12" x14ac:dyDescent="0.35">
      <c r="K1258" s="5" t="s">
        <v>1002</v>
      </c>
      <c r="L1258" t="s">
        <v>2262</v>
      </c>
    </row>
    <row r="1259" spans="11:12" x14ac:dyDescent="0.35">
      <c r="K1259" s="5" t="s">
        <v>1002</v>
      </c>
      <c r="L1259" t="s">
        <v>2263</v>
      </c>
    </row>
    <row r="1260" spans="11:12" x14ac:dyDescent="0.35">
      <c r="K1260" s="5" t="s">
        <v>1002</v>
      </c>
      <c r="L1260" t="s">
        <v>2264</v>
      </c>
    </row>
    <row r="1261" spans="11:12" x14ac:dyDescent="0.35">
      <c r="K1261" s="5" t="s">
        <v>1002</v>
      </c>
      <c r="L1261" t="s">
        <v>2265</v>
      </c>
    </row>
    <row r="1262" spans="11:12" x14ac:dyDescent="0.35">
      <c r="K1262" s="5" t="s">
        <v>1002</v>
      </c>
      <c r="L1262" t="s">
        <v>2266</v>
      </c>
    </row>
    <row r="1263" spans="11:12" x14ac:dyDescent="0.35">
      <c r="K1263" s="5" t="s">
        <v>1002</v>
      </c>
      <c r="L1263" t="s">
        <v>2267</v>
      </c>
    </row>
    <row r="1264" spans="11:12" x14ac:dyDescent="0.35">
      <c r="K1264" s="5" t="s">
        <v>1002</v>
      </c>
      <c r="L1264" t="s">
        <v>2268</v>
      </c>
    </row>
    <row r="1265" spans="11:12" x14ac:dyDescent="0.35">
      <c r="K1265" s="5" t="s">
        <v>1002</v>
      </c>
      <c r="L1265" t="s">
        <v>2269</v>
      </c>
    </row>
    <row r="1266" spans="11:12" x14ac:dyDescent="0.35">
      <c r="K1266" s="5" t="s">
        <v>1002</v>
      </c>
      <c r="L1266" t="s">
        <v>2270</v>
      </c>
    </row>
    <row r="1267" spans="11:12" x14ac:dyDescent="0.35">
      <c r="K1267" s="5" t="s">
        <v>1002</v>
      </c>
      <c r="L1267" t="s">
        <v>2271</v>
      </c>
    </row>
    <row r="1268" spans="11:12" x14ac:dyDescent="0.35">
      <c r="K1268" s="5" t="s">
        <v>1002</v>
      </c>
      <c r="L1268" t="s">
        <v>2272</v>
      </c>
    </row>
    <row r="1269" spans="11:12" x14ac:dyDescent="0.35">
      <c r="K1269" s="5" t="s">
        <v>1002</v>
      </c>
      <c r="L1269" t="s">
        <v>2273</v>
      </c>
    </row>
    <row r="1270" spans="11:12" x14ac:dyDescent="0.35">
      <c r="K1270" s="5" t="s">
        <v>1002</v>
      </c>
      <c r="L1270" t="s">
        <v>2274</v>
      </c>
    </row>
    <row r="1271" spans="11:12" x14ac:dyDescent="0.35">
      <c r="K1271" s="5" t="s">
        <v>1002</v>
      </c>
      <c r="L1271" t="s">
        <v>2275</v>
      </c>
    </row>
    <row r="1272" spans="11:12" x14ac:dyDescent="0.35">
      <c r="K1272" s="5" t="s">
        <v>1002</v>
      </c>
      <c r="L1272" t="s">
        <v>2276</v>
      </c>
    </row>
    <row r="1273" spans="11:12" x14ac:dyDescent="0.35">
      <c r="K1273" s="5" t="s">
        <v>1002</v>
      </c>
      <c r="L1273" t="s">
        <v>2277</v>
      </c>
    </row>
    <row r="1274" spans="11:12" x14ac:dyDescent="0.35">
      <c r="K1274" s="5" t="s">
        <v>1002</v>
      </c>
      <c r="L1274" t="s">
        <v>2278</v>
      </c>
    </row>
    <row r="1275" spans="11:12" x14ac:dyDescent="0.35">
      <c r="K1275" s="5" t="s">
        <v>1002</v>
      </c>
      <c r="L1275" t="s">
        <v>2279</v>
      </c>
    </row>
    <row r="1276" spans="11:12" x14ac:dyDescent="0.35">
      <c r="K1276" s="5" t="s">
        <v>1002</v>
      </c>
      <c r="L1276" t="s">
        <v>2280</v>
      </c>
    </row>
    <row r="1277" spans="11:12" x14ac:dyDescent="0.35">
      <c r="K1277" s="5" t="s">
        <v>1002</v>
      </c>
      <c r="L1277" t="s">
        <v>2281</v>
      </c>
    </row>
    <row r="1278" spans="11:12" x14ac:dyDescent="0.35">
      <c r="K1278" s="5" t="s">
        <v>1002</v>
      </c>
      <c r="L1278" t="s">
        <v>2282</v>
      </c>
    </row>
    <row r="1279" spans="11:12" x14ac:dyDescent="0.35">
      <c r="K1279" s="5" t="s">
        <v>1002</v>
      </c>
      <c r="L1279" t="s">
        <v>2283</v>
      </c>
    </row>
    <row r="1280" spans="11:12" x14ac:dyDescent="0.35">
      <c r="K1280" s="5" t="s">
        <v>1002</v>
      </c>
      <c r="L1280" t="s">
        <v>2284</v>
      </c>
    </row>
    <row r="1281" spans="11:12" x14ac:dyDescent="0.35">
      <c r="K1281" s="5" t="s">
        <v>1002</v>
      </c>
      <c r="L1281" t="s">
        <v>2285</v>
      </c>
    </row>
    <row r="1282" spans="11:12" x14ac:dyDescent="0.35">
      <c r="K1282" s="5" t="s">
        <v>1002</v>
      </c>
      <c r="L1282" t="s">
        <v>2286</v>
      </c>
    </row>
    <row r="1283" spans="11:12" x14ac:dyDescent="0.35">
      <c r="K1283" s="5" t="s">
        <v>1002</v>
      </c>
      <c r="L1283" t="s">
        <v>2287</v>
      </c>
    </row>
    <row r="1284" spans="11:12" x14ac:dyDescent="0.35">
      <c r="K1284" s="5" t="s">
        <v>1002</v>
      </c>
      <c r="L1284" t="s">
        <v>2288</v>
      </c>
    </row>
    <row r="1285" spans="11:12" x14ac:dyDescent="0.35">
      <c r="K1285" s="5" t="s">
        <v>1002</v>
      </c>
      <c r="L1285" t="s">
        <v>2289</v>
      </c>
    </row>
    <row r="1286" spans="11:12" x14ac:dyDescent="0.35">
      <c r="K1286" s="5" t="s">
        <v>1002</v>
      </c>
      <c r="L1286" t="s">
        <v>2290</v>
      </c>
    </row>
    <row r="1287" spans="11:12" x14ac:dyDescent="0.35">
      <c r="K1287" s="5" t="s">
        <v>1002</v>
      </c>
      <c r="L1287" t="s">
        <v>2291</v>
      </c>
    </row>
    <row r="1288" spans="11:12" x14ac:dyDescent="0.35">
      <c r="K1288" s="5" t="s">
        <v>1002</v>
      </c>
      <c r="L1288" t="s">
        <v>2292</v>
      </c>
    </row>
    <row r="1289" spans="11:12" x14ac:dyDescent="0.35">
      <c r="K1289" s="5" t="s">
        <v>1002</v>
      </c>
      <c r="L1289" t="s">
        <v>2293</v>
      </c>
    </row>
    <row r="1290" spans="11:12" x14ac:dyDescent="0.35">
      <c r="K1290" s="5" t="s">
        <v>1002</v>
      </c>
      <c r="L1290" t="s">
        <v>2294</v>
      </c>
    </row>
    <row r="1291" spans="11:12" x14ac:dyDescent="0.35">
      <c r="K1291" s="5" t="s">
        <v>1002</v>
      </c>
      <c r="L1291" t="s">
        <v>2295</v>
      </c>
    </row>
    <row r="1292" spans="11:12" x14ac:dyDescent="0.35">
      <c r="K1292" s="5" t="s">
        <v>1002</v>
      </c>
      <c r="L1292" t="s">
        <v>2296</v>
      </c>
    </row>
    <row r="1293" spans="11:12" x14ac:dyDescent="0.35">
      <c r="K1293" s="5" t="s">
        <v>1002</v>
      </c>
      <c r="L1293" t="s">
        <v>2297</v>
      </c>
    </row>
    <row r="1294" spans="11:12" x14ac:dyDescent="0.35">
      <c r="K1294" s="5" t="s">
        <v>1002</v>
      </c>
      <c r="L1294" t="s">
        <v>2298</v>
      </c>
    </row>
    <row r="1295" spans="11:12" x14ac:dyDescent="0.35">
      <c r="K1295" s="5" t="s">
        <v>1002</v>
      </c>
      <c r="L1295" t="s">
        <v>2299</v>
      </c>
    </row>
    <row r="1296" spans="11:12" x14ac:dyDescent="0.35">
      <c r="K1296" s="5" t="s">
        <v>1002</v>
      </c>
      <c r="L1296" t="s">
        <v>2300</v>
      </c>
    </row>
    <row r="1297" spans="11:12" x14ac:dyDescent="0.35">
      <c r="K1297" s="5" t="s">
        <v>1002</v>
      </c>
      <c r="L1297" t="s">
        <v>2301</v>
      </c>
    </row>
    <row r="1298" spans="11:12" x14ac:dyDescent="0.35">
      <c r="K1298" s="5" t="s">
        <v>1002</v>
      </c>
      <c r="L1298" t="s">
        <v>2302</v>
      </c>
    </row>
    <row r="1299" spans="11:12" x14ac:dyDescent="0.35">
      <c r="K1299" s="5" t="s">
        <v>1002</v>
      </c>
      <c r="L1299" t="s">
        <v>2303</v>
      </c>
    </row>
    <row r="1300" spans="11:12" x14ac:dyDescent="0.35">
      <c r="K1300" s="5" t="s">
        <v>1002</v>
      </c>
      <c r="L1300" t="s">
        <v>2304</v>
      </c>
    </row>
    <row r="1301" spans="11:12" x14ac:dyDescent="0.35">
      <c r="K1301" s="5" t="s">
        <v>1002</v>
      </c>
      <c r="L1301" t="s">
        <v>2305</v>
      </c>
    </row>
    <row r="1302" spans="11:12" x14ac:dyDescent="0.35">
      <c r="K1302" s="5" t="s">
        <v>1002</v>
      </c>
      <c r="L1302" t="s">
        <v>2306</v>
      </c>
    </row>
    <row r="1303" spans="11:12" x14ac:dyDescent="0.35">
      <c r="K1303" s="5" t="s">
        <v>1002</v>
      </c>
      <c r="L1303" t="s">
        <v>2307</v>
      </c>
    </row>
    <row r="1304" spans="11:12" x14ac:dyDescent="0.35">
      <c r="K1304" s="5" t="s">
        <v>1002</v>
      </c>
      <c r="L1304" t="s">
        <v>2308</v>
      </c>
    </row>
    <row r="1305" spans="11:12" x14ac:dyDescent="0.35">
      <c r="K1305" s="5" t="s">
        <v>1002</v>
      </c>
      <c r="L1305" t="s">
        <v>2309</v>
      </c>
    </row>
    <row r="1306" spans="11:12" x14ac:dyDescent="0.35">
      <c r="K1306" s="5" t="s">
        <v>1002</v>
      </c>
      <c r="L1306" t="s">
        <v>2310</v>
      </c>
    </row>
    <row r="1307" spans="11:12" x14ac:dyDescent="0.35">
      <c r="K1307" s="5" t="s">
        <v>1002</v>
      </c>
      <c r="L1307" t="s">
        <v>2311</v>
      </c>
    </row>
    <row r="1308" spans="11:12" x14ac:dyDescent="0.35">
      <c r="K1308" s="5" t="s">
        <v>1002</v>
      </c>
      <c r="L1308" t="s">
        <v>2312</v>
      </c>
    </row>
    <row r="1309" spans="11:12" x14ac:dyDescent="0.35">
      <c r="K1309" s="5" t="s">
        <v>1002</v>
      </c>
      <c r="L1309" t="s">
        <v>2313</v>
      </c>
    </row>
    <row r="1310" spans="11:12" x14ac:dyDescent="0.35">
      <c r="K1310" s="5" t="s">
        <v>1002</v>
      </c>
      <c r="L1310" t="s">
        <v>2314</v>
      </c>
    </row>
    <row r="1311" spans="11:12" x14ac:dyDescent="0.35">
      <c r="K1311" s="5" t="s">
        <v>1002</v>
      </c>
      <c r="L1311" t="s">
        <v>2315</v>
      </c>
    </row>
    <row r="1312" spans="11:12" x14ac:dyDescent="0.35">
      <c r="K1312" s="5" t="s">
        <v>1002</v>
      </c>
      <c r="L1312" t="s">
        <v>2316</v>
      </c>
    </row>
    <row r="1313" spans="11:12" x14ac:dyDescent="0.35">
      <c r="K1313" s="5" t="s">
        <v>1002</v>
      </c>
      <c r="L1313" t="s">
        <v>2317</v>
      </c>
    </row>
    <row r="1314" spans="11:12" x14ac:dyDescent="0.35">
      <c r="K1314" s="5" t="s">
        <v>1002</v>
      </c>
      <c r="L1314" t="s">
        <v>2318</v>
      </c>
    </row>
    <row r="1315" spans="11:12" x14ac:dyDescent="0.35">
      <c r="K1315" s="5" t="s">
        <v>1002</v>
      </c>
      <c r="L1315" t="s">
        <v>2319</v>
      </c>
    </row>
    <row r="1316" spans="11:12" x14ac:dyDescent="0.35">
      <c r="K1316" s="5" t="s">
        <v>1002</v>
      </c>
      <c r="L1316" t="s">
        <v>2320</v>
      </c>
    </row>
    <row r="1317" spans="11:12" x14ac:dyDescent="0.35">
      <c r="K1317" s="5" t="s">
        <v>1002</v>
      </c>
      <c r="L1317" t="s">
        <v>2321</v>
      </c>
    </row>
    <row r="1318" spans="11:12" x14ac:dyDescent="0.35">
      <c r="K1318" s="5" t="s">
        <v>1002</v>
      </c>
      <c r="L1318" t="s">
        <v>2322</v>
      </c>
    </row>
    <row r="1319" spans="11:12" x14ac:dyDescent="0.35">
      <c r="K1319" s="5" t="s">
        <v>1002</v>
      </c>
      <c r="L1319" t="s">
        <v>2323</v>
      </c>
    </row>
    <row r="1320" spans="11:12" x14ac:dyDescent="0.35">
      <c r="K1320" s="5" t="s">
        <v>1002</v>
      </c>
      <c r="L1320" t="s">
        <v>2324</v>
      </c>
    </row>
    <row r="1321" spans="11:12" x14ac:dyDescent="0.35">
      <c r="K1321" s="5" t="s">
        <v>1002</v>
      </c>
      <c r="L1321" t="s">
        <v>2325</v>
      </c>
    </row>
    <row r="1322" spans="11:12" x14ac:dyDescent="0.35">
      <c r="K1322" s="5" t="s">
        <v>1002</v>
      </c>
      <c r="L1322" t="s">
        <v>2326</v>
      </c>
    </row>
    <row r="1323" spans="11:12" x14ac:dyDescent="0.35">
      <c r="K1323" s="5" t="s">
        <v>1002</v>
      </c>
      <c r="L1323" t="s">
        <v>2327</v>
      </c>
    </row>
    <row r="1324" spans="11:12" x14ac:dyDescent="0.35">
      <c r="K1324" s="5" t="s">
        <v>1002</v>
      </c>
      <c r="L1324" t="s">
        <v>2328</v>
      </c>
    </row>
    <row r="1325" spans="11:12" x14ac:dyDescent="0.35">
      <c r="K1325" s="5" t="s">
        <v>1002</v>
      </c>
      <c r="L1325" t="s">
        <v>2329</v>
      </c>
    </row>
    <row r="1326" spans="11:12" x14ac:dyDescent="0.35">
      <c r="K1326" s="5" t="s">
        <v>1002</v>
      </c>
      <c r="L1326" t="s">
        <v>2330</v>
      </c>
    </row>
    <row r="1327" spans="11:12" x14ac:dyDescent="0.35">
      <c r="K1327" s="5" t="s">
        <v>1002</v>
      </c>
      <c r="L1327" t="s">
        <v>2331</v>
      </c>
    </row>
    <row r="1328" spans="11:12" x14ac:dyDescent="0.35">
      <c r="K1328" s="5" t="s">
        <v>1002</v>
      </c>
      <c r="L1328" t="s">
        <v>2332</v>
      </c>
    </row>
    <row r="1329" spans="11:12" x14ac:dyDescent="0.35">
      <c r="K1329" s="5" t="s">
        <v>1002</v>
      </c>
      <c r="L1329" t="s">
        <v>2333</v>
      </c>
    </row>
    <row r="1330" spans="11:12" x14ac:dyDescent="0.35">
      <c r="K1330" s="5" t="s">
        <v>1002</v>
      </c>
      <c r="L1330" t="s">
        <v>2334</v>
      </c>
    </row>
    <row r="1331" spans="11:12" x14ac:dyDescent="0.35">
      <c r="K1331" s="5" t="s">
        <v>1002</v>
      </c>
      <c r="L1331" t="s">
        <v>2335</v>
      </c>
    </row>
    <row r="1332" spans="11:12" x14ac:dyDescent="0.35">
      <c r="K1332" s="5" t="s">
        <v>1002</v>
      </c>
      <c r="L1332" t="s">
        <v>2336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Scenarios_Specifications</vt:lpstr>
      <vt:lpstr>EXIOBASE 3 countries</vt:lpstr>
      <vt:lpstr>EXIOBASE 3 p x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Hardadi, Gilang</cp:lastModifiedBy>
  <cp:revision>31</cp:revision>
  <dcterms:created xsi:type="dcterms:W3CDTF">2013-10-21T19:20:02Z</dcterms:created>
  <dcterms:modified xsi:type="dcterms:W3CDTF">2020-01-06T05:56:13Z</dcterms:modified>
  <dc:language>de-DE</dc:language>
</cp:coreProperties>
</file>