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" sheetId="1" r:id="rId3"/>
    <sheet state="hidden" name="__OpenSolverCache__" sheetId="2" r:id="rId4"/>
    <sheet state="hidden" name="__OpenSolver__" sheetId="3" r:id="rId5"/>
  </sheets>
  <definedNames/>
  <calcPr/>
</workbook>
</file>

<file path=xl/sharedStrings.xml><?xml version="1.0" encoding="utf-8"?>
<sst xmlns="http://schemas.openxmlformats.org/spreadsheetml/2006/main" count="73" uniqueCount="62">
  <si>
    <t>Order</t>
  </si>
  <si>
    <t>1st</t>
  </si>
  <si>
    <t>2nd</t>
  </si>
  <si>
    <t>3rd</t>
  </si>
  <si>
    <t>4th</t>
  </si>
  <si>
    <t>5th</t>
  </si>
  <si>
    <t>row total</t>
  </si>
  <si>
    <t>Nationalities</t>
  </si>
  <si>
    <t>Englishman</t>
  </si>
  <si>
    <t>Rules:</t>
  </si>
  <si>
    <t>constraint</t>
  </si>
  <si>
    <t>control</t>
  </si>
  <si>
    <t>Spaniard</t>
  </si>
  <si>
    <t>1. There are five houses.</t>
  </si>
  <si>
    <t>Ukrainian</t>
  </si>
  <si>
    <t>2. The Englishman lives in the red house.</t>
  </si>
  <si>
    <t>Norwegian</t>
  </si>
  <si>
    <t>3. The Spaniard owns the dog.</t>
  </si>
  <si>
    <t>Japanese</t>
  </si>
  <si>
    <t>4. Coffee is drunk in the green house.</t>
  </si>
  <si>
    <t>Colour</t>
  </si>
  <si>
    <t>Red</t>
  </si>
  <si>
    <t>5. The Ukrainian drinks tea.</t>
  </si>
  <si>
    <t>Green</t>
  </si>
  <si>
    <t>6. The green house is immediately to the right of the ivory house.</t>
  </si>
  <si>
    <t>Ivory</t>
  </si>
  <si>
    <t>7. The Old Gold smoker owns snails.</t>
  </si>
  <si>
    <t>Yellow</t>
  </si>
  <si>
    <t>8. Kools are smoked in the yellow house.</t>
  </si>
  <si>
    <t>Blue</t>
  </si>
  <si>
    <t>9. Milk is drunk in the middle house.</t>
  </si>
  <si>
    <t>Pet</t>
  </si>
  <si>
    <t>Dog</t>
  </si>
  <si>
    <t>10. The Norwegian lives in the first house.</t>
  </si>
  <si>
    <t>Snails</t>
  </si>
  <si>
    <t>11. The man who smokes Chesterfields lives in the house next to the man with the fox.</t>
  </si>
  <si>
    <t>Fox</t>
  </si>
  <si>
    <t>12. Kools are smoked in the house next to the house where the horse is kept.</t>
  </si>
  <si>
    <t>Horse</t>
  </si>
  <si>
    <t>13. The Lucky Strike smoker drinks orange juice.</t>
  </si>
  <si>
    <t>Zebra</t>
  </si>
  <si>
    <t>14. The Japanese smokes Parliaments.</t>
  </si>
  <si>
    <t>Beverage</t>
  </si>
  <si>
    <t>Coffee</t>
  </si>
  <si>
    <t>15. The Norwegian lives next to the blue house.</t>
  </si>
  <si>
    <t>Tea</t>
  </si>
  <si>
    <t>Who drinks water? Who owns the zebra?</t>
  </si>
  <si>
    <t>Milk</t>
  </si>
  <si>
    <t>Orange Juice</t>
  </si>
  <si>
    <t>Water</t>
  </si>
  <si>
    <t>Cigarette</t>
  </si>
  <si>
    <t>Old Gold</t>
  </si>
  <si>
    <t>Kools</t>
  </si>
  <si>
    <t>Chesterfields</t>
  </si>
  <si>
    <t>Lucky Strike</t>
  </si>
  <si>
    <t>Parliaments</t>
  </si>
  <si>
    <t>sectional column total</t>
  </si>
  <si>
    <t>colour key:</t>
  </si>
  <si>
    <t>objection function</t>
  </si>
  <si>
    <t>decision variables</t>
  </si>
  <si>
    <t>constraints</t>
  </si>
  <si>
    <t>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</si>
</sst>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u/>
      <sz val="10.0"/>
      <name val="Calibri"/>
    </font>
    <font>
      <sz val="10.0"/>
      <name val="Calibri"/>
    </font>
    <font>
      <sz val="10.0"/>
    </font>
    <font>
      <b/>
      <sz val="10.0"/>
      <name val="Calibri"/>
    </font>
    <font>
      <sz val="10.0"/>
      <color rgb="FF999999"/>
      <name val="Calibri"/>
    </font>
    <font>
      <sz val="10.0"/>
      <color rgb="FF000000"/>
      <name val="Calibri"/>
    </font>
    <font>
      <b/>
      <sz val="10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rgb="FFF4B084"/>
        <bgColor rgb="FFF4B084"/>
      </patternFill>
    </fill>
    <fill>
      <patternFill patternType="solid">
        <fgColor rgb="FF9BC2E6"/>
        <bgColor rgb="FF9BC2E6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Font="1"/>
    <xf borderId="0" fillId="3" fontId="6" numFmtId="0" xfId="0" applyAlignment="1" applyFill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4" fontId="6" numFmtId="0" xfId="0" applyAlignment="1" applyFill="1" applyFont="1">
      <alignment horizontal="center" readingOrder="0" shrinkToFit="0" vertical="bottom" wrapText="0"/>
    </xf>
    <xf borderId="0" fillId="0" fontId="5" numFmtId="0" xfId="0" applyAlignment="1" applyFont="1">
      <alignment horizontal="right" readingOrder="0"/>
    </xf>
    <xf borderId="0" fillId="0" fontId="5" numFmtId="0" xfId="0" applyFont="1"/>
    <xf borderId="0" fillId="5" fontId="6" numFmtId="0" xfId="0" applyAlignment="1" applyFill="1" applyFont="1">
      <alignment shrinkToFit="0" vertical="bottom" wrapText="0"/>
    </xf>
    <xf borderId="0" fillId="2" fontId="6" numFmtId="0" xfId="0" applyAlignment="1" applyFont="1">
      <alignment shrinkToFit="0" vertical="bottom" wrapText="0"/>
    </xf>
    <xf borderId="0" fillId="3" fontId="6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3" max="3" width="12.29"/>
    <col customWidth="1" min="4" max="8" width="4.29"/>
    <col customWidth="1" min="9" max="9" width="8.0"/>
    <col customWidth="1" min="10" max="10" width="5.71"/>
    <col customWidth="1" min="11" max="16" width="11.29"/>
    <col customWidth="1" min="17" max="19" width="11.43"/>
  </cols>
  <sheetData>
    <row r="1">
      <c r="A1" s="1"/>
      <c r="B1" s="2"/>
      <c r="C1" s="2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4"/>
      <c r="R1" s="4"/>
      <c r="S1" s="4"/>
    </row>
    <row r="2">
      <c r="A2" s="2"/>
      <c r="B2" s="2"/>
      <c r="C2" s="2"/>
      <c r="D2" s="3">
        <v>1.0</v>
      </c>
      <c r="E2" s="3">
        <v>2.0</v>
      </c>
      <c r="F2" s="3">
        <v>3.0</v>
      </c>
      <c r="G2" s="3">
        <v>4.0</v>
      </c>
      <c r="H2" s="3">
        <v>5.0</v>
      </c>
      <c r="I2" s="2"/>
      <c r="J2" s="2"/>
      <c r="K2" s="2"/>
      <c r="L2" s="2"/>
      <c r="M2" s="2"/>
      <c r="N2" s="2"/>
      <c r="O2" s="2"/>
      <c r="P2" s="2"/>
      <c r="Q2" s="4"/>
      <c r="R2" s="4"/>
      <c r="S2" s="4"/>
    </row>
    <row r="3">
      <c r="A3" s="2"/>
      <c r="B3" s="2"/>
      <c r="C3" s="2"/>
      <c r="D3" s="5" t="s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4"/>
      <c r="S3" s="4"/>
    </row>
    <row r="4">
      <c r="A4" s="2"/>
      <c r="B4" s="2"/>
      <c r="C4" s="2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2"/>
      <c r="K4" s="2"/>
      <c r="L4" s="2"/>
      <c r="M4" s="2"/>
      <c r="N4" s="2"/>
      <c r="O4" s="2"/>
      <c r="P4" s="2"/>
      <c r="Q4" s="4"/>
      <c r="R4" s="4"/>
      <c r="S4" s="4"/>
    </row>
    <row r="5">
      <c r="A5" s="3"/>
      <c r="B5" s="5" t="s">
        <v>7</v>
      </c>
      <c r="C5" s="3" t="s">
        <v>8</v>
      </c>
      <c r="D5" s="8">
        <v>0.0</v>
      </c>
      <c r="E5" s="8">
        <v>0.0</v>
      </c>
      <c r="F5" s="8">
        <v>1.0</v>
      </c>
      <c r="G5" s="8">
        <v>0.0</v>
      </c>
      <c r="H5" s="8">
        <v>0.0</v>
      </c>
      <c r="I5" s="7">
        <f t="shared" ref="I5:I29" si="1">SUM(D5:H5)</f>
        <v>1</v>
      </c>
      <c r="J5" s="2"/>
      <c r="K5" s="9" t="s">
        <v>9</v>
      </c>
      <c r="L5" s="10"/>
      <c r="M5" s="10"/>
      <c r="N5" s="10"/>
      <c r="O5" s="10"/>
      <c r="P5" s="10"/>
      <c r="Q5" s="11" t="s">
        <v>10</v>
      </c>
      <c r="R5" s="11" t="s">
        <v>11</v>
      </c>
      <c r="S5" s="10"/>
    </row>
    <row r="6">
      <c r="A6" s="2"/>
      <c r="B6" s="12"/>
      <c r="C6" s="3" t="s">
        <v>12</v>
      </c>
      <c r="D6" s="8">
        <v>0.0</v>
      </c>
      <c r="E6" s="8">
        <v>0.0</v>
      </c>
      <c r="F6" s="8">
        <v>0.0</v>
      </c>
      <c r="G6" s="8">
        <v>1.0</v>
      </c>
      <c r="H6" s="8">
        <v>0.0</v>
      </c>
      <c r="I6" s="7">
        <f t="shared" si="1"/>
        <v>1</v>
      </c>
      <c r="J6" s="2"/>
      <c r="K6" s="11" t="s">
        <v>13</v>
      </c>
      <c r="M6" s="10"/>
      <c r="N6" s="10"/>
      <c r="O6" s="10"/>
      <c r="P6" s="10"/>
      <c r="Q6" s="10"/>
      <c r="R6" s="10"/>
      <c r="S6" s="10"/>
    </row>
    <row r="7">
      <c r="A7" s="2"/>
      <c r="B7" s="12"/>
      <c r="C7" s="3" t="s">
        <v>14</v>
      </c>
      <c r="D7" s="8">
        <v>0.0</v>
      </c>
      <c r="E7" s="8">
        <v>1.0</v>
      </c>
      <c r="F7" s="8">
        <v>0.0</v>
      </c>
      <c r="G7" s="8">
        <v>0.0</v>
      </c>
      <c r="H7" s="8">
        <v>0.0</v>
      </c>
      <c r="I7" s="7">
        <f t="shared" si="1"/>
        <v>1</v>
      </c>
      <c r="J7" s="2"/>
      <c r="K7" s="11" t="s">
        <v>15</v>
      </c>
      <c r="O7" s="10"/>
      <c r="P7" s="10"/>
      <c r="Q7" s="13">
        <f>(SUMPRODUCT(D2:H2,D5:H5)-SUMPRODUCT(D2:H2,D10:H10))</f>
        <v>0</v>
      </c>
      <c r="R7" s="14">
        <v>0.0</v>
      </c>
      <c r="S7" s="10"/>
    </row>
    <row r="8">
      <c r="A8" s="2"/>
      <c r="B8" s="12"/>
      <c r="C8" s="3" t="s">
        <v>16</v>
      </c>
      <c r="D8" s="8">
        <v>1.0</v>
      </c>
      <c r="E8" s="8">
        <v>0.0</v>
      </c>
      <c r="F8" s="8">
        <v>0.0</v>
      </c>
      <c r="G8" s="8">
        <v>0.0</v>
      </c>
      <c r="H8" s="8">
        <v>0.0</v>
      </c>
      <c r="I8" s="7">
        <f t="shared" si="1"/>
        <v>1</v>
      </c>
      <c r="J8" s="2"/>
      <c r="K8" s="11" t="s">
        <v>17</v>
      </c>
      <c r="N8" s="10"/>
      <c r="O8" s="10"/>
      <c r="P8" s="10"/>
      <c r="Q8" s="13">
        <f>SUMPRODUCT(D2:H2,D6:H6)-SUMPRODUCT(D2:H2,D15:H15)</f>
        <v>0</v>
      </c>
      <c r="R8" s="14">
        <v>0.0</v>
      </c>
      <c r="S8" s="10"/>
    </row>
    <row r="9">
      <c r="A9" s="2"/>
      <c r="B9" s="12"/>
      <c r="C9" s="3" t="s">
        <v>18</v>
      </c>
      <c r="D9" s="8">
        <v>0.0</v>
      </c>
      <c r="E9" s="8">
        <v>0.0</v>
      </c>
      <c r="F9" s="8">
        <v>0.0</v>
      </c>
      <c r="G9" s="8">
        <v>0.0</v>
      </c>
      <c r="H9" s="8">
        <v>1.0</v>
      </c>
      <c r="I9" s="7">
        <f t="shared" si="1"/>
        <v>1</v>
      </c>
      <c r="J9" s="2"/>
      <c r="K9" s="11" t="s">
        <v>19</v>
      </c>
      <c r="N9" s="10"/>
      <c r="O9" s="10"/>
      <c r="P9" s="10"/>
      <c r="Q9" s="13">
        <f>SUMPRODUCT(D2:H2,D20:H20)-SUMPRODUCT(D2:H2,D11:H11)</f>
        <v>0</v>
      </c>
      <c r="R9" s="14">
        <v>0.0</v>
      </c>
      <c r="S9" s="10"/>
    </row>
    <row r="10">
      <c r="A10" s="3"/>
      <c r="B10" s="5" t="s">
        <v>20</v>
      </c>
      <c r="C10" s="3" t="s">
        <v>21</v>
      </c>
      <c r="D10" s="8">
        <v>0.0</v>
      </c>
      <c r="E10" s="8">
        <v>0.0</v>
      </c>
      <c r="F10" s="8">
        <v>1.0</v>
      </c>
      <c r="G10" s="8">
        <v>0.0</v>
      </c>
      <c r="H10" s="8">
        <v>0.0</v>
      </c>
      <c r="I10" s="7">
        <f t="shared" si="1"/>
        <v>1</v>
      </c>
      <c r="J10" s="2"/>
      <c r="K10" s="11" t="s">
        <v>22</v>
      </c>
      <c r="N10" s="10"/>
      <c r="O10" s="10"/>
      <c r="P10" s="10"/>
      <c r="Q10" s="13">
        <f>SUMPRODUCT(D2:H2,D7:H7)-SUMPRODUCT(D2:H2,D21:H21)</f>
        <v>0</v>
      </c>
      <c r="R10" s="14">
        <v>0.0</v>
      </c>
      <c r="S10" s="10"/>
    </row>
    <row r="11">
      <c r="A11" s="2"/>
      <c r="B11" s="12"/>
      <c r="C11" s="3" t="s">
        <v>23</v>
      </c>
      <c r="D11" s="8">
        <v>0.0</v>
      </c>
      <c r="E11" s="8">
        <v>0.0</v>
      </c>
      <c r="F11" s="8">
        <v>0.0</v>
      </c>
      <c r="G11" s="8">
        <v>0.0</v>
      </c>
      <c r="H11" s="8">
        <v>1.0</v>
      </c>
      <c r="I11" s="7">
        <f t="shared" si="1"/>
        <v>1</v>
      </c>
      <c r="J11" s="2"/>
      <c r="K11" s="11" t="s">
        <v>24</v>
      </c>
      <c r="Q11" s="13">
        <f>SUMPRODUCT(D2:H2,D11:H11)-SUMPRODUCT(D2:H2,D12:H12)</f>
        <v>1</v>
      </c>
      <c r="R11" s="14">
        <v>1.0</v>
      </c>
      <c r="S11" s="10"/>
    </row>
    <row r="12">
      <c r="A12" s="2"/>
      <c r="B12" s="12"/>
      <c r="C12" s="3" t="s">
        <v>25</v>
      </c>
      <c r="D12" s="8">
        <v>0.0</v>
      </c>
      <c r="E12" s="8">
        <v>0.0</v>
      </c>
      <c r="F12" s="8">
        <v>0.0</v>
      </c>
      <c r="G12" s="8">
        <v>1.0</v>
      </c>
      <c r="H12" s="8">
        <v>0.0</v>
      </c>
      <c r="I12" s="7">
        <f t="shared" si="1"/>
        <v>1</v>
      </c>
      <c r="J12" s="2"/>
      <c r="K12" s="11" t="s">
        <v>26</v>
      </c>
      <c r="N12" s="10"/>
      <c r="O12" s="10"/>
      <c r="P12" s="10"/>
      <c r="Q12" s="13">
        <f>SUMPRODUCT(D2:H2,D25:H25)-SUMPRODUCT(D2:H2,D16:H16)</f>
        <v>0</v>
      </c>
      <c r="R12" s="14">
        <v>0.0</v>
      </c>
      <c r="S12" s="10"/>
    </row>
    <row r="13">
      <c r="A13" s="2"/>
      <c r="B13" s="12"/>
      <c r="C13" s="3" t="s">
        <v>27</v>
      </c>
      <c r="D13" s="8">
        <v>1.0</v>
      </c>
      <c r="E13" s="8">
        <v>0.0</v>
      </c>
      <c r="F13" s="8">
        <v>0.0</v>
      </c>
      <c r="G13" s="8">
        <v>0.0</v>
      </c>
      <c r="H13" s="8">
        <v>0.0</v>
      </c>
      <c r="I13" s="7">
        <f t="shared" si="1"/>
        <v>1</v>
      </c>
      <c r="J13" s="2"/>
      <c r="K13" s="11" t="s">
        <v>28</v>
      </c>
      <c r="O13" s="10"/>
      <c r="P13" s="10"/>
      <c r="Q13" s="13">
        <f>SUMPRODUCT(D2:H2,D26:H26)-SUMPRODUCT(D2:H2,D13:H13)</f>
        <v>0</v>
      </c>
      <c r="R13" s="14">
        <v>0.0</v>
      </c>
      <c r="S13" s="10"/>
    </row>
    <row r="14">
      <c r="A14" s="2"/>
      <c r="B14" s="12"/>
      <c r="C14" s="3" t="s">
        <v>29</v>
      </c>
      <c r="D14" s="8">
        <v>0.0</v>
      </c>
      <c r="E14" s="8">
        <v>1.0</v>
      </c>
      <c r="F14" s="8">
        <v>0.0</v>
      </c>
      <c r="G14" s="8">
        <v>0.0</v>
      </c>
      <c r="H14" s="8">
        <v>0.0</v>
      </c>
      <c r="I14" s="7">
        <f t="shared" si="1"/>
        <v>1</v>
      </c>
      <c r="J14" s="2"/>
      <c r="K14" s="11" t="s">
        <v>30</v>
      </c>
      <c r="N14" s="10"/>
      <c r="O14" s="10"/>
      <c r="P14" s="10"/>
      <c r="Q14" s="13">
        <f>SUMPRODUCT(D2:H2,D22:H22)</f>
        <v>3</v>
      </c>
      <c r="R14" s="14">
        <v>3.0</v>
      </c>
      <c r="S14" s="10"/>
    </row>
    <row r="15">
      <c r="A15" s="3"/>
      <c r="B15" s="5" t="s">
        <v>31</v>
      </c>
      <c r="C15" s="3" t="s">
        <v>32</v>
      </c>
      <c r="D15" s="8">
        <v>0.0</v>
      </c>
      <c r="E15" s="8">
        <v>0.0</v>
      </c>
      <c r="F15" s="8">
        <v>0.0</v>
      </c>
      <c r="G15" s="8">
        <v>1.0</v>
      </c>
      <c r="H15" s="8">
        <v>0.0</v>
      </c>
      <c r="I15" s="7">
        <f t="shared" si="1"/>
        <v>1</v>
      </c>
      <c r="J15" s="2"/>
      <c r="K15" s="11" t="s">
        <v>33</v>
      </c>
      <c r="O15" s="10"/>
      <c r="P15" s="10"/>
      <c r="Q15" s="13">
        <f>SUMPRODUCT(D2:H2,D8:H8)</f>
        <v>1</v>
      </c>
      <c r="R15" s="14">
        <v>1.0</v>
      </c>
      <c r="S15" s="10"/>
    </row>
    <row r="16">
      <c r="A16" s="2"/>
      <c r="B16" s="12"/>
      <c r="C16" s="3" t="s">
        <v>34</v>
      </c>
      <c r="D16" s="8">
        <v>0.0</v>
      </c>
      <c r="E16" s="8">
        <v>0.0</v>
      </c>
      <c r="F16" s="8">
        <v>1.0</v>
      </c>
      <c r="G16" s="8">
        <v>0.0</v>
      </c>
      <c r="H16" s="8">
        <v>0.0</v>
      </c>
      <c r="I16" s="7">
        <f t="shared" si="1"/>
        <v>1</v>
      </c>
      <c r="J16" s="2"/>
      <c r="K16" s="11" t="s">
        <v>35</v>
      </c>
      <c r="Q16" s="13">
        <f>SUMPRODUCT(D2:H2,D27:H27)-SUMPRODUCT(D2:H2,D17:H17)</f>
        <v>1</v>
      </c>
      <c r="R16" s="14">
        <v>1.0</v>
      </c>
      <c r="S16" s="15">
        <v>0.0</v>
      </c>
    </row>
    <row r="17">
      <c r="A17" s="2"/>
      <c r="B17" s="12"/>
      <c r="C17" s="3" t="s">
        <v>36</v>
      </c>
      <c r="D17" s="8">
        <v>1.0</v>
      </c>
      <c r="E17" s="8">
        <v>0.0</v>
      </c>
      <c r="F17" s="8">
        <v>0.0</v>
      </c>
      <c r="G17" s="8">
        <v>0.0</v>
      </c>
      <c r="H17" s="8">
        <v>0.0</v>
      </c>
      <c r="I17" s="7">
        <f t="shared" si="1"/>
        <v>1</v>
      </c>
      <c r="J17" s="2"/>
      <c r="K17" s="11" t="s">
        <v>37</v>
      </c>
      <c r="Q17" s="13">
        <f>SUMPRODUCT(D2:H2,D26:H26)-SUMPRODUCT(D2:H2,D18:H18)</f>
        <v>-1</v>
      </c>
      <c r="R17" s="14">
        <v>-1.0</v>
      </c>
      <c r="S17" s="15">
        <v>0.0</v>
      </c>
    </row>
    <row r="18">
      <c r="A18" s="2"/>
      <c r="B18" s="12"/>
      <c r="C18" s="3" t="s">
        <v>38</v>
      </c>
      <c r="D18" s="8">
        <v>0.0</v>
      </c>
      <c r="E18" s="8">
        <v>1.0</v>
      </c>
      <c r="F18" s="8">
        <v>0.0</v>
      </c>
      <c r="G18" s="8">
        <v>0.0</v>
      </c>
      <c r="H18" s="8">
        <v>0.0</v>
      </c>
      <c r="I18" s="7">
        <f t="shared" si="1"/>
        <v>1</v>
      </c>
      <c r="J18" s="2"/>
      <c r="K18" s="11" t="s">
        <v>39</v>
      </c>
      <c r="O18" s="10"/>
      <c r="P18" s="10"/>
      <c r="Q18" s="13">
        <f>SUMPRODUCT(D2:H2,D28:H28)-SUMPRODUCT(D2:H2,D23:H23)</f>
        <v>0</v>
      </c>
      <c r="R18" s="14">
        <v>0.0</v>
      </c>
      <c r="S18" s="10"/>
    </row>
    <row r="19">
      <c r="A19" s="2"/>
      <c r="B19" s="12"/>
      <c r="C19" s="3" t="s">
        <v>40</v>
      </c>
      <c r="D19" s="8">
        <v>0.0</v>
      </c>
      <c r="E19" s="8">
        <v>0.0</v>
      </c>
      <c r="F19" s="8">
        <v>0.0</v>
      </c>
      <c r="G19" s="8">
        <v>0.0</v>
      </c>
      <c r="H19" s="8">
        <v>1.0</v>
      </c>
      <c r="I19" s="7">
        <f t="shared" si="1"/>
        <v>1</v>
      </c>
      <c r="J19" s="2"/>
      <c r="K19" s="11" t="s">
        <v>41</v>
      </c>
      <c r="N19" s="10"/>
      <c r="O19" s="10"/>
      <c r="P19" s="10"/>
      <c r="Q19" s="13">
        <f>SUMPRODUCT(D2:H2,D9:H9)-SUMPRODUCT(D2:H2,D29:H29)</f>
        <v>0</v>
      </c>
      <c r="R19" s="14">
        <v>0.0</v>
      </c>
      <c r="S19" s="10"/>
    </row>
    <row r="20">
      <c r="A20" s="3"/>
      <c r="B20" s="5" t="s">
        <v>42</v>
      </c>
      <c r="C20" s="3" t="s">
        <v>43</v>
      </c>
      <c r="D20" s="8">
        <v>0.0</v>
      </c>
      <c r="E20" s="8">
        <v>0.0</v>
      </c>
      <c r="F20" s="8">
        <v>0.0</v>
      </c>
      <c r="G20" s="8">
        <v>0.0</v>
      </c>
      <c r="H20" s="8">
        <v>1.0</v>
      </c>
      <c r="I20" s="7">
        <f t="shared" si="1"/>
        <v>1</v>
      </c>
      <c r="J20" s="2"/>
      <c r="K20" s="11" t="s">
        <v>44</v>
      </c>
      <c r="O20" s="10"/>
      <c r="P20" s="10"/>
      <c r="Q20" s="13">
        <f>SUMPRODUCT(D2:H2,D8:H8)-SUMPRODUCT(D2:H2,D14:H14)</f>
        <v>-1</v>
      </c>
      <c r="R20" s="14">
        <v>-1.0</v>
      </c>
      <c r="S20" s="15">
        <v>0.0</v>
      </c>
    </row>
    <row r="21">
      <c r="A21" s="2"/>
      <c r="B21" s="12"/>
      <c r="C21" s="3" t="s">
        <v>45</v>
      </c>
      <c r="D21" s="8">
        <v>0.0</v>
      </c>
      <c r="E21" s="8">
        <v>1.0</v>
      </c>
      <c r="F21" s="8">
        <v>0.0</v>
      </c>
      <c r="G21" s="8">
        <v>0.0</v>
      </c>
      <c r="H21" s="8">
        <v>0.0</v>
      </c>
      <c r="I21" s="7">
        <f t="shared" si="1"/>
        <v>1</v>
      </c>
      <c r="J21" s="2"/>
      <c r="K21" s="9" t="s">
        <v>46</v>
      </c>
      <c r="O21" s="10"/>
      <c r="P21" s="10"/>
      <c r="Q21" s="10"/>
      <c r="R21" s="10"/>
      <c r="S21" s="10"/>
    </row>
    <row r="22">
      <c r="A22" s="2"/>
      <c r="B22" s="12"/>
      <c r="C22" s="3" t="s">
        <v>47</v>
      </c>
      <c r="D22" s="8">
        <v>0.0</v>
      </c>
      <c r="E22" s="8">
        <v>0.0</v>
      </c>
      <c r="F22" s="8">
        <v>1.0</v>
      </c>
      <c r="G22" s="8">
        <v>0.0</v>
      </c>
      <c r="H22" s="8">
        <v>0.0</v>
      </c>
      <c r="I22" s="7">
        <f t="shared" si="1"/>
        <v>1</v>
      </c>
      <c r="J22" s="2"/>
      <c r="K22" s="2"/>
      <c r="L22" s="2"/>
      <c r="M22" s="2"/>
      <c r="N22" s="2"/>
      <c r="O22" s="2"/>
      <c r="P22" s="2"/>
      <c r="Q22" s="4"/>
      <c r="R22" s="4"/>
      <c r="S22" s="4"/>
    </row>
    <row r="23">
      <c r="A23" s="2"/>
      <c r="B23" s="12"/>
      <c r="C23" s="3" t="s">
        <v>48</v>
      </c>
      <c r="D23" s="8">
        <v>0.0</v>
      </c>
      <c r="E23" s="8">
        <v>0.0</v>
      </c>
      <c r="F23" s="8">
        <v>0.0</v>
      </c>
      <c r="G23" s="8">
        <v>1.0</v>
      </c>
      <c r="H23" s="8">
        <v>0.0</v>
      </c>
      <c r="I23" s="7">
        <f t="shared" si="1"/>
        <v>1</v>
      </c>
      <c r="J23" s="2"/>
      <c r="K23" s="10"/>
      <c r="L23" s="9" t="s">
        <v>0</v>
      </c>
      <c r="M23" s="10"/>
      <c r="N23" s="10"/>
      <c r="O23" s="10"/>
      <c r="P23" s="10"/>
      <c r="Q23" s="4"/>
      <c r="R23" s="4"/>
      <c r="S23" s="4"/>
    </row>
    <row r="24">
      <c r="A24" s="2"/>
      <c r="B24" s="12"/>
      <c r="C24" s="3" t="s">
        <v>49</v>
      </c>
      <c r="D24" s="8">
        <v>1.0</v>
      </c>
      <c r="E24" s="8">
        <v>0.0</v>
      </c>
      <c r="F24" s="8">
        <v>0.0</v>
      </c>
      <c r="G24" s="8">
        <v>0.0</v>
      </c>
      <c r="H24" s="8">
        <v>0.0</v>
      </c>
      <c r="I24" s="7">
        <f t="shared" si="1"/>
        <v>1</v>
      </c>
      <c r="J24" s="2"/>
      <c r="K24" s="10"/>
      <c r="L24" s="16" t="s">
        <v>1</v>
      </c>
      <c r="M24" s="16" t="s">
        <v>2</v>
      </c>
      <c r="N24" s="16" t="s">
        <v>3</v>
      </c>
      <c r="O24" s="16" t="s">
        <v>4</v>
      </c>
      <c r="P24" s="16" t="s">
        <v>5</v>
      </c>
      <c r="Q24" s="4"/>
      <c r="R24" s="4"/>
      <c r="S24" s="4"/>
    </row>
    <row r="25">
      <c r="A25" s="3"/>
      <c r="B25" s="5" t="s">
        <v>50</v>
      </c>
      <c r="C25" s="3" t="s">
        <v>51</v>
      </c>
      <c r="D25" s="8">
        <v>0.0</v>
      </c>
      <c r="E25" s="8">
        <v>0.0</v>
      </c>
      <c r="F25" s="8">
        <v>1.0</v>
      </c>
      <c r="G25" s="8">
        <v>0.0</v>
      </c>
      <c r="H25" s="8">
        <v>0.0</v>
      </c>
      <c r="I25" s="7">
        <f t="shared" si="1"/>
        <v>1</v>
      </c>
      <c r="J25" s="2"/>
      <c r="K25" s="9" t="s">
        <v>7</v>
      </c>
      <c r="L25" s="17" t="str">
        <f t="shared" ref="L25:P25" si="2">INDEX($C5:$C9,MATCH(1,D5:D9,0))</f>
        <v>Norwegian</v>
      </c>
      <c r="M25" s="17" t="str">
        <f t="shared" si="2"/>
        <v>Ukrainian</v>
      </c>
      <c r="N25" s="17" t="str">
        <f t="shared" si="2"/>
        <v>Englishman</v>
      </c>
      <c r="O25" s="17" t="str">
        <f t="shared" si="2"/>
        <v>Spaniard</v>
      </c>
      <c r="P25" s="17" t="str">
        <f t="shared" si="2"/>
        <v>Japanese</v>
      </c>
      <c r="Q25" s="4"/>
      <c r="R25" s="4"/>
      <c r="S25" s="4"/>
    </row>
    <row r="26">
      <c r="A26" s="2"/>
      <c r="B26" s="2"/>
      <c r="C26" s="3" t="s">
        <v>52</v>
      </c>
      <c r="D26" s="8">
        <v>1.0</v>
      </c>
      <c r="E26" s="8">
        <v>0.0</v>
      </c>
      <c r="F26" s="8">
        <v>0.0</v>
      </c>
      <c r="G26" s="8">
        <v>0.0</v>
      </c>
      <c r="H26" s="8">
        <v>0.0</v>
      </c>
      <c r="I26" s="7">
        <f t="shared" si="1"/>
        <v>1</v>
      </c>
      <c r="J26" s="2"/>
      <c r="K26" s="9" t="s">
        <v>20</v>
      </c>
      <c r="L26" s="17" t="str">
        <f t="shared" ref="L26:P26" si="3">INDEX($C10:$C14,MATCH(1,D10:D14,0))</f>
        <v>Yellow</v>
      </c>
      <c r="M26" s="17" t="str">
        <f t="shared" si="3"/>
        <v>Blue</v>
      </c>
      <c r="N26" s="17" t="str">
        <f t="shared" si="3"/>
        <v>Red</v>
      </c>
      <c r="O26" s="17" t="str">
        <f t="shared" si="3"/>
        <v>Ivory</v>
      </c>
      <c r="P26" s="17" t="str">
        <f t="shared" si="3"/>
        <v>Green</v>
      </c>
      <c r="Q26" s="4"/>
      <c r="R26" s="4"/>
      <c r="S26" s="4"/>
    </row>
    <row r="27">
      <c r="A27" s="2"/>
      <c r="B27" s="2"/>
      <c r="C27" s="3" t="s">
        <v>53</v>
      </c>
      <c r="D27" s="8">
        <v>0.0</v>
      </c>
      <c r="E27" s="8">
        <v>1.0</v>
      </c>
      <c r="F27" s="8">
        <v>0.0</v>
      </c>
      <c r="G27" s="8">
        <v>0.0</v>
      </c>
      <c r="H27" s="8">
        <v>0.0</v>
      </c>
      <c r="I27" s="7">
        <f t="shared" si="1"/>
        <v>1</v>
      </c>
      <c r="J27" s="2"/>
      <c r="K27" s="9" t="s">
        <v>31</v>
      </c>
      <c r="L27" s="17" t="str">
        <f t="shared" ref="L27:P27" si="4">INDEX($C15:$C19,MATCH(1,D15:D19,0))</f>
        <v>Fox</v>
      </c>
      <c r="M27" s="17" t="str">
        <f t="shared" si="4"/>
        <v>Horse</v>
      </c>
      <c r="N27" s="17" t="str">
        <f t="shared" si="4"/>
        <v>Snails</v>
      </c>
      <c r="O27" s="17" t="str">
        <f t="shared" si="4"/>
        <v>Dog</v>
      </c>
      <c r="P27" s="17" t="str">
        <f t="shared" si="4"/>
        <v>Zebra</v>
      </c>
      <c r="Q27" s="4"/>
      <c r="R27" s="4"/>
      <c r="S27" s="4"/>
    </row>
    <row r="28">
      <c r="A28" s="2"/>
      <c r="B28" s="2"/>
      <c r="C28" s="3" t="s">
        <v>54</v>
      </c>
      <c r="D28" s="8">
        <v>0.0</v>
      </c>
      <c r="E28" s="8">
        <v>0.0</v>
      </c>
      <c r="F28" s="8">
        <v>0.0</v>
      </c>
      <c r="G28" s="8">
        <v>1.0</v>
      </c>
      <c r="H28" s="8">
        <v>0.0</v>
      </c>
      <c r="I28" s="7">
        <f t="shared" si="1"/>
        <v>1</v>
      </c>
      <c r="J28" s="2"/>
      <c r="K28" s="9" t="s">
        <v>42</v>
      </c>
      <c r="L28" s="17" t="str">
        <f t="shared" ref="L28:P28" si="5">INDEX($C20:$C24,MATCH(1,D20:D24,0))</f>
        <v>Water</v>
      </c>
      <c r="M28" s="17" t="str">
        <f t="shared" si="5"/>
        <v>Tea</v>
      </c>
      <c r="N28" s="17" t="str">
        <f t="shared" si="5"/>
        <v>Milk</v>
      </c>
      <c r="O28" s="17" t="str">
        <f t="shared" si="5"/>
        <v>Orange Juice</v>
      </c>
      <c r="P28" s="17" t="str">
        <f t="shared" si="5"/>
        <v>Coffee</v>
      </c>
      <c r="Q28" s="4"/>
      <c r="R28" s="4"/>
      <c r="S28" s="4"/>
    </row>
    <row r="29">
      <c r="A29" s="2"/>
      <c r="B29" s="2"/>
      <c r="C29" s="3" t="s">
        <v>55</v>
      </c>
      <c r="D29" s="8">
        <v>0.0</v>
      </c>
      <c r="E29" s="8">
        <v>0.0</v>
      </c>
      <c r="F29" s="8">
        <v>0.0</v>
      </c>
      <c r="G29" s="8">
        <v>0.0</v>
      </c>
      <c r="H29" s="8">
        <v>1.0</v>
      </c>
      <c r="I29" s="7">
        <f t="shared" si="1"/>
        <v>1</v>
      </c>
      <c r="J29" s="2"/>
      <c r="K29" s="9" t="s">
        <v>50</v>
      </c>
      <c r="L29" s="17" t="str">
        <f t="shared" ref="L29:P29" si="6">INDEX($C25:$C29,MATCH(1,D25:D29,0))</f>
        <v>Kools</v>
      </c>
      <c r="M29" s="17" t="str">
        <f t="shared" si="6"/>
        <v>Chesterfields</v>
      </c>
      <c r="N29" s="17" t="str">
        <f t="shared" si="6"/>
        <v>Old Gold</v>
      </c>
      <c r="O29" s="17" t="str">
        <f t="shared" si="6"/>
        <v>Lucky Strike</v>
      </c>
      <c r="P29" s="17" t="str">
        <f t="shared" si="6"/>
        <v>Parliaments</v>
      </c>
      <c r="Q29" s="4"/>
      <c r="R29" s="4"/>
      <c r="S29" s="4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10"/>
      <c r="M30" s="10"/>
      <c r="N30" s="10"/>
      <c r="O30" s="10"/>
      <c r="P30" s="10"/>
      <c r="Q30" s="4"/>
      <c r="R30" s="4"/>
      <c r="S30" s="4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10"/>
      <c r="M31" s="10"/>
      <c r="N31" s="10"/>
      <c r="O31" s="10"/>
      <c r="P31" s="10"/>
      <c r="Q31" s="4"/>
      <c r="R31" s="4"/>
      <c r="S31" s="4"/>
    </row>
    <row r="32">
      <c r="A32" s="2"/>
      <c r="B32" s="2"/>
      <c r="C32" s="18" t="s">
        <v>56</v>
      </c>
      <c r="D32" s="7">
        <f t="shared" ref="D32:H32" si="7">SUM(D5:D9)</f>
        <v>1</v>
      </c>
      <c r="E32" s="7">
        <f t="shared" si="7"/>
        <v>1</v>
      </c>
      <c r="F32" s="7">
        <f t="shared" si="7"/>
        <v>1</v>
      </c>
      <c r="G32" s="7">
        <f t="shared" si="7"/>
        <v>1</v>
      </c>
      <c r="H32" s="7">
        <f t="shared" si="7"/>
        <v>1</v>
      </c>
      <c r="I32" s="2"/>
      <c r="J32" s="2"/>
      <c r="K32" s="10"/>
      <c r="L32" s="11" t="s">
        <v>57</v>
      </c>
      <c r="M32" s="10"/>
      <c r="N32" s="10"/>
      <c r="O32" s="10"/>
      <c r="P32" s="10"/>
      <c r="Q32" s="4"/>
      <c r="R32" s="4"/>
      <c r="S32" s="4"/>
    </row>
    <row r="33">
      <c r="A33" s="2"/>
      <c r="B33" s="2"/>
      <c r="C33" s="19"/>
      <c r="D33" s="7">
        <f t="shared" ref="D33:H33" si="8">SUM(D10:D14)</f>
        <v>1</v>
      </c>
      <c r="E33" s="7">
        <f t="shared" si="8"/>
        <v>1</v>
      </c>
      <c r="F33" s="7">
        <f t="shared" si="8"/>
        <v>1</v>
      </c>
      <c r="G33" s="7">
        <f t="shared" si="8"/>
        <v>1</v>
      </c>
      <c r="H33" s="7">
        <f t="shared" si="8"/>
        <v>1</v>
      </c>
      <c r="I33" s="2"/>
      <c r="J33" s="2"/>
      <c r="K33" s="10"/>
      <c r="L33" s="20"/>
      <c r="M33" s="11" t="s">
        <v>58</v>
      </c>
      <c r="O33" s="10"/>
      <c r="P33" s="10"/>
      <c r="Q33" s="4"/>
      <c r="R33" s="4"/>
      <c r="S33" s="4"/>
    </row>
    <row r="34">
      <c r="A34" s="2"/>
      <c r="B34" s="2"/>
      <c r="C34" s="19"/>
      <c r="D34" s="7">
        <f t="shared" ref="D34:H34" si="9">SUM(D15:D19)</f>
        <v>1</v>
      </c>
      <c r="E34" s="7">
        <f t="shared" si="9"/>
        <v>1</v>
      </c>
      <c r="F34" s="7">
        <f t="shared" si="9"/>
        <v>1</v>
      </c>
      <c r="G34" s="7">
        <f t="shared" si="9"/>
        <v>1</v>
      </c>
      <c r="H34" s="7">
        <f t="shared" si="9"/>
        <v>1</v>
      </c>
      <c r="I34" s="2"/>
      <c r="J34" s="2"/>
      <c r="K34" s="10"/>
      <c r="L34" s="21"/>
      <c r="M34" s="11" t="s">
        <v>59</v>
      </c>
      <c r="O34" s="10"/>
      <c r="P34" s="10"/>
      <c r="Q34" s="4"/>
      <c r="R34" s="4"/>
      <c r="S34" s="4"/>
    </row>
    <row r="35">
      <c r="A35" s="2"/>
      <c r="B35" s="2"/>
      <c r="C35" s="19"/>
      <c r="D35" s="7">
        <f t="shared" ref="D35:H35" si="10">SUM(D20:D24)</f>
        <v>1</v>
      </c>
      <c r="E35" s="7">
        <f t="shared" si="10"/>
        <v>1</v>
      </c>
      <c r="F35" s="7">
        <f t="shared" si="10"/>
        <v>1</v>
      </c>
      <c r="G35" s="7">
        <f t="shared" si="10"/>
        <v>1</v>
      </c>
      <c r="H35" s="7">
        <f t="shared" si="10"/>
        <v>1</v>
      </c>
      <c r="I35" s="2"/>
      <c r="J35" s="2"/>
      <c r="K35" s="10"/>
      <c r="L35" s="22"/>
      <c r="M35" s="11" t="s">
        <v>60</v>
      </c>
      <c r="N35" s="10"/>
      <c r="O35" s="10"/>
      <c r="P35" s="10"/>
      <c r="Q35" s="4"/>
      <c r="R35" s="4"/>
      <c r="S35" s="4"/>
    </row>
    <row r="36">
      <c r="A36" s="2"/>
      <c r="B36" s="2"/>
      <c r="C36" s="19"/>
      <c r="D36" s="7">
        <f t="shared" ref="D36:H36" si="11">SUM(D25:D29)</f>
        <v>1</v>
      </c>
      <c r="E36" s="7">
        <f t="shared" si="11"/>
        <v>1</v>
      </c>
      <c r="F36" s="7">
        <f t="shared" si="11"/>
        <v>1</v>
      </c>
      <c r="G36" s="7">
        <f t="shared" si="11"/>
        <v>1</v>
      </c>
      <c r="H36" s="7">
        <f t="shared" si="11"/>
        <v>1</v>
      </c>
      <c r="I36" s="2"/>
      <c r="J36" s="2"/>
      <c r="K36" s="10"/>
      <c r="L36" s="23"/>
      <c r="M36" s="11" t="s">
        <v>61</v>
      </c>
      <c r="N36" s="10"/>
      <c r="O36" s="10"/>
      <c r="P36" s="10"/>
      <c r="Q36" s="4"/>
      <c r="R36" s="4"/>
      <c r="S36" s="4"/>
    </row>
    <row r="37">
      <c r="A37" s="2"/>
      <c r="B37" s="2"/>
      <c r="C37" s="2"/>
      <c r="D37" s="2"/>
      <c r="E37" s="2"/>
      <c r="F37" s="2"/>
      <c r="G37" s="2"/>
      <c r="H37" s="2"/>
      <c r="I37" s="20">
        <f>SUM(D32:H36)</f>
        <v>25</v>
      </c>
      <c r="J37" s="2"/>
      <c r="K37" s="2"/>
      <c r="L37" s="2"/>
      <c r="M37" s="2"/>
      <c r="N37" s="2"/>
      <c r="O37" s="2"/>
      <c r="P37" s="2"/>
      <c r="Q37" s="4"/>
      <c r="R37" s="4"/>
      <c r="S37" s="4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4"/>
      <c r="R38" s="4"/>
      <c r="S38" s="4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4"/>
      <c r="R39" s="4"/>
      <c r="S39" s="4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4"/>
      <c r="R40" s="4"/>
      <c r="S40" s="4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4"/>
      <c r="R41" s="4"/>
      <c r="S41" s="4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4"/>
      <c r="R42" s="4"/>
      <c r="S42" s="4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4"/>
      <c r="R43" s="4"/>
      <c r="S43" s="4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4"/>
      <c r="R44" s="4"/>
      <c r="S44" s="4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4"/>
      <c r="R45" s="4"/>
      <c r="S45" s="4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4"/>
      <c r="R46" s="4"/>
      <c r="S46" s="4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4"/>
      <c r="R47" s="4"/>
      <c r="S47" s="4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4"/>
      <c r="R48" s="4"/>
      <c r="S48" s="4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4"/>
      <c r="R49" s="4"/>
      <c r="S49" s="4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4"/>
      <c r="R50" s="4"/>
      <c r="S50" s="4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4"/>
      <c r="R51" s="4"/>
      <c r="S51" s="4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4"/>
      <c r="R52" s="4"/>
      <c r="S52" s="4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4"/>
      <c r="R53" s="4"/>
      <c r="S53" s="4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4"/>
      <c r="R54" s="4"/>
      <c r="S54" s="4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4"/>
      <c r="R55" s="4"/>
      <c r="S55" s="4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4"/>
      <c r="R57" s="4"/>
      <c r="S57" s="4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4"/>
      <c r="S61" s="4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4"/>
      <c r="R62" s="4"/>
      <c r="S62" s="4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4"/>
      <c r="R63" s="4"/>
      <c r="S63" s="4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4"/>
      <c r="R64" s="4"/>
      <c r="S64" s="4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4"/>
      <c r="R65" s="4"/>
      <c r="S65" s="4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4"/>
      <c r="R66" s="4"/>
      <c r="S66" s="4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4"/>
      <c r="R67" s="4"/>
      <c r="S67" s="4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4"/>
      <c r="R68" s="4"/>
      <c r="S68" s="4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4"/>
      <c r="R69" s="4"/>
      <c r="S69" s="4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4"/>
      <c r="R70" s="4"/>
      <c r="S70" s="4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4"/>
      <c r="R71" s="4"/>
      <c r="S71" s="4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4"/>
      <c r="R72" s="4"/>
      <c r="S72" s="4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4"/>
      <c r="R73" s="4"/>
      <c r="S73" s="4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4"/>
      <c r="R74" s="4"/>
      <c r="S74" s="4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4"/>
      <c r="R75" s="4"/>
      <c r="S75" s="4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4"/>
      <c r="R76" s="4"/>
      <c r="S76" s="4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4"/>
      <c r="R77" s="4"/>
      <c r="S77" s="4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4"/>
      <c r="R78" s="4"/>
      <c r="S78" s="4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4"/>
      <c r="R79" s="4"/>
      <c r="S79" s="4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4"/>
      <c r="R80" s="4"/>
      <c r="S80" s="4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4"/>
      <c r="R81" s="4"/>
      <c r="S81" s="4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4"/>
      <c r="R82" s="4"/>
      <c r="S82" s="4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4"/>
      <c r="R83" s="4"/>
      <c r="S83" s="4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4"/>
      <c r="R84" s="4"/>
      <c r="S84" s="4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4"/>
      <c r="R85" s="4"/>
      <c r="S85" s="4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4"/>
      <c r="R86" s="4"/>
      <c r="S86" s="4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4"/>
      <c r="R87" s="4"/>
      <c r="S87" s="4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4"/>
      <c r="R88" s="4"/>
      <c r="S88" s="4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4"/>
      <c r="R89" s="4"/>
      <c r="S89" s="4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4"/>
      <c r="R90" s="4"/>
      <c r="S90" s="4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4"/>
      <c r="R91" s="4"/>
      <c r="S91" s="4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4"/>
      <c r="R92" s="4"/>
      <c r="S92" s="4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4"/>
      <c r="R93" s="4"/>
      <c r="S93" s="4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4"/>
      <c r="R94" s="4"/>
      <c r="S94" s="4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4"/>
      <c r="R95" s="4"/>
      <c r="S95" s="4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4"/>
      <c r="R96" s="4"/>
      <c r="S96" s="4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4"/>
      <c r="R97" s="4"/>
      <c r="S97" s="4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4"/>
      <c r="R98" s="4"/>
      <c r="S98" s="4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4"/>
      <c r="R99" s="4"/>
      <c r="S99" s="4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4"/>
      <c r="R100" s="4"/>
      <c r="S100" s="4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4"/>
      <c r="R101" s="4"/>
      <c r="S101" s="4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4"/>
      <c r="R102" s="4"/>
      <c r="S102" s="4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4"/>
      <c r="R103" s="4"/>
      <c r="S103" s="4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4"/>
      <c r="R104" s="4"/>
      <c r="S104" s="4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4"/>
      <c r="R105" s="4"/>
      <c r="S105" s="4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4"/>
      <c r="R106" s="4"/>
      <c r="S106" s="4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4"/>
      <c r="R107" s="4"/>
      <c r="S107" s="4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4"/>
      <c r="R108" s="4"/>
      <c r="S108" s="4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4"/>
      <c r="R109" s="4"/>
      <c r="S109" s="4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4"/>
      <c r="R110" s="4"/>
      <c r="S110" s="4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4"/>
      <c r="R111" s="4"/>
      <c r="S111" s="4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4"/>
      <c r="R112" s="4"/>
      <c r="S112" s="4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4"/>
      <c r="R113" s="4"/>
      <c r="S113" s="4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4"/>
      <c r="R114" s="4"/>
      <c r="S114" s="4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4"/>
      <c r="R115" s="4"/>
      <c r="S115" s="4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4"/>
      <c r="R116" s="4"/>
      <c r="S116" s="4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4"/>
      <c r="R117" s="4"/>
      <c r="S117" s="4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4"/>
      <c r="R118" s="4"/>
      <c r="S118" s="4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4"/>
      <c r="R119" s="4"/>
      <c r="S119" s="4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4"/>
      <c r="R120" s="4"/>
      <c r="S120" s="4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4"/>
      <c r="R121" s="4"/>
      <c r="S121" s="4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4"/>
      <c r="R122" s="4"/>
      <c r="S122" s="4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4"/>
      <c r="R123" s="4"/>
      <c r="S123" s="4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4"/>
      <c r="R124" s="4"/>
      <c r="S124" s="4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4"/>
      <c r="R125" s="4"/>
      <c r="S125" s="4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4"/>
      <c r="R126" s="4"/>
      <c r="S126" s="4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4"/>
      <c r="R127" s="4"/>
      <c r="S127" s="4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4"/>
      <c r="R128" s="4"/>
      <c r="S128" s="4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4"/>
      <c r="R129" s="4"/>
      <c r="S129" s="4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4"/>
      <c r="R130" s="4"/>
      <c r="S130" s="4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4"/>
      <c r="R131" s="4"/>
      <c r="S131" s="4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4"/>
      <c r="R132" s="4"/>
      <c r="S132" s="4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4"/>
      <c r="R133" s="4"/>
      <c r="S133" s="4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4"/>
      <c r="R134" s="4"/>
      <c r="S134" s="4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4"/>
      <c r="R135" s="4"/>
      <c r="S135" s="4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4"/>
      <c r="R136" s="4"/>
      <c r="S136" s="4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4"/>
      <c r="R137" s="4"/>
      <c r="S137" s="4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4"/>
      <c r="R138" s="4"/>
      <c r="S138" s="4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4"/>
      <c r="R139" s="4"/>
      <c r="S139" s="4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4"/>
      <c r="R140" s="4"/>
      <c r="S140" s="4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4"/>
      <c r="R141" s="4"/>
      <c r="S141" s="4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4"/>
      <c r="R142" s="4"/>
      <c r="S142" s="4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4"/>
      <c r="R143" s="4"/>
      <c r="S143" s="4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4"/>
      <c r="R144" s="4"/>
      <c r="S144" s="4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4"/>
      <c r="R145" s="4"/>
      <c r="S145" s="4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4"/>
      <c r="R146" s="4"/>
      <c r="S146" s="4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4"/>
      <c r="R147" s="4"/>
      <c r="S147" s="4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4"/>
      <c r="R148" s="4"/>
      <c r="S148" s="4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4"/>
      <c r="R149" s="4"/>
      <c r="S149" s="4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4"/>
      <c r="R150" s="4"/>
      <c r="S150" s="4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4"/>
      <c r="R151" s="4"/>
      <c r="S151" s="4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4"/>
      <c r="R152" s="4"/>
      <c r="S152" s="4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4"/>
      <c r="R153" s="4"/>
      <c r="S153" s="4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4"/>
      <c r="R154" s="4"/>
      <c r="S154" s="4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4"/>
      <c r="R155" s="4"/>
      <c r="S155" s="4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4"/>
      <c r="R156" s="4"/>
      <c r="S156" s="4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4"/>
      <c r="R157" s="4"/>
      <c r="S157" s="4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4"/>
      <c r="R158" s="4"/>
      <c r="S158" s="4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4"/>
      <c r="R159" s="4"/>
      <c r="S159" s="4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4"/>
      <c r="R160" s="4"/>
      <c r="S160" s="4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4"/>
      <c r="R161" s="4"/>
      <c r="S161" s="4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4"/>
      <c r="R162" s="4"/>
      <c r="S162" s="4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4"/>
      <c r="R163" s="4"/>
      <c r="S163" s="4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4"/>
      <c r="R164" s="4"/>
      <c r="S164" s="4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4"/>
      <c r="R165" s="4"/>
      <c r="S165" s="4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4"/>
      <c r="R166" s="4"/>
      <c r="S166" s="4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4"/>
      <c r="R167" s="4"/>
      <c r="S167" s="4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4"/>
      <c r="R168" s="4"/>
      <c r="S168" s="4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4"/>
      <c r="R169" s="4"/>
      <c r="S169" s="4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4"/>
      <c r="R170" s="4"/>
      <c r="S170" s="4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4"/>
      <c r="R171" s="4"/>
      <c r="S171" s="4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4"/>
      <c r="R172" s="4"/>
      <c r="S172" s="4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4"/>
      <c r="R173" s="4"/>
      <c r="S173" s="4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4"/>
      <c r="R174" s="4"/>
      <c r="S174" s="4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4"/>
      <c r="R175" s="4"/>
      <c r="S175" s="4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4"/>
      <c r="R176" s="4"/>
      <c r="S176" s="4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4"/>
      <c r="R177" s="4"/>
      <c r="S177" s="4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4"/>
      <c r="R178" s="4"/>
      <c r="S178" s="4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4"/>
      <c r="R179" s="4"/>
      <c r="S179" s="4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4"/>
      <c r="R180" s="4"/>
      <c r="S180" s="4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4"/>
      <c r="R181" s="4"/>
      <c r="S181" s="4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4"/>
      <c r="R182" s="4"/>
      <c r="S182" s="4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4"/>
      <c r="R183" s="4"/>
      <c r="S183" s="4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4"/>
      <c r="R184" s="4"/>
      <c r="S184" s="4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4"/>
      <c r="R185" s="4"/>
      <c r="S185" s="4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4"/>
      <c r="R186" s="4"/>
      <c r="S186" s="4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4"/>
      <c r="R187" s="4"/>
      <c r="S187" s="4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4"/>
      <c r="R188" s="4"/>
      <c r="S188" s="4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4"/>
      <c r="R189" s="4"/>
      <c r="S189" s="4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4"/>
      <c r="R190" s="4"/>
      <c r="S190" s="4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4"/>
      <c r="R191" s="4"/>
      <c r="S191" s="4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4"/>
      <c r="R192" s="4"/>
      <c r="S192" s="4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4"/>
      <c r="R193" s="4"/>
      <c r="S193" s="4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4"/>
      <c r="R194" s="4"/>
      <c r="S194" s="4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4"/>
      <c r="R195" s="4"/>
      <c r="S195" s="4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4"/>
      <c r="R196" s="4"/>
      <c r="S196" s="4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4"/>
      <c r="R197" s="4"/>
      <c r="S197" s="4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4"/>
      <c r="R198" s="4"/>
      <c r="S198" s="4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4"/>
      <c r="R199" s="4"/>
      <c r="S199" s="4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4"/>
      <c r="R200" s="4"/>
      <c r="S200" s="4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4"/>
      <c r="R201" s="4"/>
      <c r="S201" s="4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4"/>
      <c r="R202" s="4"/>
      <c r="S202" s="4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4"/>
      <c r="R203" s="4"/>
      <c r="S203" s="4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4"/>
      <c r="R204" s="4"/>
      <c r="S204" s="4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4"/>
      <c r="R205" s="4"/>
      <c r="S205" s="4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4"/>
      <c r="R206" s="4"/>
      <c r="S206" s="4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4"/>
      <c r="R207" s="4"/>
      <c r="S207" s="4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4"/>
      <c r="R208" s="4"/>
      <c r="S208" s="4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4"/>
      <c r="R209" s="4"/>
      <c r="S209" s="4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4"/>
      <c r="R210" s="4"/>
      <c r="S210" s="4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4"/>
      <c r="R211" s="4"/>
      <c r="S211" s="4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4"/>
      <c r="R212" s="4"/>
      <c r="S212" s="4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4"/>
      <c r="R213" s="4"/>
      <c r="S213" s="4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4"/>
      <c r="R214" s="4"/>
      <c r="S214" s="4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4"/>
      <c r="R215" s="4"/>
      <c r="S215" s="4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4"/>
      <c r="R216" s="4"/>
      <c r="S216" s="4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4"/>
      <c r="R217" s="4"/>
      <c r="S217" s="4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4"/>
      <c r="R218" s="4"/>
      <c r="S218" s="4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4"/>
      <c r="R219" s="4"/>
      <c r="S219" s="4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4"/>
      <c r="R220" s="4"/>
      <c r="S220" s="4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4"/>
      <c r="R221" s="4"/>
      <c r="S221" s="4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4"/>
      <c r="R222" s="4"/>
      <c r="S222" s="4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4"/>
      <c r="R223" s="4"/>
      <c r="S223" s="4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4"/>
      <c r="R224" s="4"/>
      <c r="S224" s="4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4"/>
      <c r="R225" s="4"/>
      <c r="S225" s="4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4"/>
      <c r="R226" s="4"/>
      <c r="S226" s="4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4"/>
      <c r="R227" s="4"/>
      <c r="S227" s="4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4"/>
      <c r="R228" s="4"/>
      <c r="S228" s="4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4"/>
      <c r="R229" s="4"/>
      <c r="S229" s="4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4"/>
      <c r="R230" s="4"/>
      <c r="S230" s="4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4"/>
      <c r="R231" s="4"/>
      <c r="S231" s="4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4"/>
      <c r="R232" s="4"/>
      <c r="S232" s="4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4"/>
      <c r="R233" s="4"/>
      <c r="S233" s="4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4"/>
      <c r="R234" s="4"/>
      <c r="S234" s="4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4"/>
      <c r="R235" s="4"/>
      <c r="S235" s="4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4"/>
      <c r="R236" s="4"/>
      <c r="S236" s="4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4"/>
      <c r="R237" s="4"/>
      <c r="S237" s="4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4"/>
      <c r="R238" s="4"/>
      <c r="S238" s="4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4"/>
      <c r="R239" s="4"/>
      <c r="S239" s="4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4"/>
      <c r="R240" s="4"/>
      <c r="S240" s="4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4"/>
      <c r="R241" s="4"/>
      <c r="S241" s="4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4"/>
      <c r="R242" s="4"/>
      <c r="S242" s="4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4"/>
      <c r="R243" s="4"/>
      <c r="S243" s="4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4"/>
      <c r="R244" s="4"/>
      <c r="S244" s="4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4"/>
      <c r="R245" s="4"/>
      <c r="S245" s="4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4"/>
      <c r="R246" s="4"/>
      <c r="S246" s="4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4"/>
      <c r="R247" s="4"/>
      <c r="S247" s="4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4"/>
      <c r="R248" s="4"/>
      <c r="S248" s="4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4"/>
      <c r="R249" s="4"/>
      <c r="S249" s="4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4"/>
      <c r="R250" s="4"/>
      <c r="S250" s="4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4"/>
      <c r="R251" s="4"/>
      <c r="S251" s="4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4"/>
      <c r="R252" s="4"/>
      <c r="S252" s="4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4"/>
      <c r="R253" s="4"/>
      <c r="S253" s="4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4"/>
      <c r="R254" s="4"/>
      <c r="S254" s="4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4"/>
      <c r="R255" s="4"/>
      <c r="S255" s="4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4"/>
      <c r="R256" s="4"/>
      <c r="S256" s="4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4"/>
      <c r="R257" s="4"/>
      <c r="S257" s="4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4"/>
      <c r="R258" s="4"/>
      <c r="S258" s="4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4"/>
      <c r="R259" s="4"/>
      <c r="S259" s="4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4"/>
      <c r="R260" s="4"/>
      <c r="S260" s="4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4"/>
      <c r="R261" s="4"/>
      <c r="S261" s="4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4"/>
      <c r="R262" s="4"/>
      <c r="S262" s="4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4"/>
      <c r="R263" s="4"/>
      <c r="S263" s="4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4"/>
      <c r="R264" s="4"/>
      <c r="S264" s="4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4"/>
      <c r="R265" s="4"/>
      <c r="S265" s="4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4"/>
      <c r="R266" s="4"/>
      <c r="S266" s="4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4"/>
      <c r="R267" s="4"/>
      <c r="S267" s="4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4"/>
      <c r="R268" s="4"/>
      <c r="S268" s="4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4"/>
      <c r="R269" s="4"/>
      <c r="S269" s="4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4"/>
      <c r="R270" s="4"/>
      <c r="S270" s="4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4"/>
      <c r="R271" s="4"/>
      <c r="S271" s="4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4"/>
      <c r="R272" s="4"/>
      <c r="S272" s="4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4"/>
      <c r="R273" s="4"/>
      <c r="S273" s="4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4"/>
      <c r="R274" s="4"/>
      <c r="S274" s="4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4"/>
      <c r="R275" s="4"/>
      <c r="S275" s="4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4"/>
      <c r="R276" s="4"/>
      <c r="S276" s="4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4"/>
      <c r="R277" s="4"/>
      <c r="S277" s="4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4"/>
      <c r="R278" s="4"/>
      <c r="S278" s="4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4"/>
      <c r="R279" s="4"/>
      <c r="S279" s="4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4"/>
      <c r="R280" s="4"/>
      <c r="S280" s="4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4"/>
      <c r="R281" s="4"/>
      <c r="S281" s="4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4"/>
      <c r="R282" s="4"/>
      <c r="S282" s="4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4"/>
      <c r="R283" s="4"/>
      <c r="S283" s="4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4"/>
      <c r="R284" s="4"/>
      <c r="S284" s="4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4"/>
      <c r="R285" s="4"/>
      <c r="S285" s="4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4"/>
      <c r="R286" s="4"/>
      <c r="S286" s="4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4"/>
      <c r="R287" s="4"/>
      <c r="S287" s="4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4"/>
      <c r="R288" s="4"/>
      <c r="S288" s="4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4"/>
      <c r="R289" s="4"/>
      <c r="S289" s="4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4"/>
      <c r="R290" s="4"/>
      <c r="S290" s="4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4"/>
      <c r="R291" s="4"/>
      <c r="S291" s="4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4"/>
      <c r="R292" s="4"/>
      <c r="S292" s="4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4"/>
      <c r="R293" s="4"/>
      <c r="S293" s="4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4"/>
      <c r="R294" s="4"/>
      <c r="S294" s="4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4"/>
      <c r="R295" s="4"/>
      <c r="S295" s="4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4"/>
      <c r="R296" s="4"/>
      <c r="S296" s="4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4"/>
      <c r="R297" s="4"/>
      <c r="S297" s="4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4"/>
      <c r="R298" s="4"/>
      <c r="S298" s="4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4"/>
      <c r="R299" s="4"/>
      <c r="S299" s="4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4"/>
      <c r="R300" s="4"/>
      <c r="S300" s="4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4"/>
      <c r="R301" s="4"/>
      <c r="S301" s="4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4"/>
      <c r="R302" s="4"/>
      <c r="S302" s="4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4"/>
      <c r="R303" s="4"/>
      <c r="S303" s="4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4"/>
      <c r="R304" s="4"/>
      <c r="S304" s="4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4"/>
      <c r="R305" s="4"/>
      <c r="S305" s="4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4"/>
      <c r="R306" s="4"/>
      <c r="S306" s="4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4"/>
      <c r="R307" s="4"/>
      <c r="S307" s="4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4"/>
      <c r="R308" s="4"/>
      <c r="S308" s="4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4"/>
      <c r="R309" s="4"/>
      <c r="S309" s="4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4"/>
      <c r="R310" s="4"/>
      <c r="S310" s="4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4"/>
      <c r="R311" s="4"/>
      <c r="S311" s="4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4"/>
      <c r="R312" s="4"/>
      <c r="S312" s="4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4"/>
      <c r="R313" s="4"/>
      <c r="S313" s="4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4"/>
      <c r="R314" s="4"/>
      <c r="S314" s="4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4"/>
      <c r="R315" s="4"/>
      <c r="S315" s="4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4"/>
      <c r="R316" s="4"/>
      <c r="S316" s="4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4"/>
      <c r="R317" s="4"/>
      <c r="S317" s="4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4"/>
      <c r="R318" s="4"/>
      <c r="S318" s="4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4"/>
      <c r="R319" s="4"/>
      <c r="S319" s="4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4"/>
      <c r="R320" s="4"/>
      <c r="S320" s="4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4"/>
      <c r="R321" s="4"/>
      <c r="S321" s="4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4"/>
      <c r="R322" s="4"/>
      <c r="S322" s="4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4"/>
      <c r="R323" s="4"/>
      <c r="S323" s="4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4"/>
      <c r="R324" s="4"/>
      <c r="S324" s="4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4"/>
      <c r="R325" s="4"/>
      <c r="S325" s="4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4"/>
      <c r="R326" s="4"/>
      <c r="S326" s="4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4"/>
      <c r="R327" s="4"/>
      <c r="S327" s="4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4"/>
      <c r="R328" s="4"/>
      <c r="S328" s="4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4"/>
      <c r="R329" s="4"/>
      <c r="S329" s="4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4"/>
      <c r="R330" s="4"/>
      <c r="S330" s="4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4"/>
      <c r="R331" s="4"/>
      <c r="S331" s="4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4"/>
      <c r="R332" s="4"/>
      <c r="S332" s="4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4"/>
      <c r="R333" s="4"/>
      <c r="S333" s="4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4"/>
      <c r="R334" s="4"/>
      <c r="S334" s="4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4"/>
      <c r="R335" s="4"/>
      <c r="S335" s="4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4"/>
      <c r="R336" s="4"/>
      <c r="S336" s="4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4"/>
      <c r="R337" s="4"/>
      <c r="S337" s="4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4"/>
      <c r="R338" s="4"/>
      <c r="S338" s="4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4"/>
      <c r="R339" s="4"/>
      <c r="S339" s="4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4"/>
      <c r="R340" s="4"/>
      <c r="S340" s="4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4"/>
      <c r="R341" s="4"/>
      <c r="S341" s="4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4"/>
      <c r="R342" s="4"/>
      <c r="S342" s="4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4"/>
      <c r="R343" s="4"/>
      <c r="S343" s="4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4"/>
      <c r="R344" s="4"/>
      <c r="S344" s="4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4"/>
      <c r="R345" s="4"/>
      <c r="S345" s="4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4"/>
      <c r="R346" s="4"/>
      <c r="S346" s="4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4"/>
      <c r="R347" s="4"/>
      <c r="S347" s="4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4"/>
      <c r="R348" s="4"/>
      <c r="S348" s="4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4"/>
      <c r="R349" s="4"/>
      <c r="S349" s="4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4"/>
      <c r="R350" s="4"/>
      <c r="S350" s="4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4"/>
      <c r="R351" s="4"/>
      <c r="S351" s="4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4"/>
      <c r="R352" s="4"/>
      <c r="S352" s="4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4"/>
      <c r="R353" s="4"/>
      <c r="S353" s="4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4"/>
      <c r="R354" s="4"/>
      <c r="S354" s="4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4"/>
      <c r="R355" s="4"/>
      <c r="S355" s="4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4"/>
      <c r="R356" s="4"/>
      <c r="S356" s="4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4"/>
      <c r="R357" s="4"/>
      <c r="S357" s="4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4"/>
      <c r="R358" s="4"/>
      <c r="S358" s="4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4"/>
      <c r="R359" s="4"/>
      <c r="S359" s="4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4"/>
      <c r="R360" s="4"/>
      <c r="S360" s="4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4"/>
      <c r="R361" s="4"/>
      <c r="S361" s="4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4"/>
      <c r="R362" s="4"/>
      <c r="S362" s="4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4"/>
      <c r="R363" s="4"/>
      <c r="S363" s="4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4"/>
      <c r="R364" s="4"/>
      <c r="S364" s="4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4"/>
      <c r="R365" s="4"/>
      <c r="S365" s="4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4"/>
      <c r="R366" s="4"/>
      <c r="S366" s="4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4"/>
      <c r="R367" s="4"/>
      <c r="S367" s="4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4"/>
      <c r="R368" s="4"/>
      <c r="S368" s="4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4"/>
      <c r="R369" s="4"/>
      <c r="S369" s="4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4"/>
      <c r="R370" s="4"/>
      <c r="S370" s="4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4"/>
      <c r="R371" s="4"/>
      <c r="S371" s="4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4"/>
      <c r="R372" s="4"/>
      <c r="S372" s="4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4"/>
      <c r="R373" s="4"/>
      <c r="S373" s="4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4"/>
      <c r="R374" s="4"/>
      <c r="S374" s="4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4"/>
      <c r="R375" s="4"/>
      <c r="S375" s="4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4"/>
      <c r="R376" s="4"/>
      <c r="S376" s="4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4"/>
      <c r="R377" s="4"/>
      <c r="S377" s="4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4"/>
      <c r="R378" s="4"/>
      <c r="S378" s="4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4"/>
      <c r="R379" s="4"/>
      <c r="S379" s="4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4"/>
      <c r="R380" s="4"/>
      <c r="S380" s="4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4"/>
      <c r="R381" s="4"/>
      <c r="S381" s="4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4"/>
      <c r="R382" s="4"/>
      <c r="S382" s="4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4"/>
      <c r="R383" s="4"/>
      <c r="S383" s="4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4"/>
      <c r="R384" s="4"/>
      <c r="S384" s="4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4"/>
      <c r="R385" s="4"/>
      <c r="S385" s="4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4"/>
      <c r="R386" s="4"/>
      <c r="S386" s="4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4"/>
      <c r="R387" s="4"/>
      <c r="S387" s="4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4"/>
      <c r="R388" s="4"/>
      <c r="S388" s="4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4"/>
      <c r="R389" s="4"/>
      <c r="S389" s="4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4"/>
      <c r="R390" s="4"/>
      <c r="S390" s="4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4"/>
      <c r="R391" s="4"/>
      <c r="S391" s="4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4"/>
      <c r="R392" s="4"/>
      <c r="S392" s="4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4"/>
      <c r="R393" s="4"/>
      <c r="S393" s="4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4"/>
      <c r="R394" s="4"/>
      <c r="S394" s="4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4"/>
      <c r="R395" s="4"/>
      <c r="S395" s="4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4"/>
      <c r="R396" s="4"/>
      <c r="S396" s="4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4"/>
      <c r="R397" s="4"/>
      <c r="S397" s="4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4"/>
      <c r="R398" s="4"/>
      <c r="S398" s="4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4"/>
      <c r="R399" s="4"/>
      <c r="S399" s="4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4"/>
      <c r="R400" s="4"/>
      <c r="S400" s="4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4"/>
      <c r="R401" s="4"/>
      <c r="S401" s="4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4"/>
      <c r="R402" s="4"/>
      <c r="S402" s="4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4"/>
      <c r="R403" s="4"/>
      <c r="S403" s="4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4"/>
      <c r="R404" s="4"/>
      <c r="S404" s="4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4"/>
      <c r="R405" s="4"/>
      <c r="S405" s="4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4"/>
      <c r="R406" s="4"/>
      <c r="S406" s="4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4"/>
      <c r="R407" s="4"/>
      <c r="S407" s="4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4"/>
      <c r="R408" s="4"/>
      <c r="S408" s="4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4"/>
      <c r="R409" s="4"/>
      <c r="S409" s="4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4"/>
      <c r="R410" s="4"/>
      <c r="S410" s="4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4"/>
      <c r="R411" s="4"/>
      <c r="S411" s="4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4"/>
      <c r="R412" s="4"/>
      <c r="S412" s="4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4"/>
      <c r="R413" s="4"/>
      <c r="S413" s="4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4"/>
      <c r="R414" s="4"/>
      <c r="S414" s="4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4"/>
      <c r="R415" s="4"/>
      <c r="S415" s="4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4"/>
      <c r="R416" s="4"/>
      <c r="S416" s="4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4"/>
      <c r="R417" s="4"/>
      <c r="S417" s="4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4"/>
      <c r="R418" s="4"/>
      <c r="S418" s="4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4"/>
      <c r="R419" s="4"/>
      <c r="S419" s="4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4"/>
      <c r="R420" s="4"/>
      <c r="S420" s="4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4"/>
      <c r="R421" s="4"/>
      <c r="S421" s="4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4"/>
      <c r="R422" s="4"/>
      <c r="S422" s="4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4"/>
      <c r="R423" s="4"/>
      <c r="S423" s="4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4"/>
      <c r="R424" s="4"/>
      <c r="S424" s="4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4"/>
      <c r="R425" s="4"/>
      <c r="S425" s="4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4"/>
      <c r="R426" s="4"/>
      <c r="S426" s="4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4"/>
      <c r="R427" s="4"/>
      <c r="S427" s="4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4"/>
      <c r="R428" s="4"/>
      <c r="S428" s="4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4"/>
      <c r="R429" s="4"/>
      <c r="S429" s="4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4"/>
      <c r="R430" s="4"/>
      <c r="S430" s="4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4"/>
      <c r="R431" s="4"/>
      <c r="S431" s="4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4"/>
      <c r="R432" s="4"/>
      <c r="S432" s="4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4"/>
      <c r="R433" s="4"/>
      <c r="S433" s="4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4"/>
      <c r="R434" s="4"/>
      <c r="S434" s="4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4"/>
      <c r="R435" s="4"/>
      <c r="S435" s="4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4"/>
      <c r="R436" s="4"/>
      <c r="S436" s="4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4"/>
      <c r="R437" s="4"/>
      <c r="S437" s="4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4"/>
      <c r="R438" s="4"/>
      <c r="S438" s="4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4"/>
      <c r="R439" s="4"/>
      <c r="S439" s="4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4"/>
      <c r="R440" s="4"/>
      <c r="S440" s="4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4"/>
      <c r="R441" s="4"/>
      <c r="S441" s="4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4"/>
      <c r="R442" s="4"/>
      <c r="S442" s="4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4"/>
      <c r="R443" s="4"/>
      <c r="S443" s="4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4"/>
      <c r="R444" s="4"/>
      <c r="S444" s="4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4"/>
      <c r="R445" s="4"/>
      <c r="S445" s="4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4"/>
      <c r="R446" s="4"/>
      <c r="S446" s="4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4"/>
      <c r="R447" s="4"/>
      <c r="S447" s="4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4"/>
      <c r="R448" s="4"/>
      <c r="S448" s="4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4"/>
      <c r="R449" s="4"/>
      <c r="S449" s="4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4"/>
      <c r="R450" s="4"/>
      <c r="S450" s="4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4"/>
      <c r="R451" s="4"/>
      <c r="S451" s="4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4"/>
      <c r="R452" s="4"/>
      <c r="S452" s="4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4"/>
      <c r="R453" s="4"/>
      <c r="S453" s="4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4"/>
      <c r="R454" s="4"/>
      <c r="S454" s="4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4"/>
      <c r="R455" s="4"/>
      <c r="S455" s="4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4"/>
      <c r="R456" s="4"/>
      <c r="S456" s="4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4"/>
      <c r="R457" s="4"/>
      <c r="S457" s="4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4"/>
      <c r="R458" s="4"/>
      <c r="S458" s="4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4"/>
      <c r="R459" s="4"/>
      <c r="S459" s="4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4"/>
      <c r="R460" s="4"/>
      <c r="S460" s="4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4"/>
      <c r="R461" s="4"/>
      <c r="S461" s="4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4"/>
      <c r="R462" s="4"/>
      <c r="S462" s="4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4"/>
      <c r="R463" s="4"/>
      <c r="S463" s="4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4"/>
      <c r="R464" s="4"/>
      <c r="S464" s="4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4"/>
      <c r="R465" s="4"/>
      <c r="S465" s="4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4"/>
      <c r="R466" s="4"/>
      <c r="S466" s="4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4"/>
      <c r="R467" s="4"/>
      <c r="S467" s="4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4"/>
      <c r="R468" s="4"/>
      <c r="S468" s="4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4"/>
      <c r="R469" s="4"/>
      <c r="S469" s="4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4"/>
      <c r="R470" s="4"/>
      <c r="S470" s="4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4"/>
      <c r="R471" s="4"/>
      <c r="S471" s="4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4"/>
      <c r="R472" s="4"/>
      <c r="S472" s="4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4"/>
      <c r="R473" s="4"/>
      <c r="S473" s="4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4"/>
      <c r="R474" s="4"/>
      <c r="S474" s="4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4"/>
      <c r="R475" s="4"/>
      <c r="S475" s="4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4"/>
      <c r="R476" s="4"/>
      <c r="S476" s="4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4"/>
      <c r="R477" s="4"/>
      <c r="S477" s="4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4"/>
      <c r="R478" s="4"/>
      <c r="S478" s="4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4"/>
      <c r="R479" s="4"/>
      <c r="S479" s="4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4"/>
      <c r="R480" s="4"/>
      <c r="S480" s="4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4"/>
      <c r="R481" s="4"/>
      <c r="S481" s="4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4"/>
      <c r="R482" s="4"/>
      <c r="S482" s="4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4"/>
      <c r="R483" s="4"/>
      <c r="S483" s="4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4"/>
      <c r="R484" s="4"/>
      <c r="S484" s="4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4"/>
      <c r="R485" s="4"/>
      <c r="S485" s="4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4"/>
      <c r="R486" s="4"/>
      <c r="S486" s="4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4"/>
      <c r="R487" s="4"/>
      <c r="S487" s="4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4"/>
      <c r="R488" s="4"/>
      <c r="S488" s="4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4"/>
      <c r="R489" s="4"/>
      <c r="S489" s="4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4"/>
      <c r="R490" s="4"/>
      <c r="S490" s="4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4"/>
      <c r="R491" s="4"/>
      <c r="S491" s="4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4"/>
      <c r="R492" s="4"/>
      <c r="S492" s="4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4"/>
      <c r="R493" s="4"/>
      <c r="S493" s="4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4"/>
      <c r="R494" s="4"/>
      <c r="S494" s="4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4"/>
      <c r="R495" s="4"/>
      <c r="S495" s="4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4"/>
      <c r="R496" s="4"/>
      <c r="S496" s="4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4"/>
      <c r="R497" s="4"/>
      <c r="S497" s="4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4"/>
      <c r="R498" s="4"/>
      <c r="S498" s="4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4"/>
      <c r="R499" s="4"/>
      <c r="S499" s="4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4"/>
      <c r="R500" s="4"/>
      <c r="S500" s="4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4"/>
      <c r="R501" s="4"/>
      <c r="S501" s="4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4"/>
      <c r="R502" s="4"/>
      <c r="S502" s="4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4"/>
      <c r="R503" s="4"/>
      <c r="S503" s="4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4"/>
      <c r="R504" s="4"/>
      <c r="S504" s="4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4"/>
      <c r="R505" s="4"/>
      <c r="S505" s="4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4"/>
      <c r="R506" s="4"/>
      <c r="S506" s="4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4"/>
      <c r="R507" s="4"/>
      <c r="S507" s="4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4"/>
      <c r="R508" s="4"/>
      <c r="S508" s="4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4"/>
      <c r="R509" s="4"/>
      <c r="S509" s="4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4"/>
      <c r="R510" s="4"/>
      <c r="S510" s="4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4"/>
      <c r="R511" s="4"/>
      <c r="S511" s="4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4"/>
      <c r="R512" s="4"/>
      <c r="S512" s="4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4"/>
      <c r="R513" s="4"/>
      <c r="S513" s="4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4"/>
      <c r="R514" s="4"/>
      <c r="S514" s="4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4"/>
      <c r="R515" s="4"/>
      <c r="S515" s="4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4"/>
      <c r="R516" s="4"/>
      <c r="S516" s="4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4"/>
      <c r="R517" s="4"/>
      <c r="S517" s="4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4"/>
      <c r="R518" s="4"/>
      <c r="S518" s="4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4"/>
      <c r="R519" s="4"/>
      <c r="S519" s="4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4"/>
      <c r="R520" s="4"/>
      <c r="S520" s="4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4"/>
      <c r="R521" s="4"/>
      <c r="S521" s="4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4"/>
      <c r="R522" s="4"/>
      <c r="S522" s="4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4"/>
      <c r="R523" s="4"/>
      <c r="S523" s="4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4"/>
      <c r="R524" s="4"/>
      <c r="S524" s="4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4"/>
      <c r="R525" s="4"/>
      <c r="S525" s="4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4"/>
      <c r="R526" s="4"/>
      <c r="S526" s="4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4"/>
      <c r="R527" s="4"/>
      <c r="S527" s="4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4"/>
      <c r="R528" s="4"/>
      <c r="S528" s="4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4"/>
      <c r="R529" s="4"/>
      <c r="S529" s="4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4"/>
      <c r="R530" s="4"/>
      <c r="S530" s="4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4"/>
      <c r="R531" s="4"/>
      <c r="S531" s="4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4"/>
      <c r="R532" s="4"/>
      <c r="S532" s="4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4"/>
      <c r="R533" s="4"/>
      <c r="S533" s="4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4"/>
      <c r="R534" s="4"/>
      <c r="S534" s="4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4"/>
      <c r="R535" s="4"/>
      <c r="S535" s="4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4"/>
      <c r="R536" s="4"/>
      <c r="S536" s="4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4"/>
      <c r="R537" s="4"/>
      <c r="S537" s="4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4"/>
      <c r="R538" s="4"/>
      <c r="S538" s="4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4"/>
      <c r="R539" s="4"/>
      <c r="S539" s="4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4"/>
      <c r="R540" s="4"/>
      <c r="S540" s="4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4"/>
      <c r="R541" s="4"/>
      <c r="S541" s="4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4"/>
      <c r="R542" s="4"/>
      <c r="S542" s="4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4"/>
      <c r="R543" s="4"/>
      <c r="S543" s="4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4"/>
      <c r="R544" s="4"/>
      <c r="S544" s="4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4"/>
      <c r="R545" s="4"/>
      <c r="S545" s="4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4"/>
      <c r="R546" s="4"/>
      <c r="S546" s="4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4"/>
      <c r="R547" s="4"/>
      <c r="S547" s="4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4"/>
      <c r="R548" s="4"/>
      <c r="S548" s="4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4"/>
      <c r="R549" s="4"/>
      <c r="S549" s="4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4"/>
      <c r="R550" s="4"/>
      <c r="S550" s="4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4"/>
      <c r="R551" s="4"/>
      <c r="S551" s="4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4"/>
      <c r="R552" s="4"/>
      <c r="S552" s="4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4"/>
      <c r="R553" s="4"/>
      <c r="S553" s="4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4"/>
      <c r="R554" s="4"/>
      <c r="S554" s="4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4"/>
      <c r="R555" s="4"/>
      <c r="S555" s="4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4"/>
      <c r="R556" s="4"/>
      <c r="S556" s="4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4"/>
      <c r="R557" s="4"/>
      <c r="S557" s="4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4"/>
      <c r="R558" s="4"/>
      <c r="S558" s="4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4"/>
      <c r="R559" s="4"/>
      <c r="S559" s="4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4"/>
      <c r="R560" s="4"/>
      <c r="S560" s="4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4"/>
      <c r="R561" s="4"/>
      <c r="S561" s="4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4"/>
      <c r="R562" s="4"/>
      <c r="S562" s="4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4"/>
      <c r="R563" s="4"/>
      <c r="S563" s="4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4"/>
      <c r="R564" s="4"/>
      <c r="S564" s="4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4"/>
      <c r="R565" s="4"/>
      <c r="S565" s="4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4"/>
      <c r="R566" s="4"/>
      <c r="S566" s="4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4"/>
      <c r="R567" s="4"/>
      <c r="S567" s="4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4"/>
      <c r="R568" s="4"/>
      <c r="S568" s="4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4"/>
      <c r="R569" s="4"/>
      <c r="S569" s="4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4"/>
      <c r="R570" s="4"/>
      <c r="S570" s="4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4"/>
      <c r="R571" s="4"/>
      <c r="S571" s="4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4"/>
      <c r="R572" s="4"/>
      <c r="S572" s="4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4"/>
      <c r="R573" s="4"/>
      <c r="S573" s="4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4"/>
      <c r="R574" s="4"/>
      <c r="S574" s="4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4"/>
      <c r="R575" s="4"/>
      <c r="S575" s="4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4"/>
      <c r="R576" s="4"/>
      <c r="S576" s="4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4"/>
      <c r="R577" s="4"/>
      <c r="S577" s="4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4"/>
      <c r="R578" s="4"/>
      <c r="S578" s="4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4"/>
      <c r="R579" s="4"/>
      <c r="S579" s="4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4"/>
      <c r="R580" s="4"/>
      <c r="S580" s="4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4"/>
      <c r="R581" s="4"/>
      <c r="S581" s="4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4"/>
      <c r="R582" s="4"/>
      <c r="S582" s="4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4"/>
      <c r="R583" s="4"/>
      <c r="S583" s="4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4"/>
      <c r="R584" s="4"/>
      <c r="S584" s="4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4"/>
      <c r="R585" s="4"/>
      <c r="S585" s="4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4"/>
      <c r="R586" s="4"/>
      <c r="S586" s="4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4"/>
      <c r="R587" s="4"/>
      <c r="S587" s="4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4"/>
      <c r="R588" s="4"/>
      <c r="S588" s="4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4"/>
      <c r="R589" s="4"/>
      <c r="S589" s="4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4"/>
      <c r="R590" s="4"/>
      <c r="S590" s="4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4"/>
      <c r="R591" s="4"/>
      <c r="S591" s="4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4"/>
      <c r="R592" s="4"/>
      <c r="S592" s="4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4"/>
      <c r="R593" s="4"/>
      <c r="S593" s="4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4"/>
      <c r="R594" s="4"/>
      <c r="S594" s="4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4"/>
      <c r="R595" s="4"/>
      <c r="S595" s="4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4"/>
      <c r="R596" s="4"/>
      <c r="S596" s="4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4"/>
      <c r="R597" s="4"/>
      <c r="S597" s="4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4"/>
      <c r="R598" s="4"/>
      <c r="S598" s="4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4"/>
      <c r="R599" s="4"/>
      <c r="S599" s="4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4"/>
      <c r="R600" s="4"/>
      <c r="S600" s="4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4"/>
      <c r="R601" s="4"/>
      <c r="S601" s="4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4"/>
      <c r="R602" s="4"/>
      <c r="S602" s="4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4"/>
      <c r="R603" s="4"/>
      <c r="S603" s="4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4"/>
      <c r="R604" s="4"/>
      <c r="S604" s="4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4"/>
      <c r="R605" s="4"/>
      <c r="S605" s="4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4"/>
      <c r="R606" s="4"/>
      <c r="S606" s="4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4"/>
      <c r="R607" s="4"/>
      <c r="S607" s="4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4"/>
      <c r="R608" s="4"/>
      <c r="S608" s="4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4"/>
      <c r="R609" s="4"/>
      <c r="S609" s="4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4"/>
      <c r="R610" s="4"/>
      <c r="S610" s="4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4"/>
      <c r="R611" s="4"/>
      <c r="S611" s="4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4"/>
      <c r="R612" s="4"/>
      <c r="S612" s="4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4"/>
      <c r="R613" s="4"/>
      <c r="S613" s="4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4"/>
      <c r="R614" s="4"/>
      <c r="S614" s="4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4"/>
      <c r="R615" s="4"/>
      <c r="S615" s="4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4"/>
      <c r="R616" s="4"/>
      <c r="S616" s="4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4"/>
      <c r="R617" s="4"/>
      <c r="S617" s="4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4"/>
      <c r="R618" s="4"/>
      <c r="S618" s="4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4"/>
      <c r="R619" s="4"/>
      <c r="S619" s="4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4"/>
      <c r="R620" s="4"/>
      <c r="S620" s="4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4"/>
      <c r="R621" s="4"/>
      <c r="S621" s="4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4"/>
      <c r="R622" s="4"/>
      <c r="S622" s="4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4"/>
      <c r="R623" s="4"/>
      <c r="S623" s="4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4"/>
      <c r="R624" s="4"/>
      <c r="S624" s="4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4"/>
      <c r="R625" s="4"/>
      <c r="S625" s="4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4"/>
      <c r="R626" s="4"/>
      <c r="S626" s="4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4"/>
      <c r="R627" s="4"/>
      <c r="S627" s="4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4"/>
      <c r="R628" s="4"/>
      <c r="S628" s="4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4"/>
      <c r="R629" s="4"/>
      <c r="S629" s="4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4"/>
      <c r="R630" s="4"/>
      <c r="S630" s="4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4"/>
      <c r="R631" s="4"/>
      <c r="S631" s="4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4"/>
      <c r="R632" s="4"/>
      <c r="S632" s="4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4"/>
      <c r="R633" s="4"/>
      <c r="S633" s="4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4"/>
      <c r="R634" s="4"/>
      <c r="S634" s="4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4"/>
      <c r="R635" s="4"/>
      <c r="S635" s="4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4"/>
      <c r="R636" s="4"/>
      <c r="S636" s="4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4"/>
      <c r="R637" s="4"/>
      <c r="S637" s="4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4"/>
      <c r="R638" s="4"/>
      <c r="S638" s="4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4"/>
      <c r="R639" s="4"/>
      <c r="S639" s="4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4"/>
      <c r="R640" s="4"/>
      <c r="S640" s="4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4"/>
      <c r="R641" s="4"/>
      <c r="S641" s="4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4"/>
      <c r="R642" s="4"/>
      <c r="S642" s="4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4"/>
      <c r="R643" s="4"/>
      <c r="S643" s="4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4"/>
      <c r="R644" s="4"/>
      <c r="S644" s="4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4"/>
      <c r="R645" s="4"/>
      <c r="S645" s="4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4"/>
      <c r="R646" s="4"/>
      <c r="S646" s="4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4"/>
      <c r="R647" s="4"/>
      <c r="S647" s="4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4"/>
      <c r="R648" s="4"/>
      <c r="S648" s="4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4"/>
      <c r="R649" s="4"/>
      <c r="S649" s="4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4"/>
      <c r="R650" s="4"/>
      <c r="S650" s="4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4"/>
      <c r="R651" s="4"/>
      <c r="S651" s="4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4"/>
      <c r="R652" s="4"/>
      <c r="S652" s="4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4"/>
      <c r="R653" s="4"/>
      <c r="S653" s="4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4"/>
      <c r="R654" s="4"/>
      <c r="S654" s="4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4"/>
      <c r="R655" s="4"/>
      <c r="S655" s="4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4"/>
      <c r="R656" s="4"/>
      <c r="S656" s="4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4"/>
      <c r="R657" s="4"/>
      <c r="S657" s="4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4"/>
      <c r="R658" s="4"/>
      <c r="S658" s="4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4"/>
      <c r="R659" s="4"/>
      <c r="S659" s="4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4"/>
      <c r="R660" s="4"/>
      <c r="S660" s="4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4"/>
      <c r="R661" s="4"/>
      <c r="S661" s="4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4"/>
      <c r="R662" s="4"/>
      <c r="S662" s="4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4"/>
      <c r="R663" s="4"/>
      <c r="S663" s="4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4"/>
      <c r="R664" s="4"/>
      <c r="S664" s="4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4"/>
      <c r="R665" s="4"/>
      <c r="S665" s="4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4"/>
      <c r="R666" s="4"/>
      <c r="S666" s="4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4"/>
      <c r="R667" s="4"/>
      <c r="S667" s="4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4"/>
      <c r="R668" s="4"/>
      <c r="S668" s="4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4"/>
      <c r="R669" s="4"/>
      <c r="S669" s="4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4"/>
      <c r="R670" s="4"/>
      <c r="S670" s="4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4"/>
      <c r="R671" s="4"/>
      <c r="S671" s="4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4"/>
      <c r="R672" s="4"/>
      <c r="S672" s="4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4"/>
      <c r="R673" s="4"/>
      <c r="S673" s="4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4"/>
      <c r="R674" s="4"/>
      <c r="S674" s="4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4"/>
      <c r="R675" s="4"/>
      <c r="S675" s="4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4"/>
      <c r="R676" s="4"/>
      <c r="S676" s="4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4"/>
      <c r="R677" s="4"/>
      <c r="S677" s="4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4"/>
      <c r="R678" s="4"/>
      <c r="S678" s="4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4"/>
      <c r="R679" s="4"/>
      <c r="S679" s="4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4"/>
      <c r="R680" s="4"/>
      <c r="S680" s="4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4"/>
      <c r="R681" s="4"/>
      <c r="S681" s="4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4"/>
      <c r="R682" s="4"/>
      <c r="S682" s="4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4"/>
      <c r="R683" s="4"/>
      <c r="S683" s="4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4"/>
      <c r="R684" s="4"/>
      <c r="S684" s="4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4"/>
      <c r="R685" s="4"/>
      <c r="S685" s="4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4"/>
      <c r="R686" s="4"/>
      <c r="S686" s="4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4"/>
      <c r="R687" s="4"/>
      <c r="S687" s="4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4"/>
      <c r="R688" s="4"/>
      <c r="S688" s="4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4"/>
      <c r="R689" s="4"/>
      <c r="S689" s="4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4"/>
      <c r="R690" s="4"/>
      <c r="S690" s="4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4"/>
      <c r="R691" s="4"/>
      <c r="S691" s="4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4"/>
      <c r="R692" s="4"/>
      <c r="S692" s="4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4"/>
      <c r="R693" s="4"/>
      <c r="S693" s="4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4"/>
      <c r="R694" s="4"/>
      <c r="S694" s="4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4"/>
      <c r="R695" s="4"/>
      <c r="S695" s="4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4"/>
      <c r="R696" s="4"/>
      <c r="S696" s="4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4"/>
      <c r="R697" s="4"/>
      <c r="S697" s="4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4"/>
      <c r="R698" s="4"/>
      <c r="S698" s="4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4"/>
      <c r="R699" s="4"/>
      <c r="S699" s="4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4"/>
      <c r="R700" s="4"/>
      <c r="S700" s="4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4"/>
      <c r="R701" s="4"/>
      <c r="S701" s="4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4"/>
      <c r="R702" s="4"/>
      <c r="S702" s="4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4"/>
      <c r="R703" s="4"/>
      <c r="S703" s="4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4"/>
      <c r="R704" s="4"/>
      <c r="S704" s="4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4"/>
      <c r="R705" s="4"/>
      <c r="S705" s="4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4"/>
      <c r="R706" s="4"/>
      <c r="S706" s="4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4"/>
      <c r="R707" s="4"/>
      <c r="S707" s="4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4"/>
      <c r="R708" s="4"/>
      <c r="S708" s="4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4"/>
      <c r="R709" s="4"/>
      <c r="S709" s="4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4"/>
      <c r="R710" s="4"/>
      <c r="S710" s="4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4"/>
      <c r="R711" s="4"/>
      <c r="S711" s="4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4"/>
      <c r="R712" s="4"/>
      <c r="S712" s="4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4"/>
      <c r="R713" s="4"/>
      <c r="S713" s="4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4"/>
      <c r="R714" s="4"/>
      <c r="S714" s="4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4"/>
      <c r="R715" s="4"/>
      <c r="S715" s="4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4"/>
      <c r="R716" s="4"/>
      <c r="S716" s="4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4"/>
      <c r="R717" s="4"/>
      <c r="S717" s="4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4"/>
      <c r="R718" s="4"/>
      <c r="S718" s="4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4"/>
      <c r="R719" s="4"/>
      <c r="S719" s="4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4"/>
      <c r="R720" s="4"/>
      <c r="S720" s="4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4"/>
      <c r="R721" s="4"/>
      <c r="S721" s="4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4"/>
      <c r="R722" s="4"/>
      <c r="S722" s="4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4"/>
      <c r="R723" s="4"/>
      <c r="S723" s="4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4"/>
      <c r="R724" s="4"/>
      <c r="S724" s="4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4"/>
      <c r="R725" s="4"/>
      <c r="S725" s="4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4"/>
      <c r="R726" s="4"/>
      <c r="S726" s="4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4"/>
      <c r="R727" s="4"/>
      <c r="S727" s="4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4"/>
      <c r="R728" s="4"/>
      <c r="S728" s="4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4"/>
      <c r="R729" s="4"/>
      <c r="S729" s="4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4"/>
      <c r="R730" s="4"/>
      <c r="S730" s="4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4"/>
      <c r="R731" s="4"/>
      <c r="S731" s="4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4"/>
      <c r="R732" s="4"/>
      <c r="S732" s="4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4"/>
      <c r="R733" s="4"/>
      <c r="S733" s="4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4"/>
      <c r="R734" s="4"/>
      <c r="S734" s="4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4"/>
      <c r="R735" s="4"/>
      <c r="S735" s="4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4"/>
      <c r="R736" s="4"/>
      <c r="S736" s="4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4"/>
      <c r="R737" s="4"/>
      <c r="S737" s="4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4"/>
      <c r="R738" s="4"/>
      <c r="S738" s="4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4"/>
      <c r="R739" s="4"/>
      <c r="S739" s="4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4"/>
      <c r="R740" s="4"/>
      <c r="S740" s="4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4"/>
      <c r="R741" s="4"/>
      <c r="S741" s="4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4"/>
      <c r="R742" s="4"/>
      <c r="S742" s="4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4"/>
      <c r="R743" s="4"/>
      <c r="S743" s="4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4"/>
      <c r="R744" s="4"/>
      <c r="S744" s="4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4"/>
      <c r="R745" s="4"/>
      <c r="S745" s="4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4"/>
      <c r="R746" s="4"/>
      <c r="S746" s="4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4"/>
      <c r="R747" s="4"/>
      <c r="S747" s="4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4"/>
      <c r="R748" s="4"/>
      <c r="S748" s="4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4"/>
      <c r="R749" s="4"/>
      <c r="S749" s="4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4"/>
      <c r="R750" s="4"/>
      <c r="S750" s="4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4"/>
      <c r="R751" s="4"/>
      <c r="S751" s="4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4"/>
      <c r="R752" s="4"/>
      <c r="S752" s="4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4"/>
      <c r="R753" s="4"/>
      <c r="S753" s="4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4"/>
      <c r="R754" s="4"/>
      <c r="S754" s="4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4"/>
      <c r="R755" s="4"/>
      <c r="S755" s="4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4"/>
      <c r="R756" s="4"/>
      <c r="S756" s="4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4"/>
      <c r="R757" s="4"/>
      <c r="S757" s="4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4"/>
      <c r="R758" s="4"/>
      <c r="S758" s="4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4"/>
      <c r="R759" s="4"/>
      <c r="S759" s="4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4"/>
      <c r="R760" s="4"/>
      <c r="S760" s="4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4"/>
      <c r="R761" s="4"/>
      <c r="S761" s="4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4"/>
      <c r="R762" s="4"/>
      <c r="S762" s="4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4"/>
      <c r="R763" s="4"/>
      <c r="S763" s="4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4"/>
      <c r="R764" s="4"/>
      <c r="S764" s="4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4"/>
      <c r="R765" s="4"/>
      <c r="S765" s="4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4"/>
      <c r="R766" s="4"/>
      <c r="S766" s="4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4"/>
      <c r="R767" s="4"/>
      <c r="S767" s="4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4"/>
      <c r="R768" s="4"/>
      <c r="S768" s="4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4"/>
      <c r="R769" s="4"/>
      <c r="S769" s="4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4"/>
      <c r="R770" s="4"/>
      <c r="S770" s="4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4"/>
      <c r="R771" s="4"/>
      <c r="S771" s="4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4"/>
      <c r="R772" s="4"/>
      <c r="S772" s="4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4"/>
      <c r="R773" s="4"/>
      <c r="S773" s="4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4"/>
      <c r="R774" s="4"/>
      <c r="S774" s="4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4"/>
      <c r="R775" s="4"/>
      <c r="S775" s="4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4"/>
      <c r="R776" s="4"/>
      <c r="S776" s="4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4"/>
      <c r="R777" s="4"/>
      <c r="S777" s="4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4"/>
      <c r="R778" s="4"/>
      <c r="S778" s="4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4"/>
      <c r="R779" s="4"/>
      <c r="S779" s="4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4"/>
      <c r="R780" s="4"/>
      <c r="S780" s="4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4"/>
      <c r="R781" s="4"/>
      <c r="S781" s="4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4"/>
      <c r="R782" s="4"/>
      <c r="S782" s="4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4"/>
      <c r="R783" s="4"/>
      <c r="S783" s="4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4"/>
      <c r="R784" s="4"/>
      <c r="S784" s="4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4"/>
      <c r="R785" s="4"/>
      <c r="S785" s="4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4"/>
      <c r="R786" s="4"/>
      <c r="S786" s="4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4"/>
      <c r="R787" s="4"/>
      <c r="S787" s="4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4"/>
      <c r="R788" s="4"/>
      <c r="S788" s="4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4"/>
      <c r="R789" s="4"/>
      <c r="S789" s="4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4"/>
      <c r="R790" s="4"/>
      <c r="S790" s="4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4"/>
      <c r="R791" s="4"/>
      <c r="S791" s="4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4"/>
      <c r="R792" s="4"/>
      <c r="S792" s="4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4"/>
      <c r="R793" s="4"/>
      <c r="S793" s="4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4"/>
      <c r="R794" s="4"/>
      <c r="S794" s="4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4"/>
      <c r="R795" s="4"/>
      <c r="S795" s="4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4"/>
      <c r="R796" s="4"/>
      <c r="S796" s="4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4"/>
      <c r="R797" s="4"/>
      <c r="S797" s="4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4"/>
      <c r="R798" s="4"/>
      <c r="S798" s="4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4"/>
      <c r="R799" s="4"/>
      <c r="S799" s="4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4"/>
      <c r="R800" s="4"/>
      <c r="S800" s="4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4"/>
      <c r="R801" s="4"/>
      <c r="S801" s="4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4"/>
      <c r="R802" s="4"/>
      <c r="S802" s="4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4"/>
      <c r="R803" s="4"/>
      <c r="S803" s="4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4"/>
      <c r="R804" s="4"/>
      <c r="S804" s="4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4"/>
      <c r="R805" s="4"/>
      <c r="S805" s="4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4"/>
      <c r="R806" s="4"/>
      <c r="S806" s="4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4"/>
      <c r="R807" s="4"/>
      <c r="S807" s="4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4"/>
      <c r="R808" s="4"/>
      <c r="S808" s="4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4"/>
      <c r="R809" s="4"/>
      <c r="S809" s="4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4"/>
      <c r="R810" s="4"/>
      <c r="S810" s="4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4"/>
      <c r="R811" s="4"/>
      <c r="S811" s="4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4"/>
      <c r="R812" s="4"/>
      <c r="S812" s="4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4"/>
      <c r="R813" s="4"/>
      <c r="S813" s="4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4"/>
      <c r="R814" s="4"/>
      <c r="S814" s="4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4"/>
      <c r="R815" s="4"/>
      <c r="S815" s="4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4"/>
      <c r="R816" s="4"/>
      <c r="S816" s="4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4"/>
      <c r="R817" s="4"/>
      <c r="S817" s="4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4"/>
      <c r="R818" s="4"/>
      <c r="S818" s="4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4"/>
      <c r="R819" s="4"/>
      <c r="S819" s="4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4"/>
      <c r="R820" s="4"/>
      <c r="S820" s="4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4"/>
      <c r="R821" s="4"/>
      <c r="S821" s="4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4"/>
      <c r="R822" s="4"/>
      <c r="S822" s="4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4"/>
      <c r="R823" s="4"/>
      <c r="S823" s="4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4"/>
      <c r="R824" s="4"/>
      <c r="S824" s="4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4"/>
      <c r="R825" s="4"/>
      <c r="S825" s="4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4"/>
      <c r="R826" s="4"/>
      <c r="S826" s="4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4"/>
      <c r="R827" s="4"/>
      <c r="S827" s="4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4"/>
      <c r="R828" s="4"/>
      <c r="S828" s="4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4"/>
      <c r="R829" s="4"/>
      <c r="S829" s="4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4"/>
      <c r="R830" s="4"/>
      <c r="S830" s="4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4"/>
      <c r="R831" s="4"/>
      <c r="S831" s="4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4"/>
      <c r="R832" s="4"/>
      <c r="S832" s="4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4"/>
      <c r="R833" s="4"/>
      <c r="S833" s="4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4"/>
      <c r="R834" s="4"/>
      <c r="S834" s="4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4"/>
      <c r="R835" s="4"/>
      <c r="S835" s="4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4"/>
      <c r="R836" s="4"/>
      <c r="S836" s="4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4"/>
      <c r="R837" s="4"/>
      <c r="S837" s="4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4"/>
      <c r="R838" s="4"/>
      <c r="S838" s="4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4"/>
      <c r="R839" s="4"/>
      <c r="S839" s="4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4"/>
      <c r="R840" s="4"/>
      <c r="S840" s="4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4"/>
      <c r="R841" s="4"/>
      <c r="S841" s="4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4"/>
      <c r="R842" s="4"/>
      <c r="S842" s="4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4"/>
      <c r="R843" s="4"/>
      <c r="S843" s="4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4"/>
      <c r="R844" s="4"/>
      <c r="S844" s="4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4"/>
      <c r="R845" s="4"/>
      <c r="S845" s="4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4"/>
      <c r="R846" s="4"/>
      <c r="S846" s="4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4"/>
      <c r="R847" s="4"/>
      <c r="S847" s="4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4"/>
      <c r="R848" s="4"/>
      <c r="S848" s="4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4"/>
      <c r="R849" s="4"/>
      <c r="S849" s="4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4"/>
      <c r="R850" s="4"/>
      <c r="S850" s="4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4"/>
      <c r="R851" s="4"/>
      <c r="S851" s="4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4"/>
      <c r="R852" s="4"/>
      <c r="S852" s="4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4"/>
      <c r="R853" s="4"/>
      <c r="S853" s="4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4"/>
      <c r="R854" s="4"/>
      <c r="S854" s="4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4"/>
      <c r="R855" s="4"/>
      <c r="S855" s="4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4"/>
      <c r="R856" s="4"/>
      <c r="S856" s="4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4"/>
      <c r="R857" s="4"/>
      <c r="S857" s="4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4"/>
      <c r="R858" s="4"/>
      <c r="S858" s="4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4"/>
      <c r="R859" s="4"/>
      <c r="S859" s="4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4"/>
      <c r="R860" s="4"/>
      <c r="S860" s="4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4"/>
      <c r="R861" s="4"/>
      <c r="S861" s="4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4"/>
      <c r="R862" s="4"/>
      <c r="S862" s="4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4"/>
      <c r="R863" s="4"/>
      <c r="S863" s="4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4"/>
      <c r="R864" s="4"/>
      <c r="S864" s="4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4"/>
      <c r="R865" s="4"/>
      <c r="S865" s="4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4"/>
      <c r="R866" s="4"/>
      <c r="S866" s="4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4"/>
      <c r="R867" s="4"/>
      <c r="S867" s="4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4"/>
      <c r="R868" s="4"/>
      <c r="S868" s="4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4"/>
      <c r="R869" s="4"/>
      <c r="S869" s="4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4"/>
      <c r="R870" s="4"/>
      <c r="S870" s="4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4"/>
      <c r="R871" s="4"/>
      <c r="S871" s="4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4"/>
      <c r="R872" s="4"/>
      <c r="S872" s="4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4"/>
      <c r="R873" s="4"/>
      <c r="S873" s="4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4"/>
      <c r="R874" s="4"/>
      <c r="S874" s="4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4"/>
      <c r="R875" s="4"/>
      <c r="S875" s="4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4"/>
      <c r="R876" s="4"/>
      <c r="S876" s="4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4"/>
      <c r="R877" s="4"/>
      <c r="S877" s="4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4"/>
      <c r="R878" s="4"/>
      <c r="S878" s="4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4"/>
      <c r="R879" s="4"/>
      <c r="S879" s="4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4"/>
      <c r="R880" s="4"/>
      <c r="S880" s="4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4"/>
      <c r="R881" s="4"/>
      <c r="S881" s="4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4"/>
      <c r="R882" s="4"/>
      <c r="S882" s="4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4"/>
      <c r="R883" s="4"/>
      <c r="S883" s="4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4"/>
      <c r="R884" s="4"/>
      <c r="S884" s="4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4"/>
      <c r="R885" s="4"/>
      <c r="S885" s="4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4"/>
      <c r="R886" s="4"/>
      <c r="S886" s="4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4"/>
      <c r="R887" s="4"/>
      <c r="S887" s="4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4"/>
      <c r="R888" s="4"/>
      <c r="S888" s="4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4"/>
      <c r="R889" s="4"/>
      <c r="S889" s="4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4"/>
      <c r="R890" s="4"/>
      <c r="S890" s="4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4"/>
      <c r="R891" s="4"/>
      <c r="S891" s="4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4"/>
      <c r="R892" s="4"/>
      <c r="S892" s="4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4"/>
      <c r="R893" s="4"/>
      <c r="S893" s="4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4"/>
      <c r="R894" s="4"/>
      <c r="S894" s="4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4"/>
      <c r="R895" s="4"/>
      <c r="S895" s="4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4"/>
      <c r="R896" s="4"/>
      <c r="S896" s="4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4"/>
      <c r="R897" s="4"/>
      <c r="S897" s="4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4"/>
      <c r="R898" s="4"/>
      <c r="S898" s="4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4"/>
      <c r="R899" s="4"/>
      <c r="S899" s="4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4"/>
      <c r="R900" s="4"/>
      <c r="S900" s="4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4"/>
      <c r="R901" s="4"/>
      <c r="S901" s="4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4"/>
      <c r="R902" s="4"/>
      <c r="S902" s="4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4"/>
      <c r="R903" s="4"/>
      <c r="S903" s="4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4"/>
      <c r="R904" s="4"/>
      <c r="S904" s="4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4"/>
      <c r="R905" s="4"/>
      <c r="S905" s="4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4"/>
      <c r="R906" s="4"/>
      <c r="S906" s="4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4"/>
      <c r="R907" s="4"/>
      <c r="S907" s="4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4"/>
      <c r="R908" s="4"/>
      <c r="S908" s="4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4"/>
      <c r="R909" s="4"/>
      <c r="S909" s="4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4"/>
      <c r="R910" s="4"/>
      <c r="S910" s="4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4"/>
      <c r="R911" s="4"/>
      <c r="S911" s="4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4"/>
      <c r="R912" s="4"/>
      <c r="S912" s="4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4"/>
      <c r="R913" s="4"/>
      <c r="S913" s="4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4"/>
      <c r="R914" s="4"/>
      <c r="S914" s="4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4"/>
      <c r="R915" s="4"/>
      <c r="S915" s="4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4"/>
      <c r="R916" s="4"/>
      <c r="S916" s="4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4"/>
      <c r="R917" s="4"/>
      <c r="S917" s="4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4"/>
      <c r="R918" s="4"/>
      <c r="S918" s="4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4"/>
      <c r="R919" s="4"/>
      <c r="S919" s="4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4"/>
      <c r="R920" s="4"/>
      <c r="S920" s="4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4"/>
      <c r="R921" s="4"/>
      <c r="S921" s="4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4"/>
      <c r="R922" s="4"/>
      <c r="S922" s="4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4"/>
      <c r="R923" s="4"/>
      <c r="S923" s="4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4"/>
      <c r="R924" s="4"/>
      <c r="S924" s="4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4"/>
      <c r="R925" s="4"/>
      <c r="S925" s="4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4"/>
      <c r="R926" s="4"/>
      <c r="S926" s="4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4"/>
      <c r="R927" s="4"/>
      <c r="S927" s="4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4"/>
      <c r="R928" s="4"/>
      <c r="S928" s="4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4"/>
      <c r="R929" s="4"/>
      <c r="S929" s="4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4"/>
      <c r="R930" s="4"/>
      <c r="S930" s="4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4"/>
      <c r="R931" s="4"/>
      <c r="S931" s="4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4"/>
      <c r="R932" s="4"/>
      <c r="S932" s="4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4"/>
      <c r="R933" s="4"/>
      <c r="S933" s="4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4"/>
      <c r="R934" s="4"/>
      <c r="S934" s="4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4"/>
      <c r="R935" s="4"/>
      <c r="S935" s="4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4"/>
      <c r="R936" s="4"/>
      <c r="S936" s="4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4"/>
      <c r="R937" s="4"/>
      <c r="S937" s="4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4"/>
      <c r="R938" s="4"/>
      <c r="S938" s="4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4"/>
      <c r="R939" s="4"/>
      <c r="S939" s="4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4"/>
      <c r="R940" s="4"/>
      <c r="S940" s="4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4"/>
      <c r="R941" s="4"/>
      <c r="S941" s="4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4"/>
      <c r="R942" s="4"/>
      <c r="S942" s="4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4"/>
      <c r="R943" s="4"/>
      <c r="S943" s="4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4"/>
      <c r="R944" s="4"/>
      <c r="S944" s="4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4"/>
      <c r="R945" s="4"/>
      <c r="S945" s="4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4"/>
      <c r="R946" s="4"/>
      <c r="S946" s="4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4"/>
      <c r="R947" s="4"/>
      <c r="S947" s="4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4"/>
      <c r="R948" s="4"/>
      <c r="S948" s="4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4"/>
      <c r="R949" s="4"/>
      <c r="S949" s="4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4"/>
      <c r="R950" s="4"/>
      <c r="S950" s="4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4"/>
      <c r="R951" s="4"/>
      <c r="S951" s="4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4"/>
      <c r="R952" s="4"/>
      <c r="S952" s="4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4"/>
      <c r="R953" s="4"/>
      <c r="S953" s="4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4"/>
      <c r="R954" s="4"/>
      <c r="S954" s="4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4"/>
      <c r="R955" s="4"/>
      <c r="S955" s="4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4"/>
      <c r="R956" s="4"/>
      <c r="S956" s="4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4"/>
      <c r="R957" s="4"/>
      <c r="S957" s="4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4"/>
      <c r="R958" s="4"/>
      <c r="S958" s="4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4"/>
      <c r="R959" s="4"/>
      <c r="S959" s="4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4"/>
      <c r="R960" s="4"/>
      <c r="S960" s="4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4"/>
      <c r="R961" s="4"/>
      <c r="S961" s="4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4"/>
      <c r="R962" s="4"/>
      <c r="S962" s="4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4"/>
      <c r="R963" s="4"/>
      <c r="S963" s="4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4"/>
      <c r="R964" s="4"/>
      <c r="S964" s="4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4"/>
      <c r="R965" s="4"/>
      <c r="S965" s="4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4"/>
      <c r="R966" s="4"/>
      <c r="S966" s="4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4"/>
      <c r="R967" s="4"/>
      <c r="S967" s="4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4"/>
      <c r="R968" s="4"/>
      <c r="S968" s="4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4"/>
      <c r="R969" s="4"/>
      <c r="S969" s="4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4"/>
      <c r="R970" s="4"/>
      <c r="S970" s="4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4"/>
      <c r="R971" s="4"/>
      <c r="S971" s="4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4"/>
      <c r="R972" s="4"/>
      <c r="S972" s="4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4"/>
      <c r="R973" s="4"/>
      <c r="S973" s="4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4"/>
      <c r="R974" s="4"/>
      <c r="S974" s="4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4"/>
      <c r="R975" s="4"/>
      <c r="S975" s="4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4"/>
      <c r="R976" s="4"/>
      <c r="S976" s="4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4"/>
      <c r="R977" s="4"/>
      <c r="S977" s="4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4"/>
      <c r="R978" s="4"/>
      <c r="S978" s="4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4"/>
      <c r="R979" s="4"/>
      <c r="S979" s="4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4"/>
      <c r="R980" s="4"/>
      <c r="S980" s="4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4"/>
      <c r="R981" s="4"/>
      <c r="S981" s="4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4"/>
      <c r="R982" s="4"/>
      <c r="S982" s="4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4"/>
      <c r="R983" s="4"/>
      <c r="S983" s="4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4"/>
      <c r="R984" s="4"/>
      <c r="S984" s="4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4"/>
      <c r="R985" s="4"/>
      <c r="S985" s="4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4"/>
      <c r="R986" s="4"/>
      <c r="S986" s="4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4"/>
      <c r="R987" s="4"/>
      <c r="S987" s="4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4"/>
      <c r="R988" s="4"/>
      <c r="S988" s="4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4"/>
      <c r="R989" s="4"/>
      <c r="S989" s="4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4"/>
      <c r="R990" s="4"/>
      <c r="S990" s="4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4"/>
      <c r="R991" s="4"/>
      <c r="S991" s="4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4"/>
      <c r="R992" s="4"/>
      <c r="S992" s="4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4"/>
      <c r="R993" s="4"/>
      <c r="S993" s="4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4"/>
      <c r="R994" s="4"/>
      <c r="S994" s="4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4"/>
      <c r="R995" s="4"/>
      <c r="S995" s="4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4"/>
      <c r="R996" s="4"/>
      <c r="S996" s="4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4"/>
      <c r="R997" s="4"/>
      <c r="S997" s="4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4"/>
      <c r="R998" s="4"/>
      <c r="S998" s="4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4"/>
      <c r="R999" s="4"/>
      <c r="S999" s="4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4"/>
      <c r="R1000" s="4"/>
      <c r="S1000" s="4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4"/>
      <c r="R1001" s="4"/>
      <c r="S1001" s="4"/>
    </row>
  </sheetData>
  <mergeCells count="18">
    <mergeCell ref="K20:N20"/>
    <mergeCell ref="K21:N21"/>
    <mergeCell ref="M33:N33"/>
    <mergeCell ref="M34:N34"/>
    <mergeCell ref="K19:M19"/>
    <mergeCell ref="K13:N13"/>
    <mergeCell ref="K14:M14"/>
    <mergeCell ref="K15:N15"/>
    <mergeCell ref="K16:P16"/>
    <mergeCell ref="K17:P17"/>
    <mergeCell ref="K18:N18"/>
    <mergeCell ref="K6:L6"/>
    <mergeCell ref="K7:N7"/>
    <mergeCell ref="K8:M8"/>
    <mergeCell ref="K9:M9"/>
    <mergeCell ref="K10:M10"/>
    <mergeCell ref="K11:P11"/>
    <mergeCell ref="K12:M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>ModelSheet=Linear!A:Z</f>
        <v>#NAME?</v>
      </c>
    </row>
    <row r="2">
      <c r="A2" t="str">
        <f>OpenSolver_AdjNum=3</f>
        <v>#NAME?</v>
      </c>
    </row>
    <row r="3">
      <c r="A3" t="str">
        <f>OpenSolver_ChosenSolver=Google</f>
        <v>#NAME?</v>
      </c>
    </row>
    <row r="4">
      <c r="A4" t="str">
        <f>OpenSolver_FastBuild=0</f>
        <v>#NAME?</v>
      </c>
    </row>
    <row r="5">
      <c r="A5" t="str">
        <f>OpenSolver_LinearityCheck=1</f>
        <v>#NAME?</v>
      </c>
    </row>
    <row r="6">
      <c r="A6" t="str">
        <f>solver_adj=Linear!D5:H29</f>
        <v>#NAME?</v>
      </c>
    </row>
    <row r="7">
      <c r="A7" t="str">
        <f>solver_adj1=Linear!S20</f>
        <v>#NAME?</v>
      </c>
    </row>
    <row r="8">
      <c r="A8" t="str">
        <f>solver_adj2=Linear!S16:S17</f>
        <v>#NAME?</v>
      </c>
    </row>
    <row r="9">
      <c r="A9" t="str">
        <f>solver_lhs1=Linear!S16:S17</f>
        <v>#NAME?</v>
      </c>
    </row>
    <row r="10">
      <c r="A10" t="str">
        <f>solver_lhs2=Linear!S20</f>
        <v>#NAME?</v>
      </c>
    </row>
    <row r="11">
      <c r="A11" t="str">
        <f>solver_lhs3=Linear!D5:H29</f>
        <v>#NAME?</v>
      </c>
    </row>
    <row r="12">
      <c r="A12" t="str">
        <f>solver_lhs4=Linear!D32:H36</f>
        <v>#NAME?</v>
      </c>
    </row>
    <row r="13">
      <c r="A13" t="str">
        <f>solver_lhs5=Linear!I5:I29</f>
        <v>#NAME?</v>
      </c>
    </row>
    <row r="14">
      <c r="A14" t="str">
        <f>solver_lhs6=Linear!Q7:Q20</f>
        <v>#NAME?</v>
      </c>
    </row>
    <row r="15">
      <c r="A15" t="str">
        <f>solver_neg=1</f>
        <v>#NAME?</v>
      </c>
    </row>
    <row r="16">
      <c r="A16" t="str">
        <f>solver_num=6</f>
        <v>#NAME?</v>
      </c>
    </row>
    <row r="17">
      <c r="A17" t="str">
        <f>solver_opt=Linear!I37</f>
        <v>#NAME?</v>
      </c>
    </row>
    <row r="18">
      <c r="A18" t="str">
        <f>solver_rel1=5</f>
        <v>#NAME?</v>
      </c>
    </row>
    <row r="19">
      <c r="A19" t="str">
        <f>solver_rel2=5</f>
        <v>#NAME?</v>
      </c>
    </row>
    <row r="20">
      <c r="A20" t="str">
        <f>solver_rel3=5</f>
        <v>#NAME?</v>
      </c>
    </row>
    <row r="21">
      <c r="A21" t="str">
        <f>solver_rel4=2</f>
        <v>#NAME?</v>
      </c>
    </row>
    <row r="22">
      <c r="A22" t="str">
        <f>solver_rel5=2</f>
        <v>#NAME?</v>
      </c>
    </row>
    <row r="23">
      <c r="A23" t="str">
        <f>solver_rel6=2</f>
        <v>#NAME?</v>
      </c>
    </row>
    <row r="24">
      <c r="A24" t="str">
        <f>solver_rhs1=binary</f>
        <v>#NAME?</v>
      </c>
    </row>
    <row r="25">
      <c r="A25" t="str">
        <f>solver_rhs2=binary</f>
        <v>#NAME?</v>
      </c>
    </row>
    <row r="26">
      <c r="A26" t="str">
        <f>solver_rhs3=binary</f>
        <v>#NAME?</v>
      </c>
    </row>
    <row r="27">
      <c r="A27" t="str">
        <f>solver_rhs4=Linear!D2</f>
        <v>#NAME?</v>
      </c>
    </row>
    <row r="28">
      <c r="A28" t="str">
        <f>solver_rhs5=Linear!D2</f>
        <v>#NAME?</v>
      </c>
    </row>
    <row r="29">
      <c r="A29" t="str">
        <f>solver_rhs6=Linear!R7:R20</f>
        <v>#NAME?</v>
      </c>
    </row>
    <row r="30">
      <c r="A30" t="str">
        <f>solver_sho=1</f>
        <v>#NAME?</v>
      </c>
    </row>
    <row r="31">
      <c r="A31" t="str">
        <f>solver_typ=3</f>
        <v>#NAME?</v>
      </c>
    </row>
    <row r="32">
      <c r="A32" t="str">
        <f>solver_val=25</f>
        <v>#NAME?</v>
      </c>
    </row>
  </sheetData>
  <drawing r:id="rId1"/>
</worksheet>
</file>