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480" yWindow="105" windowWidth="19440" windowHeight="10290" activeTab="1"/>
  </bookViews>
  <sheets>
    <sheet name="2016-26" sheetId="1" r:id="rId1"/>
    <sheet name="2016-41" sheetId="2" r:id="rId2"/>
  </sheets>
  <externalReferences>
    <externalReference r:id="rId3"/>
    <externalReference r:id="rId4"/>
  </externalReferences>
  <definedNames>
    <definedName name="_Key1" localSheetId="0" hidden="1">#REF!</definedName>
    <definedName name="_Key1" hidden="1">#REF!</definedName>
    <definedName name="_Order1" hidden="1">0</definedName>
    <definedName name="_Sort" localSheetId="0" hidden="1">#REF!</definedName>
    <definedName name="_Sort" hidden="1">#REF!</definedName>
    <definedName name="CHPname">[1]Pivot!$G$47:$H$87</definedName>
    <definedName name="comp_ca_25y5y_1">#REF!</definedName>
    <definedName name="comp_ca_25y5y_2">#REF!</definedName>
    <definedName name="comp_ca_25y5y_3">#REF!</definedName>
    <definedName name="comp_hb_25y5y_1">#REF!</definedName>
    <definedName name="comp_hb_25y5y_2">#REF!</definedName>
    <definedName name="comp_hb_25y5y_3">#REF!</definedName>
    <definedName name="comp_np_25y">#REF!</definedName>
    <definedName name="comp_np_25y5y_1">#REF!</definedName>
    <definedName name="comp_np_25y5y_2">#REF!</definedName>
    <definedName name="comp_np_25y5y_3">#REF!</definedName>
    <definedName name="comp_Scot_25y5y_1">#REF!</definedName>
    <definedName name="comp_Scot_25y5y_2">#REF!</definedName>
    <definedName name="comp_Scot_25y5y_3">#REF!</definedName>
    <definedName name="comp_sdp_25y">#REF!</definedName>
    <definedName name="comp_sdp_25y5y_1">#REF!</definedName>
    <definedName name="comp_sdp_25y5y_2">#REF!</definedName>
    <definedName name="comp_sdp_25y5y_3">#REF!</definedName>
    <definedName name="CONTENTS">#REF!</definedName>
    <definedName name="CrownCopyright">#REF!</definedName>
    <definedName name="FemaleAnchor">#REF!</definedName>
    <definedName name="Females">#REF!</definedName>
    <definedName name="Females91">#REF!</definedName>
    <definedName name="FemalesAgedOn">#REF!</definedName>
    <definedName name="FemalesTotal">#REF!</definedName>
    <definedName name="FertileFemales">#REF!</definedName>
    <definedName name="InfFemales">#REF!</definedName>
    <definedName name="InfMales">#REF!</definedName>
    <definedName name="MaleAnchor">#REF!</definedName>
    <definedName name="Males">#REF!</definedName>
    <definedName name="Males91">#REF!</definedName>
    <definedName name="MalesAgedOn">#REF!</definedName>
    <definedName name="MalesTotal">#REF!</definedName>
    <definedName name="METADATA">#REF!</definedName>
    <definedName name="mig_prev5yr">#REF!</definedName>
    <definedName name="NPP_assumptions">#REF!</definedName>
    <definedName name="pc_agestruct_ca">#REF!</definedName>
    <definedName name="pc_agestruct_ca_1">#REF!</definedName>
    <definedName name="pc_agestruct_ca_Scot1">#REF!</definedName>
    <definedName name="pc_agestruct_hb">#REF!</definedName>
    <definedName name="pc_agestruct_np">#REF!</definedName>
    <definedName name="pc_agestruct_Scot">#REF!</definedName>
    <definedName name="pc_agestruct_sdp">#REF!</definedName>
    <definedName name="PopNote">#REF!</definedName>
    <definedName name="PopsCreation">#REF!</definedName>
    <definedName name="PopsHeader">#REF!</definedName>
    <definedName name="_xlnm.Print_Area">#REF!</definedName>
    <definedName name="ProjBirths">[2]Scratchpad!#REF!</definedName>
    <definedName name="Projnirths2">[2]Scratchpad!#REF!</definedName>
    <definedName name="SPSS">#REF!</definedName>
    <definedName name="Status">#REF!</definedName>
    <definedName name="TEXT">#REF!</definedName>
    <definedName name="Textline3">#REF!</definedName>
    <definedName name="totpop_ca">#REF!</definedName>
    <definedName name="totpop_ca_compproj">#REF!</definedName>
    <definedName name="totpop_ca_pc">#REF!</definedName>
    <definedName name="totpop_compproj_Scot">#REF!</definedName>
    <definedName name="totpop_hb">#REF!</definedName>
    <definedName name="totpop_hb_compproj">#REF!</definedName>
    <definedName name="totpop_hb_pc">#REF!</definedName>
    <definedName name="totpop_np">#REF!</definedName>
    <definedName name="totpop_np_compproj">#REF!</definedName>
    <definedName name="totpop_np_pc">#REF!</definedName>
    <definedName name="totpop_Scot">#REF!</definedName>
    <definedName name="totpop_Scot_t2">#REF!</definedName>
    <definedName name="totpop_sdp">#REF!</definedName>
    <definedName name="totpop_sdp_compproj">#REF!</definedName>
    <definedName name="totpop_sdp_pc">#REF!</definedName>
  </definedNames>
  <calcPr calcId="125725"/>
</workbook>
</file>

<file path=xl/calcChain.xml><?xml version="1.0" encoding="utf-8"?>
<calcChain xmlns="http://schemas.openxmlformats.org/spreadsheetml/2006/main">
  <c r="I8" i="2"/>
  <c r="I6"/>
  <c r="I10"/>
  <c r="I9"/>
  <c r="I7"/>
  <c r="E8"/>
  <c r="E6"/>
  <c r="E10"/>
  <c r="E9"/>
  <c r="E7"/>
  <c r="A13"/>
  <c r="M9"/>
  <c r="M10"/>
  <c r="M6"/>
  <c r="M8"/>
  <c r="M7"/>
  <c r="E6" i="1"/>
  <c r="I6"/>
  <c r="M6"/>
  <c r="O6"/>
  <c r="E7"/>
  <c r="I7"/>
  <c r="M7"/>
  <c r="O7"/>
  <c r="E8"/>
  <c r="I8"/>
  <c r="M8"/>
  <c r="O8"/>
  <c r="E9"/>
  <c r="I9"/>
  <c r="M9"/>
  <c r="O9"/>
  <c r="E10"/>
  <c r="I10"/>
  <c r="M10"/>
  <c r="O10"/>
  <c r="A13"/>
</calcChain>
</file>

<file path=xl/sharedStrings.xml><?xml version="1.0" encoding="utf-8"?>
<sst xmlns="http://schemas.openxmlformats.org/spreadsheetml/2006/main" count="63" uniqueCount="35">
  <si>
    <t>Natural change</t>
  </si>
  <si>
    <t>Net Migration</t>
  </si>
  <si>
    <t>Other changes</t>
  </si>
  <si>
    <t>Area</t>
  </si>
  <si>
    <t>Code</t>
  </si>
  <si>
    <t>Population mid-2016</t>
  </si>
  <si>
    <t>Births</t>
  </si>
  <si>
    <t>Deaths</t>
  </si>
  <si>
    <t>Net migration</t>
  </si>
  <si>
    <t>Percentage change</t>
  </si>
  <si>
    <t>Population mid-2026</t>
  </si>
  <si>
    <t>S12000035</t>
  </si>
  <si>
    <t>S12000006</t>
  </si>
  <si>
    <t>Na h-Eileanan Siar</t>
  </si>
  <si>
    <t>S12000013</t>
  </si>
  <si>
    <t>Scottish Borders</t>
  </si>
  <si>
    <t>S12000026</t>
  </si>
  <si>
    <t>South Ayrshire</t>
  </si>
  <si>
    <t>S12000028</t>
  </si>
  <si>
    <t>Notes</t>
  </si>
  <si>
    <t>© Crown Copyright 2018</t>
  </si>
  <si>
    <t>2016-2026</t>
  </si>
  <si>
    <t>Overseas</t>
  </si>
  <si>
    <t>Within Scotland</t>
  </si>
  <si>
    <t>Rest of UK</t>
  </si>
  <si>
    <t>Argyll and Bute</t>
  </si>
  <si>
    <t>Dumfries and Galloway</t>
  </si>
  <si>
    <t>Table 12: Components of projected population change for Scottish areas, 2016 to 2026</t>
  </si>
  <si>
    <t>Natural Change %</t>
  </si>
  <si>
    <t>Net migration %</t>
  </si>
  <si>
    <t>Table 13: Components of projected population change for Scottish areas, 2016 to 2041</t>
  </si>
  <si>
    <t>Back to contents</t>
  </si>
  <si>
    <t>2016-2041</t>
  </si>
  <si>
    <t>Population mid-2041</t>
  </si>
  <si>
    <t>Natural change %</t>
  </si>
</sst>
</file>

<file path=xl/styles.xml><?xml version="1.0" encoding="utf-8"?>
<styleSheet xmlns="http://schemas.openxmlformats.org/spreadsheetml/2006/main">
  <numFmts count="8">
    <numFmt numFmtId="164" formatCode="_(* #,##0.00_);_(* \(#,##0.00\);_(* &quot;-&quot;??_);_(@_)"/>
    <numFmt numFmtId="165" formatCode="#,##0.0"/>
    <numFmt numFmtId="166" formatCode="0.0"/>
    <numFmt numFmtId="167" formatCode="0.000"/>
    <numFmt numFmtId="168" formatCode="_)#,##0_);_)\-#,##0_);_)0_);_)@_)"/>
    <numFmt numFmtId="169" formatCode="#,##0_);;&quot;- &quot;_);@_)\ "/>
    <numFmt numFmtId="170" formatCode="_(General"/>
    <numFmt numFmtId="171" formatCode="0.0%"/>
  </numFmts>
  <fonts count="56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Times New Roman"/>
      <family val="1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Times New Roman"/>
      <family val="1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2"/>
      <color theme="1"/>
      <name val="Calibri"/>
      <family val="2"/>
      <charset val="136"/>
      <scheme val="minor"/>
    </font>
    <font>
      <b/>
      <sz val="11"/>
      <color indexed="63"/>
      <name val="Calibri"/>
      <family val="2"/>
    </font>
    <font>
      <sz val="8"/>
      <name val="Helv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4"/>
      <name val="Arial"/>
      <family val="2"/>
    </font>
    <font>
      <b/>
      <sz val="14"/>
      <name val="Arial"/>
      <family val="2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27">
    <xf numFmtId="0" fontId="0" fillId="0" borderId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  <xf numFmtId="165" fontId="25" fillId="0" borderId="0"/>
    <xf numFmtId="0" fontId="18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38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3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3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3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36" borderId="0" applyNumberFormat="0" applyBorder="0" applyAlignment="0" applyProtection="0"/>
    <xf numFmtId="0" fontId="17" fillId="12" borderId="0" applyNumberFormat="0" applyBorder="0" applyAlignment="0" applyProtection="0"/>
    <xf numFmtId="0" fontId="28" fillId="38" borderId="0" applyNumberFormat="0" applyBorder="0" applyAlignment="0" applyProtection="0"/>
    <xf numFmtId="0" fontId="17" fillId="16" borderId="0" applyNumberFormat="0" applyBorder="0" applyAlignment="0" applyProtection="0"/>
    <xf numFmtId="0" fontId="28" fillId="41" borderId="0" applyNumberFormat="0" applyBorder="0" applyAlignment="0" applyProtection="0"/>
    <xf numFmtId="0" fontId="17" fillId="20" borderId="0" applyNumberFormat="0" applyBorder="0" applyAlignment="0" applyProtection="0"/>
    <xf numFmtId="0" fontId="28" fillId="42" borderId="0" applyNumberFormat="0" applyBorder="0" applyAlignment="0" applyProtection="0"/>
    <xf numFmtId="0" fontId="17" fillId="24" borderId="0" applyNumberFormat="0" applyBorder="0" applyAlignment="0" applyProtection="0"/>
    <xf numFmtId="0" fontId="28" fillId="40" borderId="0" applyNumberFormat="0" applyBorder="0" applyAlignment="0" applyProtection="0"/>
    <xf numFmtId="0" fontId="17" fillId="28" borderId="0" applyNumberFormat="0" applyBorder="0" applyAlignment="0" applyProtection="0"/>
    <xf numFmtId="0" fontId="28" fillId="38" borderId="0" applyNumberFormat="0" applyBorder="0" applyAlignment="0" applyProtection="0"/>
    <xf numFmtId="0" fontId="17" fillId="32" borderId="0" applyNumberFormat="0" applyBorder="0" applyAlignment="0" applyProtection="0"/>
    <xf numFmtId="0" fontId="28" fillId="35" borderId="0" applyNumberFormat="0" applyBorder="0" applyAlignment="0" applyProtection="0"/>
    <xf numFmtId="0" fontId="17" fillId="9" borderId="0" applyNumberFormat="0" applyBorder="0" applyAlignment="0" applyProtection="0"/>
    <xf numFmtId="0" fontId="28" fillId="43" borderId="0" applyNumberFormat="0" applyBorder="0" applyAlignment="0" applyProtection="0"/>
    <xf numFmtId="0" fontId="17" fillId="13" borderId="0" applyNumberFormat="0" applyBorder="0" applyAlignment="0" applyProtection="0"/>
    <xf numFmtId="0" fontId="28" fillId="41" borderId="0" applyNumberFormat="0" applyBorder="0" applyAlignment="0" applyProtection="0"/>
    <xf numFmtId="0" fontId="17" fillId="17" borderId="0" applyNumberFormat="0" applyBorder="0" applyAlignment="0" applyProtection="0"/>
    <xf numFmtId="0" fontId="28" fillId="42" borderId="0" applyNumberFormat="0" applyBorder="0" applyAlignment="0" applyProtection="0"/>
    <xf numFmtId="0" fontId="17" fillId="21" borderId="0" applyNumberFormat="0" applyBorder="0" applyAlignment="0" applyProtection="0"/>
    <xf numFmtId="0" fontId="28" fillId="44" borderId="0" applyNumberFormat="0" applyBorder="0" applyAlignment="0" applyProtection="0"/>
    <xf numFmtId="0" fontId="17" fillId="25" borderId="0" applyNumberFormat="0" applyBorder="0" applyAlignment="0" applyProtection="0"/>
    <xf numFmtId="0" fontId="28" fillId="45" borderId="0" applyNumberFormat="0" applyBorder="0" applyAlignment="0" applyProtection="0"/>
    <xf numFmtId="0" fontId="17" fillId="29" borderId="0" applyNumberFormat="0" applyBorder="0" applyAlignment="0" applyProtection="0"/>
    <xf numFmtId="0" fontId="28" fillId="46" borderId="0" applyNumberFormat="0" applyBorder="0" applyAlignment="0" applyProtection="0"/>
    <xf numFmtId="0" fontId="7" fillId="3" borderId="0" applyNumberFormat="0" applyBorder="0" applyAlignment="0" applyProtection="0"/>
    <xf numFmtId="0" fontId="29" fillId="47" borderId="0" applyNumberFormat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0" fontId="11" fillId="6" borderId="4" applyNumberFormat="0" applyAlignment="0" applyProtection="0"/>
    <xf numFmtId="0" fontId="31" fillId="48" borderId="20" applyNumberFormat="0" applyAlignment="0" applyProtection="0"/>
    <xf numFmtId="0" fontId="31" fillId="48" borderId="20" applyNumberFormat="0" applyAlignment="0" applyProtection="0"/>
    <xf numFmtId="0" fontId="18" fillId="49" borderId="0">
      <protection locked="0"/>
    </xf>
    <xf numFmtId="0" fontId="13" fillId="7" borderId="7" applyNumberFormat="0" applyAlignment="0" applyProtection="0"/>
    <xf numFmtId="0" fontId="32" fillId="50" borderId="21" applyNumberFormat="0" applyAlignment="0" applyProtection="0"/>
    <xf numFmtId="0" fontId="18" fillId="51" borderId="22">
      <alignment horizontal="center" vertical="center"/>
      <protection locked="0"/>
    </xf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3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4" fillId="51" borderId="0">
      <alignment vertical="center"/>
      <protection locked="0"/>
    </xf>
    <xf numFmtId="0" fontId="6" fillId="2" borderId="0" applyNumberFormat="0" applyBorder="0" applyAlignment="0" applyProtection="0"/>
    <xf numFmtId="0" fontId="36" fillId="38" borderId="0" applyNumberFormat="0" applyBorder="0" applyAlignment="0" applyProtection="0"/>
    <xf numFmtId="0" fontId="37" fillId="0" borderId="23" applyNumberFormat="0" applyFill="0" applyBorder="0" applyProtection="0">
      <alignment horizontal="centerContinuous" vertical="center" wrapText="1"/>
    </xf>
    <xf numFmtId="0" fontId="38" fillId="0" borderId="24" applyNumberFormat="0" applyFill="0" applyAlignment="0" applyProtection="0"/>
    <xf numFmtId="0" fontId="3" fillId="0" borderId="1" applyNumberFormat="0" applyFill="0" applyAlignment="0" applyProtection="0"/>
    <xf numFmtId="0" fontId="39" fillId="0" borderId="25" applyNumberFormat="0" applyFill="0" applyAlignment="0" applyProtection="0"/>
    <xf numFmtId="0" fontId="4" fillId="0" borderId="2" applyNumberFormat="0" applyFill="0" applyAlignment="0" applyProtection="0"/>
    <xf numFmtId="0" fontId="40" fillId="0" borderId="26" applyNumberFormat="0" applyFill="0" applyAlignment="0" applyProtection="0"/>
    <xf numFmtId="0" fontId="5" fillId="0" borderId="3" applyNumberFormat="0" applyFill="0" applyAlignment="0" applyProtection="0"/>
    <xf numFmtId="0" fontId="41" fillId="0" borderId="27" applyNumberFormat="0" applyFill="0" applyAlignment="0" applyProtection="0"/>
    <xf numFmtId="0" fontId="5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9" fillId="5" borderId="4" applyNumberFormat="0" applyAlignment="0" applyProtection="0"/>
    <xf numFmtId="0" fontId="43" fillId="39" borderId="20" applyNumberFormat="0" applyAlignment="0" applyProtection="0"/>
    <xf numFmtId="0" fontId="43" fillId="39" borderId="20" applyNumberFormat="0" applyAlignment="0" applyProtection="0"/>
    <xf numFmtId="0" fontId="12" fillId="0" borderId="6" applyNumberFormat="0" applyFill="0" applyAlignment="0" applyProtection="0"/>
    <xf numFmtId="0" fontId="44" fillId="0" borderId="28" applyNumberFormat="0" applyFill="0" applyAlignment="0" applyProtection="0"/>
    <xf numFmtId="0" fontId="8" fillId="4" borderId="0" applyNumberFormat="0" applyBorder="0" applyAlignment="0" applyProtection="0"/>
    <xf numFmtId="0" fontId="45" fillId="39" borderId="0" applyNumberFormat="0" applyBorder="0" applyAlignment="0" applyProtection="0"/>
    <xf numFmtId="0" fontId="4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4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165" fontId="25" fillId="0" borderId="0"/>
    <xf numFmtId="0" fontId="18" fillId="0" borderId="0"/>
    <xf numFmtId="165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34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 applyFill="0"/>
    <xf numFmtId="0" fontId="18" fillId="0" borderId="0" applyFill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36" borderId="29" applyNumberFormat="0" applyFont="0" applyAlignment="0" applyProtection="0"/>
    <xf numFmtId="0" fontId="10" fillId="6" borderId="5" applyNumberFormat="0" applyAlignment="0" applyProtection="0"/>
    <xf numFmtId="0" fontId="47" fillId="48" borderId="30" applyNumberFormat="0" applyAlignment="0" applyProtection="0"/>
    <xf numFmtId="0" fontId="4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51" borderId="31">
      <alignment vertical="center"/>
      <protection locked="0"/>
    </xf>
    <xf numFmtId="0" fontId="26" fillId="0" borderId="0">
      <alignment horizontal="left"/>
    </xf>
    <xf numFmtId="0" fontId="25" fillId="0" borderId="0">
      <alignment horizontal="left"/>
    </xf>
    <xf numFmtId="0" fontId="25" fillId="0" borderId="0">
      <alignment horizontal="center" vertical="center" wrapText="1"/>
    </xf>
    <xf numFmtId="0" fontId="26" fillId="0" borderId="0">
      <alignment horizontal="left" vertical="center" wrapText="1"/>
    </xf>
    <xf numFmtId="0" fontId="26" fillId="0" borderId="0">
      <alignment horizontal="right"/>
    </xf>
    <xf numFmtId="0" fontId="25" fillId="0" borderId="0">
      <alignment horizontal="left" vertical="center" wrapText="1"/>
    </xf>
    <xf numFmtId="0" fontId="25" fillId="0" borderId="0">
      <alignment horizontal="left" vertical="center" wrapText="1"/>
    </xf>
    <xf numFmtId="0" fontId="25" fillId="0" borderId="0">
      <alignment horizontal="right"/>
    </xf>
    <xf numFmtId="0" fontId="25" fillId="0" borderId="0">
      <alignment horizontal="right"/>
    </xf>
    <xf numFmtId="169" fontId="49" fillId="0" borderId="32" applyFill="0" applyBorder="0" applyProtection="0">
      <alignment horizontal="right"/>
    </xf>
    <xf numFmtId="169" fontId="49" fillId="0" borderId="0" applyFill="0" applyBorder="0" applyProtection="0">
      <alignment horizontal="right"/>
    </xf>
    <xf numFmtId="0" fontId="50" fillId="0" borderId="0" applyNumberFormat="0" applyFill="0" applyBorder="0" applyProtection="0">
      <alignment horizontal="center" vertical="center" wrapText="1"/>
    </xf>
    <xf numFmtId="0" fontId="51" fillId="0" borderId="0" applyNumberFormat="0" applyFill="0" applyBorder="0" applyProtection="0">
      <alignment horizontal="right" vertical="top"/>
    </xf>
    <xf numFmtId="0" fontId="51" fillId="0" borderId="0" applyNumberFormat="0" applyFill="0" applyBorder="0" applyProtection="0">
      <alignment horizontal="right" vertical="top"/>
    </xf>
    <xf numFmtId="17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53" fillId="0" borderId="33" applyNumberFormat="0" applyFill="0" applyAlignment="0" applyProtection="0"/>
    <xf numFmtId="0" fontId="1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19" fillId="33" borderId="0" xfId="1" applyFont="1" applyFill="1" applyAlignment="1">
      <alignment horizontal="left"/>
    </xf>
    <xf numFmtId="0" fontId="22" fillId="33" borderId="0" xfId="1" applyFont="1" applyFill="1"/>
    <xf numFmtId="0" fontId="21" fillId="33" borderId="0" xfId="2" applyFont="1" applyFill="1" applyBorder="1" applyAlignment="1" applyProtection="1"/>
    <xf numFmtId="0" fontId="21" fillId="33" borderId="0" xfId="2" applyFont="1" applyFill="1" applyBorder="1" applyAlignment="1" applyProtection="1">
      <alignment horizontal="left"/>
    </xf>
    <xf numFmtId="0" fontId="23" fillId="33" borderId="10" xfId="1" applyFont="1" applyFill="1" applyBorder="1" applyAlignment="1"/>
    <xf numFmtId="0" fontId="18" fillId="33" borderId="0" xfId="1" applyFont="1" applyFill="1" applyBorder="1"/>
    <xf numFmtId="0" fontId="18" fillId="33" borderId="0" xfId="1" applyFont="1" applyFill="1"/>
    <xf numFmtId="165" fontId="24" fillId="33" borderId="12" xfId="3" applyFont="1" applyFill="1" applyBorder="1" applyAlignment="1">
      <alignment horizontal="left" vertical="center" wrapText="1"/>
    </xf>
    <xf numFmtId="165" fontId="24" fillId="33" borderId="16" xfId="3" applyFont="1" applyFill="1" applyBorder="1" applyAlignment="1">
      <alignment horizontal="left" vertical="center" wrapText="1"/>
    </xf>
    <xf numFmtId="165" fontId="24" fillId="33" borderId="17" xfId="3" applyFont="1" applyFill="1" applyBorder="1" applyAlignment="1">
      <alignment vertical="center" wrapText="1"/>
    </xf>
    <xf numFmtId="165" fontId="18" fillId="33" borderId="0" xfId="3" applyFont="1" applyFill="1" applyBorder="1" applyAlignment="1">
      <alignment vertical="center" wrapText="1"/>
    </xf>
    <xf numFmtId="165" fontId="24" fillId="33" borderId="0" xfId="3" applyFont="1" applyFill="1" applyBorder="1" applyAlignment="1">
      <alignment vertical="center" wrapText="1"/>
    </xf>
    <xf numFmtId="165" fontId="18" fillId="33" borderId="16" xfId="3" applyFont="1" applyFill="1" applyBorder="1" applyAlignment="1">
      <alignment vertical="center" wrapText="1"/>
    </xf>
    <xf numFmtId="165" fontId="24" fillId="33" borderId="10" xfId="3" applyFont="1" applyFill="1" applyBorder="1" applyAlignment="1">
      <alignment vertical="center" wrapText="1"/>
    </xf>
    <xf numFmtId="165" fontId="24" fillId="33" borderId="18" xfId="3" applyFont="1" applyFill="1" applyBorder="1" applyAlignment="1">
      <alignment horizontal="left" vertical="center" wrapText="1"/>
    </xf>
    <xf numFmtId="165" fontId="24" fillId="33" borderId="19" xfId="3" applyFont="1" applyFill="1" applyBorder="1" applyAlignment="1">
      <alignment horizontal="right" vertical="center" wrapText="1"/>
    </xf>
    <xf numFmtId="165" fontId="18" fillId="33" borderId="10" xfId="3" applyFont="1" applyFill="1" applyBorder="1" applyAlignment="1">
      <alignment horizontal="right" vertical="center" wrapText="1"/>
    </xf>
    <xf numFmtId="165" fontId="24" fillId="33" borderId="10" xfId="3" applyFont="1" applyFill="1" applyBorder="1" applyAlignment="1">
      <alignment horizontal="right" vertical="center" wrapText="1"/>
    </xf>
    <xf numFmtId="165" fontId="18" fillId="33" borderId="18" xfId="3" applyFont="1" applyFill="1" applyBorder="1" applyAlignment="1">
      <alignment horizontal="right" vertical="center" wrapText="1"/>
    </xf>
    <xf numFmtId="165" fontId="18" fillId="33" borderId="0" xfId="3" applyFont="1" applyFill="1" applyBorder="1"/>
    <xf numFmtId="165" fontId="18" fillId="33" borderId="0" xfId="3" applyFont="1" applyFill="1"/>
    <xf numFmtId="0" fontId="18" fillId="33" borderId="0" xfId="1" applyNumberFormat="1" applyFont="1" applyFill="1" applyBorder="1" applyAlignment="1"/>
    <xf numFmtId="0" fontId="18" fillId="33" borderId="16" xfId="1" applyNumberFormat="1" applyFont="1" applyFill="1" applyBorder="1" applyAlignment="1">
      <alignment horizontal="left"/>
    </xf>
    <xf numFmtId="0" fontId="18" fillId="33" borderId="16" xfId="1" applyFont="1" applyFill="1" applyBorder="1" applyAlignment="1">
      <alignment horizontal="left"/>
    </xf>
    <xf numFmtId="0" fontId="18" fillId="33" borderId="0" xfId="1" applyNumberFormat="1" applyFont="1" applyFill="1" applyBorder="1" applyAlignment="1">
      <alignment horizontal="left"/>
    </xf>
    <xf numFmtId="166" fontId="24" fillId="33" borderId="0" xfId="1" applyNumberFormat="1" applyFont="1" applyFill="1" applyBorder="1"/>
    <xf numFmtId="166" fontId="18" fillId="33" borderId="0" xfId="1" applyNumberFormat="1" applyFont="1" applyFill="1" applyBorder="1"/>
    <xf numFmtId="167" fontId="18" fillId="33" borderId="0" xfId="1" applyNumberFormat="1" applyFont="1" applyFill="1" applyBorder="1"/>
    <xf numFmtId="165" fontId="26" fillId="33" borderId="0" xfId="3" applyFont="1" applyFill="1" applyBorder="1"/>
    <xf numFmtId="165" fontId="26" fillId="33" borderId="0" xfId="3" applyFont="1" applyFill="1" applyBorder="1" applyAlignment="1">
      <alignment horizontal="left"/>
    </xf>
    <xf numFmtId="165" fontId="25" fillId="33" borderId="0" xfId="3" applyFill="1" applyBorder="1"/>
    <xf numFmtId="0" fontId="26" fillId="33" borderId="0" xfId="1" applyFont="1" applyFill="1" applyAlignment="1"/>
    <xf numFmtId="0" fontId="25" fillId="33" borderId="0" xfId="1" applyFont="1" applyFill="1"/>
    <xf numFmtId="0" fontId="26" fillId="33" borderId="0" xfId="1" applyFont="1" applyFill="1"/>
    <xf numFmtId="165" fontId="25" fillId="33" borderId="0" xfId="3" quotePrefix="1" applyFont="1" applyFill="1" applyBorder="1" applyAlignment="1">
      <alignment wrapText="1"/>
    </xf>
    <xf numFmtId="165" fontId="25" fillId="33" borderId="0" xfId="3" quotePrefix="1" applyFont="1" applyFill="1" applyBorder="1" applyAlignment="1">
      <alignment horizontal="left" wrapText="1"/>
    </xf>
    <xf numFmtId="166" fontId="25" fillId="33" borderId="0" xfId="1" applyNumberFormat="1" applyFont="1" applyFill="1"/>
    <xf numFmtId="0" fontId="24" fillId="0" borderId="0" xfId="1" applyFont="1" applyBorder="1"/>
    <xf numFmtId="0" fontId="24" fillId="0" borderId="0" xfId="1" applyFont="1" applyBorder="1" applyAlignment="1">
      <alignment horizontal="left"/>
    </xf>
    <xf numFmtId="0" fontId="24" fillId="0" borderId="0" xfId="1" applyFont="1"/>
    <xf numFmtId="0" fontId="18" fillId="0" borderId="0" xfId="1" applyFont="1"/>
    <xf numFmtId="165" fontId="25" fillId="33" borderId="0" xfId="3" quotePrefix="1" applyFont="1" applyFill="1" applyBorder="1" applyAlignment="1">
      <alignment horizontal="left" wrapText="1"/>
    </xf>
    <xf numFmtId="0" fontId="19" fillId="33" borderId="0" xfId="1" applyFont="1" applyFill="1" applyAlignment="1">
      <alignment horizontal="left"/>
    </xf>
    <xf numFmtId="165" fontId="25" fillId="33" borderId="0" xfId="3" quotePrefix="1" applyFont="1" applyFill="1" applyBorder="1" applyAlignment="1">
      <alignment horizontal="left" wrapText="1"/>
    </xf>
    <xf numFmtId="0" fontId="19" fillId="33" borderId="0" xfId="1" applyFont="1" applyFill="1" applyAlignment="1">
      <alignment horizontal="left"/>
    </xf>
    <xf numFmtId="0" fontId="21" fillId="0" borderId="0" xfId="2" applyFont="1" applyBorder="1" applyAlignment="1" applyProtection="1"/>
    <xf numFmtId="0" fontId="19" fillId="33" borderId="0" xfId="1" applyFont="1" applyFill="1" applyAlignment="1">
      <alignment horizontal="left"/>
    </xf>
    <xf numFmtId="0" fontId="21" fillId="0" borderId="0" xfId="2" applyFont="1" applyBorder="1" applyAlignment="1" applyProtection="1"/>
    <xf numFmtId="165" fontId="24" fillId="33" borderId="11" xfId="3" applyFont="1" applyFill="1" applyBorder="1" applyAlignment="1">
      <alignment horizontal="left" vertical="center" wrapText="1"/>
    </xf>
    <xf numFmtId="165" fontId="24" fillId="33" borderId="0" xfId="3" applyFont="1" applyFill="1" applyBorder="1" applyAlignment="1">
      <alignment horizontal="left" vertical="center" wrapText="1"/>
    </xf>
    <xf numFmtId="0" fontId="24" fillId="33" borderId="13" xfId="1" applyFont="1" applyFill="1" applyBorder="1" applyAlignment="1">
      <alignment horizontal="center" vertical="center"/>
    </xf>
    <xf numFmtId="0" fontId="24" fillId="33" borderId="14" xfId="1" applyFont="1" applyFill="1" applyBorder="1" applyAlignment="1">
      <alignment horizontal="center" vertical="center"/>
    </xf>
    <xf numFmtId="0" fontId="24" fillId="33" borderId="31" xfId="1" applyFont="1" applyFill="1" applyBorder="1" applyAlignment="1">
      <alignment horizontal="center" vertical="center"/>
    </xf>
    <xf numFmtId="0" fontId="24" fillId="33" borderId="15" xfId="1" applyFont="1" applyFill="1" applyBorder="1" applyAlignment="1">
      <alignment horizontal="center" vertical="center"/>
    </xf>
    <xf numFmtId="0" fontId="25" fillId="33" borderId="0" xfId="3" applyNumberFormat="1" applyFont="1" applyFill="1" applyBorder="1" applyAlignment="1">
      <alignment horizontal="left"/>
    </xf>
    <xf numFmtId="0" fontId="25" fillId="33" borderId="0" xfId="3" applyNumberFormat="1" applyFont="1" applyFill="1"/>
    <xf numFmtId="165" fontId="25" fillId="33" borderId="0" xfId="3" quotePrefix="1" applyFont="1" applyFill="1" applyBorder="1" applyAlignment="1">
      <alignment horizontal="left" wrapText="1"/>
    </xf>
    <xf numFmtId="0" fontId="18" fillId="33" borderId="14" xfId="1" applyFont="1" applyFill="1" applyBorder="1" applyAlignment="1">
      <alignment horizontal="center" vertical="center"/>
    </xf>
    <xf numFmtId="0" fontId="18" fillId="33" borderId="0" xfId="1" applyFont="1" applyFill="1" applyBorder="1" applyAlignment="1">
      <alignment horizontal="right" wrapText="1"/>
    </xf>
    <xf numFmtId="0" fontId="18" fillId="33" borderId="10" xfId="1" applyFont="1" applyFill="1" applyBorder="1" applyAlignment="1">
      <alignment horizontal="right" wrapText="1"/>
    </xf>
    <xf numFmtId="0" fontId="18" fillId="33" borderId="34" xfId="1" applyFont="1" applyFill="1" applyBorder="1" applyAlignment="1">
      <alignment horizontal="center" vertical="center"/>
    </xf>
    <xf numFmtId="165" fontId="24" fillId="33" borderId="18" xfId="3" applyFont="1" applyFill="1" applyBorder="1" applyAlignment="1">
      <alignment horizontal="right" vertical="center" wrapText="1"/>
    </xf>
    <xf numFmtId="0" fontId="21" fillId="33" borderId="0" xfId="2" applyFont="1" applyFill="1" applyAlignment="1" applyProtection="1">
      <alignment horizontal="left"/>
    </xf>
    <xf numFmtId="165" fontId="24" fillId="33" borderId="35" xfId="3" applyFont="1" applyFill="1" applyBorder="1" applyAlignment="1">
      <alignment horizontal="left" vertical="center" wrapText="1"/>
    </xf>
    <xf numFmtId="165" fontId="24" fillId="33" borderId="36" xfId="3" applyFont="1" applyFill="1" applyBorder="1" applyAlignment="1">
      <alignment horizontal="left" vertical="center" wrapText="1"/>
    </xf>
    <xf numFmtId="0" fontId="18" fillId="33" borderId="31" xfId="1" applyFont="1" applyFill="1" applyBorder="1" applyAlignment="1">
      <alignment horizontal="center" vertical="center"/>
    </xf>
    <xf numFmtId="3" fontId="55" fillId="33" borderId="17" xfId="1" applyNumberFormat="1" applyFont="1" applyFill="1" applyBorder="1"/>
    <xf numFmtId="3" fontId="54" fillId="33" borderId="0" xfId="1" applyNumberFormat="1" applyFont="1" applyFill="1" applyBorder="1"/>
    <xf numFmtId="9" fontId="54" fillId="33" borderId="0" xfId="226" applyFont="1" applyFill="1" applyBorder="1"/>
    <xf numFmtId="3" fontId="54" fillId="33" borderId="0" xfId="1" applyNumberFormat="1" applyFont="1" applyFill="1" applyBorder="1" applyAlignment="1">
      <alignment horizontal="right"/>
    </xf>
    <xf numFmtId="3" fontId="55" fillId="33" borderId="0" xfId="1" applyNumberFormat="1" applyFont="1" applyFill="1" applyBorder="1" applyAlignment="1">
      <alignment horizontal="right"/>
    </xf>
    <xf numFmtId="171" fontId="55" fillId="0" borderId="16" xfId="226" applyNumberFormat="1" applyFont="1" applyFill="1" applyBorder="1" applyAlignment="1">
      <alignment horizontal="right"/>
    </xf>
    <xf numFmtId="0" fontId="22" fillId="33" borderId="0" xfId="1" applyNumberFormat="1" applyFont="1" applyFill="1" applyBorder="1" applyAlignment="1"/>
    <xf numFmtId="0" fontId="22" fillId="33" borderId="0" xfId="1" applyFont="1" applyFill="1" applyBorder="1" applyAlignment="1"/>
    <xf numFmtId="171" fontId="54" fillId="33" borderId="16" xfId="226" applyNumberFormat="1" applyFont="1" applyFill="1" applyBorder="1" applyAlignment="1">
      <alignment horizontal="right"/>
    </xf>
  </cellXfs>
  <cellStyles count="227">
    <cellStyle name="% 2" xfId="4"/>
    <cellStyle name="20% - Accent1 2" xfId="5"/>
    <cellStyle name="20% - Accent1 2 2" xfId="6"/>
    <cellStyle name="20% - Accent1 3" xfId="7"/>
    <cellStyle name="20% - Accent2 2" xfId="8"/>
    <cellStyle name="20% - Accent2 2 2" xfId="9"/>
    <cellStyle name="20% - Accent2 3" xfId="10"/>
    <cellStyle name="20% - Accent3 2" xfId="11"/>
    <cellStyle name="20% - Accent3 2 2" xfId="12"/>
    <cellStyle name="20% - Accent3 3" xfId="13"/>
    <cellStyle name="20% - Accent4 2" xfId="14"/>
    <cellStyle name="20% - Accent4 2 2" xfId="15"/>
    <cellStyle name="20% - Accent4 3" xfId="16"/>
    <cellStyle name="20% - Accent5 2" xfId="17"/>
    <cellStyle name="20% - Accent5 2 2" xfId="18"/>
    <cellStyle name="20% - Accent5 3" xfId="19"/>
    <cellStyle name="20% - Accent6 2" xfId="20"/>
    <cellStyle name="20% - Accent6 2 2" xfId="21"/>
    <cellStyle name="20% - Accent6 3" xfId="22"/>
    <cellStyle name="40% - Accent1 2" xfId="23"/>
    <cellStyle name="40% - Accent1 2 2" xfId="24"/>
    <cellStyle name="40% - Accent1 3" xfId="25"/>
    <cellStyle name="40% - Accent2 2" xfId="26"/>
    <cellStyle name="40% - Accent2 2 2" xfId="27"/>
    <cellStyle name="40% - Accent2 3" xfId="28"/>
    <cellStyle name="40% - Accent3 2" xfId="29"/>
    <cellStyle name="40% - Accent3 2 2" xfId="30"/>
    <cellStyle name="40% - Accent3 3" xfId="31"/>
    <cellStyle name="40% - Accent4 2" xfId="32"/>
    <cellStyle name="40% - Accent4 2 2" xfId="33"/>
    <cellStyle name="40% - Accent4 3" xfId="34"/>
    <cellStyle name="40% - Accent5 2" xfId="35"/>
    <cellStyle name="40% - Accent5 2 2" xfId="36"/>
    <cellStyle name="40% - Accent5 3" xfId="37"/>
    <cellStyle name="40% - Accent6 2" xfId="38"/>
    <cellStyle name="40% - Accent6 2 2" xfId="39"/>
    <cellStyle name="40% - Accent6 3" xfId="40"/>
    <cellStyle name="60% - Accent1 2" xfId="41"/>
    <cellStyle name="60% - Accent1 3" xfId="42"/>
    <cellStyle name="60% - Accent2 2" xfId="43"/>
    <cellStyle name="60% - Accent2 3" xfId="44"/>
    <cellStyle name="60% - Accent3 2" xfId="45"/>
    <cellStyle name="60% - Accent3 3" xfId="46"/>
    <cellStyle name="60% - Accent4 2" xfId="47"/>
    <cellStyle name="60% - Accent4 3" xfId="48"/>
    <cellStyle name="60% - Accent5 2" xfId="49"/>
    <cellStyle name="60% - Accent5 3" xfId="50"/>
    <cellStyle name="60% - Accent6 2" xfId="51"/>
    <cellStyle name="60% - Accent6 3" xfId="52"/>
    <cellStyle name="Accent1 2" xfId="53"/>
    <cellStyle name="Accent1 3" xfId="54"/>
    <cellStyle name="Accent2 2" xfId="55"/>
    <cellStyle name="Accent2 3" xfId="56"/>
    <cellStyle name="Accent3 2" xfId="57"/>
    <cellStyle name="Accent3 3" xfId="58"/>
    <cellStyle name="Accent4 2" xfId="59"/>
    <cellStyle name="Accent4 3" xfId="60"/>
    <cellStyle name="Accent5 2" xfId="61"/>
    <cellStyle name="Accent5 3" xfId="62"/>
    <cellStyle name="Accent6 2" xfId="63"/>
    <cellStyle name="Accent6 3" xfId="64"/>
    <cellStyle name="Bad 2" xfId="65"/>
    <cellStyle name="Bad 3" xfId="66"/>
    <cellStyle name="Bulletin Cells" xfId="67"/>
    <cellStyle name="Bulletin Cells 2" xfId="68"/>
    <cellStyle name="Calculation 2" xfId="69"/>
    <cellStyle name="Calculation 3" xfId="70"/>
    <cellStyle name="Calculation 4" xfId="71"/>
    <cellStyle name="cells" xfId="72"/>
    <cellStyle name="Check Cell 2" xfId="73"/>
    <cellStyle name="Check Cell 3" xfId="74"/>
    <cellStyle name="column field" xfId="75"/>
    <cellStyle name="Comma 2" xfId="76"/>
    <cellStyle name="Comma 2 2" xfId="77"/>
    <cellStyle name="Comma 2 3" xfId="78"/>
    <cellStyle name="Comma 2 4" xfId="79"/>
    <cellStyle name="Comma 3" xfId="80"/>
    <cellStyle name="Comma 4" xfId="81"/>
    <cellStyle name="Comma 4 2" xfId="82"/>
    <cellStyle name="Comma 4 3" xfId="83"/>
    <cellStyle name="Comma 4 3 2" xfId="84"/>
    <cellStyle name="Comma 5" xfId="85"/>
    <cellStyle name="Comma 5 2" xfId="86"/>
    <cellStyle name="Comma 6" xfId="87"/>
    <cellStyle name="Comma 6 2" xfId="88"/>
    <cellStyle name="Comma 7" xfId="89"/>
    <cellStyle name="Comma 7 2" xfId="90"/>
    <cellStyle name="Comma 8" xfId="91"/>
    <cellStyle name="Explanatory Text 2" xfId="92"/>
    <cellStyle name="Explanatory Text 3" xfId="93"/>
    <cellStyle name="field names" xfId="94"/>
    <cellStyle name="Good 2" xfId="95"/>
    <cellStyle name="Good 3" xfId="96"/>
    <cellStyle name="Heading" xfId="97"/>
    <cellStyle name="Heading 1 1" xfId="98"/>
    <cellStyle name="Heading 1 2" xfId="99"/>
    <cellStyle name="Heading 1 3" xfId="100"/>
    <cellStyle name="Heading 2 2" xfId="101"/>
    <cellStyle name="Heading 2 3" xfId="102"/>
    <cellStyle name="Heading 3 2" xfId="103"/>
    <cellStyle name="Heading 3 3" xfId="104"/>
    <cellStyle name="Heading 4 2" xfId="105"/>
    <cellStyle name="Heading 4 3" xfId="106"/>
    <cellStyle name="Headings" xfId="107"/>
    <cellStyle name="Hyperlink" xfId="2" builtinId="8"/>
    <cellStyle name="Hyperlink 2" xfId="108"/>
    <cellStyle name="Hyperlink 2 2" xfId="109"/>
    <cellStyle name="Hyperlink 2 3" xfId="110"/>
    <cellStyle name="Hyperlink 3" xfId="111"/>
    <cellStyle name="Hyperlink 3 2" xfId="112"/>
    <cellStyle name="Hyperlink 4" xfId="113"/>
    <cellStyle name="Hyperlink 5" xfId="114"/>
    <cellStyle name="Input 2" xfId="115"/>
    <cellStyle name="Input 3" xfId="116"/>
    <cellStyle name="Input 4" xfId="117"/>
    <cellStyle name="Linked Cell 2" xfId="118"/>
    <cellStyle name="Linked Cell 3" xfId="119"/>
    <cellStyle name="Neutral 2" xfId="120"/>
    <cellStyle name="Neutral 3" xfId="121"/>
    <cellStyle name="Normal" xfId="0" builtinId="0"/>
    <cellStyle name="Normal 10" xfId="122"/>
    <cellStyle name="Normal 10 2" xfId="123"/>
    <cellStyle name="Normal 10 2 2" xfId="124"/>
    <cellStyle name="Normal 10 3" xfId="125"/>
    <cellStyle name="Normal 11" xfId="126"/>
    <cellStyle name="Normal 12" xfId="127"/>
    <cellStyle name="Normal 13" xfId="128"/>
    <cellStyle name="Normal 14" xfId="129"/>
    <cellStyle name="Normal 15" xfId="130"/>
    <cellStyle name="Normal 2" xfId="3"/>
    <cellStyle name="Normal 2 2" xfId="131"/>
    <cellStyle name="Normal 2 2 2" xfId="132"/>
    <cellStyle name="Normal 2 2 2 2" xfId="133"/>
    <cellStyle name="Normal 2 2 2 2 2" xfId="134"/>
    <cellStyle name="Normal 2 2 2 2 2 2" xfId="135"/>
    <cellStyle name="Normal 2 2 2 2 3" xfId="136"/>
    <cellStyle name="Normal 2 2 2 2 3 2" xfId="137"/>
    <cellStyle name="Normal 2 2 2 2 4" xfId="138"/>
    <cellStyle name="Normal 2 2 2 3" xfId="139"/>
    <cellStyle name="Normal 2 2 2 4" xfId="140"/>
    <cellStyle name="Normal 2 2 3" xfId="141"/>
    <cellStyle name="Normal 2 2 4" xfId="142"/>
    <cellStyle name="Normal 2 3" xfId="143"/>
    <cellStyle name="Normal 2 3 2" xfId="144"/>
    <cellStyle name="Normal 2 4" xfId="145"/>
    <cellStyle name="Normal 2 5" xfId="146"/>
    <cellStyle name="Normal 3" xfId="147"/>
    <cellStyle name="Normal 3 2" xfId="148"/>
    <cellStyle name="Normal 3 3" xfId="149"/>
    <cellStyle name="Normal 3 3 2" xfId="150"/>
    <cellStyle name="Normal 3 4" xfId="151"/>
    <cellStyle name="Normal 3 4 2" xfId="152"/>
    <cellStyle name="Normal 3 5" xfId="153"/>
    <cellStyle name="Normal 3 6" xfId="154"/>
    <cellStyle name="Normal 3 7" xfId="155"/>
    <cellStyle name="Normal 3 8" xfId="156"/>
    <cellStyle name="Normal 4" xfId="157"/>
    <cellStyle name="Normal 4 2" xfId="158"/>
    <cellStyle name="Normal 4 2 2" xfId="159"/>
    <cellStyle name="Normal 4 2 2 2" xfId="160"/>
    <cellStyle name="Normal 4 3" xfId="161"/>
    <cellStyle name="Normal 4 3 2" xfId="162"/>
    <cellStyle name="Normal 4 4" xfId="163"/>
    <cellStyle name="Normal 5" xfId="164"/>
    <cellStyle name="Normal 5 2" xfId="165"/>
    <cellStyle name="Normal 6" xfId="166"/>
    <cellStyle name="Normal 6 2" xfId="167"/>
    <cellStyle name="Normal 6 3" xfId="168"/>
    <cellStyle name="Normal 7" xfId="169"/>
    <cellStyle name="Normal 8" xfId="170"/>
    <cellStyle name="Normal 8 2" xfId="171"/>
    <cellStyle name="Normal 9" xfId="172"/>
    <cellStyle name="Normal_Components of projected change 2006-2031" xfId="1"/>
    <cellStyle name="Normal10" xfId="173"/>
    <cellStyle name="Normal10 2" xfId="174"/>
    <cellStyle name="Normal10 3" xfId="175"/>
    <cellStyle name="Note 2" xfId="176"/>
    <cellStyle name="Note 2 2" xfId="177"/>
    <cellStyle name="Note 3" xfId="178"/>
    <cellStyle name="Note 4" xfId="179"/>
    <cellStyle name="Output 2" xfId="180"/>
    <cellStyle name="Output 3" xfId="181"/>
    <cellStyle name="Percent" xfId="226" builtinId="5"/>
    <cellStyle name="Percent 2" xfId="182"/>
    <cellStyle name="Percent 2 2" xfId="183"/>
    <cellStyle name="Percent 2 3" xfId="184"/>
    <cellStyle name="Percent 2 3 2" xfId="185"/>
    <cellStyle name="Percent 3" xfId="186"/>
    <cellStyle name="Percent 3 2" xfId="187"/>
    <cellStyle name="Percent 3 2 2" xfId="188"/>
    <cellStyle name="Percent 3 3" xfId="189"/>
    <cellStyle name="Percent 4" xfId="190"/>
    <cellStyle name="Percent 4 2" xfId="191"/>
    <cellStyle name="Percent 5" xfId="192"/>
    <cellStyle name="Percent 5 2" xfId="193"/>
    <cellStyle name="Percent 5 3" xfId="194"/>
    <cellStyle name="Percent 6" xfId="195"/>
    <cellStyle name="Percent 7" xfId="196"/>
    <cellStyle name="Percent 7 2" xfId="197"/>
    <cellStyle name="rowfield" xfId="198"/>
    <cellStyle name="Style1" xfId="199"/>
    <cellStyle name="Style2" xfId="200"/>
    <cellStyle name="Style3" xfId="201"/>
    <cellStyle name="Style4" xfId="202"/>
    <cellStyle name="Style5" xfId="203"/>
    <cellStyle name="Style6" xfId="204"/>
    <cellStyle name="Style6 2" xfId="205"/>
    <cellStyle name="Style7" xfId="206"/>
    <cellStyle name="Style7 2" xfId="207"/>
    <cellStyle name="Table Cells" xfId="208"/>
    <cellStyle name="Table Cells 2" xfId="209"/>
    <cellStyle name="Table Column Headings" xfId="210"/>
    <cellStyle name="Table Number" xfId="211"/>
    <cellStyle name="Table Number 2" xfId="212"/>
    <cellStyle name="Table Row Headings" xfId="213"/>
    <cellStyle name="Table Row Headings 2" xfId="214"/>
    <cellStyle name="Table Title" xfId="215"/>
    <cellStyle name="Title 2" xfId="216"/>
    <cellStyle name="Title 3" xfId="217"/>
    <cellStyle name="Total 2" xfId="218"/>
    <cellStyle name="Total 3" xfId="219"/>
    <cellStyle name="Warning Text 2" xfId="220"/>
    <cellStyle name="Warning Text 3" xfId="221"/>
    <cellStyle name="whole number" xfId="222"/>
    <cellStyle name="whole number 2" xfId="223"/>
    <cellStyle name="whole number 2 2" xfId="224"/>
    <cellStyle name="whole number 3" xfId="2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s\phip\PH_Topics\Healthy_life_expectancy\Spring08\profiles08\HLE_2001CensusSAH(CHP)_5yr_9405yrreg_IMPUTAT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nrscotland.gov.uk/DATAPROD/PROJECTN/2004_based/Sub-national%20projections/Publish/Booklet/BIRTHS%20chart%20%25%20chang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RT Ali SPSS raw data 9906"/>
      <sheetName val="Alldata"/>
      <sheetName val="Pivot"/>
      <sheetName val="paf_hle"/>
      <sheetName val="static summary+graphs"/>
      <sheetName val="graphs 9903"/>
      <sheetName val="new HLE (SAH - Good-Fair)"/>
    </sheetNames>
    <sheetDataSet>
      <sheetData sheetId="0" refreshError="1"/>
      <sheetData sheetId="1" refreshError="1"/>
      <sheetData sheetId="2" refreshError="1">
        <row r="47">
          <cell r="G47" t="str">
            <v>S03000001</v>
          </cell>
          <cell r="H47" t="str">
            <v>East Ayrshire Community Health Partnership</v>
          </cell>
        </row>
        <row r="48">
          <cell r="G48" t="str">
            <v>S03000002</v>
          </cell>
          <cell r="H48" t="str">
            <v>North Ayrshire Community Health Partnership</v>
          </cell>
        </row>
        <row r="49">
          <cell r="G49" t="str">
            <v>S03000003</v>
          </cell>
          <cell r="H49" t="str">
            <v>South Ayrshire Community Health Partnership</v>
          </cell>
        </row>
        <row r="50">
          <cell r="G50" t="str">
            <v>S03000004</v>
          </cell>
          <cell r="H50" t="str">
            <v>Scottish Borders Community Health &amp; Care Partnership</v>
          </cell>
        </row>
        <row r="51">
          <cell r="G51" t="str">
            <v>S03000005</v>
          </cell>
          <cell r="H51" t="str">
            <v>Dumfries &amp; Galloway Community Health Partnership</v>
          </cell>
        </row>
        <row r="52">
          <cell r="G52" t="str">
            <v>S03000006</v>
          </cell>
          <cell r="H52" t="str">
            <v>Dunfermline &amp; West Fife Community Health Partnership</v>
          </cell>
        </row>
        <row r="53">
          <cell r="G53" t="str">
            <v>S03000007</v>
          </cell>
          <cell r="H53" t="str">
            <v>Glenrothes &amp; North East Fife Community Health Partnership</v>
          </cell>
        </row>
        <row r="54">
          <cell r="G54" t="str">
            <v>S03000008</v>
          </cell>
          <cell r="H54" t="str">
            <v>Kirkcaldy &amp; Levenmouth Community Health Partnership</v>
          </cell>
        </row>
        <row r="55">
          <cell r="G55" t="str">
            <v>S03000009</v>
          </cell>
          <cell r="H55" t="str">
            <v>Clackmannanshire Community Health Partnership</v>
          </cell>
        </row>
        <row r="56">
          <cell r="G56" t="str">
            <v>S03000010</v>
          </cell>
          <cell r="H56" t="str">
            <v>Falkirk Community Health Partnership</v>
          </cell>
        </row>
        <row r="57">
          <cell r="G57" t="str">
            <v>S03000011</v>
          </cell>
          <cell r="H57" t="str">
            <v>Stirling Community Health Partnership</v>
          </cell>
        </row>
        <row r="58">
          <cell r="G58" t="str">
            <v>S03000012</v>
          </cell>
          <cell r="H58" t="str">
            <v>Aberdeen City Community Health Partnership</v>
          </cell>
        </row>
        <row r="59">
          <cell r="G59" t="str">
            <v>S03000013</v>
          </cell>
          <cell r="H59" t="str">
            <v>Aberdeenshire Community Health Partnership</v>
          </cell>
        </row>
        <row r="60">
          <cell r="G60" t="str">
            <v>S03000014</v>
          </cell>
          <cell r="H60" t="str">
            <v>Moray Community Health &amp; Social Care Partnership</v>
          </cell>
        </row>
        <row r="61">
          <cell r="G61" t="str">
            <v>S03000015</v>
          </cell>
          <cell r="H61" t="str">
            <v>East Dunbartonshire Community Health Partnership</v>
          </cell>
        </row>
        <row r="62">
          <cell r="G62" t="str">
            <v>S03000016</v>
          </cell>
          <cell r="H62" t="str">
            <v>East Glasgow Community Health &amp; Care Partnership</v>
          </cell>
        </row>
        <row r="63">
          <cell r="G63" t="str">
            <v>S03000017</v>
          </cell>
          <cell r="H63" t="str">
            <v>East Renfrewshire Community Health &amp; Care Partnership</v>
          </cell>
        </row>
        <row r="64">
          <cell r="G64" t="str">
            <v>S03000018</v>
          </cell>
          <cell r="H64" t="str">
            <v>Inverclyde Community Health Partnership</v>
          </cell>
        </row>
        <row r="65">
          <cell r="G65" t="str">
            <v>S03000019</v>
          </cell>
          <cell r="H65" t="str">
            <v>North Glasgow Community Health &amp; Care Partnership</v>
          </cell>
        </row>
        <row r="66">
          <cell r="G66" t="str">
            <v>S03000020</v>
          </cell>
          <cell r="H66" t="str">
            <v>Renfrewshire Community Health Partnership</v>
          </cell>
        </row>
        <row r="67">
          <cell r="G67" t="str">
            <v>S03000021</v>
          </cell>
          <cell r="H67" t="str">
            <v>South East Glasgow Community Health &amp; Care Partnership</v>
          </cell>
        </row>
        <row r="68">
          <cell r="G68" t="str">
            <v>S03000022</v>
          </cell>
          <cell r="H68" t="str">
            <v>South West Glasgow Community Health &amp; Care Partnership</v>
          </cell>
        </row>
        <row r="69">
          <cell r="G69" t="str">
            <v>S03000023</v>
          </cell>
          <cell r="H69" t="str">
            <v>West Dunbartonshire Community Health Partnership</v>
          </cell>
        </row>
        <row r="70">
          <cell r="G70" t="str">
            <v>S03000024</v>
          </cell>
          <cell r="H70" t="str">
            <v>West Glasgow Community Health &amp; Care Partnership</v>
          </cell>
        </row>
        <row r="71">
          <cell r="G71" t="str">
            <v>S03000025</v>
          </cell>
          <cell r="H71" t="str">
            <v>Argyll &amp; Bute Community Health Partnership</v>
          </cell>
        </row>
        <row r="72">
          <cell r="G72" t="str">
            <v>S03000026</v>
          </cell>
          <cell r="H72" t="str">
            <v>Mid Highland Community Health Partnership</v>
          </cell>
        </row>
        <row r="73">
          <cell r="G73" t="str">
            <v>S03000027</v>
          </cell>
          <cell r="H73" t="str">
            <v>North Highland Community Health Partnership</v>
          </cell>
        </row>
        <row r="74">
          <cell r="G74" t="str">
            <v>S03000028</v>
          </cell>
          <cell r="H74" t="str">
            <v>South East Highland Community Health Partnership</v>
          </cell>
        </row>
        <row r="75">
          <cell r="G75" t="str">
            <v>S03000029</v>
          </cell>
          <cell r="H75" t="str">
            <v>North Lanarkshire Community Health Partnership</v>
          </cell>
        </row>
        <row r="76">
          <cell r="G76" t="str">
            <v>S03000030</v>
          </cell>
          <cell r="H76" t="str">
            <v>South Lanarkshire Community Health Partnership</v>
          </cell>
        </row>
        <row r="77">
          <cell r="G77" t="str">
            <v>S03000031</v>
          </cell>
          <cell r="H77" t="str">
            <v>East Lothian Community Health Partnership</v>
          </cell>
        </row>
        <row r="78">
          <cell r="G78" t="str">
            <v>S03000032</v>
          </cell>
          <cell r="H78" t="str">
            <v>Midlothian Community Health Partnership</v>
          </cell>
        </row>
        <row r="79">
          <cell r="G79" t="str">
            <v>S03000035</v>
          </cell>
          <cell r="H79" t="str">
            <v>West Lothian Community Health &amp; Care Partnership</v>
          </cell>
        </row>
        <row r="80">
          <cell r="G80" t="str">
            <v>S03000036</v>
          </cell>
          <cell r="H80" t="str">
            <v>Orkney Community Health Partnership</v>
          </cell>
        </row>
        <row r="81">
          <cell r="G81" t="str">
            <v>S03000037</v>
          </cell>
          <cell r="H81" t="str">
            <v>Shetland Community Health Partnership</v>
          </cell>
        </row>
        <row r="82">
          <cell r="G82" t="str">
            <v>S03000038</v>
          </cell>
          <cell r="H82" t="str">
            <v>Angus Community Health Partnership</v>
          </cell>
        </row>
        <row r="83">
          <cell r="G83" t="str">
            <v>S03000039</v>
          </cell>
          <cell r="H83" t="str">
            <v>Dundee Community Health Partnership</v>
          </cell>
        </row>
        <row r="84">
          <cell r="G84" t="str">
            <v>S03000040</v>
          </cell>
          <cell r="H84" t="str">
            <v>Perth &amp; Kinross Community Health Partnership</v>
          </cell>
        </row>
        <row r="85">
          <cell r="G85" t="str">
            <v>S03000041</v>
          </cell>
          <cell r="H85" t="str">
            <v>Western Isles Community Health Partnership</v>
          </cell>
        </row>
        <row r="86">
          <cell r="G86" t="str">
            <v>S03000042</v>
          </cell>
          <cell r="H86" t="str">
            <v>Edinburgh Community Health Partnership</v>
          </cell>
        </row>
        <row r="87">
          <cell r="G87" t="str">
            <v>Scotland</v>
          </cell>
          <cell r="H87" t="str">
            <v>Scotland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perties"/>
      <sheetName val="Scratchpad"/>
      <sheetName val="Birth CHART for publication"/>
      <sheetName val="% change 04 to 24"/>
      <sheetName val="Chart Persons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  <sheetName val="2021"/>
      <sheetName val="2022"/>
      <sheetName val="2023"/>
      <sheetName val="202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2"/>
  <dimension ref="A1:AA15"/>
  <sheetViews>
    <sheetView showGridLines="0" zoomScaleNormal="100" workbookViewId="0">
      <selection activeCell="A6" sqref="A6"/>
    </sheetView>
  </sheetViews>
  <sheetFormatPr defaultColWidth="9.140625" defaultRowHeight="12.75"/>
  <cols>
    <col min="1" max="1" width="24.7109375" style="38" customWidth="1"/>
    <col min="2" max="2" width="11.28515625" style="39" customWidth="1"/>
    <col min="3" max="3" width="11.42578125" style="40" customWidth="1"/>
    <col min="4" max="13" width="11.42578125" style="41" customWidth="1"/>
    <col min="14" max="14" width="11.42578125" style="40" customWidth="1"/>
    <col min="15" max="15" width="11.42578125" style="41" customWidth="1"/>
    <col min="16" max="16" width="8.42578125" style="41" customWidth="1"/>
    <col min="17" max="19" width="11" style="41" customWidth="1"/>
    <col min="20" max="20" width="19.5703125" style="41" customWidth="1"/>
    <col min="21" max="21" width="11" style="41" customWidth="1"/>
    <col min="22" max="23" width="8.42578125" style="41" customWidth="1"/>
    <col min="24" max="26" width="11" style="41" customWidth="1"/>
    <col min="27" max="27" width="19.5703125" style="41" customWidth="1"/>
    <col min="28" max="16384" width="9.140625" style="41"/>
  </cols>
  <sheetData>
    <row r="1" spans="1:27" s="2" customFormat="1" ht="18" customHeight="1">
      <c r="A1" s="47" t="s">
        <v>27</v>
      </c>
      <c r="B1" s="47"/>
      <c r="C1" s="47"/>
      <c r="D1" s="47"/>
      <c r="E1" s="47"/>
      <c r="F1" s="47"/>
      <c r="G1" s="47"/>
      <c r="H1" s="47"/>
      <c r="I1" s="47"/>
      <c r="J1" s="47"/>
      <c r="K1" s="1"/>
      <c r="L1" s="43"/>
      <c r="M1" s="1"/>
      <c r="N1" s="48"/>
      <c r="O1" s="48"/>
    </row>
    <row r="2" spans="1:27" s="7" customFormat="1" ht="14.25" customHeight="1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s="7" customFormat="1" ht="21" customHeight="1">
      <c r="A3" s="49"/>
      <c r="B3" s="8"/>
      <c r="C3" s="51" t="s">
        <v>21</v>
      </c>
      <c r="D3" s="52"/>
      <c r="E3" s="53"/>
      <c r="F3" s="52"/>
      <c r="G3" s="52"/>
      <c r="H3" s="52"/>
      <c r="I3" s="53"/>
      <c r="J3" s="52"/>
      <c r="K3" s="52"/>
      <c r="L3" s="53"/>
      <c r="M3" s="52"/>
      <c r="N3" s="52"/>
      <c r="O3" s="54"/>
      <c r="P3" s="6"/>
    </row>
    <row r="4" spans="1:27" s="7" customFormat="1" ht="21" customHeight="1">
      <c r="A4" s="50"/>
      <c r="B4" s="9"/>
      <c r="C4" s="10"/>
      <c r="D4" s="11"/>
      <c r="E4" s="11"/>
      <c r="F4" s="58" t="s">
        <v>0</v>
      </c>
      <c r="G4" s="58"/>
      <c r="H4" s="11"/>
      <c r="I4" s="11"/>
      <c r="J4" s="61" t="s">
        <v>1</v>
      </c>
      <c r="K4" s="61"/>
      <c r="L4" s="61"/>
      <c r="M4" s="59" t="s">
        <v>2</v>
      </c>
      <c r="N4" s="12"/>
      <c r="O4" s="13"/>
      <c r="P4" s="6"/>
    </row>
    <row r="5" spans="1:27" s="21" customFormat="1" ht="25.5" customHeight="1">
      <c r="A5" s="14" t="s">
        <v>3</v>
      </c>
      <c r="B5" s="15" t="s">
        <v>4</v>
      </c>
      <c r="C5" s="16" t="s">
        <v>5</v>
      </c>
      <c r="D5" s="17" t="s">
        <v>0</v>
      </c>
      <c r="E5" s="17" t="s">
        <v>28</v>
      </c>
      <c r="F5" s="17" t="s">
        <v>6</v>
      </c>
      <c r="G5" s="17" t="s">
        <v>7</v>
      </c>
      <c r="H5" s="17" t="s">
        <v>8</v>
      </c>
      <c r="I5" s="17" t="s">
        <v>29</v>
      </c>
      <c r="J5" s="17" t="s">
        <v>22</v>
      </c>
      <c r="K5" s="17" t="s">
        <v>24</v>
      </c>
      <c r="L5" s="17" t="s">
        <v>23</v>
      </c>
      <c r="M5" s="60"/>
      <c r="N5" s="18" t="s">
        <v>10</v>
      </c>
      <c r="O5" s="62" t="s">
        <v>9</v>
      </c>
      <c r="P5" s="20"/>
    </row>
    <row r="6" spans="1:27" s="7" customFormat="1" ht="45" customHeight="1">
      <c r="A6" s="73" t="s">
        <v>13</v>
      </c>
      <c r="B6" s="23" t="s">
        <v>14</v>
      </c>
      <c r="C6" s="67">
        <v>26900</v>
      </c>
      <c r="D6" s="68">
        <v>-1303</v>
      </c>
      <c r="E6" s="69">
        <f>D6/C6</f>
        <v>-4.8438661710037176E-2</v>
      </c>
      <c r="F6" s="70">
        <v>2227</v>
      </c>
      <c r="G6" s="70">
        <v>3530</v>
      </c>
      <c r="H6" s="68">
        <v>121</v>
      </c>
      <c r="I6" s="69">
        <f>H6/C6</f>
        <v>4.4981412639405203E-3</v>
      </c>
      <c r="J6" s="70">
        <v>-104</v>
      </c>
      <c r="K6" s="70">
        <v>813</v>
      </c>
      <c r="L6" s="70">
        <v>-588</v>
      </c>
      <c r="M6" s="68">
        <f>N6-C6-H6-D6</f>
        <v>-102</v>
      </c>
      <c r="N6" s="71">
        <v>25616</v>
      </c>
      <c r="O6" s="72">
        <f>-4.77323420074349/100</f>
        <v>-4.7732342007434897E-2</v>
      </c>
    </row>
    <row r="7" spans="1:27" s="7" customFormat="1" ht="45" customHeight="1">
      <c r="A7" s="74" t="s">
        <v>25</v>
      </c>
      <c r="B7" s="24" t="s">
        <v>11</v>
      </c>
      <c r="C7" s="67">
        <v>87130</v>
      </c>
      <c r="D7" s="68">
        <v>-4072</v>
      </c>
      <c r="E7" s="69">
        <f>D7/C7</f>
        <v>-4.673476414552967E-2</v>
      </c>
      <c r="F7" s="70">
        <v>6820</v>
      </c>
      <c r="G7" s="70">
        <v>10892</v>
      </c>
      <c r="H7" s="68">
        <v>1248</v>
      </c>
      <c r="I7" s="69">
        <f>H7/C7</f>
        <v>1.4323424767588661E-2</v>
      </c>
      <c r="J7" s="70">
        <v>-910</v>
      </c>
      <c r="K7" s="70">
        <v>4426</v>
      </c>
      <c r="L7" s="70">
        <v>-2268</v>
      </c>
      <c r="M7" s="68">
        <f>N7-C7-H7-D7</f>
        <v>-136</v>
      </c>
      <c r="N7" s="71">
        <v>84170</v>
      </c>
      <c r="O7" s="72">
        <f>-3.39722254103064/100</f>
        <v>-3.3972225410306402E-2</v>
      </c>
    </row>
    <row r="8" spans="1:27" s="6" customFormat="1" ht="45" customHeight="1">
      <c r="A8" s="73" t="s">
        <v>26</v>
      </c>
      <c r="B8" s="23" t="s">
        <v>12</v>
      </c>
      <c r="C8" s="67">
        <v>149520</v>
      </c>
      <c r="D8" s="68">
        <v>-6324</v>
      </c>
      <c r="E8" s="69">
        <f>D8/C8</f>
        <v>-4.2295345104333866E-2</v>
      </c>
      <c r="F8" s="70">
        <v>12849</v>
      </c>
      <c r="G8" s="70">
        <v>19173</v>
      </c>
      <c r="H8" s="68">
        <v>4059</v>
      </c>
      <c r="I8" s="69">
        <f>H8/C8</f>
        <v>2.7146869983948635E-2</v>
      </c>
      <c r="J8" s="70">
        <v>-1806</v>
      </c>
      <c r="K8" s="70">
        <v>6895</v>
      </c>
      <c r="L8" s="70">
        <v>-1030</v>
      </c>
      <c r="M8" s="68">
        <f>N8-C8-H8-D8</f>
        <v>-21</v>
      </c>
      <c r="N8" s="71">
        <v>147234</v>
      </c>
      <c r="O8" s="72">
        <f>-1.52889245585875/100</f>
        <v>-1.52889245585875E-2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s="6" customFormat="1" ht="45" customHeight="1">
      <c r="A9" s="73" t="s">
        <v>17</v>
      </c>
      <c r="B9" s="23" t="s">
        <v>18</v>
      </c>
      <c r="C9" s="67">
        <v>112470</v>
      </c>
      <c r="D9" s="68">
        <v>-5057</v>
      </c>
      <c r="E9" s="69">
        <f>D9/C9</f>
        <v>-4.4963101271450166E-2</v>
      </c>
      <c r="F9" s="70">
        <v>9642</v>
      </c>
      <c r="G9" s="70">
        <v>14699</v>
      </c>
      <c r="H9" s="68">
        <v>4176</v>
      </c>
      <c r="I9" s="69">
        <f>H9/C9</f>
        <v>3.7129901307015205E-2</v>
      </c>
      <c r="J9" s="70">
        <v>-859</v>
      </c>
      <c r="K9" s="70">
        <v>2382</v>
      </c>
      <c r="L9" s="70">
        <v>2653</v>
      </c>
      <c r="M9" s="68">
        <f>N9-C9-H9-D9</f>
        <v>-117</v>
      </c>
      <c r="N9" s="71">
        <v>111472</v>
      </c>
      <c r="O9" s="72">
        <f>-0.887347737174358/100</f>
        <v>-8.8734773717435798E-3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s="6" customFormat="1" ht="45" customHeight="1">
      <c r="A10" s="73" t="s">
        <v>15</v>
      </c>
      <c r="B10" s="23" t="s">
        <v>16</v>
      </c>
      <c r="C10" s="67">
        <v>114530</v>
      </c>
      <c r="D10" s="68">
        <v>-2509</v>
      </c>
      <c r="E10" s="69">
        <f>D10/C10</f>
        <v>-2.1906923950056754E-2</v>
      </c>
      <c r="F10" s="70">
        <v>10763</v>
      </c>
      <c r="G10" s="70">
        <v>13272</v>
      </c>
      <c r="H10" s="68">
        <v>4769</v>
      </c>
      <c r="I10" s="69">
        <f>H10/C10</f>
        <v>4.1639745044966384E-2</v>
      </c>
      <c r="J10" s="70">
        <v>-950</v>
      </c>
      <c r="K10" s="70">
        <v>3814</v>
      </c>
      <c r="L10" s="70">
        <v>1905</v>
      </c>
      <c r="M10" s="68">
        <f>N10-C10-H10-D10</f>
        <v>-13</v>
      </c>
      <c r="N10" s="71">
        <v>116777</v>
      </c>
      <c r="O10" s="72">
        <f>1.96/100</f>
        <v>1.9599999999999999E-2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s="7" customFormat="1" ht="24" customHeight="1">
      <c r="A11" s="22"/>
      <c r="B11" s="25"/>
      <c r="C11" s="26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6"/>
      <c r="O11" s="28"/>
    </row>
    <row r="12" spans="1:27" s="33" customFormat="1" ht="11.25">
      <c r="A12" s="29" t="s">
        <v>19</v>
      </c>
      <c r="B12" s="30"/>
      <c r="C12" s="29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2"/>
      <c r="P12" s="31"/>
      <c r="Q12" s="31"/>
      <c r="R12" s="31"/>
      <c r="S12" s="31"/>
    </row>
    <row r="13" spans="1:27" s="33" customFormat="1" ht="12" customHeight="1">
      <c r="A13" s="57" t="str">
        <f>"'Other changes' includes changes in the prisoner and armed forces populations and as a result of constraining to the National Population Projections for Scotland, and do not apply at Scotland level."</f>
        <v>'Other changes' includes changes in the prisoner and armed forces populations and as a result of constraining to the National Population Projections for Scotland, and do not apply at Scotland level.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36"/>
      <c r="O13" s="36"/>
      <c r="P13" s="35"/>
      <c r="Q13" s="36"/>
      <c r="R13" s="36"/>
      <c r="S13" s="36"/>
    </row>
    <row r="14" spans="1:27" s="33" customFormat="1" ht="12" customHeight="1">
      <c r="A14" s="55"/>
      <c r="B14" s="55"/>
      <c r="C14" s="55"/>
      <c r="D14" s="36"/>
      <c r="E14" s="44"/>
      <c r="F14" s="36"/>
      <c r="G14" s="36"/>
      <c r="H14" s="36"/>
      <c r="I14" s="44"/>
      <c r="J14" s="36"/>
      <c r="K14" s="36"/>
      <c r="L14" s="42"/>
      <c r="M14" s="36"/>
      <c r="N14" s="34"/>
    </row>
    <row r="15" spans="1:27" s="33" customFormat="1" ht="11.25">
      <c r="A15" s="56" t="s">
        <v>20</v>
      </c>
      <c r="B15" s="56"/>
      <c r="C15" s="56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4"/>
    </row>
  </sheetData>
  <sortState ref="A6:O10">
    <sortCondition ref="O6:O10"/>
  </sortState>
  <mergeCells count="10">
    <mergeCell ref="A15:C15"/>
    <mergeCell ref="A13:M13"/>
    <mergeCell ref="F4:G4"/>
    <mergeCell ref="M4:M5"/>
    <mergeCell ref="J4:L4"/>
    <mergeCell ref="A1:J1"/>
    <mergeCell ref="N1:O1"/>
    <mergeCell ref="A3:A4"/>
    <mergeCell ref="C3:O3"/>
    <mergeCell ref="A14:C14"/>
  </mergeCells>
  <pageMargins left="0.39370078740157483" right="0.39370078740157483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>
      <selection activeCell="J14" sqref="J14"/>
    </sheetView>
  </sheetViews>
  <sheetFormatPr defaultColWidth="9.140625" defaultRowHeight="12.75"/>
  <cols>
    <col min="1" max="1" width="24.7109375" style="38" customWidth="1"/>
    <col min="2" max="2" width="11.28515625" style="39" customWidth="1"/>
    <col min="3" max="3" width="11.42578125" style="40" customWidth="1"/>
    <col min="4" max="13" width="11.42578125" style="41" customWidth="1"/>
    <col min="14" max="14" width="11.42578125" style="40" customWidth="1"/>
    <col min="15" max="15" width="11.42578125" style="41" customWidth="1"/>
    <col min="16" max="18" width="11" style="41" customWidth="1"/>
    <col min="19" max="19" width="19.5703125" style="41" customWidth="1"/>
    <col min="20" max="20" width="11" style="41" customWidth="1"/>
    <col min="21" max="22" width="8.42578125" style="41" customWidth="1"/>
    <col min="23" max="25" width="11" style="41" customWidth="1"/>
    <col min="26" max="26" width="19.5703125" style="41" customWidth="1"/>
    <col min="27" max="16384" width="9.140625" style="41"/>
  </cols>
  <sheetData>
    <row r="1" spans="1:29" s="2" customFormat="1" ht="18" customHeight="1">
      <c r="A1" s="47" t="s">
        <v>30</v>
      </c>
      <c r="B1" s="47"/>
      <c r="C1" s="47"/>
      <c r="D1" s="47"/>
      <c r="E1" s="47"/>
      <c r="F1" s="47"/>
      <c r="G1" s="47"/>
      <c r="H1" s="47"/>
      <c r="I1" s="47"/>
      <c r="J1" s="47"/>
      <c r="K1" s="45"/>
      <c r="L1" s="45"/>
      <c r="M1" s="63" t="s">
        <v>31</v>
      </c>
      <c r="N1" s="63"/>
      <c r="O1" s="46"/>
    </row>
    <row r="2" spans="1:29" s="7" customFormat="1" ht="14.25" customHeight="1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9" s="7" customFormat="1" ht="21" customHeight="1">
      <c r="A3" s="64"/>
      <c r="B3" s="65"/>
      <c r="C3" s="51" t="s">
        <v>32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4"/>
    </row>
    <row r="4" spans="1:29" s="7" customFormat="1" ht="21" customHeight="1">
      <c r="A4" s="50"/>
      <c r="B4" s="9"/>
      <c r="C4" s="10"/>
      <c r="D4" s="11"/>
      <c r="E4" s="11"/>
      <c r="F4" s="66" t="s">
        <v>0</v>
      </c>
      <c r="G4" s="66"/>
      <c r="H4" s="11"/>
      <c r="I4" s="11"/>
      <c r="J4" s="66" t="s">
        <v>1</v>
      </c>
      <c r="K4" s="66"/>
      <c r="L4" s="66"/>
      <c r="M4" s="59" t="s">
        <v>2</v>
      </c>
      <c r="N4" s="12"/>
      <c r="O4" s="13"/>
    </row>
    <row r="5" spans="1:29" s="21" customFormat="1" ht="25.5" customHeight="1">
      <c r="A5" s="14" t="s">
        <v>3</v>
      </c>
      <c r="B5" s="15" t="s">
        <v>4</v>
      </c>
      <c r="C5" s="16" t="s">
        <v>5</v>
      </c>
      <c r="D5" s="17" t="s">
        <v>0</v>
      </c>
      <c r="E5" s="17" t="s">
        <v>34</v>
      </c>
      <c r="F5" s="17" t="s">
        <v>6</v>
      </c>
      <c r="G5" s="17" t="s">
        <v>7</v>
      </c>
      <c r="H5" s="17" t="s">
        <v>8</v>
      </c>
      <c r="I5" s="17" t="s">
        <v>29</v>
      </c>
      <c r="J5" s="17" t="s">
        <v>22</v>
      </c>
      <c r="K5" s="17" t="s">
        <v>24</v>
      </c>
      <c r="L5" s="17" t="s">
        <v>23</v>
      </c>
      <c r="M5" s="60"/>
      <c r="N5" s="18" t="s">
        <v>33</v>
      </c>
      <c r="O5" s="19" t="s">
        <v>9</v>
      </c>
    </row>
    <row r="6" spans="1:29" s="7" customFormat="1" ht="45" customHeight="1">
      <c r="A6" s="73" t="s">
        <v>13</v>
      </c>
      <c r="B6" s="23" t="s">
        <v>14</v>
      </c>
      <c r="C6" s="67">
        <v>26900</v>
      </c>
      <c r="D6" s="68">
        <v>-3750</v>
      </c>
      <c r="E6" s="69">
        <f>D6/C6</f>
        <v>-0.13940520446096655</v>
      </c>
      <c r="F6" s="70">
        <v>5164</v>
      </c>
      <c r="G6" s="70">
        <v>8914</v>
      </c>
      <c r="H6" s="68">
        <v>300</v>
      </c>
      <c r="I6" s="69">
        <f>H6/C6</f>
        <v>1.1152416356877323E-2</v>
      </c>
      <c r="J6" s="70">
        <v>-509</v>
      </c>
      <c r="K6" s="70">
        <v>2099</v>
      </c>
      <c r="L6" s="70">
        <v>-1290</v>
      </c>
      <c r="M6" s="68">
        <f>N6-C6-H6-D6</f>
        <v>-323</v>
      </c>
      <c r="N6" s="71">
        <v>23127</v>
      </c>
      <c r="O6" s="75">
        <v>-0.14026022304832714</v>
      </c>
      <c r="AA6" s="6"/>
      <c r="AB6" s="6"/>
      <c r="AC6" s="6"/>
    </row>
    <row r="7" spans="1:29" s="7" customFormat="1" ht="45" customHeight="1">
      <c r="A7" s="74" t="s">
        <v>25</v>
      </c>
      <c r="B7" s="24" t="s">
        <v>11</v>
      </c>
      <c r="C7" s="67">
        <v>87130</v>
      </c>
      <c r="D7" s="68">
        <v>-12597</v>
      </c>
      <c r="E7" s="69">
        <f>D7/C7</f>
        <v>-0.14457706874784804</v>
      </c>
      <c r="F7" s="70">
        <v>16066</v>
      </c>
      <c r="G7" s="70">
        <v>28663</v>
      </c>
      <c r="H7" s="68">
        <v>4281</v>
      </c>
      <c r="I7" s="69">
        <f>H7/C7</f>
        <v>4.9133478709973602E-2</v>
      </c>
      <c r="J7" s="70">
        <v>-3250</v>
      </c>
      <c r="K7" s="70">
        <v>12177</v>
      </c>
      <c r="L7" s="70">
        <v>-4646</v>
      </c>
      <c r="M7" s="68">
        <f>N7-C7-H7-D7</f>
        <v>-310</v>
      </c>
      <c r="N7" s="71">
        <v>78504</v>
      </c>
      <c r="O7" s="75">
        <v>-9.9001492023413296E-2</v>
      </c>
    </row>
    <row r="8" spans="1:29" s="6" customFormat="1" ht="45" customHeight="1">
      <c r="A8" s="73" t="s">
        <v>26</v>
      </c>
      <c r="B8" s="23" t="s">
        <v>12</v>
      </c>
      <c r="C8" s="67">
        <v>149520</v>
      </c>
      <c r="D8" s="68">
        <v>-18684</v>
      </c>
      <c r="E8" s="69">
        <f>D8/C8</f>
        <v>-0.12495987158908507</v>
      </c>
      <c r="F8" s="70">
        <v>31320</v>
      </c>
      <c r="G8" s="70">
        <v>50004</v>
      </c>
      <c r="H8" s="68">
        <v>11158</v>
      </c>
      <c r="I8" s="69">
        <f>H8/C8</f>
        <v>7.4625468164794012E-2</v>
      </c>
      <c r="J8" s="70">
        <v>-5226</v>
      </c>
      <c r="K8" s="70">
        <v>18564</v>
      </c>
      <c r="L8" s="70">
        <v>-2180</v>
      </c>
      <c r="M8" s="68">
        <f>N8-C8-H8-D8</f>
        <v>-176</v>
      </c>
      <c r="N8" s="71">
        <v>141818</v>
      </c>
      <c r="O8" s="75">
        <v>-5.1511503477795623E-2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s="6" customFormat="1" ht="45" customHeight="1">
      <c r="A9" s="73" t="s">
        <v>17</v>
      </c>
      <c r="B9" s="23" t="s">
        <v>18</v>
      </c>
      <c r="C9" s="67">
        <v>112470</v>
      </c>
      <c r="D9" s="68">
        <v>-15524</v>
      </c>
      <c r="E9" s="69">
        <f>D9/C9</f>
        <v>-0.13802791855605939</v>
      </c>
      <c r="F9" s="70">
        <v>23207</v>
      </c>
      <c r="G9" s="70">
        <v>38731</v>
      </c>
      <c r="H9" s="68">
        <v>10406</v>
      </c>
      <c r="I9" s="69">
        <f>H9/C9</f>
        <v>9.2522450431226103E-2</v>
      </c>
      <c r="J9" s="70">
        <v>-2734</v>
      </c>
      <c r="K9" s="70">
        <v>6447</v>
      </c>
      <c r="L9" s="70">
        <v>6693</v>
      </c>
      <c r="M9" s="68">
        <f>N9-C9-H9-D9</f>
        <v>-378</v>
      </c>
      <c r="N9" s="71">
        <v>106974</v>
      </c>
      <c r="O9" s="75">
        <v>-4.8866364363830357E-2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9" s="6" customFormat="1" ht="45" customHeight="1">
      <c r="A10" s="73" t="s">
        <v>15</v>
      </c>
      <c r="B10" s="23" t="s">
        <v>16</v>
      </c>
      <c r="C10" s="67">
        <v>114530</v>
      </c>
      <c r="D10" s="68">
        <v>-9006</v>
      </c>
      <c r="E10" s="69">
        <f>D10/C10</f>
        <v>-7.8634418929538111E-2</v>
      </c>
      <c r="F10" s="70">
        <v>26785</v>
      </c>
      <c r="G10" s="70">
        <v>35791</v>
      </c>
      <c r="H10" s="68">
        <v>11816</v>
      </c>
      <c r="I10" s="69">
        <f>H10/C10</f>
        <v>0.10316947524666026</v>
      </c>
      <c r="J10" s="70">
        <v>-2870</v>
      </c>
      <c r="K10" s="70">
        <v>9486</v>
      </c>
      <c r="L10" s="70">
        <v>5200</v>
      </c>
      <c r="M10" s="68">
        <f>N10-C10-H10-D10</f>
        <v>-22</v>
      </c>
      <c r="N10" s="71">
        <v>117318</v>
      </c>
      <c r="O10" s="75">
        <v>2.4342966908233656E-2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9" s="7" customFormat="1" ht="24" customHeight="1">
      <c r="A11" s="22"/>
      <c r="B11" s="25"/>
      <c r="C11" s="26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6"/>
      <c r="O11" s="28"/>
    </row>
    <row r="12" spans="1:29" s="33" customFormat="1" ht="11.25">
      <c r="A12" s="29" t="s">
        <v>19</v>
      </c>
      <c r="B12" s="30"/>
      <c r="C12" s="29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2"/>
      <c r="P12" s="31"/>
      <c r="Q12" s="31"/>
      <c r="R12" s="31"/>
    </row>
    <row r="13" spans="1:29" s="33" customFormat="1" ht="11.25">
      <c r="A13" s="57" t="str">
        <f>"'Other changes' includes changes in the prisoner and armed forces populations and as a result of constraining to the National Population Projections for Scotland, and do not apply at Scotland level."</f>
        <v>'Other changes' includes changes in the prisoner and armed forces populations and as a result of constraining to the National Population Projections for Scotland, and do not apply at Scotland level.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44"/>
      <c r="O13" s="44"/>
      <c r="P13" s="44"/>
      <c r="Q13" s="44"/>
      <c r="R13" s="44"/>
    </row>
    <row r="14" spans="1:29" s="33" customFormat="1" ht="11.25">
      <c r="A14" s="55"/>
      <c r="B14" s="55"/>
      <c r="C14" s="55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34"/>
    </row>
    <row r="15" spans="1:29" s="33" customFormat="1" ht="11.25">
      <c r="A15" s="56" t="s">
        <v>20</v>
      </c>
      <c r="B15" s="56"/>
      <c r="C15" s="56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4"/>
    </row>
  </sheetData>
  <sortState ref="A6:AC10">
    <sortCondition ref="O6:O10"/>
  </sortState>
  <mergeCells count="10">
    <mergeCell ref="A13:M13"/>
    <mergeCell ref="A14:C14"/>
    <mergeCell ref="A15:C15"/>
    <mergeCell ref="A1:J1"/>
    <mergeCell ref="M1:N1"/>
    <mergeCell ref="C3:O3"/>
    <mergeCell ref="F4:G4"/>
    <mergeCell ref="J4:L4"/>
    <mergeCell ref="M4:M5"/>
    <mergeCell ref="A3:A4"/>
  </mergeCells>
  <hyperlinks>
    <hyperlink ref="M1:N1" location="Contents!A1" display="Back to contents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A20807093</value>
    </field>
    <field name="Objective-Title">
      <value order="0">Sub-national population projections - 2016-based - publication - OFFICIAL SENSITIVE UNTIL 0930 28 March 2018 - Additional tables</value>
    </field>
    <field name="Objective-Description">
      <value order="0"/>
    </field>
    <field name="Objective-CreationStamp">
      <value order="0">2018-04-04T15:08:40Z</value>
    </field>
    <field name="Objective-IsApproved">
      <value order="0">false</value>
    </field>
    <field name="Objective-IsPublished">
      <value order="0">true</value>
    </field>
    <field name="Objective-DatePublished">
      <value order="0">2018-04-20T11:02:32Z</value>
    </field>
    <field name="Objective-ModificationStamp">
      <value order="0">2018-04-20T11:02:32Z</value>
    </field>
    <field name="Objective-Owner">
      <value order="0">Howes, William W (U440936)</value>
    </field>
    <field name="Objective-Path">
      <value order="0">Objective Global Folder:SG File Plan:People, communities and living:Population and migration:Demography:Research and analysis: Demography:National Records of Scotland (NRS): Population and Migration Statistics: Sub-National Population Projections 2016-based: Pre-publication: 2016-2021</value>
    </field>
    <field name="Objective-Parent">
      <value order="0">National Records of Scotland (NRS): Population and Migration Statistics: Sub-National Population Projections 2016-based: Pre-publication: 2016-2021</value>
    </field>
    <field name="Objective-State">
      <value order="0">Published</value>
    </field>
    <field name="Objective-VersionId">
      <value order="0">vA29186564</value>
    </field>
    <field name="Objective-Version">
      <value order="0">3.0</value>
    </field>
    <field name="Objective-VersionNumber">
      <value order="0">3</value>
    </field>
    <field name="Objective-VersionComment">
      <value order="0"/>
    </field>
    <field name="Objective-FileNumber">
      <value order="0">qA613982</value>
    </field>
    <field name="Objective-Classification">
      <value order="0">OFFICIAL-SENSITIVE</value>
    </field>
    <field name="Objective-Caveats">
      <value order="0">Caveat for access to SG Fileplan</value>
    </field>
  </systemFields>
  <catalogues>
    <catalogue name="Document Type Catalogue" type="type" ori="id:cA35">
      <field name="Objective-Connect Creator">
        <value order="0"/>
      </field>
      <field name="Objective-Date Received">
        <value order="0"/>
      </field>
      <field name="Objective-Date of Original">
        <value order="0"/>
      </field>
      <field name="Objective-SG Web Publication - Category">
        <value order="0"/>
      </field>
      <field name="Objective-SG Web Publication - Category 2 Classification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2016-26</vt:lpstr>
      <vt:lpstr>2016-41</vt:lpstr>
    </vt:vector>
  </TitlesOfParts>
  <Company>Scottish Government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germap01</dc:creator>
  <cp:lastModifiedBy>germap01</cp:lastModifiedBy>
  <dcterms:created xsi:type="dcterms:W3CDTF">2018-03-21T13:57:32Z</dcterms:created>
  <dcterms:modified xsi:type="dcterms:W3CDTF">2018-08-05T19:11:55Z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A20807093</vt:lpwstr>
  </property>
  <property fmtid="{D5CDD505-2E9C-101B-9397-08002B2CF9AE}" pid="4" name="Objective-Title">
    <vt:lpwstr>Sub-national population projections - 2016-based - publication - OFFICIAL SENSITIVE UNTIL 0930 28 March 2018 - Additional tables</vt:lpwstr>
  </property>
  <property fmtid="{D5CDD505-2E9C-101B-9397-08002B2CF9AE}" pid="5" name="Objective-Description">
    <vt:lpwstr/>
  </property>
  <property fmtid="{D5CDD505-2E9C-101B-9397-08002B2CF9AE}" pid="6" name="Objective-CreationStamp">
    <vt:filetime>2018-04-04T15:08:40Z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2018-04-20T11:02:32Z</vt:filetime>
  </property>
  <property fmtid="{D5CDD505-2E9C-101B-9397-08002B2CF9AE}" pid="10" name="Objective-ModificationStamp">
    <vt:filetime>2018-04-20T11:02:32Z</vt:filetime>
  </property>
  <property fmtid="{D5CDD505-2E9C-101B-9397-08002B2CF9AE}" pid="11" name="Objective-Owner">
    <vt:lpwstr>Howes, William W (U440936)</vt:lpwstr>
  </property>
  <property fmtid="{D5CDD505-2E9C-101B-9397-08002B2CF9AE}" pid="12" name="Objective-Path">
    <vt:lpwstr>Objective Global Folder:SG File Plan:People, communities and living:Population and migration:Demography:Research and analysis: Demography:National Records of Scotland (NRS): Population and Migration Statistics: Sub-National Population Projections 2016-bas</vt:lpwstr>
  </property>
  <property fmtid="{D5CDD505-2E9C-101B-9397-08002B2CF9AE}" pid="13" name="Objective-Parent">
    <vt:lpwstr>National Records of Scotland (NRS): Population and Migration Statistics: Sub-National Population Projections 2016-based: Pre-publication: 2016-2021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vA29186564</vt:lpwstr>
  </property>
  <property fmtid="{D5CDD505-2E9C-101B-9397-08002B2CF9AE}" pid="16" name="Objective-Version">
    <vt:lpwstr>3.0</vt:lpwstr>
  </property>
  <property fmtid="{D5CDD505-2E9C-101B-9397-08002B2CF9AE}" pid="17" name="Objective-VersionNumber">
    <vt:r8>3</vt:r8>
  </property>
  <property fmtid="{D5CDD505-2E9C-101B-9397-08002B2CF9AE}" pid="18" name="Objective-VersionComment">
    <vt:lpwstr/>
  </property>
  <property fmtid="{D5CDD505-2E9C-101B-9397-08002B2CF9AE}" pid="19" name="Objective-FileNumber">
    <vt:lpwstr>qA613982</vt:lpwstr>
  </property>
  <property fmtid="{D5CDD505-2E9C-101B-9397-08002B2CF9AE}" pid="20" name="Objective-Classification">
    <vt:lpwstr>OFFICIAL-SENSITIVE</vt:lpwstr>
  </property>
  <property fmtid="{D5CDD505-2E9C-101B-9397-08002B2CF9AE}" pid="21" name="Objective-Caveats">
    <vt:lpwstr>Caveat for access to SG Fileplan</vt:lpwstr>
  </property>
  <property fmtid="{D5CDD505-2E9C-101B-9397-08002B2CF9AE}" pid="22" name="Objective-Connect Creator">
    <vt:lpwstr/>
  </property>
  <property fmtid="{D5CDD505-2E9C-101B-9397-08002B2CF9AE}" pid="23" name="Objective-Date Received">
    <vt:lpwstr/>
  </property>
  <property fmtid="{D5CDD505-2E9C-101B-9397-08002B2CF9AE}" pid="24" name="Objective-Date of Original">
    <vt:lpwstr/>
  </property>
  <property fmtid="{D5CDD505-2E9C-101B-9397-08002B2CF9AE}" pid="25" name="Objective-SG Web Publication - Category">
    <vt:lpwstr/>
  </property>
  <property fmtid="{D5CDD505-2E9C-101B-9397-08002B2CF9AE}" pid="26" name="Objective-SG Web Publication - Category 2 Classification">
    <vt:lpwstr/>
  </property>
  <property fmtid="{D5CDD505-2E9C-101B-9397-08002B2CF9AE}" pid="27" name="Objective-Comment">
    <vt:lpwstr/>
  </property>
  <property fmtid="{D5CDD505-2E9C-101B-9397-08002B2CF9AE}" pid="28" name="Objective-Date of Original [system]">
    <vt:lpwstr/>
  </property>
  <property fmtid="{D5CDD505-2E9C-101B-9397-08002B2CF9AE}" pid="29" name="Objective-Date Received [system]">
    <vt:lpwstr/>
  </property>
  <property fmtid="{D5CDD505-2E9C-101B-9397-08002B2CF9AE}" pid="30" name="Objective-SG Web Publication - Category [system]">
    <vt:lpwstr/>
  </property>
  <property fmtid="{D5CDD505-2E9C-101B-9397-08002B2CF9AE}" pid="31" name="Objective-SG Web Publication - Category 2 Classification [system]">
    <vt:lpwstr/>
  </property>
  <property fmtid="{D5CDD505-2E9C-101B-9397-08002B2CF9AE}" pid="32" name="Objective-Connect Creator [system]">
    <vt:lpwstr/>
  </property>
</Properties>
</file>