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G\Documents\GitHub\Halloween\"/>
    </mc:Choice>
  </mc:AlternateContent>
  <bookViews>
    <workbookView xWindow="0" yWindow="0" windowWidth="28050" windowHeight="109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6" i="1" l="1"/>
  <c r="C7" i="1" s="1"/>
  <c r="C8" i="1" s="1"/>
  <c r="C9" i="1" s="1"/>
  <c r="C12" i="1" s="1"/>
  <c r="C13" i="1" s="1"/>
  <c r="B13" i="1"/>
  <c r="B12" i="1"/>
  <c r="B3" i="1"/>
  <c r="B4" i="1" s="1"/>
  <c r="B6" i="1" l="1"/>
  <c r="B7" i="1" s="1"/>
  <c r="B8" i="1" s="1"/>
  <c r="B9" i="1" s="1"/>
</calcChain>
</file>

<file path=xl/sharedStrings.xml><?xml version="1.0" encoding="utf-8"?>
<sst xmlns="http://schemas.openxmlformats.org/spreadsheetml/2006/main" count="13" uniqueCount="13">
  <si>
    <t>weight of object oz</t>
  </si>
  <si>
    <t>length at balance point in "</t>
  </si>
  <si>
    <t>Angle between gravity direction and  arm</t>
  </si>
  <si>
    <t>mass of object in Kg</t>
  </si>
  <si>
    <t>Counter clockwise Servo torque oz-in</t>
  </si>
  <si>
    <t>downward (clockwise) torque from gravity in oz-in</t>
  </si>
  <si>
    <t>Resultant counter clockwise torque on object in oz-in</t>
  </si>
  <si>
    <t>resultant counter clockwise torque in N-m</t>
  </si>
  <si>
    <t>Angular acceleration counter clockwise (in rad/sec sec)
torque = m (r^2)a,  a = torque/(m(r^2))  where m is mass in Kg, r is radius in meters, torque is in N-m</t>
  </si>
  <si>
    <t>t  (sec)</t>
  </si>
  <si>
    <t>V0  (m/sec)</t>
  </si>
  <si>
    <t>radians went through after t secs.  =  V0*t + (AngAccel*t^2)/2  for constant angular acceleration
https://courses.lumenlearning.com/physics/chapter/10-3-dynamics-of-rotational-motion-rotational-inertia/</t>
  </si>
  <si>
    <t>avg deg/sec the arm is moving at (this would be the minimum as at any other angle of the arm gravity is providing less torque because the angle of gravity is not perpendicular to the arm_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</si>
</sst>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A13" sqref="A13"/>
    </sheetView>
  </sheetViews>
  <sheetFormatPr defaultRowHeight="15" x14ac:dyDescent="0.25"/>
  <cols>
    <col min="1" max="1" width="59" style="1" customWidth="1"/>
    <col min="2" max="2" width="19.7109375" customWidth="1"/>
  </cols>
  <sheetData>
    <row r="1" spans="1:3" x14ac:dyDescent="0.25">
      <c r="A1" s="1" t="s">
        <v>2</v>
      </c>
      <c r="B1">
        <v>90</v>
      </c>
      <c r="C1">
        <v>90</v>
      </c>
    </row>
    <row r="2" spans="1:3" x14ac:dyDescent="0.25">
      <c r="A2" s="1" t="s">
        <v>4</v>
      </c>
      <c r="B2">
        <v>499</v>
      </c>
      <c r="C2">
        <v>200</v>
      </c>
    </row>
    <row r="3" spans="1:3" x14ac:dyDescent="0.25">
      <c r="A3" s="1" t="s">
        <v>0</v>
      </c>
      <c r="B3">
        <f>6.4+2.12</f>
        <v>8.52</v>
      </c>
      <c r="C3">
        <f>6.4+2.12</f>
        <v>8.52</v>
      </c>
    </row>
    <row r="4" spans="1:3" x14ac:dyDescent="0.25">
      <c r="A4" s="1" t="s">
        <v>3</v>
      </c>
      <c r="B4">
        <f>(454*B3/16)/1000</f>
        <v>0.241755</v>
      </c>
      <c r="C4">
        <f>(454*C3/16)/1000</f>
        <v>0.241755</v>
      </c>
    </row>
    <row r="5" spans="1:3" x14ac:dyDescent="0.25">
      <c r="A5" s="1" t="s">
        <v>1</v>
      </c>
      <c r="B5">
        <v>12</v>
      </c>
      <c r="C5">
        <v>12</v>
      </c>
    </row>
    <row r="6" spans="1:3" x14ac:dyDescent="0.25">
      <c r="A6" s="1" t="s">
        <v>5</v>
      </c>
      <c r="B6">
        <f>B3*B5*SIN(B1*PI()/180)</f>
        <v>102.24</v>
      </c>
      <c r="C6">
        <f>C3*C5*SIN(C1*PI()/180)</f>
        <v>102.24</v>
      </c>
    </row>
    <row r="7" spans="1:3" x14ac:dyDescent="0.25">
      <c r="A7" s="1" t="s">
        <v>6</v>
      </c>
      <c r="B7">
        <f>B2-B6</f>
        <v>396.76</v>
      </c>
      <c r="C7">
        <f>C2-C6</f>
        <v>97.76</v>
      </c>
    </row>
    <row r="8" spans="1:3" x14ac:dyDescent="0.25">
      <c r="A8" s="1" t="s">
        <v>7</v>
      </c>
      <c r="B8">
        <f>B7/141.61193227806</f>
        <v>2.8017413053933038</v>
      </c>
      <c r="C8">
        <f>C7/141.61193227806</f>
        <v>0.69033730722665942</v>
      </c>
    </row>
    <row r="9" spans="1:3" ht="48.75" customHeight="1" x14ac:dyDescent="0.25">
      <c r="A9" s="1" t="s">
        <v>8</v>
      </c>
      <c r="B9">
        <f>B8/(((B5*2.54/100)^2)*B4)</f>
        <v>124.74485500630338</v>
      </c>
      <c r="C9">
        <f>C8/(((C5*2.54/100)^2)*C4)</f>
        <v>30.736609097228097</v>
      </c>
    </row>
    <row r="10" spans="1:3" x14ac:dyDescent="0.25">
      <c r="A10" s="1" t="s">
        <v>9</v>
      </c>
      <c r="B10">
        <v>1</v>
      </c>
      <c r="C10">
        <v>1</v>
      </c>
    </row>
    <row r="11" spans="1:3" x14ac:dyDescent="0.25">
      <c r="A11" s="1" t="s">
        <v>10</v>
      </c>
      <c r="B11">
        <v>0</v>
      </c>
      <c r="C11">
        <v>0</v>
      </c>
    </row>
    <row r="12" spans="1:3" ht="35.25" customHeight="1" x14ac:dyDescent="0.25">
      <c r="A12" s="1" t="s">
        <v>11</v>
      </c>
      <c r="B12">
        <f>(B11*B10)+((B9*(B10^2)/2))</f>
        <v>62.372427503151691</v>
      </c>
      <c r="C12">
        <f>(C11*C10)+((C9*(C10^2)/2))</f>
        <v>15.368304548614049</v>
      </c>
    </row>
    <row r="13" spans="1:3" ht="45" x14ac:dyDescent="0.25">
      <c r="A13" s="1" t="s">
        <v>12</v>
      </c>
      <c r="B13">
        <f>(B12*180/PI())/B10</f>
        <v>3573.6768539162913</v>
      </c>
      <c r="C13">
        <f>(C12*180/PI())/C10</f>
        <v>880.53898890729079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G</dc:creator>
  <cp:lastModifiedBy>Greg G</cp:lastModifiedBy>
  <dcterms:created xsi:type="dcterms:W3CDTF">2021-08-23T23:34:13Z</dcterms:created>
  <dcterms:modified xsi:type="dcterms:W3CDTF">2021-08-24T17:38:18Z</dcterms:modified>
</cp:coreProperties>
</file>