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7" i="3"/>
  <c r="J7"/>
  <c r="G7"/>
  <c r="F7"/>
  <c r="E7"/>
  <c r="D7"/>
  <c r="C7"/>
  <c r="CN7" i="2" l="1"/>
  <c r="AZ7"/>
  <c r="AS7"/>
  <c r="BI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BB23" s="1"/>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CQ19" l="1"/>
  <c r="CR19" s="1"/>
  <c r="CQ27"/>
  <c r="CR27" s="1"/>
  <c r="CQ35"/>
  <c r="CR35" s="1"/>
  <c r="CQ43"/>
  <c r="CR43" s="1"/>
  <c r="CQ51"/>
  <c r="CR51" s="1"/>
  <c r="CQ59"/>
  <c r="CR59" s="1"/>
  <c r="CQ67"/>
  <c r="CR67" s="1"/>
  <c r="CQ15"/>
  <c r="CR15" s="1"/>
  <c r="CQ23"/>
  <c r="CR23" s="1"/>
  <c r="CQ31"/>
  <c r="CR31" s="1"/>
  <c r="CQ39"/>
  <c r="CR39" s="1"/>
  <c r="CQ47"/>
  <c r="CR47" s="1"/>
  <c r="CQ55"/>
  <c r="CR55" s="1"/>
  <c r="CQ63"/>
  <c r="CR63"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AN12" s="1"/>
  <c r="K13"/>
  <c r="AN13" s="1"/>
  <c r="K14"/>
  <c r="AN14" s="1"/>
  <c r="K15"/>
  <c r="AN15" s="1"/>
  <c r="K16"/>
  <c r="AN16" s="1"/>
  <c r="K17"/>
  <c r="AN17" s="1"/>
  <c r="K18"/>
  <c r="AN18" s="1"/>
  <c r="K19"/>
  <c r="AN19" s="1"/>
  <c r="K20"/>
  <c r="AN20" s="1"/>
  <c r="K21"/>
  <c r="AN21" s="1"/>
  <c r="K22"/>
  <c r="AN22" s="1"/>
  <c r="K23"/>
  <c r="AN23" s="1"/>
  <c r="K24"/>
  <c r="AN24" s="1"/>
  <c r="K25"/>
  <c r="AN25" s="1"/>
  <c r="K26"/>
  <c r="AN26" s="1"/>
  <c r="K27"/>
  <c r="AN27" s="1"/>
  <c r="K28"/>
  <c r="AN28" s="1"/>
  <c r="K29"/>
  <c r="AN29" s="1"/>
  <c r="K30"/>
  <c r="AN30" s="1"/>
  <c r="K31"/>
  <c r="AN31" s="1"/>
  <c r="K32"/>
  <c r="AN32" s="1"/>
  <c r="K33"/>
  <c r="AN33" s="1"/>
  <c r="K34"/>
  <c r="AN34" s="1"/>
  <c r="K35"/>
  <c r="AN35" s="1"/>
  <c r="K36"/>
  <c r="AN36" s="1"/>
  <c r="K37"/>
  <c r="AN37" s="1"/>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AN58" s="1"/>
  <c r="K59"/>
  <c r="AN59" s="1"/>
  <c r="K60"/>
  <c r="AN60" s="1"/>
  <c r="K61"/>
  <c r="AN61" s="1"/>
  <c r="K62"/>
  <c r="AN62" s="1"/>
  <c r="K63"/>
  <c r="AN63" s="1"/>
  <c r="K64"/>
  <c r="AN64" s="1"/>
  <c r="K65"/>
  <c r="AN65" s="1"/>
  <c r="K66"/>
  <c r="AN66" s="1"/>
  <c r="K67"/>
  <c r="AN67" s="1"/>
  <c r="K68"/>
  <c r="AN68" s="1"/>
  <c r="K69"/>
  <c r="AN69" s="1"/>
  <c r="K70"/>
  <c r="AN70" s="1"/>
  <c r="K10"/>
  <c r="AN10" l="1"/>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33"/>
  <c r="CU25"/>
  <c r="CU17"/>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15" i="3"/>
  <c r="D29" i="4" s="1"/>
  <c r="E29"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<sst xmlns="http://schemas.openxmlformats.org/spreadsheetml/2006/main" count="329" uniqueCount="242">
  <si>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</si>
  <si>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</si>
  <si>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</si>
  <si>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</si>
  <si>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</si>
  <si>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</si>
  <si>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</si>
  <si>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</si>
  <si>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</si>
  <si>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</si>
  <si>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</si>
  <si>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</si>
  <si>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</si>
  <si>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</si>
  <si>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</si>
  <si>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</si>
  <si>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</si>
  <si>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</si>
  <si>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</si>
  <si>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</si>
  <si>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</si>
  <si>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</si>
  <si>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</si>
  <si>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</si>
  <si>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</si>
  <si>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</si>
  <si>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</si>
  <si>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</si>
  <si>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</si>
  <si>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</si>
  <si>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</si>
  <si>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</si>
  <si>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</si>
  <si>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</si>
  <si>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</si>
  <si>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</si>
  <si>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</si>
  <si>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</si>
  <si>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</si>
  <si>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</si>
  <si>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</si>
  <si>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</si>
  <si>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</si>
  <si>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</si>
  <si>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</si>
  <si>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</si>
  <si>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</si>
  <si>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</si>
  <si>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</si>
  <si>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</si>
  <si>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</si>
  <si>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</si>
  <si>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</si>
  <si>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</si>
  <si>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</si>
  <si>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</si>
  <si>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</si>
  <si>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</si>
  <si>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</si>
  <si>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</si>
  <si>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</si>
  <si>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</si>
  <si>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</si>
  <si>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</si>
  <si>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</si>
  <si>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</si>
  <si>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</si>
  <si>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</si>
  <si>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</si>
  <si>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</si>
  <si>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</si>
  <si>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</si>
  <si>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</si>
  <si>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</si>
  <si>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</si>
  <si>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</si>
  <si>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</si>
  <si>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</si>
  <si>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</si>
  <si>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</si>
  <si>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</si>
  <si>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</si>
  <si>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</si>
  <si>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</si>
  <si>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</si>
  <si>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</si>
  <si>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</si>
  <si>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</si>
  <si>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</si>
  <si>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</si>
  <si>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</si>
  <si>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</si>
  <si>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</si>
  <si>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</si>
  <si>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</si>
  <si>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</si>
  <si>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</si>
  <si>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</si>
  <si>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</si>
  <si>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</si>
  <si>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</si>
  <si>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</si>
  <si>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</si>
  <si>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</si>
  <si>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</si>
  <si>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</si>
  <si>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</si>
  <si>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</si>
  <si>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</si>
  <si>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</si>
  <si>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</si>
  <si>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</si>
  <si>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</si>
  <si>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</si>
  <si>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</si>
  <si>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</si>
  <si>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</si>
  <si>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</si>
  <si>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</si>
  <si>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</si>
  <si>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</si>
  <si>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</si>
  <si>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</si>
  <si>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</si>
  <si>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</si>
  <si>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</si>
  <si>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</si>
  <si>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</si>
  <si>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</si>
  <si>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</si>
  <si>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</si>
  <si>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</si>
  <si>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</si>
  <si>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</si>
  <si>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</si>
  <si>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</si>
  <si>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</si>
  <si>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</si>
  <si>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</si>
  <si>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</si>
  <si>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</si>
  <si>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</si>
  <si>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</si>
  <si>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</si>
  <si>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</si>
  <si>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</si>
  <si>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</si>
  <si>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</si>
  <si>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</si>
  <si>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</si>
  <si>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</si>
  <si>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</si>
  <si>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</si>
  <si>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</si>
  <si>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</si>
  <si>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</si>
  <si>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</si>
  <si>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</si>
  <si>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</si>
  <si>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CS</t>
  </si>
  <si>
    <t>2017-2018</t>
  </si>
  <si>
    <t>Gimel C. Contillo</t>
  </si>
  <si>
    <t>Brylle D. Samson</t>
  </si>
  <si>
    <t>Gilchor P. Cubillo, PhD</t>
  </si>
  <si>
    <t>A</t>
  </si>
  <si>
    <t>BSCS</t>
  </si>
  <si>
    <t>B</t>
  </si>
  <si>
    <t>S</t>
  </si>
  <si>
    <t>M</t>
  </si>
  <si>
    <t>V</t>
  </si>
  <si>
    <t>C</t>
  </si>
  <si>
    <t>2015-01-1806</t>
  </si>
  <si>
    <t>Umbay</t>
  </si>
  <si>
    <t>Lorenz</t>
  </si>
  <si>
    <t>G</t>
  </si>
  <si>
    <t>2015-01-1810</t>
  </si>
  <si>
    <t>Surizaki</t>
  </si>
  <si>
    <t>Takeji</t>
  </si>
  <si>
    <t>2015-01-1662</t>
  </si>
  <si>
    <t>Almendras</t>
  </si>
  <si>
    <t>Mark Anthony</t>
  </si>
  <si>
    <t>Rascal</t>
  </si>
  <si>
    <t>Hashim Jr</t>
  </si>
  <si>
    <t>2015-01-603</t>
  </si>
  <si>
    <t>Comiso</t>
  </si>
  <si>
    <t>Rommel</t>
  </si>
  <si>
    <t>2015-01-1610</t>
  </si>
  <si>
    <t>Murray</t>
  </si>
  <si>
    <t>Jake Alexander</t>
  </si>
  <si>
    <t>2015-01-1336</t>
  </si>
  <si>
    <t>Pineda</t>
  </si>
  <si>
    <t>Francis</t>
  </si>
  <si>
    <t>2015-01-1607</t>
  </si>
  <si>
    <t>Binamera</t>
  </si>
  <si>
    <t>Maynel</t>
  </si>
  <si>
    <t>L</t>
  </si>
  <si>
    <t>2015-01-1571</t>
  </si>
  <si>
    <t>Dela Pieza</t>
  </si>
  <si>
    <t>Larslie</t>
  </si>
  <si>
    <t>Z</t>
  </si>
  <si>
    <t>2015-01-1728</t>
  </si>
  <si>
    <t>Mabburang</t>
  </si>
  <si>
    <t>Ma. Visitacion</t>
  </si>
  <si>
    <t>P</t>
  </si>
  <si>
    <t>2015-01-1585</t>
  </si>
  <si>
    <t>Silmete</t>
  </si>
  <si>
    <t>John Lloyd</t>
  </si>
  <si>
    <t>2015-01-1841</t>
  </si>
  <si>
    <t>Tubis</t>
  </si>
  <si>
    <t>Heartlyn Micah</t>
  </si>
  <si>
    <t>2015-01-1888</t>
  </si>
  <si>
    <t>Gacos</t>
  </si>
  <si>
    <t>2015-01-1378</t>
  </si>
  <si>
    <t>Estrella</t>
  </si>
  <si>
    <t xml:space="preserve">Alleiza Allu </t>
  </si>
  <si>
    <t>2015-01-960</t>
  </si>
  <si>
    <t>Miano</t>
  </si>
  <si>
    <t>Heartman John</t>
  </si>
  <si>
    <t>2015-01-168</t>
  </si>
  <si>
    <t>Santander</t>
  </si>
  <si>
    <t>Arvin</t>
  </si>
  <si>
    <t>2015-01-1350</t>
  </si>
  <si>
    <t>Malate</t>
  </si>
  <si>
    <t>Melvin Chester</t>
  </si>
  <si>
    <t>2015-01-380</t>
  </si>
  <si>
    <t>Abad</t>
  </si>
  <si>
    <t>Jayson</t>
  </si>
  <si>
    <t>DCIT 55</t>
  </si>
  <si>
    <t>Operating System</t>
  </si>
  <si>
    <t>3B</t>
  </si>
  <si>
    <t>Renen B. Viado</t>
  </si>
  <si>
    <t>First</t>
  </si>
  <si>
    <t>2015-01-1677</t>
  </si>
  <si>
    <t>2015-01-1082</t>
  </si>
  <si>
    <t>Villanueva</t>
  </si>
  <si>
    <t>Ira</t>
  </si>
  <si>
    <t>O</t>
  </si>
  <si>
    <t>Castillo</t>
  </si>
  <si>
    <t>Justine Lloyd</t>
  </si>
  <si>
    <t>2016-01-326</t>
  </si>
  <si>
    <t>Calupad</t>
  </si>
  <si>
    <t>Roland Karl</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</si>
</sst>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6">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6" fillId="0" borderId="14" xfId="0" applyFont="1" applyBorder="1" applyProtection="1">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6" fillId="0" borderId="15" xfId="0" applyFont="1" applyBorder="1" applyAlignment="1" applyProtection="1">
      <alignment horizontal="center" vertical="center"/>
      <protection locked="0"/>
    </xf>
    <xf numFmtId="0" fontId="6" fillId="0" borderId="17" xfId="0" applyFont="1" applyBorder="1" applyAlignment="1" applyProtection="1">
      <alignment horizontal="center" vertical="center"/>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5" xfId="0" applyFont="1" applyBorder="1" applyAlignment="1" applyProtection="1">
      <alignment horizontal="center" vertical="center"/>
      <protection locked="0"/>
    </xf>
    <xf numFmtId="0" fontId="4" fillId="0" borderId="17" xfId="0" applyFont="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5" fillId="0" borderId="10" xfId="0" applyFont="1" applyBorder="1" applyAlignment="1" applyProtection="1">
      <alignment horizontal="center" vertical="center"/>
      <protection hidden="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14" fontId="4" fillId="16" borderId="10" xfId="0" applyNumberFormat="1" applyFont="1" applyFill="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5" fillId="0" borderId="10" xfId="0" applyFont="1" applyBorder="1" applyAlignment="1">
      <alignment horizontal="center" vertical="center"/>
    </xf>
    <xf numFmtId="0" fontId="5" fillId="0" borderId="25" xfId="0" applyFont="1" applyBorder="1" applyAlignment="1">
      <alignment horizontal="center" vertical="center"/>
    </xf>
    <xf numFmtId="0" fontId="4" fillId="16" borderId="10" xfId="0" applyNumberFormat="1" applyFont="1" applyFill="1" applyBorder="1" applyAlignment="1" applyProtection="1">
      <alignment horizontal="center" vertical="center"/>
      <protection locked="0"/>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15" fillId="15" borderId="10" xfId="0" applyFont="1" applyFill="1" applyBorder="1" applyAlignment="1" applyProtection="1">
      <alignment horizontal="center" vertical="center"/>
      <protection hidden="1"/>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25" fillId="0" borderId="21"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47">
    <dxf>
      <font>
        <color rgb="FF9C0006"/>
      </font>
    </dxf>
    <dxf>
      <font>
        <b/>
        <i val="0"/>
        <color rgb="FFFF0000"/>
      </font>
    </dxf>
    <dxf>
      <font>
        <color rgb="FF9C0006"/>
      </font>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23" zoomScale="150" zoomScaleNormal="150" workbookViewId="0">
      <selection activeCell="B23" sqref="B23"/>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35" t="s">
        <v>22</v>
      </c>
      <c r="B2" s="135"/>
      <c r="C2" s="135"/>
      <c r="D2" s="135"/>
      <c r="E2" s="135"/>
      <c r="F2" s="135"/>
      <c r="G2" s="135"/>
      <c r="H2" s="135"/>
      <c r="I2" s="135"/>
      <c r="J2" s="135"/>
      <c r="K2" s="135"/>
      <c r="L2" s="135"/>
      <c r="M2" s="135"/>
    </row>
    <row r="3" spans="1:18">
      <c r="A3" s="135"/>
      <c r="B3" s="135"/>
      <c r="C3" s="135"/>
      <c r="D3" s="135"/>
      <c r="E3" s="135"/>
      <c r="F3" s="135"/>
      <c r="G3" s="135"/>
      <c r="H3" s="135"/>
      <c r="I3" s="135"/>
      <c r="J3" s="135"/>
      <c r="K3" s="135"/>
      <c r="L3" s="135"/>
      <c r="M3" s="135"/>
    </row>
    <row r="4" spans="1:18" ht="16.5" customHeight="1">
      <c r="A4" s="127" t="s">
        <v>114</v>
      </c>
      <c r="B4" s="127"/>
      <c r="C4" s="127"/>
      <c r="D4" s="127"/>
      <c r="E4" s="127"/>
      <c r="F4" s="127"/>
      <c r="G4" s="127"/>
      <c r="H4" s="127"/>
      <c r="I4" s="127"/>
      <c r="J4" s="127"/>
      <c r="K4" s="127"/>
      <c r="L4" s="127"/>
      <c r="M4" s="127"/>
    </row>
    <row r="5" spans="1:18" ht="15.75" thickBot="1">
      <c r="A5" s="126"/>
      <c r="B5" s="126"/>
      <c r="C5" s="126"/>
      <c r="D5" s="126"/>
      <c r="E5" s="126"/>
      <c r="F5" s="126"/>
      <c r="G5" s="126"/>
      <c r="H5" s="126"/>
      <c r="I5" s="126"/>
      <c r="J5" s="126"/>
      <c r="K5" s="126"/>
      <c r="L5" s="126"/>
      <c r="M5" s="126"/>
    </row>
    <row r="6" spans="1:18">
      <c r="A6" s="166" t="s">
        <v>0</v>
      </c>
      <c r="B6" s="167"/>
      <c r="C6" s="168" t="s">
        <v>228</v>
      </c>
      <c r="D6" s="168"/>
      <c r="E6" s="169" t="s">
        <v>1</v>
      </c>
      <c r="F6" s="169"/>
      <c r="G6" s="1">
        <v>2</v>
      </c>
      <c r="H6" s="2" t="s">
        <v>2</v>
      </c>
      <c r="I6" s="1"/>
      <c r="J6" s="170" t="s">
        <v>3</v>
      </c>
      <c r="K6" s="170"/>
      <c r="L6" s="171"/>
      <c r="M6" s="171"/>
    </row>
    <row r="7" spans="1:18">
      <c r="A7" s="172" t="s">
        <v>4</v>
      </c>
      <c r="B7" s="173"/>
      <c r="C7" s="3" t="s">
        <v>227</v>
      </c>
      <c r="D7" s="4" t="s">
        <v>5</v>
      </c>
      <c r="E7" s="174" t="s">
        <v>6</v>
      </c>
      <c r="F7" s="174"/>
      <c r="G7" s="5">
        <v>1</v>
      </c>
      <c r="H7" s="6" t="s">
        <v>7</v>
      </c>
      <c r="I7" s="7"/>
      <c r="J7" s="174" t="s">
        <v>8</v>
      </c>
      <c r="K7" s="174"/>
      <c r="L7" s="175"/>
      <c r="M7" s="175"/>
    </row>
    <row r="8" spans="1:18" ht="15.75" thickBot="1">
      <c r="A8" s="154" t="s">
        <v>9</v>
      </c>
      <c r="B8" s="155"/>
      <c r="C8" s="8" t="s">
        <v>159</v>
      </c>
      <c r="D8" s="9" t="s">
        <v>229</v>
      </c>
      <c r="E8" s="156" t="s">
        <v>10</v>
      </c>
      <c r="F8" s="156"/>
      <c r="G8" s="10">
        <v>3</v>
      </c>
      <c r="H8" s="11" t="s">
        <v>11</v>
      </c>
      <c r="I8" s="12"/>
      <c r="J8" s="156" t="s">
        <v>12</v>
      </c>
      <c r="K8" s="156"/>
      <c r="L8" s="157"/>
      <c r="M8" s="157"/>
    </row>
    <row r="9" spans="1:18" ht="15.75" thickBot="1">
      <c r="A9" s="158" t="s">
        <v>13</v>
      </c>
      <c r="B9" s="160" t="s">
        <v>90</v>
      </c>
      <c r="C9" s="162" t="s">
        <v>14</v>
      </c>
      <c r="D9" s="162"/>
      <c r="E9" s="162"/>
      <c r="F9" s="163" t="s">
        <v>15</v>
      </c>
      <c r="G9" s="163" t="s">
        <v>16</v>
      </c>
      <c r="H9" s="165"/>
      <c r="I9" s="165"/>
      <c r="J9" s="149" t="s">
        <v>17</v>
      </c>
      <c r="K9" s="150"/>
      <c r="L9" s="149" t="s">
        <v>18</v>
      </c>
      <c r="M9" s="150"/>
    </row>
    <row r="10" spans="1:18">
      <c r="A10" s="159"/>
      <c r="B10" s="161"/>
      <c r="C10" s="13" t="s">
        <v>19</v>
      </c>
      <c r="D10" s="13" t="s">
        <v>20</v>
      </c>
      <c r="E10" s="13" t="s">
        <v>91</v>
      </c>
      <c r="F10" s="164"/>
      <c r="G10" s="164"/>
      <c r="H10" s="164"/>
      <c r="I10" s="164"/>
      <c r="J10" s="151"/>
      <c r="K10" s="151"/>
      <c r="L10" s="151"/>
      <c r="M10" s="151"/>
    </row>
    <row r="11" spans="1:18">
      <c r="A11" s="14">
        <v>1</v>
      </c>
      <c r="B11" s="15" t="s">
        <v>224</v>
      </c>
      <c r="C11" s="15" t="s">
        <v>225</v>
      </c>
      <c r="D11" s="15" t="s">
        <v>226</v>
      </c>
      <c r="E11" s="15" t="s">
        <v>166</v>
      </c>
      <c r="F11" s="16" t="s">
        <v>165</v>
      </c>
      <c r="G11" s="142"/>
      <c r="H11" s="143"/>
      <c r="I11" s="144"/>
      <c r="J11" s="152"/>
      <c r="K11" s="153"/>
      <c r="L11" s="142"/>
      <c r="M11" s="144"/>
      <c r="O11" s="136" t="s">
        <v>23</v>
      </c>
      <c r="P11" s="137"/>
      <c r="Q11" s="137"/>
      <c r="R11" s="138"/>
    </row>
    <row r="12" spans="1:18">
      <c r="A12" s="14">
        <v>2</v>
      </c>
      <c r="B12" s="15" t="s">
        <v>178</v>
      </c>
      <c r="C12" s="15" t="s">
        <v>179</v>
      </c>
      <c r="D12" s="15" t="s">
        <v>180</v>
      </c>
      <c r="E12" s="15" t="s">
        <v>174</v>
      </c>
      <c r="F12" s="16" t="s">
        <v>165</v>
      </c>
      <c r="G12" s="132"/>
      <c r="H12" s="132"/>
      <c r="I12" s="132"/>
      <c r="J12" s="147"/>
      <c r="K12" s="148"/>
      <c r="L12" s="134"/>
      <c r="M12" s="134"/>
      <c r="O12" s="19" t="s">
        <v>24</v>
      </c>
      <c r="P12" s="131" t="s">
        <v>160</v>
      </c>
      <c r="Q12" s="131"/>
      <c r="R12" s="131"/>
    </row>
    <row r="13" spans="1:18">
      <c r="A13" s="14">
        <v>3</v>
      </c>
      <c r="B13" s="15" t="s">
        <v>192</v>
      </c>
      <c r="C13" s="15" t="s">
        <v>193</v>
      </c>
      <c r="D13" s="15" t="s">
        <v>194</v>
      </c>
      <c r="E13" s="15" t="s">
        <v>195</v>
      </c>
      <c r="F13" s="16" t="s">
        <v>165</v>
      </c>
      <c r="G13" s="132"/>
      <c r="H13" s="132"/>
      <c r="I13" s="132"/>
      <c r="J13" s="147"/>
      <c r="K13" s="148"/>
      <c r="L13" s="134"/>
      <c r="M13" s="134"/>
      <c r="O13" s="19" t="s">
        <v>25</v>
      </c>
      <c r="P13" s="131" t="s">
        <v>231</v>
      </c>
      <c r="Q13" s="131"/>
      <c r="R13" s="131"/>
    </row>
    <row r="14" spans="1:18">
      <c r="A14" s="14">
        <v>4</v>
      </c>
      <c r="B14" s="15"/>
      <c r="C14" s="15" t="s">
        <v>240</v>
      </c>
      <c r="D14" s="15" t="s">
        <v>241</v>
      </c>
      <c r="E14" s="15" t="s">
        <v>195</v>
      </c>
      <c r="F14" s="16" t="s">
        <v>165</v>
      </c>
      <c r="G14" s="132"/>
      <c r="H14" s="132"/>
      <c r="I14" s="132"/>
      <c r="J14" s="147"/>
      <c r="K14" s="148"/>
      <c r="L14" s="134"/>
      <c r="M14" s="134"/>
      <c r="O14" s="19" t="s">
        <v>26</v>
      </c>
      <c r="P14" s="128" t="s">
        <v>161</v>
      </c>
      <c r="Q14" s="129"/>
      <c r="R14" s="130"/>
    </row>
    <row r="15" spans="1:18">
      <c r="A15" s="14">
        <v>5</v>
      </c>
      <c r="B15" s="15" t="s">
        <v>239</v>
      </c>
      <c r="C15" s="15" t="s">
        <v>237</v>
      </c>
      <c r="D15" s="15" t="s">
        <v>238</v>
      </c>
      <c r="E15" s="15" t="s">
        <v>174</v>
      </c>
      <c r="F15" s="16" t="s">
        <v>165</v>
      </c>
      <c r="G15" s="132"/>
      <c r="H15" s="132"/>
      <c r="I15" s="132"/>
      <c r="J15" s="147"/>
      <c r="K15" s="148"/>
      <c r="L15" s="134"/>
      <c r="M15" s="134"/>
      <c r="O15" s="20" t="s">
        <v>27</v>
      </c>
      <c r="P15" s="128" t="s">
        <v>162</v>
      </c>
      <c r="Q15" s="129"/>
      <c r="R15" s="130"/>
    </row>
    <row r="16" spans="1:18">
      <c r="A16" s="14">
        <v>6</v>
      </c>
      <c r="B16" s="15" t="s">
        <v>183</v>
      </c>
      <c r="C16" s="15" t="s">
        <v>184</v>
      </c>
      <c r="D16" s="15" t="s">
        <v>185</v>
      </c>
      <c r="E16" s="15" t="s">
        <v>164</v>
      </c>
      <c r="F16" s="16" t="s">
        <v>165</v>
      </c>
      <c r="G16" s="132"/>
      <c r="H16" s="132"/>
      <c r="I16" s="132"/>
      <c r="J16" s="147"/>
      <c r="K16" s="148"/>
      <c r="L16" s="134"/>
      <c r="M16" s="134"/>
      <c r="O16" s="20" t="s">
        <v>29</v>
      </c>
      <c r="P16" s="139" t="s">
        <v>230</v>
      </c>
      <c r="Q16" s="140"/>
      <c r="R16" s="141"/>
    </row>
    <row r="17" spans="1:18">
      <c r="A17" s="14">
        <v>7</v>
      </c>
      <c r="B17" s="15" t="s">
        <v>196</v>
      </c>
      <c r="C17" s="15" t="s">
        <v>197</v>
      </c>
      <c r="D17" s="15" t="s">
        <v>198</v>
      </c>
      <c r="E17" s="15" t="s">
        <v>199</v>
      </c>
      <c r="F17" s="16" t="s">
        <v>165</v>
      </c>
      <c r="G17" s="132"/>
      <c r="H17" s="132"/>
      <c r="I17" s="132"/>
      <c r="J17" s="147"/>
      <c r="K17" s="148"/>
      <c r="L17" s="134"/>
      <c r="M17" s="134"/>
      <c r="O17" s="20" t="s">
        <v>28</v>
      </c>
      <c r="P17" s="128" t="s">
        <v>163</v>
      </c>
      <c r="Q17" s="129"/>
      <c r="R17" s="130"/>
    </row>
    <row r="18" spans="1:18">
      <c r="A18" s="14">
        <v>8</v>
      </c>
      <c r="B18" s="15" t="s">
        <v>212</v>
      </c>
      <c r="C18" s="15" t="s">
        <v>213</v>
      </c>
      <c r="D18" s="15" t="s">
        <v>214</v>
      </c>
      <c r="E18" s="15" t="s">
        <v>164</v>
      </c>
      <c r="F18" s="16" t="s">
        <v>165</v>
      </c>
      <c r="G18" s="132"/>
      <c r="H18" s="132"/>
      <c r="I18" s="132"/>
      <c r="J18" s="147"/>
      <c r="K18" s="148"/>
      <c r="L18" s="134"/>
      <c r="M18" s="134"/>
    </row>
    <row r="19" spans="1:18">
      <c r="A19" s="14">
        <v>9</v>
      </c>
      <c r="B19" s="15" t="s">
        <v>210</v>
      </c>
      <c r="C19" s="15" t="s">
        <v>211</v>
      </c>
      <c r="D19" s="15" t="s">
        <v>180</v>
      </c>
      <c r="E19" s="15" t="s">
        <v>167</v>
      </c>
      <c r="F19" s="16" t="s">
        <v>165</v>
      </c>
      <c r="G19" s="132"/>
      <c r="H19" s="132"/>
      <c r="I19" s="132"/>
      <c r="J19" s="147"/>
      <c r="K19" s="148"/>
      <c r="L19" s="134"/>
      <c r="M19" s="134"/>
    </row>
    <row r="20" spans="1:18">
      <c r="A20" s="14">
        <v>10</v>
      </c>
      <c r="B20" s="15" t="s">
        <v>200</v>
      </c>
      <c r="C20" s="15" t="s">
        <v>201</v>
      </c>
      <c r="D20" s="15" t="s">
        <v>202</v>
      </c>
      <c r="E20" s="15" t="s">
        <v>203</v>
      </c>
      <c r="F20" s="16" t="s">
        <v>165</v>
      </c>
      <c r="G20" s="132"/>
      <c r="H20" s="132"/>
      <c r="I20" s="132"/>
      <c r="J20" s="147"/>
      <c r="K20" s="148"/>
      <c r="L20" s="134"/>
      <c r="M20" s="134"/>
    </row>
    <row r="21" spans="1:18">
      <c r="A21" s="14">
        <v>11</v>
      </c>
      <c r="B21" s="15" t="s">
        <v>221</v>
      </c>
      <c r="C21" s="15" t="s">
        <v>222</v>
      </c>
      <c r="D21" s="15" t="s">
        <v>223</v>
      </c>
      <c r="E21" s="15" t="s">
        <v>174</v>
      </c>
      <c r="F21" s="16" t="s">
        <v>165</v>
      </c>
      <c r="G21" s="132"/>
      <c r="H21" s="132"/>
      <c r="I21" s="132"/>
      <c r="J21" s="147"/>
      <c r="K21" s="148"/>
      <c r="L21" s="134"/>
      <c r="M21" s="134"/>
      <c r="P21" s="100" t="s">
        <v>143</v>
      </c>
    </row>
    <row r="22" spans="1:18">
      <c r="A22" s="14">
        <v>12</v>
      </c>
      <c r="B22" s="15" t="s">
        <v>215</v>
      </c>
      <c r="C22" s="15" t="s">
        <v>216</v>
      </c>
      <c r="D22" s="15" t="s">
        <v>217</v>
      </c>
      <c r="E22" s="15" t="s">
        <v>168</v>
      </c>
      <c r="F22" s="16" t="s">
        <v>165</v>
      </c>
      <c r="G22" s="132"/>
      <c r="H22" s="132"/>
      <c r="I22" s="132"/>
      <c r="J22" s="147"/>
      <c r="K22" s="148"/>
      <c r="L22" s="134"/>
      <c r="M22" s="134"/>
      <c r="P22" s="101">
        <v>0</v>
      </c>
      <c r="Q22" s="101">
        <v>5</v>
      </c>
    </row>
    <row r="23" spans="1:18">
      <c r="A23" s="14">
        <v>13</v>
      </c>
      <c r="B23" s="125" t="s">
        <v>186</v>
      </c>
      <c r="C23" s="15" t="s">
        <v>187</v>
      </c>
      <c r="D23" s="15" t="s">
        <v>188</v>
      </c>
      <c r="E23" s="15" t="s">
        <v>169</v>
      </c>
      <c r="F23" s="16" t="s">
        <v>165</v>
      </c>
      <c r="G23" s="132"/>
      <c r="H23" s="132"/>
      <c r="I23" s="132"/>
      <c r="J23" s="147"/>
      <c r="K23" s="148"/>
      <c r="L23" s="134"/>
      <c r="M23" s="134"/>
      <c r="P23" s="102">
        <v>70</v>
      </c>
      <c r="Q23" s="101">
        <v>3</v>
      </c>
    </row>
    <row r="24" spans="1:18">
      <c r="A24" s="14">
        <v>14</v>
      </c>
      <c r="B24" s="125" t="s">
        <v>189</v>
      </c>
      <c r="C24" s="15" t="s">
        <v>190</v>
      </c>
      <c r="D24" s="15" t="s">
        <v>191</v>
      </c>
      <c r="E24" s="15" t="s">
        <v>170</v>
      </c>
      <c r="F24" s="16" t="s">
        <v>165</v>
      </c>
      <c r="G24" s="132"/>
      <c r="H24" s="132"/>
      <c r="I24" s="132"/>
      <c r="J24" s="147"/>
      <c r="K24" s="148"/>
      <c r="L24" s="134"/>
      <c r="M24" s="134"/>
      <c r="P24" s="102">
        <v>73.34</v>
      </c>
      <c r="Q24" s="101">
        <v>2.75</v>
      </c>
    </row>
    <row r="25" spans="1:18">
      <c r="A25" s="14">
        <v>15</v>
      </c>
      <c r="B25" s="15" t="s">
        <v>232</v>
      </c>
      <c r="C25" s="15" t="s">
        <v>181</v>
      </c>
      <c r="D25" s="15" t="s">
        <v>182</v>
      </c>
      <c r="E25" s="15" t="s">
        <v>167</v>
      </c>
      <c r="F25" s="16" t="s">
        <v>165</v>
      </c>
      <c r="G25" s="132"/>
      <c r="H25" s="132"/>
      <c r="I25" s="132"/>
      <c r="J25" s="147"/>
      <c r="K25" s="148"/>
      <c r="L25" s="134"/>
      <c r="M25" s="134"/>
      <c r="P25" s="102">
        <v>76.680000000000007</v>
      </c>
      <c r="Q25" s="101">
        <v>2.5</v>
      </c>
    </row>
    <row r="26" spans="1:18">
      <c r="A26" s="14">
        <v>16</v>
      </c>
      <c r="B26" s="15" t="s">
        <v>218</v>
      </c>
      <c r="C26" s="15" t="s">
        <v>219</v>
      </c>
      <c r="D26" s="15" t="s">
        <v>220</v>
      </c>
      <c r="E26" s="15" t="s">
        <v>168</v>
      </c>
      <c r="F26" s="16" t="s">
        <v>165</v>
      </c>
      <c r="G26" s="132"/>
      <c r="H26" s="132"/>
      <c r="I26" s="132"/>
      <c r="J26" s="147"/>
      <c r="K26" s="148"/>
      <c r="L26" s="134"/>
      <c r="M26" s="134"/>
      <c r="P26" s="102">
        <v>80.02</v>
      </c>
      <c r="Q26" s="101">
        <v>2.25</v>
      </c>
    </row>
    <row r="27" spans="1:18">
      <c r="A27" s="14">
        <v>17</v>
      </c>
      <c r="B27" s="15" t="s">
        <v>204</v>
      </c>
      <c r="C27" s="15" t="s">
        <v>205</v>
      </c>
      <c r="D27" s="15" t="s">
        <v>206</v>
      </c>
      <c r="E27" s="15" t="s">
        <v>167</v>
      </c>
      <c r="F27" s="16" t="s">
        <v>165</v>
      </c>
      <c r="G27" s="132"/>
      <c r="H27" s="132"/>
      <c r="I27" s="132"/>
      <c r="J27" s="147"/>
      <c r="K27" s="148"/>
      <c r="L27" s="134"/>
      <c r="M27" s="134"/>
      <c r="P27" s="102">
        <v>83.36</v>
      </c>
      <c r="Q27" s="101">
        <v>2</v>
      </c>
    </row>
    <row r="28" spans="1:18">
      <c r="A28" s="14">
        <v>18</v>
      </c>
      <c r="B28" s="15" t="s">
        <v>175</v>
      </c>
      <c r="C28" s="15" t="s">
        <v>176</v>
      </c>
      <c r="D28" s="15" t="s">
        <v>177</v>
      </c>
      <c r="E28" s="15" t="s">
        <v>174</v>
      </c>
      <c r="F28" s="16" t="s">
        <v>165</v>
      </c>
      <c r="G28" s="142"/>
      <c r="H28" s="143"/>
      <c r="I28" s="144"/>
      <c r="J28" s="145"/>
      <c r="K28" s="146"/>
      <c r="L28" s="134"/>
      <c r="M28" s="134"/>
      <c r="P28" s="102">
        <v>86.7</v>
      </c>
      <c r="Q28" s="101">
        <v>1.75</v>
      </c>
    </row>
    <row r="29" spans="1:18">
      <c r="A29" s="14">
        <v>19</v>
      </c>
      <c r="B29" s="15" t="s">
        <v>207</v>
      </c>
      <c r="C29" s="15" t="s">
        <v>208</v>
      </c>
      <c r="D29" s="15" t="s">
        <v>209</v>
      </c>
      <c r="E29" s="15" t="s">
        <v>164</v>
      </c>
      <c r="F29" s="16" t="s">
        <v>165</v>
      </c>
      <c r="G29" s="142"/>
      <c r="H29" s="143"/>
      <c r="I29" s="144"/>
      <c r="J29" s="145"/>
      <c r="K29" s="146"/>
      <c r="L29" s="134"/>
      <c r="M29" s="134"/>
      <c r="P29" s="102">
        <v>90.04</v>
      </c>
      <c r="Q29" s="101">
        <v>1.5</v>
      </c>
    </row>
    <row r="30" spans="1:18">
      <c r="A30" s="14">
        <v>20</v>
      </c>
      <c r="B30" s="15" t="s">
        <v>171</v>
      </c>
      <c r="C30" s="15" t="s">
        <v>172</v>
      </c>
      <c r="D30" s="15" t="s">
        <v>173</v>
      </c>
      <c r="E30" s="15" t="s">
        <v>174</v>
      </c>
      <c r="F30" s="16" t="s">
        <v>165</v>
      </c>
      <c r="G30" s="142"/>
      <c r="H30" s="143"/>
      <c r="I30" s="144"/>
      <c r="J30" s="145"/>
      <c r="K30" s="146"/>
      <c r="L30" s="134"/>
      <c r="M30" s="134"/>
      <c r="P30" s="102">
        <v>93.38</v>
      </c>
      <c r="Q30" s="101">
        <v>1.25</v>
      </c>
    </row>
    <row r="31" spans="1:18">
      <c r="A31" s="14">
        <v>21</v>
      </c>
      <c r="B31" s="15" t="s">
        <v>233</v>
      </c>
      <c r="C31" s="17" t="s">
        <v>234</v>
      </c>
      <c r="D31" s="15" t="s">
        <v>235</v>
      </c>
      <c r="E31" s="15" t="s">
        <v>236</v>
      </c>
      <c r="F31" s="16" t="s">
        <v>165</v>
      </c>
      <c r="G31" s="142"/>
      <c r="H31" s="143"/>
      <c r="I31" s="144"/>
      <c r="J31" s="145"/>
      <c r="K31" s="146"/>
      <c r="L31" s="134"/>
      <c r="M31" s="134"/>
      <c r="P31" s="101"/>
      <c r="Q31" s="101"/>
    </row>
    <row r="32" spans="1:18">
      <c r="A32" s="14">
        <v>22</v>
      </c>
      <c r="B32" s="15"/>
      <c r="C32" s="15"/>
      <c r="D32" s="15"/>
      <c r="E32" s="15"/>
      <c r="F32" s="16" t="s">
        <v>165</v>
      </c>
      <c r="G32" s="142"/>
      <c r="H32" s="143"/>
      <c r="I32" s="144"/>
      <c r="J32" s="145"/>
      <c r="K32" s="146"/>
      <c r="L32" s="134"/>
      <c r="M32" s="134"/>
      <c r="P32" s="101">
        <v>96.72</v>
      </c>
      <c r="Q32" s="101">
        <v>1</v>
      </c>
    </row>
    <row r="33" spans="1:13">
      <c r="A33" s="14">
        <v>23</v>
      </c>
      <c r="B33" s="15"/>
      <c r="C33" s="15"/>
      <c r="D33" s="15"/>
      <c r="E33" s="15"/>
      <c r="F33" s="16" t="s">
        <v>165</v>
      </c>
      <c r="G33" s="142"/>
      <c r="H33" s="143"/>
      <c r="I33" s="144"/>
      <c r="J33" s="145"/>
      <c r="K33" s="146"/>
      <c r="L33" s="134"/>
      <c r="M33" s="134"/>
    </row>
    <row r="34" spans="1:13">
      <c r="A34" s="14">
        <v>24</v>
      </c>
      <c r="B34" s="15"/>
      <c r="C34" s="17"/>
      <c r="D34" s="15"/>
      <c r="E34" s="15"/>
      <c r="F34" s="16" t="s">
        <v>165</v>
      </c>
      <c r="G34" s="142"/>
      <c r="H34" s="143"/>
      <c r="I34" s="144"/>
      <c r="J34" s="145"/>
      <c r="K34" s="146"/>
      <c r="L34" s="134"/>
      <c r="M34" s="134"/>
    </row>
    <row r="35" spans="1:13">
      <c r="A35" s="14">
        <v>25</v>
      </c>
      <c r="B35" s="15"/>
      <c r="C35" s="15"/>
      <c r="D35" s="15"/>
      <c r="E35" s="15"/>
      <c r="F35" s="16"/>
      <c r="G35" s="142"/>
      <c r="H35" s="143"/>
      <c r="I35" s="144"/>
      <c r="J35" s="145"/>
      <c r="K35" s="146"/>
      <c r="L35" s="134"/>
      <c r="M35" s="134"/>
    </row>
    <row r="36" spans="1:13">
      <c r="A36" s="14">
        <v>26</v>
      </c>
      <c r="B36" s="15"/>
      <c r="C36" s="17"/>
      <c r="D36" s="15"/>
      <c r="E36" s="15"/>
      <c r="F36" s="16"/>
      <c r="G36" s="142"/>
      <c r="H36" s="143"/>
      <c r="I36" s="144"/>
      <c r="J36" s="145"/>
      <c r="K36" s="146"/>
      <c r="L36" s="134"/>
      <c r="M36" s="134"/>
    </row>
    <row r="37" spans="1:13">
      <c r="A37" s="14">
        <v>27</v>
      </c>
      <c r="B37" s="15"/>
      <c r="C37" s="17"/>
      <c r="D37" s="15"/>
      <c r="E37" s="15"/>
      <c r="F37" s="16"/>
      <c r="G37" s="132"/>
      <c r="H37" s="132"/>
      <c r="I37" s="132"/>
      <c r="J37" s="133"/>
      <c r="K37" s="133"/>
      <c r="L37" s="134"/>
      <c r="M37" s="134"/>
    </row>
    <row r="38" spans="1:13">
      <c r="A38" s="14">
        <v>28</v>
      </c>
      <c r="B38" s="15"/>
      <c r="C38" s="15"/>
      <c r="D38" s="15"/>
      <c r="E38" s="15"/>
      <c r="F38" s="16"/>
      <c r="G38" s="132"/>
      <c r="H38" s="132"/>
      <c r="I38" s="132"/>
      <c r="J38" s="133"/>
      <c r="K38" s="133"/>
      <c r="L38" s="134"/>
      <c r="M38" s="134"/>
    </row>
    <row r="39" spans="1:13">
      <c r="A39" s="14">
        <v>29</v>
      </c>
      <c r="B39" s="15"/>
      <c r="C39" s="15"/>
      <c r="D39" s="15"/>
      <c r="E39" s="15"/>
      <c r="F39" s="16"/>
      <c r="G39" s="132"/>
      <c r="H39" s="132"/>
      <c r="I39" s="132"/>
      <c r="J39" s="133"/>
      <c r="K39" s="133"/>
      <c r="L39" s="134"/>
      <c r="M39" s="134"/>
    </row>
    <row r="40" spans="1:13">
      <c r="A40" s="14">
        <v>30</v>
      </c>
      <c r="B40" s="15"/>
      <c r="C40" s="15"/>
      <c r="D40" s="15"/>
      <c r="E40" s="15"/>
      <c r="F40" s="16"/>
      <c r="G40" s="132"/>
      <c r="H40" s="132"/>
      <c r="I40" s="132"/>
      <c r="J40" s="133"/>
      <c r="K40" s="133"/>
      <c r="L40" s="134"/>
      <c r="M40" s="134"/>
    </row>
    <row r="41" spans="1:13">
      <c r="A41" s="14">
        <v>31</v>
      </c>
      <c r="B41" s="15"/>
      <c r="C41" s="15"/>
      <c r="D41" s="15"/>
      <c r="E41" s="15"/>
      <c r="F41" s="16"/>
      <c r="G41" s="132"/>
      <c r="H41" s="132"/>
      <c r="I41" s="132"/>
      <c r="J41" s="133"/>
      <c r="K41" s="133"/>
      <c r="L41" s="134"/>
      <c r="M41" s="134"/>
    </row>
    <row r="42" spans="1:13">
      <c r="A42" s="14">
        <v>32</v>
      </c>
      <c r="B42" s="15"/>
      <c r="C42" s="15"/>
      <c r="D42" s="15"/>
      <c r="E42" s="15"/>
      <c r="F42" s="16"/>
      <c r="G42" s="132"/>
      <c r="H42" s="132"/>
      <c r="I42" s="132"/>
      <c r="J42" s="133"/>
      <c r="K42" s="133"/>
      <c r="L42" s="134"/>
      <c r="M42" s="134"/>
    </row>
    <row r="43" spans="1:13">
      <c r="A43" s="14">
        <v>33</v>
      </c>
      <c r="B43" s="15"/>
      <c r="C43" s="15"/>
      <c r="D43" s="15"/>
      <c r="E43" s="15"/>
      <c r="F43" s="16"/>
      <c r="G43" s="132"/>
      <c r="H43" s="132"/>
      <c r="I43" s="132"/>
      <c r="J43" s="133"/>
      <c r="K43" s="133"/>
      <c r="L43" s="134"/>
      <c r="M43" s="134"/>
    </row>
    <row r="44" spans="1:13">
      <c r="A44" s="14">
        <v>34</v>
      </c>
      <c r="B44" s="15"/>
      <c r="C44" s="15"/>
      <c r="D44" s="15"/>
      <c r="E44" s="15"/>
      <c r="F44" s="16"/>
      <c r="G44" s="132"/>
      <c r="H44" s="132"/>
      <c r="I44" s="132"/>
      <c r="J44" s="133"/>
      <c r="K44" s="133"/>
      <c r="L44" s="134"/>
      <c r="M44" s="134"/>
    </row>
    <row r="45" spans="1:13">
      <c r="A45" s="14">
        <v>35</v>
      </c>
      <c r="B45" s="15"/>
      <c r="C45" s="15"/>
      <c r="D45" s="15"/>
      <c r="E45" s="15"/>
      <c r="F45" s="16"/>
      <c r="G45" s="132"/>
      <c r="H45" s="132"/>
      <c r="I45" s="132"/>
      <c r="J45" s="133"/>
      <c r="K45" s="133"/>
      <c r="L45" s="134"/>
      <c r="M45" s="134"/>
    </row>
    <row r="46" spans="1:13">
      <c r="A46" s="14">
        <v>36</v>
      </c>
      <c r="B46" s="18"/>
      <c r="C46" s="15"/>
      <c r="D46" s="15"/>
      <c r="E46" s="15"/>
      <c r="F46" s="16"/>
      <c r="G46" s="132"/>
      <c r="H46" s="132"/>
      <c r="I46" s="132"/>
      <c r="J46" s="133"/>
      <c r="K46" s="133"/>
      <c r="L46" s="134"/>
      <c r="M46" s="134"/>
    </row>
    <row r="47" spans="1:13">
      <c r="A47" s="14">
        <v>37</v>
      </c>
      <c r="B47" s="18"/>
      <c r="C47" s="15"/>
      <c r="D47" s="15"/>
      <c r="E47" s="15"/>
      <c r="F47" s="16"/>
      <c r="G47" s="132"/>
      <c r="H47" s="132"/>
      <c r="I47" s="132"/>
      <c r="J47" s="133"/>
      <c r="K47" s="133"/>
      <c r="L47" s="134"/>
      <c r="M47" s="134"/>
    </row>
    <row r="48" spans="1:13">
      <c r="A48" s="14">
        <v>38</v>
      </c>
      <c r="B48" s="15"/>
      <c r="C48" s="15"/>
      <c r="D48" s="15"/>
      <c r="E48" s="15"/>
      <c r="F48" s="16"/>
      <c r="G48" s="132"/>
      <c r="H48" s="132"/>
      <c r="I48" s="132"/>
      <c r="J48" s="133"/>
      <c r="K48" s="133"/>
      <c r="L48" s="134"/>
      <c r="M48" s="134"/>
    </row>
    <row r="49" spans="1:13">
      <c r="A49" s="14">
        <v>39</v>
      </c>
      <c r="B49" s="15"/>
      <c r="C49" s="15"/>
      <c r="D49" s="15"/>
      <c r="E49" s="15"/>
      <c r="F49" s="16"/>
      <c r="G49" s="132"/>
      <c r="H49" s="132"/>
      <c r="I49" s="132"/>
      <c r="J49" s="133"/>
      <c r="K49" s="133"/>
      <c r="L49" s="134"/>
      <c r="M49" s="134"/>
    </row>
    <row r="50" spans="1:13">
      <c r="A50" s="14">
        <v>40</v>
      </c>
      <c r="B50" s="15"/>
      <c r="C50" s="15"/>
      <c r="D50" s="15"/>
      <c r="E50" s="15"/>
      <c r="F50" s="16"/>
      <c r="G50" s="132"/>
      <c r="H50" s="132"/>
      <c r="I50" s="132"/>
      <c r="J50" s="133"/>
      <c r="K50" s="133"/>
      <c r="L50" s="134"/>
      <c r="M50" s="134"/>
    </row>
    <row r="51" spans="1:13">
      <c r="A51" s="14">
        <v>41</v>
      </c>
      <c r="B51" s="15"/>
      <c r="C51" s="15"/>
      <c r="D51" s="15"/>
      <c r="E51" s="15"/>
      <c r="F51" s="16"/>
      <c r="G51" s="132"/>
      <c r="H51" s="132"/>
      <c r="I51" s="132"/>
      <c r="J51" s="133"/>
      <c r="K51" s="133"/>
      <c r="L51" s="134"/>
      <c r="M51" s="134"/>
    </row>
    <row r="52" spans="1:13">
      <c r="A52" s="14">
        <v>42</v>
      </c>
      <c r="B52" s="15"/>
      <c r="C52" s="15"/>
      <c r="D52" s="15"/>
      <c r="E52" s="15"/>
      <c r="F52" s="16"/>
      <c r="G52" s="132"/>
      <c r="H52" s="132"/>
      <c r="I52" s="132"/>
      <c r="J52" s="133"/>
      <c r="K52" s="133"/>
      <c r="L52" s="134"/>
      <c r="M52" s="134"/>
    </row>
    <row r="53" spans="1:13">
      <c r="A53" s="14">
        <v>43</v>
      </c>
      <c r="B53" s="15"/>
      <c r="C53" s="15"/>
      <c r="D53" s="15"/>
      <c r="E53" s="15"/>
      <c r="F53" s="16"/>
      <c r="G53" s="132"/>
      <c r="H53" s="132"/>
      <c r="I53" s="132"/>
      <c r="J53" s="133"/>
      <c r="K53" s="133"/>
      <c r="L53" s="134"/>
      <c r="M53" s="134"/>
    </row>
    <row r="54" spans="1:13">
      <c r="A54" s="14">
        <v>44</v>
      </c>
      <c r="B54" s="15"/>
      <c r="C54" s="15"/>
      <c r="D54" s="15"/>
      <c r="E54" s="15"/>
      <c r="F54" s="16"/>
      <c r="G54" s="132"/>
      <c r="H54" s="132"/>
      <c r="I54" s="132"/>
      <c r="J54" s="133"/>
      <c r="K54" s="133"/>
      <c r="L54" s="134"/>
      <c r="M54" s="134"/>
    </row>
    <row r="55" spans="1:13">
      <c r="A55" s="14">
        <v>45</v>
      </c>
      <c r="B55" s="15"/>
      <c r="C55" s="17"/>
      <c r="D55" s="15"/>
      <c r="E55" s="15"/>
      <c r="F55" s="16"/>
      <c r="G55" s="132"/>
      <c r="H55" s="132"/>
      <c r="I55" s="132"/>
      <c r="J55" s="133"/>
      <c r="K55" s="133"/>
      <c r="L55" s="134"/>
      <c r="M55" s="134"/>
    </row>
    <row r="56" spans="1:13">
      <c r="A56" s="14">
        <v>46</v>
      </c>
      <c r="B56" s="15"/>
      <c r="C56" s="15"/>
      <c r="D56" s="15"/>
      <c r="E56" s="15"/>
      <c r="F56" s="16"/>
      <c r="G56" s="132"/>
      <c r="H56" s="132"/>
      <c r="I56" s="132"/>
      <c r="J56" s="133"/>
      <c r="K56" s="133"/>
      <c r="L56" s="134"/>
      <c r="M56" s="134"/>
    </row>
    <row r="57" spans="1:13">
      <c r="A57" s="14">
        <v>47</v>
      </c>
      <c r="B57" s="90"/>
      <c r="C57" s="90"/>
      <c r="D57" s="90"/>
      <c r="E57" s="90"/>
      <c r="F57" s="16"/>
      <c r="G57" s="132"/>
      <c r="H57" s="132"/>
      <c r="I57" s="132"/>
      <c r="J57" s="133"/>
      <c r="K57" s="133"/>
      <c r="L57" s="134"/>
      <c r="M57" s="134"/>
    </row>
    <row r="58" spans="1:13">
      <c r="A58" s="14">
        <v>48</v>
      </c>
      <c r="B58" s="15"/>
      <c r="C58" s="15"/>
      <c r="D58" s="15"/>
      <c r="E58" s="15"/>
      <c r="F58" s="16"/>
      <c r="G58" s="132"/>
      <c r="H58" s="132"/>
      <c r="I58" s="132"/>
      <c r="J58" s="133"/>
      <c r="K58" s="133"/>
      <c r="L58" s="134"/>
      <c r="M58" s="134"/>
    </row>
    <row r="59" spans="1:13">
      <c r="A59" s="14">
        <v>49</v>
      </c>
      <c r="B59" s="90"/>
      <c r="C59" s="90"/>
      <c r="D59" s="90"/>
      <c r="E59" s="90"/>
      <c r="F59" s="16"/>
      <c r="G59" s="132"/>
      <c r="H59" s="132"/>
      <c r="I59" s="132"/>
      <c r="J59" s="133"/>
      <c r="K59" s="133"/>
      <c r="L59" s="134"/>
      <c r="M59" s="134"/>
    </row>
    <row r="60" spans="1:13">
      <c r="A60" s="14">
        <v>50</v>
      </c>
      <c r="B60" s="90"/>
      <c r="C60" s="90"/>
      <c r="D60" s="90"/>
      <c r="E60" s="90"/>
      <c r="F60" s="16"/>
      <c r="G60" s="132"/>
      <c r="H60" s="132"/>
      <c r="I60" s="132"/>
      <c r="J60" s="133"/>
      <c r="K60" s="133"/>
      <c r="L60" s="134"/>
      <c r="M60" s="134"/>
    </row>
    <row r="61" spans="1:13">
      <c r="A61" s="14">
        <v>51</v>
      </c>
      <c r="B61" s="15"/>
      <c r="C61" s="15"/>
      <c r="D61" s="15"/>
      <c r="E61" s="15"/>
      <c r="F61" s="16"/>
      <c r="G61" s="132"/>
      <c r="H61" s="132"/>
      <c r="I61" s="132"/>
      <c r="J61" s="133"/>
      <c r="K61" s="133"/>
      <c r="L61" s="134"/>
      <c r="M61" s="134"/>
    </row>
    <row r="62" spans="1:13">
      <c r="A62" s="14">
        <v>52</v>
      </c>
      <c r="B62" s="15"/>
      <c r="C62" s="15"/>
      <c r="D62" s="15"/>
      <c r="E62" s="15"/>
      <c r="F62" s="16"/>
      <c r="G62" s="132"/>
      <c r="H62" s="132"/>
      <c r="I62" s="132"/>
      <c r="J62" s="133"/>
      <c r="K62" s="133"/>
      <c r="L62" s="134"/>
      <c r="M62" s="134"/>
    </row>
    <row r="63" spans="1:13">
      <c r="A63" s="14">
        <v>53</v>
      </c>
      <c r="B63" s="15"/>
      <c r="C63" s="15"/>
      <c r="D63" s="15"/>
      <c r="E63" s="15"/>
      <c r="F63" s="16"/>
      <c r="G63" s="132"/>
      <c r="H63" s="132"/>
      <c r="I63" s="132"/>
      <c r="J63" s="133"/>
      <c r="K63" s="133"/>
      <c r="L63" s="134"/>
      <c r="M63" s="134"/>
    </row>
    <row r="64" spans="1:13">
      <c r="A64" s="14">
        <v>54</v>
      </c>
      <c r="B64" s="15"/>
      <c r="C64" s="17"/>
      <c r="D64" s="15"/>
      <c r="E64" s="15"/>
      <c r="F64" s="16"/>
      <c r="G64" s="132"/>
      <c r="H64" s="132"/>
      <c r="I64" s="132"/>
      <c r="J64" s="133"/>
      <c r="K64" s="133"/>
      <c r="L64" s="134"/>
      <c r="M64" s="134"/>
    </row>
    <row r="65" spans="1:13">
      <c r="A65" s="14">
        <v>55</v>
      </c>
      <c r="B65" s="15"/>
      <c r="C65" s="15"/>
      <c r="D65" s="15"/>
      <c r="E65" s="15"/>
      <c r="F65" s="16"/>
      <c r="G65" s="132"/>
      <c r="H65" s="132"/>
      <c r="I65" s="132"/>
      <c r="J65" s="133"/>
      <c r="K65" s="133"/>
      <c r="L65" s="134"/>
      <c r="M65" s="134"/>
    </row>
    <row r="66" spans="1:13">
      <c r="A66" s="14">
        <v>56</v>
      </c>
      <c r="B66" s="15"/>
      <c r="C66" s="15"/>
      <c r="D66" s="15"/>
      <c r="E66" s="15"/>
      <c r="F66" s="16"/>
      <c r="G66" s="132"/>
      <c r="H66" s="132"/>
      <c r="I66" s="132"/>
      <c r="J66" s="133"/>
      <c r="K66" s="133"/>
      <c r="L66" s="134"/>
      <c r="M66" s="134"/>
    </row>
    <row r="67" spans="1:13">
      <c r="A67" s="14">
        <v>57</v>
      </c>
      <c r="B67" s="15"/>
      <c r="C67" s="15"/>
      <c r="D67" s="15"/>
      <c r="E67" s="90"/>
      <c r="F67" s="16"/>
      <c r="G67" s="132"/>
      <c r="H67" s="132"/>
      <c r="I67" s="132"/>
      <c r="J67" s="133"/>
      <c r="K67" s="133"/>
      <c r="L67" s="134"/>
      <c r="M67" s="134"/>
    </row>
    <row r="68" spans="1:13">
      <c r="A68" s="14">
        <v>58</v>
      </c>
      <c r="B68" s="15"/>
      <c r="C68" s="15"/>
      <c r="D68" s="15"/>
      <c r="E68" s="15"/>
      <c r="F68" s="16"/>
      <c r="G68" s="132"/>
      <c r="H68" s="132"/>
      <c r="I68" s="132"/>
      <c r="J68" s="133"/>
      <c r="K68" s="133"/>
      <c r="L68" s="134"/>
      <c r="M68" s="134"/>
    </row>
    <row r="69" spans="1:13">
      <c r="A69" s="14">
        <v>59</v>
      </c>
      <c r="B69" s="15"/>
      <c r="C69" s="15"/>
      <c r="D69" s="15"/>
      <c r="E69" s="15"/>
      <c r="F69" s="16"/>
      <c r="G69" s="132"/>
      <c r="H69" s="132"/>
      <c r="I69" s="132"/>
      <c r="J69" s="133"/>
      <c r="K69" s="133"/>
      <c r="L69" s="134"/>
      <c r="M69" s="134"/>
    </row>
    <row r="70" spans="1:13">
      <c r="A70" s="14">
        <v>60</v>
      </c>
      <c r="B70" s="15"/>
      <c r="C70" s="15"/>
      <c r="D70" s="15"/>
      <c r="E70" s="15"/>
      <c r="F70" s="16"/>
      <c r="G70" s="132"/>
      <c r="H70" s="132"/>
      <c r="I70" s="132"/>
      <c r="J70" s="133"/>
      <c r="K70" s="133"/>
      <c r="L70" s="134"/>
      <c r="M70" s="134"/>
    </row>
    <row r="71" spans="1:13">
      <c r="A71" s="14">
        <v>61</v>
      </c>
      <c r="B71" s="90"/>
      <c r="C71" s="90"/>
      <c r="D71" s="90"/>
      <c r="E71" s="90"/>
      <c r="F71" s="16"/>
      <c r="G71" s="132"/>
      <c r="H71" s="132"/>
      <c r="I71" s="132"/>
      <c r="J71" s="133"/>
      <c r="K71" s="133"/>
      <c r="L71" s="134"/>
      <c r="M71" s="134"/>
    </row>
  </sheetData>
  <sheetProtection sheet="1" objects="1" scenarios="1"/>
  <sortState ref="B11:E33">
    <sortCondition ref="C11:C33"/>
  </sortState>
  <mergeCells count="213">
    <mergeCell ref="A6:B6"/>
    <mergeCell ref="C6:D6"/>
    <mergeCell ref="E6:F6"/>
    <mergeCell ref="J6:K6"/>
    <mergeCell ref="L6:M6"/>
    <mergeCell ref="A7:B7"/>
    <mergeCell ref="E7:F7"/>
    <mergeCell ref="J7:K7"/>
    <mergeCell ref="L7:M7"/>
    <mergeCell ref="A8:B8"/>
    <mergeCell ref="E8:F8"/>
    <mergeCell ref="J8:K8"/>
    <mergeCell ref="L8:M8"/>
    <mergeCell ref="A9:A10"/>
    <mergeCell ref="B9:B10"/>
    <mergeCell ref="C9:E9"/>
    <mergeCell ref="F9:F10"/>
    <mergeCell ref="G9:I10"/>
    <mergeCell ref="J9:K10"/>
    <mergeCell ref="G13:I13"/>
    <mergeCell ref="J13:K13"/>
    <mergeCell ref="L13:M13"/>
    <mergeCell ref="G14:I14"/>
    <mergeCell ref="J14:K14"/>
    <mergeCell ref="L14:M14"/>
    <mergeCell ref="L9:M10"/>
    <mergeCell ref="G11:I11"/>
    <mergeCell ref="J11:K11"/>
    <mergeCell ref="L11:M11"/>
    <mergeCell ref="G12:I12"/>
    <mergeCell ref="J12:K12"/>
    <mergeCell ref="L12:M12"/>
    <mergeCell ref="G17:I17"/>
    <mergeCell ref="J17:K17"/>
    <mergeCell ref="L17:M17"/>
    <mergeCell ref="G18:I18"/>
    <mergeCell ref="J18:K18"/>
    <mergeCell ref="L18:M18"/>
    <mergeCell ref="G15:I15"/>
    <mergeCell ref="J15:K15"/>
    <mergeCell ref="L15:M15"/>
    <mergeCell ref="G16:I16"/>
    <mergeCell ref="J16:K16"/>
    <mergeCell ref="L16:M16"/>
    <mergeCell ref="G21:I21"/>
    <mergeCell ref="J21:K21"/>
    <mergeCell ref="L21:M21"/>
    <mergeCell ref="G22:I22"/>
    <mergeCell ref="J22:K22"/>
    <mergeCell ref="L22:M22"/>
    <mergeCell ref="G19:I19"/>
    <mergeCell ref="J19:K19"/>
    <mergeCell ref="L19:M19"/>
    <mergeCell ref="G20:I20"/>
    <mergeCell ref="J20:K20"/>
    <mergeCell ref="L20:M20"/>
    <mergeCell ref="G25:I25"/>
    <mergeCell ref="J25:K25"/>
    <mergeCell ref="L25:M25"/>
    <mergeCell ref="G26:I26"/>
    <mergeCell ref="J26:K26"/>
    <mergeCell ref="L26:M26"/>
    <mergeCell ref="G23:I23"/>
    <mergeCell ref="J23:K23"/>
    <mergeCell ref="L23:M23"/>
    <mergeCell ref="G24:I24"/>
    <mergeCell ref="J24:K24"/>
    <mergeCell ref="L24:M24"/>
    <mergeCell ref="G29:I29"/>
    <mergeCell ref="J29:K29"/>
    <mergeCell ref="L29:M29"/>
    <mergeCell ref="G30:I30"/>
    <mergeCell ref="J30:K30"/>
    <mergeCell ref="L30:M30"/>
    <mergeCell ref="G27:I27"/>
    <mergeCell ref="J27:K27"/>
    <mergeCell ref="L27:M27"/>
    <mergeCell ref="G28:I28"/>
    <mergeCell ref="J28:K28"/>
    <mergeCell ref="L28:M28"/>
    <mergeCell ref="G33:I33"/>
    <mergeCell ref="J33:K33"/>
    <mergeCell ref="L33:M33"/>
    <mergeCell ref="G34:I34"/>
    <mergeCell ref="J34:K34"/>
    <mergeCell ref="L34:M34"/>
    <mergeCell ref="G31:I31"/>
    <mergeCell ref="J31:K31"/>
    <mergeCell ref="L31:M31"/>
    <mergeCell ref="G32:I32"/>
    <mergeCell ref="J32:K32"/>
    <mergeCell ref="L32:M32"/>
    <mergeCell ref="G37:I37"/>
    <mergeCell ref="J37:K37"/>
    <mergeCell ref="L37:M37"/>
    <mergeCell ref="G38:I38"/>
    <mergeCell ref="J38:K38"/>
    <mergeCell ref="L38:M38"/>
    <mergeCell ref="G35:I35"/>
    <mergeCell ref="J35:K35"/>
    <mergeCell ref="L35:M35"/>
    <mergeCell ref="G36:I36"/>
    <mergeCell ref="J36:K36"/>
    <mergeCell ref="L36:M36"/>
    <mergeCell ref="G41:I41"/>
    <mergeCell ref="J41:K41"/>
    <mergeCell ref="L41:M41"/>
    <mergeCell ref="G42:I42"/>
    <mergeCell ref="J42:K42"/>
    <mergeCell ref="L42:M42"/>
    <mergeCell ref="G39:I39"/>
    <mergeCell ref="J39:K39"/>
    <mergeCell ref="L39:M39"/>
    <mergeCell ref="G40:I40"/>
    <mergeCell ref="J40:K40"/>
    <mergeCell ref="L40:M40"/>
    <mergeCell ref="G45:I45"/>
    <mergeCell ref="J45:K45"/>
    <mergeCell ref="L45:M45"/>
    <mergeCell ref="G46:I46"/>
    <mergeCell ref="J46:K46"/>
    <mergeCell ref="L46:M46"/>
    <mergeCell ref="G43:I43"/>
    <mergeCell ref="J43:K43"/>
    <mergeCell ref="L43:M43"/>
    <mergeCell ref="G44:I44"/>
    <mergeCell ref="J44:K44"/>
    <mergeCell ref="L44:M44"/>
    <mergeCell ref="G49:I49"/>
    <mergeCell ref="J49:K49"/>
    <mergeCell ref="L49:M49"/>
    <mergeCell ref="G50:I50"/>
    <mergeCell ref="J50:K50"/>
    <mergeCell ref="L50:M50"/>
    <mergeCell ref="G47:I47"/>
    <mergeCell ref="J47:K47"/>
    <mergeCell ref="L47:M47"/>
    <mergeCell ref="G48:I48"/>
    <mergeCell ref="J48:K48"/>
    <mergeCell ref="L48:M48"/>
    <mergeCell ref="G53:I53"/>
    <mergeCell ref="J53:K53"/>
    <mergeCell ref="L53:M53"/>
    <mergeCell ref="G54:I54"/>
    <mergeCell ref="J54:K54"/>
    <mergeCell ref="L54:M54"/>
    <mergeCell ref="G51:I51"/>
    <mergeCell ref="J51:K51"/>
    <mergeCell ref="L51:M51"/>
    <mergeCell ref="G52:I52"/>
    <mergeCell ref="J52:K52"/>
    <mergeCell ref="L52:M52"/>
    <mergeCell ref="G57:I57"/>
    <mergeCell ref="J57:K57"/>
    <mergeCell ref="L57:M57"/>
    <mergeCell ref="G58:I58"/>
    <mergeCell ref="J58:K58"/>
    <mergeCell ref="L58:M58"/>
    <mergeCell ref="G55:I55"/>
    <mergeCell ref="J55:K55"/>
    <mergeCell ref="L55:M55"/>
    <mergeCell ref="G56:I56"/>
    <mergeCell ref="J56:K56"/>
    <mergeCell ref="L56:M56"/>
    <mergeCell ref="G61:I61"/>
    <mergeCell ref="J61:K61"/>
    <mergeCell ref="L61:M61"/>
    <mergeCell ref="G62:I62"/>
    <mergeCell ref="J62:K62"/>
    <mergeCell ref="L62:M62"/>
    <mergeCell ref="G59:I59"/>
    <mergeCell ref="J59:K59"/>
    <mergeCell ref="L59:M59"/>
    <mergeCell ref="G60:I60"/>
    <mergeCell ref="J60:K60"/>
    <mergeCell ref="L60:M60"/>
    <mergeCell ref="L68:M68"/>
    <mergeCell ref="G65:I65"/>
    <mergeCell ref="J65:K65"/>
    <mergeCell ref="L65:M65"/>
    <mergeCell ref="G66:I66"/>
    <mergeCell ref="J66:K66"/>
    <mergeCell ref="L66:M66"/>
    <mergeCell ref="G63:I63"/>
    <mergeCell ref="J63:K63"/>
    <mergeCell ref="L63:M63"/>
    <mergeCell ref="G64:I64"/>
    <mergeCell ref="J64:K64"/>
    <mergeCell ref="L64:M64"/>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s>
  <conditionalFormatting sqref="B23:B71">
    <cfRule type="cellIs" dxfId="46" priority="51" stopIfTrue="1" operator="equal">
      <formula>0</formula>
    </cfRule>
  </conditionalFormatting>
  <conditionalFormatting sqref="B22:B71">
    <cfRule type="cellIs" dxfId="45" priority="52" operator="equal">
      <formula>0</formula>
    </cfRule>
  </conditionalFormatting>
  <conditionalFormatting sqref="C22:C71">
    <cfRule type="cellIs" dxfId="44" priority="50" operator="equal">
      <formula>0</formula>
    </cfRule>
  </conditionalFormatting>
  <conditionalFormatting sqref="C22:C71">
    <cfRule type="cellIs" dxfId="43" priority="49" stopIfTrue="1" operator="equal">
      <formula>0</formula>
    </cfRule>
  </conditionalFormatting>
  <conditionalFormatting sqref="D22:D71">
    <cfRule type="cellIs" dxfId="42" priority="48" operator="equal">
      <formula>0</formula>
    </cfRule>
  </conditionalFormatting>
  <conditionalFormatting sqref="D22:D71">
    <cfRule type="cellIs" dxfId="41" priority="47" stopIfTrue="1" operator="equal">
      <formula>0</formula>
    </cfRule>
  </conditionalFormatting>
  <conditionalFormatting sqref="E22:E71">
    <cfRule type="cellIs" dxfId="40" priority="46" operator="equal">
      <formula>0</formula>
    </cfRule>
  </conditionalFormatting>
  <conditionalFormatting sqref="E22:E71">
    <cfRule type="cellIs" dxfId="39" priority="45" stopIfTrue="1" operator="equal">
      <formula>0</formula>
    </cfRule>
  </conditionalFormatting>
  <conditionalFormatting sqref="B11:B27">
    <cfRule type="cellIs" dxfId="38" priority="35" stopIfTrue="1" operator="equal">
      <formula>0</formula>
    </cfRule>
  </conditionalFormatting>
  <conditionalFormatting sqref="B11:B27">
    <cfRule type="cellIs" dxfId="37" priority="36" operator="equal">
      <formula>0</formula>
    </cfRule>
  </conditionalFormatting>
  <conditionalFormatting sqref="C11:C28">
    <cfRule type="cellIs" dxfId="36" priority="34" operator="equal">
      <formula>0</formula>
    </cfRule>
  </conditionalFormatting>
  <conditionalFormatting sqref="C11:C28">
    <cfRule type="cellIs" dxfId="35" priority="33" stopIfTrue="1" operator="equal">
      <formula>0</formula>
    </cfRule>
  </conditionalFormatting>
  <conditionalFormatting sqref="D11:D28">
    <cfRule type="cellIs" dxfId="34" priority="32" operator="equal">
      <formula>0</formula>
    </cfRule>
  </conditionalFormatting>
  <conditionalFormatting sqref="D11:D28">
    <cfRule type="cellIs" dxfId="33" priority="31" stopIfTrue="1" operator="equal">
      <formula>0</formula>
    </cfRule>
  </conditionalFormatting>
  <conditionalFormatting sqref="E11:E28">
    <cfRule type="cellIs" dxfId="32" priority="30" operator="equal">
      <formula>0</formula>
    </cfRule>
  </conditionalFormatting>
  <conditionalFormatting sqref="E11:E28">
    <cfRule type="cellIs" dxfId="31" priority="29" stopIfTrue="1" operator="equal">
      <formula>0</formula>
    </cfRule>
  </conditionalFormatting>
  <conditionalFormatting sqref="B11:E36">
    <cfRule type="cellIs" dxfId="30" priority="28" stopIfTrue="1" operator="equal">
      <formula>0</formula>
    </cfRule>
  </conditionalFormatting>
  <conditionalFormatting sqref="B11:E36">
    <cfRule type="cellIs" dxfId="29" priority="27" operator="equal">
      <formula>0</formula>
    </cfRule>
  </conditionalFormatting>
  <conditionalFormatting sqref="B11:E36">
    <cfRule type="cellIs" dxfId="28" priority="26" stopIfTrue="1" operator="equal">
      <formula>0</formula>
    </cfRule>
  </conditionalFormatting>
  <conditionalFormatting sqref="B11:E36">
    <cfRule type="cellIs" dxfId="27" priority="25" operator="equal">
      <formula>0</formula>
    </cfRule>
  </conditionalFormatting>
  <conditionalFormatting sqref="B11:E36">
    <cfRule type="cellIs" dxfId="26" priority="24" stopIfTrue="1" operator="equal">
      <formula>0</formula>
    </cfRule>
  </conditionalFormatting>
  <conditionalFormatting sqref="B11:E36">
    <cfRule type="cellIs" dxfId="25" priority="23" operator="equal">
      <formula>0</formula>
    </cfRule>
  </conditionalFormatting>
  <conditionalFormatting sqref="B24:B31">
    <cfRule type="cellIs" dxfId="24" priority="22" stopIfTrue="1" operator="equal">
      <formula>0</formula>
    </cfRule>
  </conditionalFormatting>
  <conditionalFormatting sqref="B23:B31">
    <cfRule type="cellIs" dxfId="23" priority="21" operator="equal">
      <formula>0</formula>
    </cfRule>
  </conditionalFormatting>
  <conditionalFormatting sqref="C23:C31">
    <cfRule type="cellIs" dxfId="22" priority="20" operator="equal">
      <formula>0</formula>
    </cfRule>
  </conditionalFormatting>
  <conditionalFormatting sqref="C23:C31">
    <cfRule type="cellIs" dxfId="21" priority="19" stopIfTrue="1" operator="equal">
      <formula>0</formula>
    </cfRule>
  </conditionalFormatting>
  <conditionalFormatting sqref="D23:D31">
    <cfRule type="cellIs" dxfId="20" priority="18" operator="equal">
      <formula>0</formula>
    </cfRule>
  </conditionalFormatting>
  <conditionalFormatting sqref="D23:D31">
    <cfRule type="cellIs" dxfId="19" priority="17" stopIfTrue="1" operator="equal">
      <formula>0</formula>
    </cfRule>
  </conditionalFormatting>
  <conditionalFormatting sqref="E23:E31">
    <cfRule type="cellIs" dxfId="18" priority="16" operator="equal">
      <formula>0</formula>
    </cfRule>
  </conditionalFormatting>
  <conditionalFormatting sqref="E23:E31">
    <cfRule type="cellIs" dxfId="17" priority="15" stopIfTrue="1" operator="equal">
      <formula>0</formula>
    </cfRule>
  </conditionalFormatting>
  <conditionalFormatting sqref="B11:B28">
    <cfRule type="cellIs" dxfId="16" priority="14" stopIfTrue="1" operator="equal">
      <formula>0</formula>
    </cfRule>
  </conditionalFormatting>
  <conditionalFormatting sqref="B11:B28">
    <cfRule type="cellIs" dxfId="15" priority="13" operator="equal">
      <formula>0</formula>
    </cfRule>
  </conditionalFormatting>
  <conditionalFormatting sqref="C11:C29">
    <cfRule type="cellIs" dxfId="14" priority="12" operator="equal">
      <formula>0</formula>
    </cfRule>
  </conditionalFormatting>
  <conditionalFormatting sqref="C11:C29">
    <cfRule type="cellIs" dxfId="13" priority="11" stopIfTrue="1" operator="equal">
      <formula>0</formula>
    </cfRule>
  </conditionalFormatting>
  <conditionalFormatting sqref="D11:D29">
    <cfRule type="cellIs" dxfId="12" priority="10" operator="equal">
      <formula>0</formula>
    </cfRule>
  </conditionalFormatting>
  <conditionalFormatting sqref="D11:D29">
    <cfRule type="cellIs" dxfId="11" priority="9" stopIfTrue="1" operator="equal">
      <formula>0</formula>
    </cfRule>
  </conditionalFormatting>
  <conditionalFormatting sqref="E11:E29">
    <cfRule type="cellIs" dxfId="10" priority="8" operator="equal">
      <formula>0</formula>
    </cfRule>
  </conditionalFormatting>
  <conditionalFormatting sqref="E11:E29">
    <cfRule type="cellIs" dxfId="9" priority="7" stopIfTrue="1" operator="equal">
      <formula>0</formula>
    </cfRule>
  </conditionalFormatting>
  <conditionalFormatting sqref="B11:E31">
    <cfRule type="cellIs" dxfId="8" priority="6" stopIfTrue="1" operator="equal">
      <formula>0</formula>
    </cfRule>
  </conditionalFormatting>
  <conditionalFormatting sqref="B11:E31">
    <cfRule type="cellIs" dxfId="7" priority="5" operator="equal">
      <formula>0</formula>
    </cfRule>
  </conditionalFormatting>
  <conditionalFormatting sqref="B11:E31">
    <cfRule type="cellIs" dxfId="6" priority="4" stopIfTrue="1" operator="equal">
      <formula>0</formula>
    </cfRule>
  </conditionalFormatting>
  <conditionalFormatting sqref="B11:E31">
    <cfRule type="cellIs" dxfId="5" priority="3" operator="equal">
      <formula>0</formula>
    </cfRule>
  </conditionalFormatting>
  <conditionalFormatting sqref="B11:E31">
    <cfRule type="cellIs" dxfId="4" priority="2" stopIfTrue="1" operator="equal">
      <formula>0</formula>
    </cfRule>
  </conditionalFormatting>
  <conditionalFormatting sqref="B11:E31">
    <cfRule type="cellIs" dxfId="3" priority="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8" workbookViewId="0">
      <pane xSplit="3" topLeftCell="BV1" activePane="topRight" state="frozen"/>
      <selection pane="topRight" activeCell="BV29" sqref="BV29"/>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35" t="s">
        <v>89</v>
      </c>
      <c r="B2" s="135"/>
      <c r="C2" s="135"/>
      <c r="D2" s="135"/>
      <c r="E2" s="135"/>
      <c r="F2" s="135"/>
      <c r="G2" s="135"/>
      <c r="H2" s="135"/>
      <c r="I2" s="135"/>
      <c r="J2" s="135"/>
      <c r="K2" s="135"/>
      <c r="L2" s="135"/>
      <c r="M2" s="135"/>
      <c r="N2" s="135"/>
      <c r="O2" s="135"/>
      <c r="P2" s="135"/>
      <c r="Q2" s="135"/>
      <c r="R2" s="135"/>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row>
    <row r="3" spans="1:99" ht="15" customHeight="1">
      <c r="A3" s="135"/>
      <c r="B3" s="135"/>
      <c r="C3" s="135"/>
      <c r="D3" s="135"/>
      <c r="E3" s="135"/>
      <c r="F3" s="135"/>
      <c r="G3" s="135"/>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row>
    <row r="4" spans="1:99" ht="15.75" thickBot="1"/>
    <row r="5" spans="1:99" ht="15.75" customHeight="1" thickBot="1">
      <c r="A5" s="202" t="s">
        <v>30</v>
      </c>
      <c r="B5" s="205" t="s">
        <v>31</v>
      </c>
      <c r="C5" s="205" t="s">
        <v>32</v>
      </c>
      <c r="D5" s="206" t="s">
        <v>33</v>
      </c>
      <c r="E5" s="207"/>
      <c r="F5" s="207"/>
      <c r="G5" s="207"/>
      <c r="H5" s="207"/>
      <c r="I5" s="207"/>
      <c r="J5" s="207"/>
      <c r="K5" s="207"/>
      <c r="L5" s="207"/>
      <c r="M5" s="207"/>
      <c r="N5" s="207"/>
      <c r="O5" s="207"/>
      <c r="P5" s="207"/>
      <c r="Q5" s="207"/>
      <c r="R5" s="207"/>
      <c r="S5" s="207"/>
      <c r="T5" s="207"/>
      <c r="U5" s="207"/>
      <c r="V5" s="207"/>
      <c r="W5" s="207"/>
      <c r="X5" s="207"/>
      <c r="Y5" s="207"/>
      <c r="Z5" s="207"/>
      <c r="AA5" s="207"/>
      <c r="AB5" s="207"/>
      <c r="AC5" s="207"/>
      <c r="AD5" s="207"/>
      <c r="AE5" s="207"/>
      <c r="AF5" s="207"/>
      <c r="AG5" s="207"/>
      <c r="AH5" s="207"/>
      <c r="AI5" s="207"/>
      <c r="AJ5" s="207"/>
      <c r="AK5" s="207"/>
      <c r="AL5" s="207"/>
      <c r="AM5" s="207"/>
      <c r="AN5" s="207"/>
      <c r="AO5" s="207"/>
      <c r="AP5" s="207"/>
      <c r="AQ5" s="207"/>
      <c r="AR5" s="207"/>
      <c r="AS5" s="207"/>
      <c r="AT5" s="207"/>
      <c r="AU5" s="207"/>
      <c r="AV5" s="207"/>
      <c r="AW5" s="207"/>
      <c r="AX5" s="207"/>
      <c r="AY5" s="207"/>
      <c r="AZ5" s="207"/>
      <c r="BA5" s="207"/>
      <c r="BB5" s="207"/>
      <c r="BC5" s="207"/>
      <c r="BD5" s="208"/>
      <c r="BE5" s="209" t="s">
        <v>34</v>
      </c>
      <c r="BF5" s="210"/>
      <c r="BG5" s="210"/>
      <c r="BH5" s="210"/>
      <c r="BI5" s="210"/>
      <c r="BJ5" s="210"/>
      <c r="BK5" s="210"/>
      <c r="BL5" s="210"/>
      <c r="BM5" s="210"/>
      <c r="BN5" s="210"/>
      <c r="BO5" s="210"/>
      <c r="BP5" s="210"/>
      <c r="BQ5" s="210"/>
      <c r="BR5" s="210"/>
      <c r="BS5" s="210"/>
      <c r="BT5" s="210"/>
      <c r="BU5" s="210"/>
      <c r="BV5" s="210"/>
      <c r="BW5" s="210"/>
      <c r="BX5" s="210"/>
      <c r="BY5" s="210"/>
      <c r="BZ5" s="210"/>
      <c r="CA5" s="210"/>
      <c r="CB5" s="210"/>
      <c r="CC5" s="210"/>
      <c r="CD5" s="210"/>
      <c r="CE5" s="210"/>
      <c r="CF5" s="210"/>
      <c r="CG5" s="210"/>
      <c r="CH5" s="210"/>
      <c r="CI5" s="210"/>
      <c r="CJ5" s="210"/>
      <c r="CK5" s="210"/>
      <c r="CL5" s="210"/>
      <c r="CM5" s="210"/>
      <c r="CN5" s="210"/>
      <c r="CO5" s="210"/>
      <c r="CP5" s="210"/>
      <c r="CQ5" s="210"/>
      <c r="CR5" s="211"/>
      <c r="CS5" s="198" t="s">
        <v>35</v>
      </c>
      <c r="CT5" s="199"/>
      <c r="CU5" s="200"/>
    </row>
    <row r="6" spans="1:99" ht="15.75" customHeight="1" thickBot="1">
      <c r="A6" s="203"/>
      <c r="B6" s="205"/>
      <c r="C6" s="205"/>
      <c r="D6" s="181" t="s">
        <v>36</v>
      </c>
      <c r="E6" s="182"/>
      <c r="F6" s="182"/>
      <c r="G6" s="182"/>
      <c r="H6" s="182"/>
      <c r="I6" s="182"/>
      <c r="J6" s="184" t="s">
        <v>140</v>
      </c>
      <c r="K6" s="184"/>
      <c r="L6" s="184"/>
      <c r="M6" s="184"/>
      <c r="N6" s="184"/>
      <c r="O6" s="184"/>
      <c r="P6" s="184"/>
      <c r="Q6" s="184"/>
      <c r="R6" s="184"/>
      <c r="S6" s="184"/>
      <c r="T6" s="184"/>
      <c r="U6" s="184"/>
      <c r="V6" s="184"/>
      <c r="W6" s="184"/>
      <c r="X6" s="184"/>
      <c r="Y6" s="184"/>
      <c r="Z6" s="184"/>
      <c r="AA6" s="184"/>
      <c r="AB6" s="184"/>
      <c r="AC6" s="184"/>
      <c r="AD6" s="184"/>
      <c r="AE6" s="184"/>
      <c r="AF6" s="184"/>
      <c r="AG6" s="184"/>
      <c r="AH6" s="184"/>
      <c r="AI6" s="184"/>
      <c r="AJ6" s="184"/>
      <c r="AK6" s="184"/>
      <c r="AL6" s="184"/>
      <c r="AM6" s="184"/>
      <c r="AN6" s="184"/>
      <c r="AO6" s="184" t="s">
        <v>141</v>
      </c>
      <c r="AP6" s="184"/>
      <c r="AQ6" s="184"/>
      <c r="AR6" s="184"/>
      <c r="AS6" s="184" t="s">
        <v>37</v>
      </c>
      <c r="AT6" s="184"/>
      <c r="AU6" s="184"/>
      <c r="AV6" s="184" t="s">
        <v>38</v>
      </c>
      <c r="AW6" s="184"/>
      <c r="AX6" s="184"/>
      <c r="AY6" s="184"/>
      <c r="AZ6" s="184"/>
      <c r="BA6" s="184"/>
      <c r="BB6" s="184"/>
      <c r="BC6" s="191" t="s">
        <v>39</v>
      </c>
      <c r="BD6" s="192"/>
      <c r="BE6" s="193" t="s">
        <v>102</v>
      </c>
      <c r="BF6" s="194"/>
      <c r="BG6" s="194"/>
      <c r="BH6" s="194"/>
      <c r="BI6" s="194"/>
      <c r="BJ6" s="194"/>
      <c r="BK6" s="195"/>
      <c r="BL6" s="196" t="s">
        <v>103</v>
      </c>
      <c r="BM6" s="194"/>
      <c r="BN6" s="194"/>
      <c r="BO6" s="194"/>
      <c r="BP6" s="194"/>
      <c r="BQ6" s="194"/>
      <c r="BR6" s="194"/>
      <c r="BS6" s="194"/>
      <c r="BT6" s="194"/>
      <c r="BU6" s="194"/>
      <c r="BV6" s="194"/>
      <c r="BW6" s="194"/>
      <c r="BX6" s="194"/>
      <c r="BY6" s="194"/>
      <c r="BZ6" s="194"/>
      <c r="CA6" s="194"/>
      <c r="CB6" s="194"/>
      <c r="CC6" s="194"/>
      <c r="CD6" s="194"/>
      <c r="CE6" s="194"/>
      <c r="CF6" s="194"/>
      <c r="CG6" s="194"/>
      <c r="CH6" s="194"/>
      <c r="CI6" s="194"/>
      <c r="CJ6" s="194"/>
      <c r="CK6" s="194"/>
      <c r="CL6" s="194"/>
      <c r="CM6" s="194"/>
      <c r="CN6" s="194"/>
      <c r="CO6" s="194"/>
      <c r="CP6" s="194"/>
      <c r="CQ6" s="201" t="s">
        <v>40</v>
      </c>
      <c r="CR6" s="201"/>
      <c r="CS6" s="197" t="s">
        <v>41</v>
      </c>
      <c r="CT6" s="197" t="s">
        <v>42</v>
      </c>
      <c r="CU6" s="188" t="s">
        <v>43</v>
      </c>
    </row>
    <row r="7" spans="1:99" ht="15.75" thickBot="1">
      <c r="A7" s="203"/>
      <c r="B7" s="205"/>
      <c r="C7" s="205"/>
      <c r="E7" s="124"/>
      <c r="F7" s="123">
        <v>0.3</v>
      </c>
      <c r="H7" s="124"/>
      <c r="I7" s="124">
        <v>0.3</v>
      </c>
      <c r="J7" s="183"/>
      <c r="K7" s="183"/>
      <c r="L7" s="183"/>
      <c r="M7" s="183"/>
      <c r="N7" s="183"/>
      <c r="O7" s="183"/>
      <c r="P7" s="183"/>
      <c r="Q7" s="183"/>
      <c r="R7" s="183"/>
      <c r="S7" s="183"/>
      <c r="T7" s="187">
        <f>COUNT(J9,L9,N9,P9,R9,T9)</f>
        <v>0</v>
      </c>
      <c r="U7" s="187"/>
      <c r="V7" s="183"/>
      <c r="W7" s="183"/>
      <c r="X7" s="183"/>
      <c r="Y7" s="183"/>
      <c r="Z7" s="183"/>
      <c r="AA7" s="183"/>
      <c r="AB7" s="183"/>
      <c r="AC7" s="183"/>
      <c r="AD7" s="183"/>
      <c r="AE7" s="183"/>
      <c r="AF7" s="183"/>
      <c r="AG7" s="183"/>
      <c r="AH7" s="183"/>
      <c r="AI7" s="183"/>
      <c r="AJ7" s="183"/>
      <c r="AK7" s="183"/>
      <c r="AL7" s="183"/>
      <c r="AM7" s="183"/>
      <c r="AN7" s="97">
        <v>0.2</v>
      </c>
      <c r="AO7" s="183"/>
      <c r="AP7" s="183"/>
      <c r="AQ7" s="183"/>
      <c r="AR7" s="183"/>
      <c r="AS7" s="187">
        <f>COUNT(AO9,AQ9,AS9)</f>
        <v>0</v>
      </c>
      <c r="AT7" s="187"/>
      <c r="AU7" s="21">
        <v>0.1</v>
      </c>
      <c r="AV7" s="183"/>
      <c r="AW7" s="183"/>
      <c r="AX7" s="183"/>
      <c r="AY7" s="183"/>
      <c r="AZ7" s="187">
        <f>COUNT(AV9,AX9,AZ9)</f>
        <v>0</v>
      </c>
      <c r="BA7" s="187"/>
      <c r="BB7" s="22">
        <v>0.1</v>
      </c>
      <c r="BC7" s="191"/>
      <c r="BD7" s="192"/>
      <c r="BE7" s="183"/>
      <c r="BF7" s="183"/>
      <c r="BG7" s="183"/>
      <c r="BH7" s="183"/>
      <c r="BI7" s="187">
        <f>COUNT(BE9,BG9,BI9)</f>
        <v>0</v>
      </c>
      <c r="BJ7" s="187"/>
      <c r="BK7" s="105">
        <v>0.5</v>
      </c>
      <c r="BL7" s="183">
        <v>42980</v>
      </c>
      <c r="BM7" s="183"/>
      <c r="BN7" s="183">
        <v>42980</v>
      </c>
      <c r="BO7" s="183"/>
      <c r="BP7" s="183">
        <v>42980</v>
      </c>
      <c r="BQ7" s="183"/>
      <c r="BR7" s="183">
        <v>42987</v>
      </c>
      <c r="BS7" s="183"/>
      <c r="BT7" s="183"/>
      <c r="BU7" s="183"/>
      <c r="BV7" s="183"/>
      <c r="BW7" s="183"/>
      <c r="BX7" s="183"/>
      <c r="BY7" s="183"/>
      <c r="BZ7" s="183"/>
      <c r="CA7" s="183"/>
      <c r="CB7" s="183"/>
      <c r="CC7" s="183"/>
      <c r="CD7" s="183"/>
      <c r="CE7" s="183"/>
      <c r="CF7" s="183"/>
      <c r="CG7" s="183"/>
      <c r="CH7" s="183"/>
      <c r="CI7" s="183"/>
      <c r="CJ7" s="183"/>
      <c r="CK7" s="183"/>
      <c r="CL7" s="183"/>
      <c r="CM7" s="183"/>
      <c r="CN7" s="187">
        <f>COUNT(CN9,CL9,CJ9,CH9,CF9,CD9,CB9,BZ9,BX9,BV9,BT9,BR9,BP9,BN9,BL9)</f>
        <v>6</v>
      </c>
      <c r="CO7" s="187"/>
      <c r="CP7" s="106">
        <v>0.5</v>
      </c>
      <c r="CQ7" s="201"/>
      <c r="CR7" s="201"/>
      <c r="CS7" s="197"/>
      <c r="CT7" s="197"/>
      <c r="CU7" s="189"/>
    </row>
    <row r="8" spans="1:99" ht="15.75" thickBot="1">
      <c r="A8" s="203"/>
      <c r="B8" s="205"/>
      <c r="C8" s="205"/>
      <c r="D8" s="212" t="s">
        <v>157</v>
      </c>
      <c r="E8" s="212"/>
      <c r="F8" s="212"/>
      <c r="G8" s="212" t="s">
        <v>158</v>
      </c>
      <c r="H8" s="212"/>
      <c r="I8" s="212"/>
      <c r="J8" s="176" t="s">
        <v>48</v>
      </c>
      <c r="K8" s="176"/>
      <c r="L8" s="176" t="s">
        <v>49</v>
      </c>
      <c r="M8" s="176"/>
      <c r="N8" s="176" t="s">
        <v>50</v>
      </c>
      <c r="O8" s="176"/>
      <c r="P8" s="176" t="s">
        <v>51</v>
      </c>
      <c r="Q8" s="176"/>
      <c r="R8" s="176" t="s">
        <v>52</v>
      </c>
      <c r="S8" s="176"/>
      <c r="T8" s="176" t="s">
        <v>53</v>
      </c>
      <c r="U8" s="176"/>
      <c r="V8" s="176" t="s">
        <v>54</v>
      </c>
      <c r="W8" s="176"/>
      <c r="X8" s="176" t="s">
        <v>55</v>
      </c>
      <c r="Y8" s="176"/>
      <c r="Z8" s="176" t="s">
        <v>56</v>
      </c>
      <c r="AA8" s="176"/>
      <c r="AB8" s="176" t="s">
        <v>57</v>
      </c>
      <c r="AC8" s="176"/>
      <c r="AD8" s="176" t="s">
        <v>58</v>
      </c>
      <c r="AE8" s="176"/>
      <c r="AF8" s="176" t="s">
        <v>59</v>
      </c>
      <c r="AG8" s="176"/>
      <c r="AH8" s="176" t="s">
        <v>60</v>
      </c>
      <c r="AI8" s="176"/>
      <c r="AJ8" s="176" t="s">
        <v>61</v>
      </c>
      <c r="AK8" s="176"/>
      <c r="AL8" s="176" t="s">
        <v>62</v>
      </c>
      <c r="AM8" s="176"/>
      <c r="AN8" s="23" t="s">
        <v>63</v>
      </c>
      <c r="AO8" s="176" t="s">
        <v>64</v>
      </c>
      <c r="AP8" s="176"/>
      <c r="AQ8" s="176" t="s">
        <v>65</v>
      </c>
      <c r="AR8" s="176"/>
      <c r="AS8" s="176" t="s">
        <v>66</v>
      </c>
      <c r="AT8" s="176"/>
      <c r="AU8" s="24" t="s">
        <v>67</v>
      </c>
      <c r="AV8" s="176" t="s">
        <v>68</v>
      </c>
      <c r="AW8" s="176"/>
      <c r="AX8" s="176" t="s">
        <v>69</v>
      </c>
      <c r="AY8" s="176"/>
      <c r="AZ8" s="176" t="s">
        <v>70</v>
      </c>
      <c r="BA8" s="176"/>
      <c r="BB8" s="25" t="s">
        <v>71</v>
      </c>
      <c r="BC8" s="191"/>
      <c r="BD8" s="192"/>
      <c r="BE8" s="186" t="s">
        <v>44</v>
      </c>
      <c r="BF8" s="185"/>
      <c r="BG8" s="185" t="s">
        <v>45</v>
      </c>
      <c r="BH8" s="185"/>
      <c r="BI8" s="185" t="s">
        <v>46</v>
      </c>
      <c r="BJ8" s="185"/>
      <c r="BK8" s="26" t="s">
        <v>47</v>
      </c>
      <c r="BL8" s="179" t="s">
        <v>72</v>
      </c>
      <c r="BM8" s="180"/>
      <c r="BN8" s="179" t="s">
        <v>73</v>
      </c>
      <c r="BO8" s="180"/>
      <c r="BP8" s="179" t="s">
        <v>74</v>
      </c>
      <c r="BQ8" s="180"/>
      <c r="BR8" s="179" t="s">
        <v>75</v>
      </c>
      <c r="BS8" s="180"/>
      <c r="BT8" s="179" t="s">
        <v>76</v>
      </c>
      <c r="BU8" s="180"/>
      <c r="BV8" s="177" t="s">
        <v>77</v>
      </c>
      <c r="BW8" s="178"/>
      <c r="BX8" s="177" t="s">
        <v>78</v>
      </c>
      <c r="BY8" s="178"/>
      <c r="BZ8" s="177" t="s">
        <v>79</v>
      </c>
      <c r="CA8" s="178"/>
      <c r="CB8" s="177" t="s">
        <v>80</v>
      </c>
      <c r="CC8" s="178"/>
      <c r="CD8" s="177" t="s">
        <v>81</v>
      </c>
      <c r="CE8" s="178"/>
      <c r="CF8" s="177" t="s">
        <v>82</v>
      </c>
      <c r="CG8" s="178"/>
      <c r="CH8" s="177" t="s">
        <v>83</v>
      </c>
      <c r="CI8" s="178"/>
      <c r="CJ8" s="177" t="s">
        <v>84</v>
      </c>
      <c r="CK8" s="178"/>
      <c r="CL8" s="177" t="s">
        <v>85</v>
      </c>
      <c r="CM8" s="178"/>
      <c r="CN8" s="177" t="s">
        <v>86</v>
      </c>
      <c r="CO8" s="178"/>
      <c r="CP8" s="26" t="s">
        <v>105</v>
      </c>
      <c r="CQ8" s="201"/>
      <c r="CR8" s="201"/>
      <c r="CS8" s="197"/>
      <c r="CT8" s="197"/>
      <c r="CU8" s="189"/>
    </row>
    <row r="9" spans="1:99" ht="15.75" thickBot="1">
      <c r="A9" s="204"/>
      <c r="B9" s="205"/>
      <c r="C9" s="205"/>
      <c r="D9" s="27"/>
      <c r="E9" s="91"/>
      <c r="F9" s="28" t="s">
        <v>87</v>
      </c>
      <c r="G9" s="27"/>
      <c r="H9" s="91"/>
      <c r="I9" s="96" t="s">
        <v>87</v>
      </c>
      <c r="J9" s="27"/>
      <c r="K9" s="29"/>
      <c r="L9" s="27"/>
      <c r="M9" s="29"/>
      <c r="N9" s="27"/>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27"/>
      <c r="AP9" s="32"/>
      <c r="AQ9" s="27"/>
      <c r="AR9" s="32"/>
      <c r="AS9" s="27"/>
      <c r="AT9" s="32"/>
      <c r="AU9" s="33" t="s">
        <v>88</v>
      </c>
      <c r="AV9" s="34"/>
      <c r="AW9" s="35"/>
      <c r="AX9" s="34"/>
      <c r="AY9" s="35"/>
      <c r="AZ9" s="34"/>
      <c r="BA9" s="36"/>
      <c r="BB9" s="37" t="s">
        <v>88</v>
      </c>
      <c r="BC9" s="38" t="s">
        <v>41</v>
      </c>
      <c r="BD9" s="39" t="s">
        <v>42</v>
      </c>
      <c r="BE9" s="27"/>
      <c r="BF9" s="30" t="s">
        <v>87</v>
      </c>
      <c r="BG9" s="27"/>
      <c r="BH9" s="30" t="s">
        <v>87</v>
      </c>
      <c r="BI9" s="27"/>
      <c r="BJ9" s="30" t="s">
        <v>87</v>
      </c>
      <c r="BK9" s="37" t="s">
        <v>88</v>
      </c>
      <c r="BL9" s="27">
        <v>100</v>
      </c>
      <c r="BM9" s="30" t="s">
        <v>87</v>
      </c>
      <c r="BN9" s="27">
        <v>100</v>
      </c>
      <c r="BO9" s="30" t="s">
        <v>87</v>
      </c>
      <c r="BP9" s="27">
        <v>100</v>
      </c>
      <c r="BQ9" s="30" t="s">
        <v>87</v>
      </c>
      <c r="BR9" s="27">
        <v>100</v>
      </c>
      <c r="BS9" s="30" t="s">
        <v>87</v>
      </c>
      <c r="BT9" s="27">
        <v>100</v>
      </c>
      <c r="BU9" s="30" t="s">
        <v>87</v>
      </c>
      <c r="BV9" s="27">
        <v>100</v>
      </c>
      <c r="BW9" s="30" t="s">
        <v>87</v>
      </c>
      <c r="BX9" s="27"/>
      <c r="BY9" s="30" t="s">
        <v>87</v>
      </c>
      <c r="BZ9" s="27"/>
      <c r="CA9" s="30" t="s">
        <v>87</v>
      </c>
      <c r="CB9" s="27"/>
      <c r="CC9" s="30" t="s">
        <v>87</v>
      </c>
      <c r="CD9" s="27"/>
      <c r="CE9" s="30" t="s">
        <v>87</v>
      </c>
      <c r="CF9" s="27"/>
      <c r="CG9" s="30" t="s">
        <v>87</v>
      </c>
      <c r="CH9" s="27"/>
      <c r="CI9" s="30" t="s">
        <v>87</v>
      </c>
      <c r="CJ9" s="27"/>
      <c r="CK9" s="30" t="s">
        <v>87</v>
      </c>
      <c r="CL9" s="27"/>
      <c r="CM9" s="30" t="s">
        <v>87</v>
      </c>
      <c r="CN9" s="27"/>
      <c r="CO9" s="30" t="s">
        <v>87</v>
      </c>
      <c r="CP9" s="33" t="s">
        <v>88</v>
      </c>
      <c r="CQ9" s="40" t="s">
        <v>41</v>
      </c>
      <c r="CR9" s="40" t="s">
        <v>42</v>
      </c>
      <c r="CS9" s="197"/>
      <c r="CT9" s="197"/>
      <c r="CU9" s="190"/>
    </row>
    <row r="10" spans="1:99">
      <c r="A10" s="42">
        <f>REGISTRATION!A11</f>
        <v>1</v>
      </c>
      <c r="B10" s="42" t="str">
        <f>REGISTRATION!B11</f>
        <v>2015-01-380</v>
      </c>
      <c r="C10" s="42" t="str">
        <f>CONCATENATE(REGISTRATION!C11," ",REGISTRATION!D11," ",REGISTRATION!E11)</f>
        <v>Abad Jayson B</v>
      </c>
      <c r="D10" s="107"/>
      <c r="E10" s="92" t="e">
        <f>(D10/$D$9)*100</f>
        <v>#DIV/0!</v>
      </c>
      <c r="F10" s="95" t="str">
        <f t="shared" ref="F10:F41" si="0">IFERROR((E10*$F$7), " ")</f>
        <v xml:space="preserve"> </v>
      </c>
      <c r="G10" s="107"/>
      <c r="H10" s="92" t="e">
        <f>(G10/$G$9)*100</f>
        <v>#DIV/0!</v>
      </c>
      <c r="I10" s="95" t="str">
        <f t="shared" ref="I10:I41" si="1">IFERROR((H10*$I$7), "")</f>
        <v/>
      </c>
      <c r="J10" s="107"/>
      <c r="K10" s="92" t="str">
        <f>IFERROR(((J10/$J$9)*100), "")</f>
        <v/>
      </c>
      <c r="L10" s="107"/>
      <c r="M10" s="92" t="str">
        <f>IFERROR(((L10/$L$9)*100),"")</f>
        <v/>
      </c>
      <c r="N10" s="107"/>
      <c r="O10" s="92" t="str">
        <f>IFERROR(((N10/$N$9)*100),"")</f>
        <v/>
      </c>
      <c r="P10" s="107"/>
      <c r="Q10" s="92" t="str">
        <f>IFERROR(((P10/$P$9)*100),"")</f>
        <v/>
      </c>
      <c r="R10" s="107"/>
      <c r="S10" s="92" t="str">
        <f>IFERROR(((R10/$R$9)*100),"")</f>
        <v/>
      </c>
      <c r="T10" s="107"/>
      <c r="U10" s="92" t="str">
        <f>IFERROR(((T10/$T$9)*100),"")</f>
        <v/>
      </c>
      <c r="V10" s="93"/>
      <c r="W10" s="93"/>
      <c r="X10" s="93"/>
      <c r="Y10" s="93"/>
      <c r="Z10" s="93"/>
      <c r="AA10" s="93"/>
      <c r="AB10" s="93"/>
      <c r="AC10" s="93"/>
      <c r="AD10" s="93"/>
      <c r="AE10" s="93"/>
      <c r="AF10" s="93"/>
      <c r="AG10" s="93"/>
      <c r="AH10" s="93"/>
      <c r="AI10" s="93"/>
      <c r="AJ10" s="93"/>
      <c r="AK10" s="93"/>
      <c r="AL10" s="93"/>
      <c r="AM10" s="93"/>
      <c r="AN10" s="95" t="str">
        <f>IFERROR((((SUM(K10,M10,O10,Q10,S10,U10)/$T$7))*$AN$7),"")</f>
        <v/>
      </c>
      <c r="AO10" s="107"/>
      <c r="AP10" s="92" t="str">
        <f>IFERROR(((AO10/$AO$9)*100),"")</f>
        <v/>
      </c>
      <c r="AQ10" s="107"/>
      <c r="AR10" s="92" t="str">
        <f>IFERROR(((AQ10/$AQ$9)*100),"")</f>
        <v/>
      </c>
      <c r="AS10" s="107"/>
      <c r="AT10" s="92" t="str">
        <f>IFERROR(((AS10/$AS$9)*100),"")</f>
        <v/>
      </c>
      <c r="AU10" s="95" t="str">
        <f>IFERROR(((SUM(AP10,AR10,AT10)/$AS$7)*$AU$7),"")</f>
        <v/>
      </c>
      <c r="AV10" s="107"/>
      <c r="AW10" s="92" t="str">
        <f>IFERROR(((AV10/$AV$9)*100),"")</f>
        <v/>
      </c>
      <c r="AX10" s="107"/>
      <c r="AY10" s="92" t="str">
        <f>IFERROR(((AX10/$AX$9)*100),"")</f>
        <v/>
      </c>
      <c r="AZ10" s="107"/>
      <c r="BA10" s="92" t="str">
        <f>IFERROR(((AZ10/$AZ$9)*100),"")</f>
        <v/>
      </c>
      <c r="BB10" s="95" t="str">
        <f>IFERROR(((SUM(AW10,AY10,BA10)/$AZ$7)*$BB$7),"")</f>
        <v/>
      </c>
      <c r="BC10" s="98">
        <f>IFERROR(SUM(BB10,AU10,AN10,I10,F10),"")</f>
        <v>0</v>
      </c>
      <c r="BD10" s="98">
        <f>IFERROR(ROUND(BC10,2),"")</f>
        <v>0</v>
      </c>
      <c r="BE10" s="107"/>
      <c r="BF10" s="92" t="str">
        <f>IFERROR(((BE10/$BE$9)*100),"")</f>
        <v/>
      </c>
      <c r="BG10" s="107"/>
      <c r="BH10" s="92" t="str">
        <f>IFERROR(((BG10/$BG$9)*100),"")</f>
        <v/>
      </c>
      <c r="BI10" s="107"/>
      <c r="BJ10" s="92" t="str">
        <f>IFERROR(((finalExamLab/$BI$9)*100),"")</f>
        <v/>
      </c>
      <c r="BK10" s="103" t="str">
        <f>IFERROR(((SUM(BF10,BH10,BJ10)/$BI$7)*$BK$7),"")</f>
        <v/>
      </c>
      <c r="BL10" s="107">
        <v>100</v>
      </c>
      <c r="BM10" s="92">
        <f>IFERROR(((BL10/$BL$9)*100),"")</f>
        <v>100</v>
      </c>
      <c r="BN10" s="107">
        <v>100</v>
      </c>
      <c r="BO10" s="92">
        <f>IFERROR(((BN10/$BN$9)*100),"")</f>
        <v>100</v>
      </c>
      <c r="BP10" s="107">
        <v>100</v>
      </c>
      <c r="BQ10" s="92">
        <f>IFERROR(((BP10/$BP$9)*100),"")</f>
        <v>100</v>
      </c>
      <c r="BR10" s="107">
        <v>100</v>
      </c>
      <c r="BS10" s="92">
        <f>IFERROR(((BR10/$BR$9)*100),"")</f>
        <v>100</v>
      </c>
      <c r="BT10" s="107">
        <v>75</v>
      </c>
      <c r="BU10" s="92">
        <f>IFERROR(((BT10/$BT$9)*100),"")</f>
        <v>75</v>
      </c>
      <c r="BV10" s="107">
        <v>65</v>
      </c>
      <c r="BW10" s="92">
        <f>IFERROR(((BV10/$BV$9)*100),"")</f>
        <v>65</v>
      </c>
      <c r="BX10" s="107"/>
      <c r="BY10" s="92" t="str">
        <f>IFERROR(((BX10/$BX$9)*100),"")</f>
        <v/>
      </c>
      <c r="BZ10" s="107"/>
      <c r="CA10" s="92" t="str">
        <f>IFERROR(((BZ10/$BZ$9)*100),"")</f>
        <v/>
      </c>
      <c r="CB10" s="107"/>
      <c r="CC10" s="92" t="str">
        <f>IFERROR(((CB10/$CB$9)*100),"")</f>
        <v/>
      </c>
      <c r="CD10" s="107"/>
      <c r="CE10" s="92" t="str">
        <f>IFERROR(((CD10/$CD$9)*100),"")</f>
        <v/>
      </c>
      <c r="CF10" s="107"/>
      <c r="CG10" s="92" t="str">
        <f>IFERROR(((CF10/$CF$9)*100),"")</f>
        <v/>
      </c>
      <c r="CH10" s="107"/>
      <c r="CI10" s="92" t="str">
        <f>IFERROR(((CH10/$CH$9)*100),"")</f>
        <v/>
      </c>
      <c r="CJ10" s="107"/>
      <c r="CK10" s="92" t="str">
        <f>IFERROR(((CJ10/$CJ$9)*100),"")</f>
        <v/>
      </c>
      <c r="CL10" s="107"/>
      <c r="CM10" s="92" t="str">
        <f>IFERROR(((CL10/$CL$9)*100),"")</f>
        <v/>
      </c>
      <c r="CN10" s="107"/>
      <c r="CO10" s="92" t="str">
        <f>IFERROR(((CN10/$CN$9)*100),"")</f>
        <v/>
      </c>
      <c r="CP10" s="103">
        <f>IFERROR(((SUM(BM10,BO10,BQ10,BS10,BU10,BW10,BY10,CA10,CC10,CE10,CG10,CI10,CK10,CM10,CO10)/$CN$7)*$CP$7),"")</f>
        <v>45</v>
      </c>
      <c r="CQ10" s="99">
        <f>IFERROR(SUM(CP10,BK10),"")</f>
        <v>45</v>
      </c>
      <c r="CR10" s="99">
        <f>IFERROR(ROUND(CQ10,2),"")</f>
        <v>45</v>
      </c>
      <c r="CS10" s="104">
        <f>IFERROR(((CR10*0.6)+(BD10*0.4)),"")</f>
        <v>27</v>
      </c>
      <c r="CT10" s="104">
        <f>IFERROR(VLOOKUP(CS10,REGISTRATION!$P$22:$Q$32,2),"")</f>
        <v>5</v>
      </c>
      <c r="CU10" s="93" t="str">
        <f>IF(CT10&lt;=3,"PASSED","FAILED")</f>
        <v>FAILED</v>
      </c>
    </row>
    <row r="11" spans="1:99">
      <c r="A11" s="41">
        <f>REGISTRATION!A12</f>
        <v>2</v>
      </c>
      <c r="B11" s="41" t="str">
        <f>REGISTRATION!B12</f>
        <v>2015-01-1662</v>
      </c>
      <c r="C11" s="41" t="str">
        <f>CONCATENATE(REGISTRATION!C12," ",REGISTRATION!D12," ",REGISTRATION!E12)</f>
        <v>Almendras Mark Anthony G</v>
      </c>
      <c r="D11" s="108"/>
      <c r="E11" s="92" t="e">
        <f>(D11/$D$9)*100</f>
        <v>#DIV/0!</v>
      </c>
      <c r="F11" s="95" t="str">
        <f t="shared" si="0"/>
        <v xml:space="preserve"> </v>
      </c>
      <c r="G11" s="108"/>
      <c r="H11" s="92" t="e">
        <f t="shared" ref="H11:H70" si="2">(G11/$G$9)*100</f>
        <v>#DIV/0!</v>
      </c>
      <c r="I11" s="95" t="str">
        <f t="shared" si="1"/>
        <v/>
      </c>
      <c r="J11" s="108"/>
      <c r="K11" s="92" t="str">
        <f t="shared" ref="K11:K70" si="3">IFERROR(((J11/$J$9)*100), "")</f>
        <v/>
      </c>
      <c r="L11" s="108"/>
      <c r="M11" s="92" t="str">
        <f t="shared" ref="M11:M70" si="4">IFERROR(((L11/$L$9)*100),"")</f>
        <v/>
      </c>
      <c r="N11" s="108"/>
      <c r="O11" s="92" t="str">
        <f t="shared" ref="O11:O70" si="5">IFERROR(((N11/$N$9)*100),"")</f>
        <v/>
      </c>
      <c r="P11" s="108"/>
      <c r="Q11" s="92" t="str">
        <f t="shared" ref="Q11:Q70" si="6">IFERROR(((P11/$P$9)*100),"")</f>
        <v/>
      </c>
      <c r="R11" s="108"/>
      <c r="S11" s="92" t="str">
        <f t="shared" ref="S11:S70" si="7">IFERROR(((R11/$R$9)*100),"")</f>
        <v/>
      </c>
      <c r="T11" s="108"/>
      <c r="U11" s="92" t="str">
        <f t="shared" ref="U11:U70" si="8">IFERROR(((T11/$T$9)*100),"")</f>
        <v/>
      </c>
      <c r="V11" s="94"/>
      <c r="W11" s="94"/>
      <c r="X11" s="94"/>
      <c r="Y11" s="94"/>
      <c r="Z11" s="94"/>
      <c r="AA11" s="94"/>
      <c r="AB11" s="94"/>
      <c r="AC11" s="94"/>
      <c r="AD11" s="94"/>
      <c r="AE11" s="94"/>
      <c r="AF11" s="94"/>
      <c r="AG11" s="94"/>
      <c r="AH11" s="94"/>
      <c r="AI11" s="94"/>
      <c r="AJ11" s="94"/>
      <c r="AK11" s="94"/>
      <c r="AL11" s="94"/>
      <c r="AM11" s="94"/>
      <c r="AN11" s="95" t="str">
        <f t="shared" ref="AN11:AN70" si="9">IFERROR((((SUM(K11,M11,O11,Q11,S11,U11)/$T$7))*$AN$7),"")</f>
        <v/>
      </c>
      <c r="AO11" s="108"/>
      <c r="AP11" s="92" t="str">
        <f t="shared" ref="AP11:AP70" si="10">IFERROR(((AO11/$AO$9)*100),"")</f>
        <v/>
      </c>
      <c r="AQ11" s="108"/>
      <c r="AR11" s="92" t="str">
        <f t="shared" ref="AR11:AR70" si="11">IFERROR(((AQ11/$AQ$9)*100),"")</f>
        <v/>
      </c>
      <c r="AS11" s="108"/>
      <c r="AT11" s="92" t="str">
        <f t="shared" ref="AT11:AT70" si="12">IFERROR(((AS11/$AS$9)*100),"")</f>
        <v/>
      </c>
      <c r="AU11" s="95" t="str">
        <f t="shared" ref="AU11:AU70" si="13">IFERROR(((SUM(AP11,AR11,AT11)/$AS$7)*$AU$7),"")</f>
        <v/>
      </c>
      <c r="AV11" s="108"/>
      <c r="AW11" s="92" t="str">
        <f t="shared" ref="AW11:AW70" si="14">IFERROR(((AV11/$AV$9)*100),"")</f>
        <v/>
      </c>
      <c r="AX11" s="108"/>
      <c r="AY11" s="92" t="str">
        <f t="shared" ref="AY11:AY70" si="15">IFERROR(((AX11/$AX$9)*100),"")</f>
        <v/>
      </c>
      <c r="AZ11" s="108"/>
      <c r="BA11" s="92" t="str">
        <f t="shared" ref="BA11:BA70" si="16">IFERROR(((AZ11/$AZ$9)*100),"")</f>
        <v/>
      </c>
      <c r="BB11" s="95" t="str">
        <f t="shared" ref="BB11:BB70" si="17">IFERROR(((SUM(AW11,AY11,BA11)/$AZ$7)*$BB$7),"")</f>
        <v/>
      </c>
      <c r="BC11" s="98">
        <f t="shared" ref="BC11:BC70" si="18">IFERROR(SUM(BB11,AU11,AN11,I11,F11),"")</f>
        <v>0</v>
      </c>
      <c r="BD11" s="98">
        <f t="shared" ref="BD11:BD70" si="19">IFERROR(ROUND(BC11,2),"")</f>
        <v>0</v>
      </c>
      <c r="BE11" s="108"/>
      <c r="BF11" s="92" t="str">
        <f t="shared" ref="BF11:BF70" si="20">IFERROR(((BE11/$BE$9)*100),"")</f>
        <v/>
      </c>
      <c r="BG11" s="108"/>
      <c r="BH11" s="92" t="str">
        <f t="shared" ref="BH11:BH70" si="21">IFERROR(((BG11/$BG$9)*100),"")</f>
        <v/>
      </c>
      <c r="BI11" s="108"/>
      <c r="BJ11" s="92" t="str">
        <f>IFERROR(((BI11/$BI$9)*100),"")</f>
        <v/>
      </c>
      <c r="BK11" s="103" t="str">
        <f t="shared" ref="BK11:BK70" si="22">IFERROR(((SUM(BF11,BH11,BJ11)/$BI$7)*$BK$7),"")</f>
        <v/>
      </c>
      <c r="BL11" s="108">
        <v>100</v>
      </c>
      <c r="BM11" s="92">
        <f t="shared" ref="BM11:BM70" si="23">IFERROR(((BL11/$BL$9)*100),"")</f>
        <v>100</v>
      </c>
      <c r="BN11" s="108">
        <v>100</v>
      </c>
      <c r="BO11" s="92">
        <f t="shared" ref="BO11:BO70" si="24">IFERROR(((BN11/$BN$9)*100),"")</f>
        <v>100</v>
      </c>
      <c r="BP11" s="108">
        <v>100</v>
      </c>
      <c r="BQ11" s="92">
        <f t="shared" ref="BQ11:BQ70" si="25">IFERROR(((BP11/$BP$9)*100),"")</f>
        <v>100</v>
      </c>
      <c r="BR11" s="108">
        <v>100</v>
      </c>
      <c r="BS11" s="92">
        <f t="shared" ref="BS11:BS70" si="26">IFERROR(((BR11/$BR$9)*100),"")</f>
        <v>100</v>
      </c>
      <c r="BT11" s="108">
        <v>80</v>
      </c>
      <c r="BU11" s="92">
        <f t="shared" ref="BU11:BU70" si="27">IFERROR(((BT11/$BT$9)*100),"")</f>
        <v>80</v>
      </c>
      <c r="BV11" s="107">
        <v>100</v>
      </c>
      <c r="BW11" s="92">
        <f t="shared" ref="BW11:BW70" si="28">IFERROR(((BV11/$BV$9)*100),"")</f>
        <v>100</v>
      </c>
      <c r="BX11" s="107"/>
      <c r="BY11" s="92" t="str">
        <f t="shared" ref="BY11:BY70" si="29">IFERROR(((BX11/$BX$9)*100),"")</f>
        <v/>
      </c>
      <c r="BZ11" s="107"/>
      <c r="CA11" s="92" t="str">
        <f t="shared" ref="CA11:CA70" si="30">IFERROR(((BZ11/$BZ$9)*100),"")</f>
        <v/>
      </c>
      <c r="CB11" s="107"/>
      <c r="CC11" s="92" t="str">
        <f t="shared" ref="CC11:CC70" si="31">IFERROR(((CB11/$CB$9)*100),"")</f>
        <v/>
      </c>
      <c r="CD11" s="107"/>
      <c r="CE11" s="92" t="str">
        <f t="shared" ref="CE11:CE70" si="32">IFERROR(((CD11/$CD$9)*100),"")</f>
        <v/>
      </c>
      <c r="CF11" s="107"/>
      <c r="CG11" s="92" t="str">
        <f t="shared" ref="CG11:CG70" si="33">IFERROR(((CF11/$CF$9)*100),"")</f>
        <v/>
      </c>
      <c r="CH11" s="107"/>
      <c r="CI11" s="92" t="str">
        <f t="shared" ref="CI11:CI70" si="34">IFERROR(((CH11/$CH$9)*100),"")</f>
        <v/>
      </c>
      <c r="CJ11" s="107"/>
      <c r="CK11" s="92" t="str">
        <f t="shared" ref="CK11:CK70" si="35">IFERROR(((CJ11/$CJ$9)*100),"")</f>
        <v/>
      </c>
      <c r="CL11" s="107"/>
      <c r="CM11" s="92" t="str">
        <f t="shared" ref="CM11:CM70" si="36">IFERROR(((CL11/$CL$9)*100),"")</f>
        <v/>
      </c>
      <c r="CN11" s="107"/>
      <c r="CO11" s="92" t="str">
        <f t="shared" ref="CO11:CO70" si="37">IFERROR(((CN11/$CN$9)*100),"")</f>
        <v/>
      </c>
      <c r="CP11" s="103">
        <f t="shared" ref="CP11:CP70" si="38">IFERROR(((SUM(BM11,BO11,BQ11,BS11,BU11,BW11,BY11,CA11,CC11,CE11,CG11,CI11,CK11,CM11,CO11)/$CN$7)*$CP$7),"")</f>
        <v>48.333333333333336</v>
      </c>
      <c r="CQ11" s="99">
        <f t="shared" ref="CQ11:CQ70" si="39">IFERROR(SUM(CP11,BK11),"")</f>
        <v>48.333333333333336</v>
      </c>
      <c r="CR11" s="99">
        <f t="shared" ref="CR11:CR70" si="40">IFERROR(ROUND(CQ11,2),"")</f>
        <v>48.33</v>
      </c>
      <c r="CS11" s="104">
        <f t="shared" ref="CS11:CS22" si="41">IFERROR(((CR11*0.6)+(BD11*0.4)),"")</f>
        <v>28.997999999999998</v>
      </c>
      <c r="CT11" s="104">
        <f>IFERROR(VLOOKUP(CS11,REGISTRATION!$P$22:$Q$32,2),"")</f>
        <v>5</v>
      </c>
      <c r="CU11" s="93" t="str">
        <f t="shared" ref="CU11:CU70" si="42">IF(CT11&lt;=3,"PASSED","FAILED")</f>
        <v>FAILED</v>
      </c>
    </row>
    <row r="12" spans="1:99">
      <c r="A12" s="41">
        <f>REGISTRATION!A13</f>
        <v>3</v>
      </c>
      <c r="B12" s="41" t="str">
        <f>REGISTRATION!B13</f>
        <v>2015-01-1607</v>
      </c>
      <c r="C12" s="41" t="str">
        <f>CONCATENATE(REGISTRATION!C13," ",REGISTRATION!D13," ",REGISTRATION!E13)</f>
        <v>Binamera Maynel L</v>
      </c>
      <c r="D12" s="108"/>
      <c r="E12" s="92" t="e">
        <f t="shared" ref="E12:E70" si="43">(D12/$D$9)*100</f>
        <v>#DIV/0!</v>
      </c>
      <c r="F12" s="95" t="str">
        <f t="shared" si="0"/>
        <v xml:space="preserve"> </v>
      </c>
      <c r="G12" s="108"/>
      <c r="H12" s="92" t="e">
        <f t="shared" si="2"/>
        <v>#DIV/0!</v>
      </c>
      <c r="I12" s="95" t="str">
        <f t="shared" si="1"/>
        <v/>
      </c>
      <c r="J12" s="108"/>
      <c r="K12" s="92" t="str">
        <f t="shared" si="3"/>
        <v/>
      </c>
      <c r="L12" s="108"/>
      <c r="M12" s="92" t="str">
        <f t="shared" si="4"/>
        <v/>
      </c>
      <c r="N12" s="108"/>
      <c r="O12" s="92" t="str">
        <f t="shared" si="5"/>
        <v/>
      </c>
      <c r="P12" s="108"/>
      <c r="Q12" s="92" t="str">
        <f t="shared" si="6"/>
        <v/>
      </c>
      <c r="R12" s="108"/>
      <c r="S12" s="92" t="str">
        <f t="shared" si="7"/>
        <v/>
      </c>
      <c r="T12" s="108"/>
      <c r="U12" s="92" t="str">
        <f t="shared" si="8"/>
        <v/>
      </c>
      <c r="V12" s="94"/>
      <c r="W12" s="94"/>
      <c r="X12" s="94"/>
      <c r="Y12" s="94"/>
      <c r="Z12" s="94"/>
      <c r="AA12" s="94"/>
      <c r="AB12" s="94"/>
      <c r="AC12" s="94"/>
      <c r="AD12" s="94"/>
      <c r="AE12" s="94"/>
      <c r="AF12" s="94"/>
      <c r="AG12" s="94"/>
      <c r="AH12" s="94"/>
      <c r="AI12" s="94"/>
      <c r="AJ12" s="94"/>
      <c r="AK12" s="94"/>
      <c r="AL12" s="94"/>
      <c r="AM12" s="94"/>
      <c r="AN12" s="95" t="str">
        <f t="shared" si="9"/>
        <v/>
      </c>
      <c r="AO12" s="108"/>
      <c r="AP12" s="92" t="str">
        <f t="shared" si="10"/>
        <v/>
      </c>
      <c r="AQ12" s="108"/>
      <c r="AR12" s="92" t="str">
        <f t="shared" si="11"/>
        <v/>
      </c>
      <c r="AS12" s="108"/>
      <c r="AT12" s="92" t="str">
        <f t="shared" si="12"/>
        <v/>
      </c>
      <c r="AU12" s="95" t="str">
        <f t="shared" si="13"/>
        <v/>
      </c>
      <c r="AV12" s="108"/>
      <c r="AW12" s="92" t="str">
        <f t="shared" si="14"/>
        <v/>
      </c>
      <c r="AX12" s="108"/>
      <c r="AY12" s="92" t="str">
        <f t="shared" si="15"/>
        <v/>
      </c>
      <c r="AZ12" s="108"/>
      <c r="BA12" s="92" t="str">
        <f t="shared" si="16"/>
        <v/>
      </c>
      <c r="BB12" s="95" t="str">
        <f t="shared" si="17"/>
        <v/>
      </c>
      <c r="BC12" s="98">
        <f t="shared" si="18"/>
        <v>0</v>
      </c>
      <c r="BD12" s="98">
        <f t="shared" si="19"/>
        <v>0</v>
      </c>
      <c r="BE12" s="108"/>
      <c r="BF12" s="92" t="str">
        <f t="shared" si="20"/>
        <v/>
      </c>
      <c r="BG12" s="108"/>
      <c r="BH12" s="92" t="str">
        <f t="shared" si="21"/>
        <v/>
      </c>
      <c r="BI12" s="108"/>
      <c r="BJ12" s="92" t="str">
        <f t="shared" ref="BJ12:BJ70" si="44">IFERROR(((BI12/$BI$9)*100),"")</f>
        <v/>
      </c>
      <c r="BK12" s="103" t="str">
        <f t="shared" si="22"/>
        <v/>
      </c>
      <c r="BL12" s="108">
        <v>100</v>
      </c>
      <c r="BM12" s="92">
        <f t="shared" si="23"/>
        <v>100</v>
      </c>
      <c r="BN12" s="108">
        <v>100</v>
      </c>
      <c r="BO12" s="92">
        <f t="shared" si="24"/>
        <v>100</v>
      </c>
      <c r="BP12" s="108">
        <v>100</v>
      </c>
      <c r="BQ12" s="92">
        <f t="shared" si="25"/>
        <v>100</v>
      </c>
      <c r="BR12" s="108">
        <v>100</v>
      </c>
      <c r="BS12" s="92">
        <f t="shared" si="26"/>
        <v>100</v>
      </c>
      <c r="BT12" s="108">
        <v>75</v>
      </c>
      <c r="BU12" s="92">
        <f t="shared" si="27"/>
        <v>75</v>
      </c>
      <c r="BV12" s="107">
        <v>100</v>
      </c>
      <c r="BW12" s="92">
        <f t="shared" si="28"/>
        <v>100</v>
      </c>
      <c r="BX12" s="107"/>
      <c r="BY12" s="92" t="str">
        <f t="shared" si="29"/>
        <v/>
      </c>
      <c r="BZ12" s="107"/>
      <c r="CA12" s="92" t="str">
        <f t="shared" si="30"/>
        <v/>
      </c>
      <c r="CB12" s="107"/>
      <c r="CC12" s="92" t="str">
        <f t="shared" si="31"/>
        <v/>
      </c>
      <c r="CD12" s="107"/>
      <c r="CE12" s="92" t="str">
        <f t="shared" si="32"/>
        <v/>
      </c>
      <c r="CF12" s="107"/>
      <c r="CG12" s="92" t="str">
        <f t="shared" si="33"/>
        <v/>
      </c>
      <c r="CH12" s="107"/>
      <c r="CI12" s="92" t="str">
        <f t="shared" si="34"/>
        <v/>
      </c>
      <c r="CJ12" s="107"/>
      <c r="CK12" s="92" t="str">
        <f t="shared" si="35"/>
        <v/>
      </c>
      <c r="CL12" s="107"/>
      <c r="CM12" s="92" t="str">
        <f t="shared" si="36"/>
        <v/>
      </c>
      <c r="CN12" s="107"/>
      <c r="CO12" s="92" t="str">
        <f t="shared" si="37"/>
        <v/>
      </c>
      <c r="CP12" s="103">
        <f t="shared" si="38"/>
        <v>47.916666666666664</v>
      </c>
      <c r="CQ12" s="99">
        <f t="shared" si="39"/>
        <v>47.916666666666664</v>
      </c>
      <c r="CR12" s="99">
        <f t="shared" si="40"/>
        <v>47.92</v>
      </c>
      <c r="CS12" s="104">
        <f t="shared" si="41"/>
        <v>28.751999999999999</v>
      </c>
      <c r="CT12" s="104">
        <f>IFERROR(VLOOKUP(CS12,REGISTRATION!$P$22:$Q$32,2),"")</f>
        <v>5</v>
      </c>
      <c r="CU12" s="93" t="str">
        <f t="shared" si="42"/>
        <v>FAILED</v>
      </c>
    </row>
    <row r="13" spans="1:99">
      <c r="A13" s="41">
        <f>REGISTRATION!A14</f>
        <v>4</v>
      </c>
      <c r="B13" s="41">
        <f>REGISTRATION!B14</f>
        <v>0</v>
      </c>
      <c r="C13" s="41" t="str">
        <f>CONCATENATE(REGISTRATION!C14," ",REGISTRATION!D14," ",REGISTRATION!E14)</f>
        <v>Calupad Roland Karl L</v>
      </c>
      <c r="D13" s="108"/>
      <c r="E13" s="92" t="e">
        <f t="shared" si="43"/>
        <v>#DIV/0!</v>
      </c>
      <c r="F13" s="95" t="str">
        <f t="shared" si="0"/>
        <v xml:space="preserve"> </v>
      </c>
      <c r="G13" s="108"/>
      <c r="H13" s="92" t="e">
        <f t="shared" si="2"/>
        <v>#DIV/0!</v>
      </c>
      <c r="I13" s="95" t="str">
        <f t="shared" si="1"/>
        <v/>
      </c>
      <c r="J13" s="108"/>
      <c r="K13" s="92" t="str">
        <f t="shared" si="3"/>
        <v/>
      </c>
      <c r="L13" s="108"/>
      <c r="M13" s="92" t="str">
        <f t="shared" si="4"/>
        <v/>
      </c>
      <c r="N13" s="108"/>
      <c r="O13" s="92" t="str">
        <f t="shared" si="5"/>
        <v/>
      </c>
      <c r="P13" s="108"/>
      <c r="Q13" s="92" t="str">
        <f t="shared" si="6"/>
        <v/>
      </c>
      <c r="R13" s="108"/>
      <c r="S13" s="92" t="str">
        <f t="shared" si="7"/>
        <v/>
      </c>
      <c r="T13" s="108"/>
      <c r="U13" s="92" t="str">
        <f t="shared" si="8"/>
        <v/>
      </c>
      <c r="V13" s="94"/>
      <c r="W13" s="94"/>
      <c r="X13" s="94"/>
      <c r="Y13" s="94"/>
      <c r="Z13" s="94"/>
      <c r="AA13" s="94"/>
      <c r="AB13" s="94"/>
      <c r="AC13" s="94"/>
      <c r="AD13" s="94"/>
      <c r="AE13" s="94"/>
      <c r="AF13" s="94"/>
      <c r="AG13" s="94"/>
      <c r="AH13" s="94"/>
      <c r="AI13" s="94"/>
      <c r="AJ13" s="94"/>
      <c r="AK13" s="94"/>
      <c r="AL13" s="94"/>
      <c r="AM13" s="94"/>
      <c r="AN13" s="95" t="str">
        <f t="shared" si="9"/>
        <v/>
      </c>
      <c r="AO13" s="108"/>
      <c r="AP13" s="92" t="str">
        <f t="shared" si="10"/>
        <v/>
      </c>
      <c r="AQ13" s="108"/>
      <c r="AR13" s="92" t="str">
        <f t="shared" si="11"/>
        <v/>
      </c>
      <c r="AS13" s="108"/>
      <c r="AT13" s="92" t="str">
        <f t="shared" si="12"/>
        <v/>
      </c>
      <c r="AU13" s="95" t="str">
        <f t="shared" si="13"/>
        <v/>
      </c>
      <c r="AV13" s="108"/>
      <c r="AW13" s="92" t="str">
        <f t="shared" si="14"/>
        <v/>
      </c>
      <c r="AX13" s="108"/>
      <c r="AY13" s="92" t="str">
        <f t="shared" si="15"/>
        <v/>
      </c>
      <c r="AZ13" s="108"/>
      <c r="BA13" s="92" t="str">
        <f t="shared" si="16"/>
        <v/>
      </c>
      <c r="BB13" s="95" t="str">
        <f t="shared" si="17"/>
        <v/>
      </c>
      <c r="BC13" s="98">
        <f t="shared" si="18"/>
        <v>0</v>
      </c>
      <c r="BD13" s="98">
        <f t="shared" si="19"/>
        <v>0</v>
      </c>
      <c r="BE13" s="108"/>
      <c r="BF13" s="92" t="str">
        <f t="shared" si="20"/>
        <v/>
      </c>
      <c r="BG13" s="108"/>
      <c r="BH13" s="92" t="str">
        <f t="shared" si="21"/>
        <v/>
      </c>
      <c r="BI13" s="108"/>
      <c r="BJ13" s="92" t="str">
        <f t="shared" si="44"/>
        <v/>
      </c>
      <c r="BK13" s="103" t="str">
        <f t="shared" si="22"/>
        <v/>
      </c>
      <c r="BL13" s="108">
        <v>60</v>
      </c>
      <c r="BM13" s="92">
        <f t="shared" si="23"/>
        <v>60</v>
      </c>
      <c r="BN13" s="108">
        <v>60</v>
      </c>
      <c r="BO13" s="92">
        <f t="shared" si="24"/>
        <v>60</v>
      </c>
      <c r="BP13" s="108">
        <v>60</v>
      </c>
      <c r="BQ13" s="92">
        <f t="shared" si="25"/>
        <v>60</v>
      </c>
      <c r="BR13" s="108">
        <v>60</v>
      </c>
      <c r="BS13" s="92">
        <f t="shared" si="26"/>
        <v>60</v>
      </c>
      <c r="BT13" s="108">
        <v>75</v>
      </c>
      <c r="BU13" s="92">
        <f t="shared" si="27"/>
        <v>75</v>
      </c>
      <c r="BV13" s="107">
        <v>65</v>
      </c>
      <c r="BW13" s="92">
        <f t="shared" si="28"/>
        <v>65</v>
      </c>
      <c r="BX13" s="107"/>
      <c r="BY13" s="92" t="str">
        <f t="shared" si="29"/>
        <v/>
      </c>
      <c r="BZ13" s="107"/>
      <c r="CA13" s="92" t="str">
        <f t="shared" si="30"/>
        <v/>
      </c>
      <c r="CB13" s="107"/>
      <c r="CC13" s="92" t="str">
        <f t="shared" si="31"/>
        <v/>
      </c>
      <c r="CD13" s="107"/>
      <c r="CE13" s="92" t="str">
        <f t="shared" si="32"/>
        <v/>
      </c>
      <c r="CF13" s="107"/>
      <c r="CG13" s="92" t="str">
        <f t="shared" si="33"/>
        <v/>
      </c>
      <c r="CH13" s="107"/>
      <c r="CI13" s="92" t="str">
        <f t="shared" si="34"/>
        <v/>
      </c>
      <c r="CJ13" s="107"/>
      <c r="CK13" s="92" t="str">
        <f t="shared" si="35"/>
        <v/>
      </c>
      <c r="CL13" s="107"/>
      <c r="CM13" s="92" t="str">
        <f t="shared" si="36"/>
        <v/>
      </c>
      <c r="CN13" s="107"/>
      <c r="CO13" s="92" t="str">
        <f t="shared" si="37"/>
        <v/>
      </c>
      <c r="CP13" s="103">
        <f t="shared" si="38"/>
        <v>31.666666666666668</v>
      </c>
      <c r="CQ13" s="99">
        <f t="shared" si="39"/>
        <v>31.666666666666668</v>
      </c>
      <c r="CR13" s="99">
        <f t="shared" si="40"/>
        <v>31.67</v>
      </c>
      <c r="CS13" s="104">
        <f t="shared" si="41"/>
        <v>19.001999999999999</v>
      </c>
      <c r="CT13" s="104">
        <f>IFERROR(VLOOKUP(CS13,REGISTRATION!$P$22:$Q$32,2),"")</f>
        <v>5</v>
      </c>
      <c r="CU13" s="93" t="str">
        <f t="shared" si="42"/>
        <v>FAILED</v>
      </c>
    </row>
    <row r="14" spans="1:99">
      <c r="A14" s="41">
        <f>REGISTRATION!A15</f>
        <v>5</v>
      </c>
      <c r="B14" s="41" t="str">
        <f>REGISTRATION!B15</f>
        <v>2016-01-326</v>
      </c>
      <c r="C14" s="41" t="str">
        <f>CONCATENATE(REGISTRATION!C15," ",REGISTRATION!D15," ",REGISTRATION!E15)</f>
        <v>Castillo Justine Lloyd G</v>
      </c>
      <c r="D14" s="108"/>
      <c r="E14" s="92" t="e">
        <f t="shared" si="43"/>
        <v>#DIV/0!</v>
      </c>
      <c r="F14" s="95" t="str">
        <f t="shared" si="0"/>
        <v xml:space="preserve"> </v>
      </c>
      <c r="G14" s="108"/>
      <c r="H14" s="92" t="e">
        <f t="shared" si="2"/>
        <v>#DIV/0!</v>
      </c>
      <c r="I14" s="95" t="str">
        <f t="shared" si="1"/>
        <v/>
      </c>
      <c r="J14" s="108"/>
      <c r="K14" s="92" t="str">
        <f t="shared" si="3"/>
        <v/>
      </c>
      <c r="L14" s="108"/>
      <c r="M14" s="92" t="str">
        <f t="shared" si="4"/>
        <v/>
      </c>
      <c r="N14" s="108"/>
      <c r="O14" s="92" t="str">
        <f t="shared" si="5"/>
        <v/>
      </c>
      <c r="P14" s="108"/>
      <c r="Q14" s="92" t="str">
        <f t="shared" si="6"/>
        <v/>
      </c>
      <c r="R14" s="108"/>
      <c r="S14" s="92" t="str">
        <f t="shared" si="7"/>
        <v/>
      </c>
      <c r="T14" s="108"/>
      <c r="U14" s="92" t="str">
        <f t="shared" si="8"/>
        <v/>
      </c>
      <c r="V14" s="94"/>
      <c r="W14" s="94"/>
      <c r="X14" s="94"/>
      <c r="Y14" s="94"/>
      <c r="Z14" s="94"/>
      <c r="AA14" s="94"/>
      <c r="AB14" s="94"/>
      <c r="AC14" s="94"/>
      <c r="AD14" s="94"/>
      <c r="AE14" s="94"/>
      <c r="AF14" s="94"/>
      <c r="AG14" s="94"/>
      <c r="AH14" s="94"/>
      <c r="AI14" s="94"/>
      <c r="AJ14" s="94"/>
      <c r="AK14" s="94"/>
      <c r="AL14" s="94"/>
      <c r="AM14" s="94"/>
      <c r="AN14" s="95" t="str">
        <f t="shared" si="9"/>
        <v/>
      </c>
      <c r="AO14" s="108"/>
      <c r="AP14" s="92" t="str">
        <f t="shared" si="10"/>
        <v/>
      </c>
      <c r="AQ14" s="108"/>
      <c r="AR14" s="92" t="str">
        <f t="shared" si="11"/>
        <v/>
      </c>
      <c r="AS14" s="108"/>
      <c r="AT14" s="92" t="str">
        <f t="shared" si="12"/>
        <v/>
      </c>
      <c r="AU14" s="95" t="str">
        <f t="shared" si="13"/>
        <v/>
      </c>
      <c r="AV14" s="108"/>
      <c r="AW14" s="92" t="str">
        <f t="shared" si="14"/>
        <v/>
      </c>
      <c r="AX14" s="108"/>
      <c r="AY14" s="92" t="str">
        <f t="shared" si="15"/>
        <v/>
      </c>
      <c r="AZ14" s="108"/>
      <c r="BA14" s="92" t="str">
        <f t="shared" si="16"/>
        <v/>
      </c>
      <c r="BB14" s="95" t="str">
        <f t="shared" si="17"/>
        <v/>
      </c>
      <c r="BC14" s="98">
        <f t="shared" si="18"/>
        <v>0</v>
      </c>
      <c r="BD14" s="98">
        <f t="shared" si="19"/>
        <v>0</v>
      </c>
      <c r="BE14" s="108"/>
      <c r="BF14" s="92" t="str">
        <f t="shared" si="20"/>
        <v/>
      </c>
      <c r="BG14" s="108"/>
      <c r="BH14" s="92" t="str">
        <f t="shared" si="21"/>
        <v/>
      </c>
      <c r="BI14" s="108"/>
      <c r="BJ14" s="92" t="str">
        <f t="shared" si="44"/>
        <v/>
      </c>
      <c r="BK14" s="103" t="str">
        <f t="shared" si="22"/>
        <v/>
      </c>
      <c r="BL14" s="108">
        <v>100</v>
      </c>
      <c r="BM14" s="92">
        <f t="shared" si="23"/>
        <v>100</v>
      </c>
      <c r="BN14" s="108">
        <v>100</v>
      </c>
      <c r="BO14" s="92">
        <f t="shared" si="24"/>
        <v>100</v>
      </c>
      <c r="BP14" s="108">
        <v>100</v>
      </c>
      <c r="BQ14" s="92">
        <f t="shared" si="25"/>
        <v>100</v>
      </c>
      <c r="BR14" s="108">
        <v>100</v>
      </c>
      <c r="BS14" s="92">
        <f t="shared" si="26"/>
        <v>100</v>
      </c>
      <c r="BT14" s="108">
        <v>100</v>
      </c>
      <c r="BU14" s="92">
        <f t="shared" si="27"/>
        <v>100</v>
      </c>
      <c r="BV14" s="107">
        <v>100</v>
      </c>
      <c r="BW14" s="92">
        <f t="shared" si="28"/>
        <v>100</v>
      </c>
      <c r="BX14" s="107"/>
      <c r="BY14" s="92" t="str">
        <f t="shared" si="29"/>
        <v/>
      </c>
      <c r="BZ14" s="107"/>
      <c r="CA14" s="92" t="str">
        <f t="shared" si="30"/>
        <v/>
      </c>
      <c r="CB14" s="107"/>
      <c r="CC14" s="92" t="str">
        <f t="shared" si="31"/>
        <v/>
      </c>
      <c r="CD14" s="107"/>
      <c r="CE14" s="92" t="str">
        <f t="shared" si="32"/>
        <v/>
      </c>
      <c r="CF14" s="107"/>
      <c r="CG14" s="92" t="str">
        <f t="shared" si="33"/>
        <v/>
      </c>
      <c r="CH14" s="107"/>
      <c r="CI14" s="92" t="str">
        <f t="shared" si="34"/>
        <v/>
      </c>
      <c r="CJ14" s="107"/>
      <c r="CK14" s="92" t="str">
        <f t="shared" si="35"/>
        <v/>
      </c>
      <c r="CL14" s="107"/>
      <c r="CM14" s="92" t="str">
        <f t="shared" si="36"/>
        <v/>
      </c>
      <c r="CN14" s="107"/>
      <c r="CO14" s="92" t="str">
        <f t="shared" si="37"/>
        <v/>
      </c>
      <c r="CP14" s="103">
        <f t="shared" si="38"/>
        <v>50</v>
      </c>
      <c r="CQ14" s="99">
        <f t="shared" si="39"/>
        <v>50</v>
      </c>
      <c r="CR14" s="99">
        <f t="shared" si="40"/>
        <v>50</v>
      </c>
      <c r="CS14" s="104">
        <f t="shared" si="41"/>
        <v>30</v>
      </c>
      <c r="CT14" s="104">
        <f>IFERROR(VLOOKUP(CS14,REGISTRATION!$P$22:$Q$32,2),"")</f>
        <v>5</v>
      </c>
      <c r="CU14" s="93" t="str">
        <f t="shared" si="42"/>
        <v>FAILED</v>
      </c>
    </row>
    <row r="15" spans="1:99">
      <c r="A15" s="41">
        <f>REGISTRATION!A16</f>
        <v>6</v>
      </c>
      <c r="B15" s="41" t="str">
        <f>REGISTRATION!B16</f>
        <v>2015-01-603</v>
      </c>
      <c r="C15" s="41" t="str">
        <f>CONCATENATE(REGISTRATION!C16," ",REGISTRATION!D16," ",REGISTRATION!E16)</f>
        <v>Comiso Rommel A</v>
      </c>
      <c r="D15" s="108"/>
      <c r="E15" s="92" t="e">
        <f t="shared" si="43"/>
        <v>#DIV/0!</v>
      </c>
      <c r="F15" s="95" t="str">
        <f t="shared" si="0"/>
        <v xml:space="preserve"> </v>
      </c>
      <c r="G15" s="108"/>
      <c r="H15" s="92" t="e">
        <f t="shared" si="2"/>
        <v>#DIV/0!</v>
      </c>
      <c r="I15" s="95" t="str">
        <f t="shared" si="1"/>
        <v/>
      </c>
      <c r="J15" s="108"/>
      <c r="K15" s="92" t="str">
        <f t="shared" si="3"/>
        <v/>
      </c>
      <c r="L15" s="108"/>
      <c r="M15" s="92" t="str">
        <f t="shared" si="4"/>
        <v/>
      </c>
      <c r="N15" s="108"/>
      <c r="O15" s="92" t="str">
        <f t="shared" si="5"/>
        <v/>
      </c>
      <c r="P15" s="108"/>
      <c r="Q15" s="92" t="str">
        <f t="shared" si="6"/>
        <v/>
      </c>
      <c r="R15" s="108"/>
      <c r="S15" s="92" t="str">
        <f t="shared" si="7"/>
        <v/>
      </c>
      <c r="T15" s="108"/>
      <c r="U15" s="92" t="str">
        <f t="shared" si="8"/>
        <v/>
      </c>
      <c r="V15" s="94"/>
      <c r="W15" s="94"/>
      <c r="X15" s="94"/>
      <c r="Y15" s="94"/>
      <c r="Z15" s="94"/>
      <c r="AA15" s="94"/>
      <c r="AB15" s="94"/>
      <c r="AC15" s="94"/>
      <c r="AD15" s="94"/>
      <c r="AE15" s="94"/>
      <c r="AF15" s="94"/>
      <c r="AG15" s="94"/>
      <c r="AH15" s="94"/>
      <c r="AI15" s="94"/>
      <c r="AJ15" s="94"/>
      <c r="AK15" s="94"/>
      <c r="AL15" s="94"/>
      <c r="AM15" s="94"/>
      <c r="AN15" s="95" t="str">
        <f t="shared" si="9"/>
        <v/>
      </c>
      <c r="AO15" s="108"/>
      <c r="AP15" s="92" t="str">
        <f t="shared" si="10"/>
        <v/>
      </c>
      <c r="AQ15" s="108"/>
      <c r="AR15" s="92" t="str">
        <f t="shared" si="11"/>
        <v/>
      </c>
      <c r="AS15" s="108"/>
      <c r="AT15" s="92" t="str">
        <f t="shared" si="12"/>
        <v/>
      </c>
      <c r="AU15" s="95" t="str">
        <f t="shared" si="13"/>
        <v/>
      </c>
      <c r="AV15" s="108"/>
      <c r="AW15" s="92" t="str">
        <f t="shared" si="14"/>
        <v/>
      </c>
      <c r="AX15" s="108"/>
      <c r="AY15" s="92" t="str">
        <f t="shared" si="15"/>
        <v/>
      </c>
      <c r="AZ15" s="108"/>
      <c r="BA15" s="92" t="str">
        <f t="shared" si="16"/>
        <v/>
      </c>
      <c r="BB15" s="95" t="str">
        <f t="shared" si="17"/>
        <v/>
      </c>
      <c r="BC15" s="98">
        <f t="shared" si="18"/>
        <v>0</v>
      </c>
      <c r="BD15" s="98">
        <f t="shared" si="19"/>
        <v>0</v>
      </c>
      <c r="BE15" s="108"/>
      <c r="BF15" s="92" t="str">
        <f t="shared" si="20"/>
        <v/>
      </c>
      <c r="BG15" s="108"/>
      <c r="BH15" s="92" t="str">
        <f t="shared" si="21"/>
        <v/>
      </c>
      <c r="BI15" s="108"/>
      <c r="BJ15" s="92" t="str">
        <f t="shared" si="44"/>
        <v/>
      </c>
      <c r="BK15" s="103" t="str">
        <f t="shared" si="22"/>
        <v/>
      </c>
      <c r="BL15" s="108">
        <v>100</v>
      </c>
      <c r="BM15" s="92">
        <f t="shared" si="23"/>
        <v>100</v>
      </c>
      <c r="BN15" s="108">
        <v>100</v>
      </c>
      <c r="BO15" s="92">
        <f t="shared" si="24"/>
        <v>100</v>
      </c>
      <c r="BP15" s="108">
        <v>100</v>
      </c>
      <c r="BQ15" s="92">
        <f t="shared" si="25"/>
        <v>100</v>
      </c>
      <c r="BR15" s="108">
        <v>100</v>
      </c>
      <c r="BS15" s="92">
        <f t="shared" si="26"/>
        <v>100</v>
      </c>
      <c r="BT15" s="108">
        <v>95</v>
      </c>
      <c r="BU15" s="92">
        <f t="shared" si="27"/>
        <v>95</v>
      </c>
      <c r="BV15" s="107">
        <v>100</v>
      </c>
      <c r="BW15" s="92">
        <f t="shared" si="28"/>
        <v>100</v>
      </c>
      <c r="BX15" s="107"/>
      <c r="BY15" s="92" t="str">
        <f t="shared" si="29"/>
        <v/>
      </c>
      <c r="BZ15" s="107"/>
      <c r="CA15" s="92" t="str">
        <f t="shared" si="30"/>
        <v/>
      </c>
      <c r="CB15" s="107"/>
      <c r="CC15" s="92" t="str">
        <f t="shared" si="31"/>
        <v/>
      </c>
      <c r="CD15" s="107"/>
      <c r="CE15" s="92" t="str">
        <f t="shared" si="32"/>
        <v/>
      </c>
      <c r="CF15" s="107"/>
      <c r="CG15" s="92" t="str">
        <f t="shared" si="33"/>
        <v/>
      </c>
      <c r="CH15" s="107"/>
      <c r="CI15" s="92" t="str">
        <f t="shared" si="34"/>
        <v/>
      </c>
      <c r="CJ15" s="107"/>
      <c r="CK15" s="92" t="str">
        <f t="shared" si="35"/>
        <v/>
      </c>
      <c r="CL15" s="107"/>
      <c r="CM15" s="92" t="str">
        <f t="shared" si="36"/>
        <v/>
      </c>
      <c r="CN15" s="107"/>
      <c r="CO15" s="92" t="str">
        <f t="shared" si="37"/>
        <v/>
      </c>
      <c r="CP15" s="103">
        <f t="shared" si="38"/>
        <v>49.583333333333336</v>
      </c>
      <c r="CQ15" s="99">
        <f t="shared" si="39"/>
        <v>49.583333333333336</v>
      </c>
      <c r="CR15" s="99">
        <f t="shared" si="40"/>
        <v>49.58</v>
      </c>
      <c r="CS15" s="104">
        <f t="shared" si="41"/>
        <v>29.747999999999998</v>
      </c>
      <c r="CT15" s="104">
        <f>IFERROR(VLOOKUP(CS15,REGISTRATION!$P$22:$Q$32,2),"")</f>
        <v>5</v>
      </c>
      <c r="CU15" s="93" t="str">
        <f t="shared" si="42"/>
        <v>FAILED</v>
      </c>
    </row>
    <row r="16" spans="1:99">
      <c r="A16" s="41">
        <f>REGISTRATION!A17</f>
        <v>7</v>
      </c>
      <c r="B16" s="41" t="str">
        <f>REGISTRATION!B17</f>
        <v>2015-01-1571</v>
      </c>
      <c r="C16" s="41" t="str">
        <f>CONCATENATE(REGISTRATION!C17," ",REGISTRATION!D17," ",REGISTRATION!E17)</f>
        <v>Dela Pieza Larslie Z</v>
      </c>
      <c r="D16" s="108"/>
      <c r="E16" s="92" t="e">
        <f t="shared" si="43"/>
        <v>#DIV/0!</v>
      </c>
      <c r="F16" s="95" t="str">
        <f t="shared" si="0"/>
        <v xml:space="preserve"> </v>
      </c>
      <c r="G16" s="108"/>
      <c r="H16" s="92" t="e">
        <f t="shared" si="2"/>
        <v>#DIV/0!</v>
      </c>
      <c r="I16" s="95" t="str">
        <f t="shared" si="1"/>
        <v/>
      </c>
      <c r="J16" s="108"/>
      <c r="K16" s="92" t="str">
        <f t="shared" si="3"/>
        <v/>
      </c>
      <c r="L16" s="108"/>
      <c r="M16" s="92" t="str">
        <f t="shared" si="4"/>
        <v/>
      </c>
      <c r="N16" s="108"/>
      <c r="O16" s="92" t="str">
        <f t="shared" si="5"/>
        <v/>
      </c>
      <c r="P16" s="108"/>
      <c r="Q16" s="92" t="str">
        <f t="shared" si="6"/>
        <v/>
      </c>
      <c r="R16" s="108"/>
      <c r="S16" s="92" t="str">
        <f t="shared" si="7"/>
        <v/>
      </c>
      <c r="T16" s="108"/>
      <c r="U16" s="92" t="str">
        <f t="shared" si="8"/>
        <v/>
      </c>
      <c r="V16" s="94"/>
      <c r="W16" s="94"/>
      <c r="X16" s="94"/>
      <c r="Y16" s="94"/>
      <c r="Z16" s="94"/>
      <c r="AA16" s="94"/>
      <c r="AB16" s="94"/>
      <c r="AC16" s="94"/>
      <c r="AD16" s="94"/>
      <c r="AE16" s="94"/>
      <c r="AF16" s="94"/>
      <c r="AG16" s="94"/>
      <c r="AH16" s="94"/>
      <c r="AI16" s="94"/>
      <c r="AJ16" s="94"/>
      <c r="AK16" s="94"/>
      <c r="AL16" s="94"/>
      <c r="AM16" s="94"/>
      <c r="AN16" s="95" t="str">
        <f t="shared" si="9"/>
        <v/>
      </c>
      <c r="AO16" s="108"/>
      <c r="AP16" s="92" t="str">
        <f t="shared" si="10"/>
        <v/>
      </c>
      <c r="AQ16" s="108"/>
      <c r="AR16" s="92" t="str">
        <f t="shared" si="11"/>
        <v/>
      </c>
      <c r="AS16" s="108"/>
      <c r="AT16" s="92" t="str">
        <f t="shared" si="12"/>
        <v/>
      </c>
      <c r="AU16" s="95" t="str">
        <f t="shared" si="13"/>
        <v/>
      </c>
      <c r="AV16" s="108"/>
      <c r="AW16" s="92" t="str">
        <f t="shared" si="14"/>
        <v/>
      </c>
      <c r="AX16" s="108"/>
      <c r="AY16" s="92" t="str">
        <f t="shared" si="15"/>
        <v/>
      </c>
      <c r="AZ16" s="108"/>
      <c r="BA16" s="92" t="str">
        <f t="shared" si="16"/>
        <v/>
      </c>
      <c r="BB16" s="95" t="str">
        <f t="shared" si="17"/>
        <v/>
      </c>
      <c r="BC16" s="98">
        <f t="shared" si="18"/>
        <v>0</v>
      </c>
      <c r="BD16" s="98">
        <f t="shared" si="19"/>
        <v>0</v>
      </c>
      <c r="BE16" s="108"/>
      <c r="BF16" s="92" t="str">
        <f t="shared" si="20"/>
        <v/>
      </c>
      <c r="BG16" s="108"/>
      <c r="BH16" s="92" t="str">
        <f t="shared" si="21"/>
        <v/>
      </c>
      <c r="BI16" s="108"/>
      <c r="BJ16" s="92" t="str">
        <f t="shared" si="44"/>
        <v/>
      </c>
      <c r="BK16" s="103" t="str">
        <f t="shared" si="22"/>
        <v/>
      </c>
      <c r="BL16" s="108">
        <v>100</v>
      </c>
      <c r="BM16" s="92">
        <f t="shared" si="23"/>
        <v>100</v>
      </c>
      <c r="BN16" s="108">
        <v>100</v>
      </c>
      <c r="BO16" s="92">
        <f t="shared" si="24"/>
        <v>100</v>
      </c>
      <c r="BP16" s="108">
        <v>100</v>
      </c>
      <c r="BQ16" s="92">
        <f t="shared" si="25"/>
        <v>100</v>
      </c>
      <c r="BR16" s="108">
        <v>100</v>
      </c>
      <c r="BS16" s="92">
        <f t="shared" si="26"/>
        <v>100</v>
      </c>
      <c r="BT16" s="108">
        <v>80</v>
      </c>
      <c r="BU16" s="92">
        <f t="shared" si="27"/>
        <v>80</v>
      </c>
      <c r="BV16" s="107">
        <v>100</v>
      </c>
      <c r="BW16" s="92">
        <f t="shared" si="28"/>
        <v>100</v>
      </c>
      <c r="BX16" s="107"/>
      <c r="BY16" s="92" t="str">
        <f t="shared" si="29"/>
        <v/>
      </c>
      <c r="BZ16" s="107"/>
      <c r="CA16" s="92" t="str">
        <f t="shared" si="30"/>
        <v/>
      </c>
      <c r="CB16" s="107"/>
      <c r="CC16" s="92" t="str">
        <f t="shared" si="31"/>
        <v/>
      </c>
      <c r="CD16" s="107"/>
      <c r="CE16" s="92" t="str">
        <f t="shared" si="32"/>
        <v/>
      </c>
      <c r="CF16" s="107"/>
      <c r="CG16" s="92" t="str">
        <f t="shared" si="33"/>
        <v/>
      </c>
      <c r="CH16" s="107"/>
      <c r="CI16" s="92" t="str">
        <f t="shared" si="34"/>
        <v/>
      </c>
      <c r="CJ16" s="107"/>
      <c r="CK16" s="92" t="str">
        <f t="shared" si="35"/>
        <v/>
      </c>
      <c r="CL16" s="107"/>
      <c r="CM16" s="92" t="str">
        <f t="shared" si="36"/>
        <v/>
      </c>
      <c r="CN16" s="107"/>
      <c r="CO16" s="92" t="str">
        <f t="shared" si="37"/>
        <v/>
      </c>
      <c r="CP16" s="103">
        <f t="shared" si="38"/>
        <v>48.333333333333336</v>
      </c>
      <c r="CQ16" s="99">
        <f t="shared" si="39"/>
        <v>48.333333333333336</v>
      </c>
      <c r="CR16" s="99">
        <f t="shared" si="40"/>
        <v>48.33</v>
      </c>
      <c r="CS16" s="104">
        <f t="shared" si="41"/>
        <v>28.997999999999998</v>
      </c>
      <c r="CT16" s="104">
        <f>IFERROR(VLOOKUP(CS16,REGISTRATION!$P$22:$Q$32,2),"")</f>
        <v>5</v>
      </c>
      <c r="CU16" s="93" t="str">
        <f t="shared" si="42"/>
        <v>FAILED</v>
      </c>
    </row>
    <row r="17" spans="1:99">
      <c r="A17" s="41">
        <f>REGISTRATION!A18</f>
        <v>8</v>
      </c>
      <c r="B17" s="41" t="str">
        <f>REGISTRATION!B18</f>
        <v>2015-01-1378</v>
      </c>
      <c r="C17" s="41" t="str">
        <f>CONCATENATE(REGISTRATION!C18," ",REGISTRATION!D18," ",REGISTRATION!E18)</f>
        <v>Estrella Alleiza Allu  A</v>
      </c>
      <c r="D17" s="108"/>
      <c r="E17" s="92" t="e">
        <f t="shared" si="43"/>
        <v>#DIV/0!</v>
      </c>
      <c r="F17" s="95" t="str">
        <f t="shared" si="0"/>
        <v xml:space="preserve"> </v>
      </c>
      <c r="G17" s="108"/>
      <c r="H17" s="92" t="e">
        <f t="shared" si="2"/>
        <v>#DIV/0!</v>
      </c>
      <c r="I17" s="95" t="str">
        <f t="shared" si="1"/>
        <v/>
      </c>
      <c r="J17" s="108"/>
      <c r="K17" s="92" t="str">
        <f t="shared" si="3"/>
        <v/>
      </c>
      <c r="L17" s="108"/>
      <c r="M17" s="92" t="str">
        <f t="shared" si="4"/>
        <v/>
      </c>
      <c r="N17" s="108"/>
      <c r="O17" s="92" t="str">
        <f t="shared" si="5"/>
        <v/>
      </c>
      <c r="P17" s="108"/>
      <c r="Q17" s="92" t="str">
        <f t="shared" si="6"/>
        <v/>
      </c>
      <c r="R17" s="108"/>
      <c r="S17" s="92" t="str">
        <f t="shared" si="7"/>
        <v/>
      </c>
      <c r="T17" s="108"/>
      <c r="U17" s="92" t="str">
        <f t="shared" si="8"/>
        <v/>
      </c>
      <c r="V17" s="94"/>
      <c r="W17" s="94"/>
      <c r="X17" s="94"/>
      <c r="Y17" s="94"/>
      <c r="Z17" s="94"/>
      <c r="AA17" s="94"/>
      <c r="AB17" s="94"/>
      <c r="AC17" s="94"/>
      <c r="AD17" s="94"/>
      <c r="AE17" s="94"/>
      <c r="AF17" s="94"/>
      <c r="AG17" s="94"/>
      <c r="AH17" s="94"/>
      <c r="AI17" s="94"/>
      <c r="AJ17" s="94"/>
      <c r="AK17" s="94"/>
      <c r="AL17" s="94"/>
      <c r="AM17" s="94"/>
      <c r="AN17" s="95" t="str">
        <f t="shared" si="9"/>
        <v/>
      </c>
      <c r="AO17" s="108"/>
      <c r="AP17" s="92" t="str">
        <f t="shared" si="10"/>
        <v/>
      </c>
      <c r="AQ17" s="108"/>
      <c r="AR17" s="92" t="str">
        <f t="shared" si="11"/>
        <v/>
      </c>
      <c r="AS17" s="108"/>
      <c r="AT17" s="92" t="str">
        <f t="shared" si="12"/>
        <v/>
      </c>
      <c r="AU17" s="95" t="str">
        <f t="shared" si="13"/>
        <v/>
      </c>
      <c r="AV17" s="108"/>
      <c r="AW17" s="92" t="str">
        <f t="shared" si="14"/>
        <v/>
      </c>
      <c r="AX17" s="108"/>
      <c r="AY17" s="92" t="str">
        <f t="shared" si="15"/>
        <v/>
      </c>
      <c r="AZ17" s="108"/>
      <c r="BA17" s="92" t="str">
        <f t="shared" si="16"/>
        <v/>
      </c>
      <c r="BB17" s="95" t="str">
        <f t="shared" si="17"/>
        <v/>
      </c>
      <c r="BC17" s="98">
        <f t="shared" si="18"/>
        <v>0</v>
      </c>
      <c r="BD17" s="98">
        <f t="shared" si="19"/>
        <v>0</v>
      </c>
      <c r="BE17" s="108"/>
      <c r="BF17" s="92" t="str">
        <f t="shared" si="20"/>
        <v/>
      </c>
      <c r="BG17" s="108"/>
      <c r="BH17" s="92" t="str">
        <f t="shared" si="21"/>
        <v/>
      </c>
      <c r="BI17" s="108"/>
      <c r="BJ17" s="92" t="str">
        <f t="shared" si="44"/>
        <v/>
      </c>
      <c r="BK17" s="103" t="str">
        <f t="shared" si="22"/>
        <v/>
      </c>
      <c r="BL17" s="108">
        <v>100</v>
      </c>
      <c r="BM17" s="92">
        <f t="shared" si="23"/>
        <v>100</v>
      </c>
      <c r="BN17" s="108">
        <v>100</v>
      </c>
      <c r="BO17" s="92">
        <f t="shared" si="24"/>
        <v>100</v>
      </c>
      <c r="BP17" s="108">
        <v>100</v>
      </c>
      <c r="BQ17" s="92">
        <f t="shared" si="25"/>
        <v>100</v>
      </c>
      <c r="BR17" s="108">
        <v>100</v>
      </c>
      <c r="BS17" s="92">
        <f t="shared" si="26"/>
        <v>100</v>
      </c>
      <c r="BT17" s="108">
        <v>75</v>
      </c>
      <c r="BU17" s="92">
        <f t="shared" si="27"/>
        <v>75</v>
      </c>
      <c r="BV17" s="107">
        <v>100</v>
      </c>
      <c r="BW17" s="92">
        <f t="shared" si="28"/>
        <v>100</v>
      </c>
      <c r="BX17" s="107"/>
      <c r="BY17" s="92" t="str">
        <f t="shared" si="29"/>
        <v/>
      </c>
      <c r="BZ17" s="107"/>
      <c r="CA17" s="92" t="str">
        <f t="shared" si="30"/>
        <v/>
      </c>
      <c r="CB17" s="107"/>
      <c r="CC17" s="92" t="str">
        <f t="shared" si="31"/>
        <v/>
      </c>
      <c r="CD17" s="107"/>
      <c r="CE17" s="92" t="str">
        <f t="shared" si="32"/>
        <v/>
      </c>
      <c r="CF17" s="107"/>
      <c r="CG17" s="92" t="str">
        <f t="shared" si="33"/>
        <v/>
      </c>
      <c r="CH17" s="107"/>
      <c r="CI17" s="92" t="str">
        <f t="shared" si="34"/>
        <v/>
      </c>
      <c r="CJ17" s="107"/>
      <c r="CK17" s="92" t="str">
        <f t="shared" si="35"/>
        <v/>
      </c>
      <c r="CL17" s="107"/>
      <c r="CM17" s="92" t="str">
        <f t="shared" si="36"/>
        <v/>
      </c>
      <c r="CN17" s="107"/>
      <c r="CO17" s="92" t="str">
        <f t="shared" si="37"/>
        <v/>
      </c>
      <c r="CP17" s="103">
        <f t="shared" si="38"/>
        <v>47.916666666666664</v>
      </c>
      <c r="CQ17" s="99">
        <f t="shared" si="39"/>
        <v>47.916666666666664</v>
      </c>
      <c r="CR17" s="99">
        <f t="shared" si="40"/>
        <v>47.92</v>
      </c>
      <c r="CS17" s="104">
        <f t="shared" si="41"/>
        <v>28.751999999999999</v>
      </c>
      <c r="CT17" s="104">
        <f>IFERROR(VLOOKUP(CS17,REGISTRATION!$P$22:$Q$32,2),"")</f>
        <v>5</v>
      </c>
      <c r="CU17" s="93" t="str">
        <f t="shared" si="42"/>
        <v>FAILED</v>
      </c>
    </row>
    <row r="18" spans="1:99">
      <c r="A18" s="41">
        <f>REGISTRATION!A19</f>
        <v>9</v>
      </c>
      <c r="B18" s="41" t="str">
        <f>REGISTRATION!B19</f>
        <v>2015-01-1888</v>
      </c>
      <c r="C18" s="41" t="str">
        <f>CONCATENATE(REGISTRATION!C19," ",REGISTRATION!D19," ",REGISTRATION!E19)</f>
        <v>Gacos Mark Anthony S</v>
      </c>
      <c r="D18" s="108"/>
      <c r="E18" s="92" t="e">
        <f t="shared" si="43"/>
        <v>#DIV/0!</v>
      </c>
      <c r="F18" s="95" t="str">
        <f t="shared" si="0"/>
        <v xml:space="preserve"> </v>
      </c>
      <c r="G18" s="108"/>
      <c r="H18" s="92" t="e">
        <f t="shared" si="2"/>
        <v>#DIV/0!</v>
      </c>
      <c r="I18" s="95" t="str">
        <f t="shared" si="1"/>
        <v/>
      </c>
      <c r="J18" s="108"/>
      <c r="K18" s="92" t="str">
        <f t="shared" si="3"/>
        <v/>
      </c>
      <c r="L18" s="108"/>
      <c r="M18" s="92" t="str">
        <f t="shared" si="4"/>
        <v/>
      </c>
      <c r="N18" s="108"/>
      <c r="O18" s="92" t="str">
        <f t="shared" si="5"/>
        <v/>
      </c>
      <c r="P18" s="108"/>
      <c r="Q18" s="92" t="str">
        <f t="shared" si="6"/>
        <v/>
      </c>
      <c r="R18" s="108"/>
      <c r="S18" s="92" t="str">
        <f t="shared" si="7"/>
        <v/>
      </c>
      <c r="T18" s="108"/>
      <c r="U18" s="92" t="str">
        <f t="shared" si="8"/>
        <v/>
      </c>
      <c r="V18" s="94"/>
      <c r="W18" s="94"/>
      <c r="X18" s="94"/>
      <c r="Y18" s="94"/>
      <c r="Z18" s="94"/>
      <c r="AA18" s="94"/>
      <c r="AB18" s="94"/>
      <c r="AC18" s="94"/>
      <c r="AD18" s="94"/>
      <c r="AE18" s="94"/>
      <c r="AF18" s="94"/>
      <c r="AG18" s="94"/>
      <c r="AH18" s="94"/>
      <c r="AI18" s="94"/>
      <c r="AJ18" s="94"/>
      <c r="AK18" s="94"/>
      <c r="AL18" s="94"/>
      <c r="AM18" s="94"/>
      <c r="AN18" s="95" t="str">
        <f t="shared" si="9"/>
        <v/>
      </c>
      <c r="AO18" s="108"/>
      <c r="AP18" s="92" t="str">
        <f t="shared" si="10"/>
        <v/>
      </c>
      <c r="AQ18" s="108"/>
      <c r="AR18" s="92" t="str">
        <f t="shared" si="11"/>
        <v/>
      </c>
      <c r="AS18" s="108"/>
      <c r="AT18" s="92" t="str">
        <f t="shared" si="12"/>
        <v/>
      </c>
      <c r="AU18" s="95" t="str">
        <f t="shared" si="13"/>
        <v/>
      </c>
      <c r="AV18" s="108"/>
      <c r="AW18" s="92" t="str">
        <f t="shared" si="14"/>
        <v/>
      </c>
      <c r="AX18" s="108"/>
      <c r="AY18" s="92" t="str">
        <f t="shared" si="15"/>
        <v/>
      </c>
      <c r="AZ18" s="108"/>
      <c r="BA18" s="92" t="str">
        <f t="shared" si="16"/>
        <v/>
      </c>
      <c r="BB18" s="95" t="str">
        <f t="shared" si="17"/>
        <v/>
      </c>
      <c r="BC18" s="98">
        <f t="shared" si="18"/>
        <v>0</v>
      </c>
      <c r="BD18" s="98">
        <f t="shared" si="19"/>
        <v>0</v>
      </c>
      <c r="BE18" s="108"/>
      <c r="BF18" s="92" t="str">
        <f t="shared" si="20"/>
        <v/>
      </c>
      <c r="BG18" s="108"/>
      <c r="BH18" s="92" t="str">
        <f t="shared" si="21"/>
        <v/>
      </c>
      <c r="BI18" s="108"/>
      <c r="BJ18" s="92" t="str">
        <f t="shared" si="44"/>
        <v/>
      </c>
      <c r="BK18" s="103" t="str">
        <f t="shared" si="22"/>
        <v/>
      </c>
      <c r="BL18" s="108">
        <v>100</v>
      </c>
      <c r="BM18" s="92">
        <f t="shared" si="23"/>
        <v>100</v>
      </c>
      <c r="BN18" s="108">
        <v>100</v>
      </c>
      <c r="BO18" s="92">
        <f t="shared" si="24"/>
        <v>100</v>
      </c>
      <c r="BP18" s="108">
        <v>100</v>
      </c>
      <c r="BQ18" s="92">
        <f t="shared" si="25"/>
        <v>100</v>
      </c>
      <c r="BR18" s="108">
        <v>100</v>
      </c>
      <c r="BS18" s="92">
        <f t="shared" si="26"/>
        <v>100</v>
      </c>
      <c r="BT18" s="108">
        <v>75</v>
      </c>
      <c r="BU18" s="92">
        <f t="shared" si="27"/>
        <v>75</v>
      </c>
      <c r="BV18" s="107">
        <v>100</v>
      </c>
      <c r="BW18" s="92">
        <f t="shared" si="28"/>
        <v>100</v>
      </c>
      <c r="BX18" s="107"/>
      <c r="BY18" s="92" t="str">
        <f t="shared" si="29"/>
        <v/>
      </c>
      <c r="BZ18" s="107"/>
      <c r="CA18" s="92" t="str">
        <f t="shared" si="30"/>
        <v/>
      </c>
      <c r="CB18" s="107"/>
      <c r="CC18" s="92" t="str">
        <f t="shared" si="31"/>
        <v/>
      </c>
      <c r="CD18" s="107"/>
      <c r="CE18" s="92" t="str">
        <f t="shared" si="32"/>
        <v/>
      </c>
      <c r="CF18" s="107"/>
      <c r="CG18" s="92" t="str">
        <f t="shared" si="33"/>
        <v/>
      </c>
      <c r="CH18" s="107"/>
      <c r="CI18" s="92" t="str">
        <f t="shared" si="34"/>
        <v/>
      </c>
      <c r="CJ18" s="107"/>
      <c r="CK18" s="92" t="str">
        <f t="shared" si="35"/>
        <v/>
      </c>
      <c r="CL18" s="107"/>
      <c r="CM18" s="92" t="str">
        <f t="shared" si="36"/>
        <v/>
      </c>
      <c r="CN18" s="107"/>
      <c r="CO18" s="92" t="str">
        <f t="shared" si="37"/>
        <v/>
      </c>
      <c r="CP18" s="103">
        <f t="shared" si="38"/>
        <v>47.916666666666664</v>
      </c>
      <c r="CQ18" s="99">
        <f t="shared" si="39"/>
        <v>47.916666666666664</v>
      </c>
      <c r="CR18" s="99">
        <f t="shared" si="40"/>
        <v>47.92</v>
      </c>
      <c r="CS18" s="104">
        <f t="shared" si="41"/>
        <v>28.751999999999999</v>
      </c>
      <c r="CT18" s="104">
        <f>IFERROR(VLOOKUP(CS18,REGISTRATION!$P$22:$Q$32,2),"")</f>
        <v>5</v>
      </c>
      <c r="CU18" s="93" t="str">
        <f t="shared" si="42"/>
        <v>FAILED</v>
      </c>
    </row>
    <row r="19" spans="1:99">
      <c r="A19" s="41">
        <f>REGISTRATION!A20</f>
        <v>10</v>
      </c>
      <c r="B19" s="41" t="str">
        <f>REGISTRATION!B20</f>
        <v>2015-01-1728</v>
      </c>
      <c r="C19" s="41" t="str">
        <f>CONCATENATE(REGISTRATION!C20," ",REGISTRATION!D20," ",REGISTRATION!E20)</f>
        <v>Mabburang Ma. Visitacion P</v>
      </c>
      <c r="D19" s="108"/>
      <c r="E19" s="92" t="e">
        <f t="shared" si="43"/>
        <v>#DIV/0!</v>
      </c>
      <c r="F19" s="95" t="str">
        <f t="shared" si="0"/>
        <v xml:space="preserve"> </v>
      </c>
      <c r="G19" s="108"/>
      <c r="H19" s="92" t="e">
        <f t="shared" si="2"/>
        <v>#DIV/0!</v>
      </c>
      <c r="I19" s="95" t="str">
        <f t="shared" si="1"/>
        <v/>
      </c>
      <c r="J19" s="108"/>
      <c r="K19" s="92" t="str">
        <f t="shared" si="3"/>
        <v/>
      </c>
      <c r="L19" s="108"/>
      <c r="M19" s="92" t="str">
        <f t="shared" si="4"/>
        <v/>
      </c>
      <c r="N19" s="108"/>
      <c r="O19" s="92" t="str">
        <f t="shared" si="5"/>
        <v/>
      </c>
      <c r="P19" s="108"/>
      <c r="Q19" s="92" t="str">
        <f t="shared" si="6"/>
        <v/>
      </c>
      <c r="R19" s="108"/>
      <c r="S19" s="92" t="str">
        <f t="shared" si="7"/>
        <v/>
      </c>
      <c r="T19" s="108"/>
      <c r="U19" s="92" t="str">
        <f t="shared" si="8"/>
        <v/>
      </c>
      <c r="V19" s="94"/>
      <c r="W19" s="94"/>
      <c r="X19" s="94"/>
      <c r="Y19" s="94"/>
      <c r="Z19" s="94"/>
      <c r="AA19" s="94"/>
      <c r="AB19" s="94"/>
      <c r="AC19" s="94"/>
      <c r="AD19" s="94"/>
      <c r="AE19" s="94"/>
      <c r="AF19" s="94"/>
      <c r="AG19" s="94"/>
      <c r="AH19" s="94"/>
      <c r="AI19" s="94"/>
      <c r="AJ19" s="94"/>
      <c r="AK19" s="94"/>
      <c r="AL19" s="94"/>
      <c r="AM19" s="94"/>
      <c r="AN19" s="95" t="str">
        <f t="shared" si="9"/>
        <v/>
      </c>
      <c r="AO19" s="108"/>
      <c r="AP19" s="92" t="str">
        <f t="shared" si="10"/>
        <v/>
      </c>
      <c r="AQ19" s="108"/>
      <c r="AR19" s="92" t="str">
        <f t="shared" si="11"/>
        <v/>
      </c>
      <c r="AS19" s="108"/>
      <c r="AT19" s="92" t="str">
        <f t="shared" si="12"/>
        <v/>
      </c>
      <c r="AU19" s="95" t="str">
        <f t="shared" si="13"/>
        <v/>
      </c>
      <c r="AV19" s="108"/>
      <c r="AW19" s="92" t="str">
        <f t="shared" si="14"/>
        <v/>
      </c>
      <c r="AX19" s="108"/>
      <c r="AY19" s="92" t="str">
        <f t="shared" si="15"/>
        <v/>
      </c>
      <c r="AZ19" s="108"/>
      <c r="BA19" s="92" t="str">
        <f t="shared" si="16"/>
        <v/>
      </c>
      <c r="BB19" s="95" t="str">
        <f t="shared" si="17"/>
        <v/>
      </c>
      <c r="BC19" s="98">
        <f t="shared" si="18"/>
        <v>0</v>
      </c>
      <c r="BD19" s="98">
        <f t="shared" si="19"/>
        <v>0</v>
      </c>
      <c r="BE19" s="108"/>
      <c r="BF19" s="92" t="str">
        <f t="shared" si="20"/>
        <v/>
      </c>
      <c r="BG19" s="108"/>
      <c r="BH19" s="92" t="str">
        <f t="shared" si="21"/>
        <v/>
      </c>
      <c r="BI19" s="108"/>
      <c r="BJ19" s="92" t="str">
        <f t="shared" si="44"/>
        <v/>
      </c>
      <c r="BK19" s="103" t="str">
        <f t="shared" si="22"/>
        <v/>
      </c>
      <c r="BL19" s="108">
        <v>100</v>
      </c>
      <c r="BM19" s="92">
        <f t="shared" si="23"/>
        <v>100</v>
      </c>
      <c r="BN19" s="108">
        <v>100</v>
      </c>
      <c r="BO19" s="92">
        <f t="shared" si="24"/>
        <v>100</v>
      </c>
      <c r="BP19" s="108">
        <v>100</v>
      </c>
      <c r="BQ19" s="92">
        <f t="shared" si="25"/>
        <v>100</v>
      </c>
      <c r="BR19" s="108">
        <v>100</v>
      </c>
      <c r="BS19" s="92">
        <f t="shared" si="26"/>
        <v>100</v>
      </c>
      <c r="BT19" s="108">
        <v>75</v>
      </c>
      <c r="BU19" s="92">
        <f t="shared" si="27"/>
        <v>75</v>
      </c>
      <c r="BV19" s="107">
        <v>100</v>
      </c>
      <c r="BW19" s="92">
        <f t="shared" si="28"/>
        <v>100</v>
      </c>
      <c r="BX19" s="107"/>
      <c r="BY19" s="92" t="str">
        <f t="shared" si="29"/>
        <v/>
      </c>
      <c r="BZ19" s="107"/>
      <c r="CA19" s="92" t="str">
        <f t="shared" si="30"/>
        <v/>
      </c>
      <c r="CB19" s="107"/>
      <c r="CC19" s="92" t="str">
        <f t="shared" si="31"/>
        <v/>
      </c>
      <c r="CD19" s="107"/>
      <c r="CE19" s="92" t="str">
        <f t="shared" si="32"/>
        <v/>
      </c>
      <c r="CF19" s="107"/>
      <c r="CG19" s="92" t="str">
        <f t="shared" si="33"/>
        <v/>
      </c>
      <c r="CH19" s="107"/>
      <c r="CI19" s="92" t="str">
        <f t="shared" si="34"/>
        <v/>
      </c>
      <c r="CJ19" s="107"/>
      <c r="CK19" s="92" t="str">
        <f t="shared" si="35"/>
        <v/>
      </c>
      <c r="CL19" s="107"/>
      <c r="CM19" s="92" t="str">
        <f t="shared" si="36"/>
        <v/>
      </c>
      <c r="CN19" s="107"/>
      <c r="CO19" s="92" t="str">
        <f t="shared" si="37"/>
        <v/>
      </c>
      <c r="CP19" s="103">
        <f t="shared" si="38"/>
        <v>47.916666666666664</v>
      </c>
      <c r="CQ19" s="99">
        <f t="shared" si="39"/>
        <v>47.916666666666664</v>
      </c>
      <c r="CR19" s="99">
        <f t="shared" si="40"/>
        <v>47.92</v>
      </c>
      <c r="CS19" s="104">
        <f t="shared" si="41"/>
        <v>28.751999999999999</v>
      </c>
      <c r="CT19" s="104">
        <f>IFERROR(VLOOKUP(CS19,REGISTRATION!$P$22:$Q$32,2),"")</f>
        <v>5</v>
      </c>
      <c r="CU19" s="93" t="str">
        <f t="shared" si="42"/>
        <v>FAILED</v>
      </c>
    </row>
    <row r="20" spans="1:99">
      <c r="A20" s="41">
        <f>REGISTRATION!A21</f>
        <v>11</v>
      </c>
      <c r="B20" s="41" t="str">
        <f>REGISTRATION!B21</f>
        <v>2015-01-1350</v>
      </c>
      <c r="C20" s="41" t="str">
        <f>CONCATENATE(REGISTRATION!C21," ",REGISTRATION!D21," ",REGISTRATION!E21)</f>
        <v>Malate Melvin Chester G</v>
      </c>
      <c r="D20" s="108"/>
      <c r="E20" s="92" t="e">
        <f t="shared" si="43"/>
        <v>#DIV/0!</v>
      </c>
      <c r="F20" s="95" t="str">
        <f t="shared" si="0"/>
        <v xml:space="preserve"> </v>
      </c>
      <c r="G20" s="108"/>
      <c r="H20" s="92" t="e">
        <f t="shared" si="2"/>
        <v>#DIV/0!</v>
      </c>
      <c r="I20" s="95" t="str">
        <f t="shared" si="1"/>
        <v/>
      </c>
      <c r="J20" s="108"/>
      <c r="K20" s="92" t="str">
        <f t="shared" si="3"/>
        <v/>
      </c>
      <c r="L20" s="108"/>
      <c r="M20" s="92" t="str">
        <f t="shared" si="4"/>
        <v/>
      </c>
      <c r="N20" s="108"/>
      <c r="O20" s="92" t="str">
        <f t="shared" si="5"/>
        <v/>
      </c>
      <c r="P20" s="108"/>
      <c r="Q20" s="92" t="str">
        <f t="shared" si="6"/>
        <v/>
      </c>
      <c r="R20" s="108"/>
      <c r="S20" s="92" t="str">
        <f t="shared" si="7"/>
        <v/>
      </c>
      <c r="T20" s="108"/>
      <c r="U20" s="92" t="str">
        <f t="shared" si="8"/>
        <v/>
      </c>
      <c r="V20" s="94"/>
      <c r="W20" s="94"/>
      <c r="X20" s="94"/>
      <c r="Y20" s="94"/>
      <c r="Z20" s="94"/>
      <c r="AA20" s="94"/>
      <c r="AB20" s="94"/>
      <c r="AC20" s="94"/>
      <c r="AD20" s="94"/>
      <c r="AE20" s="94"/>
      <c r="AF20" s="94"/>
      <c r="AG20" s="94"/>
      <c r="AH20" s="94"/>
      <c r="AI20" s="94"/>
      <c r="AJ20" s="94"/>
      <c r="AK20" s="94"/>
      <c r="AL20" s="94"/>
      <c r="AM20" s="94"/>
      <c r="AN20" s="95" t="str">
        <f t="shared" si="9"/>
        <v/>
      </c>
      <c r="AO20" s="108"/>
      <c r="AP20" s="92" t="str">
        <f t="shared" si="10"/>
        <v/>
      </c>
      <c r="AQ20" s="108"/>
      <c r="AR20" s="92" t="str">
        <f t="shared" si="11"/>
        <v/>
      </c>
      <c r="AS20" s="108"/>
      <c r="AT20" s="92" t="str">
        <f t="shared" si="12"/>
        <v/>
      </c>
      <c r="AU20" s="95" t="str">
        <f t="shared" si="13"/>
        <v/>
      </c>
      <c r="AV20" s="108"/>
      <c r="AW20" s="92" t="str">
        <f t="shared" si="14"/>
        <v/>
      </c>
      <c r="AX20" s="108"/>
      <c r="AY20" s="92" t="str">
        <f t="shared" si="15"/>
        <v/>
      </c>
      <c r="AZ20" s="108"/>
      <c r="BA20" s="92" t="str">
        <f t="shared" si="16"/>
        <v/>
      </c>
      <c r="BB20" s="95" t="str">
        <f t="shared" si="17"/>
        <v/>
      </c>
      <c r="BC20" s="98">
        <f t="shared" si="18"/>
        <v>0</v>
      </c>
      <c r="BD20" s="98">
        <f t="shared" si="19"/>
        <v>0</v>
      </c>
      <c r="BE20" s="108"/>
      <c r="BF20" s="92" t="str">
        <f t="shared" si="20"/>
        <v/>
      </c>
      <c r="BG20" s="108"/>
      <c r="BH20" s="92" t="str">
        <f t="shared" si="21"/>
        <v/>
      </c>
      <c r="BI20" s="108"/>
      <c r="BJ20" s="92" t="str">
        <f t="shared" si="44"/>
        <v/>
      </c>
      <c r="BK20" s="103" t="str">
        <f t="shared" si="22"/>
        <v/>
      </c>
      <c r="BL20" s="108">
        <v>100</v>
      </c>
      <c r="BM20" s="92">
        <f t="shared" si="23"/>
        <v>100</v>
      </c>
      <c r="BN20" s="108">
        <v>100</v>
      </c>
      <c r="BO20" s="92">
        <f t="shared" si="24"/>
        <v>100</v>
      </c>
      <c r="BP20" s="108">
        <v>100</v>
      </c>
      <c r="BQ20" s="92">
        <f t="shared" si="25"/>
        <v>100</v>
      </c>
      <c r="BR20" s="108">
        <v>100</v>
      </c>
      <c r="BS20" s="92">
        <f t="shared" si="26"/>
        <v>100</v>
      </c>
      <c r="BT20" s="108">
        <v>75</v>
      </c>
      <c r="BU20" s="92">
        <f t="shared" si="27"/>
        <v>75</v>
      </c>
      <c r="BV20" s="107">
        <v>100</v>
      </c>
      <c r="BW20" s="92">
        <f t="shared" si="28"/>
        <v>100</v>
      </c>
      <c r="BX20" s="107"/>
      <c r="BY20" s="92" t="str">
        <f t="shared" si="29"/>
        <v/>
      </c>
      <c r="BZ20" s="107"/>
      <c r="CA20" s="92" t="str">
        <f t="shared" si="30"/>
        <v/>
      </c>
      <c r="CB20" s="107"/>
      <c r="CC20" s="92" t="str">
        <f t="shared" si="31"/>
        <v/>
      </c>
      <c r="CD20" s="107"/>
      <c r="CE20" s="92" t="str">
        <f t="shared" si="32"/>
        <v/>
      </c>
      <c r="CF20" s="107"/>
      <c r="CG20" s="92" t="str">
        <f t="shared" si="33"/>
        <v/>
      </c>
      <c r="CH20" s="107"/>
      <c r="CI20" s="92" t="str">
        <f t="shared" si="34"/>
        <v/>
      </c>
      <c r="CJ20" s="107"/>
      <c r="CK20" s="92" t="str">
        <f t="shared" si="35"/>
        <v/>
      </c>
      <c r="CL20" s="107"/>
      <c r="CM20" s="92" t="str">
        <f t="shared" si="36"/>
        <v/>
      </c>
      <c r="CN20" s="107"/>
      <c r="CO20" s="92" t="str">
        <f t="shared" si="37"/>
        <v/>
      </c>
      <c r="CP20" s="103">
        <f t="shared" si="38"/>
        <v>47.916666666666664</v>
      </c>
      <c r="CQ20" s="99">
        <f t="shared" si="39"/>
        <v>47.916666666666664</v>
      </c>
      <c r="CR20" s="99">
        <f t="shared" si="40"/>
        <v>47.92</v>
      </c>
      <c r="CS20" s="104">
        <f t="shared" si="41"/>
        <v>28.751999999999999</v>
      </c>
      <c r="CT20" s="104">
        <f>IFERROR(VLOOKUP(CS20,REGISTRATION!$P$22:$Q$32,2),"")</f>
        <v>5</v>
      </c>
      <c r="CU20" s="93" t="str">
        <f t="shared" si="42"/>
        <v>FAILED</v>
      </c>
    </row>
    <row r="21" spans="1:99">
      <c r="A21" s="41">
        <f>REGISTRATION!A22</f>
        <v>12</v>
      </c>
      <c r="B21" s="41" t="str">
        <f>REGISTRATION!B22</f>
        <v>2015-01-960</v>
      </c>
      <c r="C21" s="41" t="str">
        <f>CONCATENATE(REGISTRATION!C22," ",REGISTRATION!D22," ",REGISTRATION!E22)</f>
        <v>Miano Heartman John M</v>
      </c>
      <c r="D21" s="108"/>
      <c r="E21" s="92" t="e">
        <f t="shared" si="43"/>
        <v>#DIV/0!</v>
      </c>
      <c r="F21" s="95" t="str">
        <f t="shared" si="0"/>
        <v xml:space="preserve"> </v>
      </c>
      <c r="G21" s="108"/>
      <c r="H21" s="92" t="e">
        <f t="shared" si="2"/>
        <v>#DIV/0!</v>
      </c>
      <c r="I21" s="95" t="str">
        <f t="shared" si="1"/>
        <v/>
      </c>
      <c r="J21" s="108"/>
      <c r="K21" s="92" t="str">
        <f t="shared" si="3"/>
        <v/>
      </c>
      <c r="L21" s="108"/>
      <c r="M21" s="92" t="str">
        <f t="shared" si="4"/>
        <v/>
      </c>
      <c r="N21" s="108"/>
      <c r="O21" s="92" t="str">
        <f t="shared" si="5"/>
        <v/>
      </c>
      <c r="P21" s="108"/>
      <c r="Q21" s="92" t="str">
        <f t="shared" si="6"/>
        <v/>
      </c>
      <c r="R21" s="108"/>
      <c r="S21" s="92" t="str">
        <f t="shared" si="7"/>
        <v/>
      </c>
      <c r="T21" s="108"/>
      <c r="U21" s="92" t="str">
        <f t="shared" si="8"/>
        <v/>
      </c>
      <c r="V21" s="94"/>
      <c r="W21" s="94"/>
      <c r="X21" s="94"/>
      <c r="Y21" s="94"/>
      <c r="Z21" s="94"/>
      <c r="AA21" s="94"/>
      <c r="AB21" s="94"/>
      <c r="AC21" s="94"/>
      <c r="AD21" s="94"/>
      <c r="AE21" s="94"/>
      <c r="AF21" s="94"/>
      <c r="AG21" s="94"/>
      <c r="AH21" s="94"/>
      <c r="AI21" s="94"/>
      <c r="AJ21" s="94"/>
      <c r="AK21" s="94"/>
      <c r="AL21" s="94"/>
      <c r="AM21" s="94"/>
      <c r="AN21" s="95" t="str">
        <f t="shared" si="9"/>
        <v/>
      </c>
      <c r="AO21" s="108"/>
      <c r="AP21" s="92" t="str">
        <f t="shared" si="10"/>
        <v/>
      </c>
      <c r="AQ21" s="108"/>
      <c r="AR21" s="92" t="str">
        <f t="shared" si="11"/>
        <v/>
      </c>
      <c r="AS21" s="108"/>
      <c r="AT21" s="92" t="str">
        <f t="shared" si="12"/>
        <v/>
      </c>
      <c r="AU21" s="95" t="str">
        <f t="shared" si="13"/>
        <v/>
      </c>
      <c r="AV21" s="108"/>
      <c r="AW21" s="92" t="str">
        <f t="shared" si="14"/>
        <v/>
      </c>
      <c r="AX21" s="108"/>
      <c r="AY21" s="92" t="str">
        <f t="shared" si="15"/>
        <v/>
      </c>
      <c r="AZ21" s="108"/>
      <c r="BA21" s="92" t="str">
        <f t="shared" si="16"/>
        <v/>
      </c>
      <c r="BB21" s="95" t="str">
        <f t="shared" si="17"/>
        <v/>
      </c>
      <c r="BC21" s="98">
        <f t="shared" si="18"/>
        <v>0</v>
      </c>
      <c r="BD21" s="98">
        <f t="shared" si="19"/>
        <v>0</v>
      </c>
      <c r="BE21" s="108"/>
      <c r="BF21" s="92" t="str">
        <f t="shared" si="20"/>
        <v/>
      </c>
      <c r="BG21" s="108"/>
      <c r="BH21" s="92" t="str">
        <f t="shared" si="21"/>
        <v/>
      </c>
      <c r="BI21" s="108"/>
      <c r="BJ21" s="92" t="str">
        <f t="shared" si="44"/>
        <v/>
      </c>
      <c r="BK21" s="103" t="str">
        <f t="shared" si="22"/>
        <v/>
      </c>
      <c r="BL21" s="108">
        <v>100</v>
      </c>
      <c r="BM21" s="92">
        <f t="shared" si="23"/>
        <v>100</v>
      </c>
      <c r="BN21" s="108">
        <v>100</v>
      </c>
      <c r="BO21" s="92">
        <f t="shared" si="24"/>
        <v>100</v>
      </c>
      <c r="BP21" s="108">
        <v>100</v>
      </c>
      <c r="BQ21" s="92">
        <f t="shared" si="25"/>
        <v>100</v>
      </c>
      <c r="BR21" s="108">
        <v>100</v>
      </c>
      <c r="BS21" s="92">
        <f t="shared" si="26"/>
        <v>100</v>
      </c>
      <c r="BT21" s="108">
        <v>90</v>
      </c>
      <c r="BU21" s="92">
        <f t="shared" si="27"/>
        <v>90</v>
      </c>
      <c r="BV21" s="107">
        <v>100</v>
      </c>
      <c r="BW21" s="92">
        <f t="shared" si="28"/>
        <v>100</v>
      </c>
      <c r="BX21" s="107"/>
      <c r="BY21" s="92" t="str">
        <f t="shared" si="29"/>
        <v/>
      </c>
      <c r="BZ21" s="107"/>
      <c r="CA21" s="92" t="str">
        <f t="shared" si="30"/>
        <v/>
      </c>
      <c r="CB21" s="107"/>
      <c r="CC21" s="92" t="str">
        <f t="shared" si="31"/>
        <v/>
      </c>
      <c r="CD21" s="107"/>
      <c r="CE21" s="92" t="str">
        <f t="shared" si="32"/>
        <v/>
      </c>
      <c r="CF21" s="107"/>
      <c r="CG21" s="92" t="str">
        <f t="shared" si="33"/>
        <v/>
      </c>
      <c r="CH21" s="107"/>
      <c r="CI21" s="92" t="str">
        <f t="shared" si="34"/>
        <v/>
      </c>
      <c r="CJ21" s="107"/>
      <c r="CK21" s="92" t="str">
        <f t="shared" si="35"/>
        <v/>
      </c>
      <c r="CL21" s="107"/>
      <c r="CM21" s="92" t="str">
        <f t="shared" si="36"/>
        <v/>
      </c>
      <c r="CN21" s="107"/>
      <c r="CO21" s="92" t="str">
        <f t="shared" si="37"/>
        <v/>
      </c>
      <c r="CP21" s="103">
        <f t="shared" si="38"/>
        <v>49.166666666666664</v>
      </c>
      <c r="CQ21" s="99">
        <f t="shared" si="39"/>
        <v>49.166666666666664</v>
      </c>
      <c r="CR21" s="99">
        <f t="shared" si="40"/>
        <v>49.17</v>
      </c>
      <c r="CS21" s="104">
        <f t="shared" si="41"/>
        <v>29.501999999999999</v>
      </c>
      <c r="CT21" s="104">
        <f>IFERROR(VLOOKUP(CS21,REGISTRATION!$P$22:$Q$32,2),"")</f>
        <v>5</v>
      </c>
      <c r="CU21" s="93" t="str">
        <f t="shared" si="42"/>
        <v>FAILED</v>
      </c>
    </row>
    <row r="22" spans="1:99">
      <c r="A22" s="41">
        <f>REGISTRATION!A23</f>
        <v>13</v>
      </c>
      <c r="B22" s="41" t="str">
        <f>REGISTRATION!B23</f>
        <v>2015-01-1610</v>
      </c>
      <c r="C22" s="41" t="str">
        <f>CONCATENATE(REGISTRATION!C23," ",REGISTRATION!D23," ",REGISTRATION!E23)</f>
        <v>Murray Jake Alexander V</v>
      </c>
      <c r="D22" s="108"/>
      <c r="E22" s="92" t="e">
        <f t="shared" si="43"/>
        <v>#DIV/0!</v>
      </c>
      <c r="F22" s="95" t="str">
        <f t="shared" si="0"/>
        <v xml:space="preserve"> </v>
      </c>
      <c r="G22" s="108"/>
      <c r="H22" s="92" t="e">
        <f t="shared" si="2"/>
        <v>#DIV/0!</v>
      </c>
      <c r="I22" s="95" t="str">
        <f t="shared" si="1"/>
        <v/>
      </c>
      <c r="J22" s="108"/>
      <c r="K22" s="92" t="str">
        <f t="shared" si="3"/>
        <v/>
      </c>
      <c r="L22" s="108"/>
      <c r="M22" s="92" t="str">
        <f t="shared" si="4"/>
        <v/>
      </c>
      <c r="N22" s="108"/>
      <c r="O22" s="92" t="str">
        <f t="shared" si="5"/>
        <v/>
      </c>
      <c r="P22" s="108"/>
      <c r="Q22" s="92" t="str">
        <f t="shared" si="6"/>
        <v/>
      </c>
      <c r="R22" s="108"/>
      <c r="S22" s="92" t="str">
        <f t="shared" si="7"/>
        <v/>
      </c>
      <c r="T22" s="108"/>
      <c r="U22" s="92" t="str">
        <f t="shared" si="8"/>
        <v/>
      </c>
      <c r="V22" s="94"/>
      <c r="W22" s="94"/>
      <c r="X22" s="94"/>
      <c r="Y22" s="94"/>
      <c r="Z22" s="94"/>
      <c r="AA22" s="94"/>
      <c r="AB22" s="94"/>
      <c r="AC22" s="94"/>
      <c r="AD22" s="94"/>
      <c r="AE22" s="94"/>
      <c r="AF22" s="94"/>
      <c r="AG22" s="94"/>
      <c r="AH22" s="94"/>
      <c r="AI22" s="94"/>
      <c r="AJ22" s="94"/>
      <c r="AK22" s="94"/>
      <c r="AL22" s="94"/>
      <c r="AM22" s="94"/>
      <c r="AN22" s="95" t="str">
        <f t="shared" si="9"/>
        <v/>
      </c>
      <c r="AO22" s="108"/>
      <c r="AP22" s="92" t="str">
        <f t="shared" si="10"/>
        <v/>
      </c>
      <c r="AQ22" s="108"/>
      <c r="AR22" s="92" t="str">
        <f t="shared" si="11"/>
        <v/>
      </c>
      <c r="AS22" s="108"/>
      <c r="AT22" s="92" t="str">
        <f t="shared" si="12"/>
        <v/>
      </c>
      <c r="AU22" s="95" t="str">
        <f t="shared" si="13"/>
        <v/>
      </c>
      <c r="AV22" s="108"/>
      <c r="AW22" s="92" t="str">
        <f t="shared" si="14"/>
        <v/>
      </c>
      <c r="AX22" s="108"/>
      <c r="AY22" s="92" t="str">
        <f t="shared" si="15"/>
        <v/>
      </c>
      <c r="AZ22" s="108"/>
      <c r="BA22" s="92" t="str">
        <f t="shared" si="16"/>
        <v/>
      </c>
      <c r="BB22" s="95" t="str">
        <f t="shared" si="17"/>
        <v/>
      </c>
      <c r="BC22" s="98">
        <f t="shared" si="18"/>
        <v>0</v>
      </c>
      <c r="BD22" s="98">
        <f t="shared" si="19"/>
        <v>0</v>
      </c>
      <c r="BE22" s="108"/>
      <c r="BF22" s="92" t="str">
        <f t="shared" si="20"/>
        <v/>
      </c>
      <c r="BG22" s="108"/>
      <c r="BH22" s="92" t="str">
        <f t="shared" si="21"/>
        <v/>
      </c>
      <c r="BI22" s="108"/>
      <c r="BJ22" s="92" t="str">
        <f t="shared" si="44"/>
        <v/>
      </c>
      <c r="BK22" s="103" t="str">
        <f t="shared" si="22"/>
        <v/>
      </c>
      <c r="BL22" s="108">
        <v>100</v>
      </c>
      <c r="BM22" s="92">
        <f t="shared" si="23"/>
        <v>100</v>
      </c>
      <c r="BN22" s="108">
        <v>100</v>
      </c>
      <c r="BO22" s="92">
        <f t="shared" si="24"/>
        <v>100</v>
      </c>
      <c r="BP22" s="108">
        <v>100</v>
      </c>
      <c r="BQ22" s="92">
        <f t="shared" si="25"/>
        <v>100</v>
      </c>
      <c r="BR22" s="108">
        <v>100</v>
      </c>
      <c r="BS22" s="92">
        <f t="shared" si="26"/>
        <v>100</v>
      </c>
      <c r="BT22" s="108">
        <v>75</v>
      </c>
      <c r="BU22" s="92">
        <f t="shared" si="27"/>
        <v>75</v>
      </c>
      <c r="BV22" s="107">
        <v>100</v>
      </c>
      <c r="BW22" s="92">
        <f t="shared" si="28"/>
        <v>100</v>
      </c>
      <c r="BX22" s="107"/>
      <c r="BY22" s="92" t="str">
        <f t="shared" si="29"/>
        <v/>
      </c>
      <c r="BZ22" s="107"/>
      <c r="CA22" s="92" t="str">
        <f t="shared" si="30"/>
        <v/>
      </c>
      <c r="CB22" s="107"/>
      <c r="CC22" s="92" t="str">
        <f t="shared" si="31"/>
        <v/>
      </c>
      <c r="CD22" s="107"/>
      <c r="CE22" s="92" t="str">
        <f t="shared" si="32"/>
        <v/>
      </c>
      <c r="CF22" s="107"/>
      <c r="CG22" s="92" t="str">
        <f t="shared" si="33"/>
        <v/>
      </c>
      <c r="CH22" s="107"/>
      <c r="CI22" s="92" t="str">
        <f t="shared" si="34"/>
        <v/>
      </c>
      <c r="CJ22" s="107"/>
      <c r="CK22" s="92" t="str">
        <f t="shared" si="35"/>
        <v/>
      </c>
      <c r="CL22" s="107"/>
      <c r="CM22" s="92" t="str">
        <f t="shared" si="36"/>
        <v/>
      </c>
      <c r="CN22" s="107"/>
      <c r="CO22" s="92" t="str">
        <f t="shared" si="37"/>
        <v/>
      </c>
      <c r="CP22" s="103">
        <f t="shared" si="38"/>
        <v>47.916666666666664</v>
      </c>
      <c r="CQ22" s="99">
        <f t="shared" si="39"/>
        <v>47.916666666666664</v>
      </c>
      <c r="CR22" s="99">
        <f t="shared" si="40"/>
        <v>47.92</v>
      </c>
      <c r="CS22" s="104">
        <f t="shared" si="41"/>
        <v>28.751999999999999</v>
      </c>
      <c r="CT22" s="104">
        <f>IFERROR(VLOOKUP(CS22,REGISTRATION!$P$22:$Q$32,2),"")</f>
        <v>5</v>
      </c>
      <c r="CU22" s="93" t="str">
        <f t="shared" si="42"/>
        <v>FAILED</v>
      </c>
    </row>
    <row r="23" spans="1:99">
      <c r="A23" s="41">
        <f>REGISTRATION!A24</f>
        <v>14</v>
      </c>
      <c r="B23" s="41" t="str">
        <f>REGISTRATION!B24</f>
        <v>2015-01-1336</v>
      </c>
      <c r="C23" s="41" t="str">
        <f>CONCATENATE(REGISTRATION!C24," ",REGISTRATION!D24," ",REGISTRATION!E24)</f>
        <v>Pineda Francis C</v>
      </c>
      <c r="D23" s="108"/>
      <c r="E23" s="92" t="e">
        <f t="shared" si="43"/>
        <v>#DIV/0!</v>
      </c>
      <c r="F23" s="95" t="str">
        <f t="shared" si="0"/>
        <v xml:space="preserve"> </v>
      </c>
      <c r="G23" s="108"/>
      <c r="H23" s="92" t="e">
        <f t="shared" si="2"/>
        <v>#DIV/0!</v>
      </c>
      <c r="I23" s="95" t="str">
        <f t="shared" si="1"/>
        <v/>
      </c>
      <c r="J23" s="108"/>
      <c r="K23" s="92" t="str">
        <f t="shared" si="3"/>
        <v/>
      </c>
      <c r="L23" s="108"/>
      <c r="M23" s="92" t="str">
        <f t="shared" si="4"/>
        <v/>
      </c>
      <c r="N23" s="108"/>
      <c r="O23" s="92" t="str">
        <f t="shared" si="5"/>
        <v/>
      </c>
      <c r="P23" s="108"/>
      <c r="Q23" s="92" t="str">
        <f t="shared" si="6"/>
        <v/>
      </c>
      <c r="R23" s="108"/>
      <c r="S23" s="92" t="str">
        <f t="shared" si="7"/>
        <v/>
      </c>
      <c r="T23" s="108"/>
      <c r="U23" s="92" t="str">
        <f t="shared" si="8"/>
        <v/>
      </c>
      <c r="V23" s="94"/>
      <c r="W23" s="94"/>
      <c r="X23" s="94"/>
      <c r="Y23" s="94"/>
      <c r="Z23" s="94"/>
      <c r="AA23" s="94"/>
      <c r="AB23" s="94"/>
      <c r="AC23" s="94"/>
      <c r="AD23" s="94"/>
      <c r="AE23" s="94"/>
      <c r="AF23" s="94"/>
      <c r="AG23" s="94"/>
      <c r="AH23" s="94"/>
      <c r="AI23" s="94"/>
      <c r="AJ23" s="94"/>
      <c r="AK23" s="94"/>
      <c r="AL23" s="94"/>
      <c r="AM23" s="94"/>
      <c r="AN23" s="95" t="str">
        <f t="shared" si="9"/>
        <v/>
      </c>
      <c r="AO23" s="108"/>
      <c r="AP23" s="92" t="str">
        <f t="shared" si="10"/>
        <v/>
      </c>
      <c r="AQ23" s="108"/>
      <c r="AR23" s="92" t="str">
        <f t="shared" si="11"/>
        <v/>
      </c>
      <c r="AS23" s="108"/>
      <c r="AT23" s="92" t="str">
        <f t="shared" si="12"/>
        <v/>
      </c>
      <c r="AU23" s="95" t="str">
        <f t="shared" si="13"/>
        <v/>
      </c>
      <c r="AV23" s="108"/>
      <c r="AW23" s="92" t="str">
        <f t="shared" si="14"/>
        <v/>
      </c>
      <c r="AX23" s="108"/>
      <c r="AY23" s="92" t="str">
        <f t="shared" si="15"/>
        <v/>
      </c>
      <c r="AZ23" s="108"/>
      <c r="BA23" s="92" t="str">
        <f t="shared" si="16"/>
        <v/>
      </c>
      <c r="BB23" s="95" t="str">
        <f t="shared" si="17"/>
        <v/>
      </c>
      <c r="BC23" s="98">
        <f t="shared" si="18"/>
        <v>0</v>
      </c>
      <c r="BD23" s="98">
        <f t="shared" si="19"/>
        <v>0</v>
      </c>
      <c r="BE23" s="108"/>
      <c r="BF23" s="92" t="str">
        <f t="shared" si="20"/>
        <v/>
      </c>
      <c r="BG23" s="108"/>
      <c r="BH23" s="92" t="str">
        <f t="shared" si="21"/>
        <v/>
      </c>
      <c r="BI23" s="108"/>
      <c r="BJ23" s="92" t="str">
        <f t="shared" si="44"/>
        <v/>
      </c>
      <c r="BK23" s="103" t="str">
        <f t="shared" si="22"/>
        <v/>
      </c>
      <c r="BL23" s="108">
        <v>100</v>
      </c>
      <c r="BM23" s="92">
        <f t="shared" si="23"/>
        <v>100</v>
      </c>
      <c r="BN23" s="108">
        <v>100</v>
      </c>
      <c r="BO23" s="92">
        <f t="shared" si="24"/>
        <v>100</v>
      </c>
      <c r="BP23" s="108">
        <v>100</v>
      </c>
      <c r="BQ23" s="92">
        <f t="shared" si="25"/>
        <v>100</v>
      </c>
      <c r="BR23" s="108">
        <v>100</v>
      </c>
      <c r="BS23" s="92">
        <f t="shared" si="26"/>
        <v>100</v>
      </c>
      <c r="BT23" s="108">
        <v>75</v>
      </c>
      <c r="BU23" s="92">
        <f t="shared" si="27"/>
        <v>75</v>
      </c>
      <c r="BV23" s="107">
        <v>100</v>
      </c>
      <c r="BW23" s="92">
        <f t="shared" si="28"/>
        <v>100</v>
      </c>
      <c r="BX23" s="107"/>
      <c r="BY23" s="92" t="str">
        <f t="shared" si="29"/>
        <v/>
      </c>
      <c r="BZ23" s="107"/>
      <c r="CA23" s="92" t="str">
        <f t="shared" si="30"/>
        <v/>
      </c>
      <c r="CB23" s="107"/>
      <c r="CC23" s="92" t="str">
        <f t="shared" si="31"/>
        <v/>
      </c>
      <c r="CD23" s="107"/>
      <c r="CE23" s="92" t="str">
        <f t="shared" si="32"/>
        <v/>
      </c>
      <c r="CF23" s="107"/>
      <c r="CG23" s="92" t="str">
        <f t="shared" si="33"/>
        <v/>
      </c>
      <c r="CH23" s="107"/>
      <c r="CI23" s="92" t="str">
        <f t="shared" si="34"/>
        <v/>
      </c>
      <c r="CJ23" s="107"/>
      <c r="CK23" s="92" t="str">
        <f t="shared" si="35"/>
        <v/>
      </c>
      <c r="CL23" s="107"/>
      <c r="CM23" s="92" t="str">
        <f t="shared" si="36"/>
        <v/>
      </c>
      <c r="CN23" s="107"/>
      <c r="CO23" s="92" t="str">
        <f t="shared" si="37"/>
        <v/>
      </c>
      <c r="CP23" s="103">
        <f t="shared" si="38"/>
        <v>47.916666666666664</v>
      </c>
      <c r="CQ23" s="99">
        <f t="shared" si="39"/>
        <v>47.916666666666664</v>
      </c>
      <c r="CR23" s="99">
        <f t="shared" si="40"/>
        <v>47.92</v>
      </c>
      <c r="CS23" s="104">
        <f t="shared" ref="CS23:CS70" si="45">IFERROR(((CR23*0.6)+(BD23*0.4)),"")</f>
        <v>28.751999999999999</v>
      </c>
      <c r="CT23" s="104">
        <f>IFERROR(VLOOKUP(CS23,REGISTRATION!$P$22:$Q$32,2),"")</f>
        <v>5</v>
      </c>
      <c r="CU23" s="93" t="str">
        <f t="shared" si="42"/>
        <v>FAILED</v>
      </c>
    </row>
    <row r="24" spans="1:99">
      <c r="A24" s="41">
        <f>REGISTRATION!A25</f>
        <v>15</v>
      </c>
      <c r="B24" s="41" t="str">
        <f>REGISTRATION!B25</f>
        <v>2015-01-1677</v>
      </c>
      <c r="C24" s="41" t="str">
        <f>CONCATENATE(REGISTRATION!C25," ",REGISTRATION!D25," ",REGISTRATION!E25)</f>
        <v>Rascal Hashim Jr S</v>
      </c>
      <c r="D24" s="108"/>
      <c r="E24" s="92" t="e">
        <f t="shared" si="43"/>
        <v>#DIV/0!</v>
      </c>
      <c r="F24" s="95" t="str">
        <f t="shared" si="0"/>
        <v xml:space="preserve"> </v>
      </c>
      <c r="G24" s="108"/>
      <c r="H24" s="92" t="e">
        <f t="shared" si="2"/>
        <v>#DIV/0!</v>
      </c>
      <c r="I24" s="95" t="str">
        <f t="shared" si="1"/>
        <v/>
      </c>
      <c r="J24" s="108"/>
      <c r="K24" s="92" t="str">
        <f t="shared" si="3"/>
        <v/>
      </c>
      <c r="L24" s="108"/>
      <c r="M24" s="92" t="str">
        <f t="shared" si="4"/>
        <v/>
      </c>
      <c r="N24" s="108"/>
      <c r="O24" s="92" t="str">
        <f t="shared" si="5"/>
        <v/>
      </c>
      <c r="P24" s="108"/>
      <c r="Q24" s="92" t="str">
        <f t="shared" si="6"/>
        <v/>
      </c>
      <c r="R24" s="108"/>
      <c r="S24" s="92" t="str">
        <f t="shared" si="7"/>
        <v/>
      </c>
      <c r="T24" s="108"/>
      <c r="U24" s="92" t="str">
        <f t="shared" si="8"/>
        <v/>
      </c>
      <c r="V24" s="94"/>
      <c r="W24" s="94"/>
      <c r="X24" s="94"/>
      <c r="Y24" s="94"/>
      <c r="Z24" s="94"/>
      <c r="AA24" s="94"/>
      <c r="AB24" s="94"/>
      <c r="AC24" s="94"/>
      <c r="AD24" s="94"/>
      <c r="AE24" s="94"/>
      <c r="AF24" s="94"/>
      <c r="AG24" s="94"/>
      <c r="AH24" s="94"/>
      <c r="AI24" s="94"/>
      <c r="AJ24" s="94"/>
      <c r="AK24" s="94"/>
      <c r="AL24" s="94"/>
      <c r="AM24" s="94"/>
      <c r="AN24" s="95" t="str">
        <f t="shared" si="9"/>
        <v/>
      </c>
      <c r="AO24" s="108"/>
      <c r="AP24" s="92" t="str">
        <f t="shared" si="10"/>
        <v/>
      </c>
      <c r="AQ24" s="108"/>
      <c r="AR24" s="92" t="str">
        <f t="shared" si="11"/>
        <v/>
      </c>
      <c r="AS24" s="108"/>
      <c r="AT24" s="92" t="str">
        <f t="shared" si="12"/>
        <v/>
      </c>
      <c r="AU24" s="95" t="str">
        <f t="shared" si="13"/>
        <v/>
      </c>
      <c r="AV24" s="108"/>
      <c r="AW24" s="92" t="str">
        <f t="shared" si="14"/>
        <v/>
      </c>
      <c r="AX24" s="108"/>
      <c r="AY24" s="92" t="str">
        <f t="shared" si="15"/>
        <v/>
      </c>
      <c r="AZ24" s="108"/>
      <c r="BA24" s="92" t="str">
        <f t="shared" si="16"/>
        <v/>
      </c>
      <c r="BB24" s="95" t="str">
        <f t="shared" si="17"/>
        <v/>
      </c>
      <c r="BC24" s="98">
        <f t="shared" si="18"/>
        <v>0</v>
      </c>
      <c r="BD24" s="98">
        <f t="shared" si="19"/>
        <v>0</v>
      </c>
      <c r="BE24" s="108"/>
      <c r="BF24" s="92" t="str">
        <f t="shared" si="20"/>
        <v/>
      </c>
      <c r="BG24" s="108"/>
      <c r="BH24" s="92" t="str">
        <f t="shared" si="21"/>
        <v/>
      </c>
      <c r="BI24" s="108"/>
      <c r="BJ24" s="92" t="str">
        <f t="shared" si="44"/>
        <v/>
      </c>
      <c r="BK24" s="103" t="str">
        <f t="shared" si="22"/>
        <v/>
      </c>
      <c r="BL24" s="108">
        <v>100</v>
      </c>
      <c r="BM24" s="92">
        <f t="shared" si="23"/>
        <v>100</v>
      </c>
      <c r="BN24" s="108">
        <v>100</v>
      </c>
      <c r="BO24" s="92">
        <f t="shared" si="24"/>
        <v>100</v>
      </c>
      <c r="BP24" s="108">
        <v>100</v>
      </c>
      <c r="BQ24" s="92">
        <f t="shared" si="25"/>
        <v>100</v>
      </c>
      <c r="BR24" s="108">
        <v>100</v>
      </c>
      <c r="BS24" s="92">
        <f t="shared" si="26"/>
        <v>100</v>
      </c>
      <c r="BT24" s="108">
        <v>90</v>
      </c>
      <c r="BU24" s="92">
        <f t="shared" si="27"/>
        <v>90</v>
      </c>
      <c r="BV24" s="107">
        <v>65</v>
      </c>
      <c r="BW24" s="92">
        <f t="shared" si="28"/>
        <v>65</v>
      </c>
      <c r="BX24" s="107"/>
      <c r="BY24" s="92" t="str">
        <f t="shared" si="29"/>
        <v/>
      </c>
      <c r="BZ24" s="107"/>
      <c r="CA24" s="92" t="str">
        <f t="shared" si="30"/>
        <v/>
      </c>
      <c r="CB24" s="107"/>
      <c r="CC24" s="92" t="str">
        <f t="shared" si="31"/>
        <v/>
      </c>
      <c r="CD24" s="107"/>
      <c r="CE24" s="92" t="str">
        <f t="shared" si="32"/>
        <v/>
      </c>
      <c r="CF24" s="107"/>
      <c r="CG24" s="92" t="str">
        <f t="shared" si="33"/>
        <v/>
      </c>
      <c r="CH24" s="107"/>
      <c r="CI24" s="92" t="str">
        <f t="shared" si="34"/>
        <v/>
      </c>
      <c r="CJ24" s="107"/>
      <c r="CK24" s="92" t="str">
        <f t="shared" si="35"/>
        <v/>
      </c>
      <c r="CL24" s="107"/>
      <c r="CM24" s="92" t="str">
        <f t="shared" si="36"/>
        <v/>
      </c>
      <c r="CN24" s="107"/>
      <c r="CO24" s="92" t="str">
        <f t="shared" si="37"/>
        <v/>
      </c>
      <c r="CP24" s="103">
        <f t="shared" si="38"/>
        <v>46.25</v>
      </c>
      <c r="CQ24" s="99">
        <f t="shared" si="39"/>
        <v>46.25</v>
      </c>
      <c r="CR24" s="99">
        <f t="shared" si="40"/>
        <v>46.25</v>
      </c>
      <c r="CS24" s="104">
        <f t="shared" si="45"/>
        <v>27.75</v>
      </c>
      <c r="CT24" s="104">
        <f>IFERROR(VLOOKUP(CS24,REGISTRATION!$P$22:$Q$32,2),"")</f>
        <v>5</v>
      </c>
      <c r="CU24" s="93" t="str">
        <f t="shared" si="42"/>
        <v>FAILED</v>
      </c>
    </row>
    <row r="25" spans="1:99">
      <c r="A25" s="41">
        <f>REGISTRATION!A26</f>
        <v>16</v>
      </c>
      <c r="B25" s="41" t="str">
        <f>REGISTRATION!B26</f>
        <v>2015-01-168</v>
      </c>
      <c r="C25" s="41" t="str">
        <f>CONCATENATE(REGISTRATION!C26," ",REGISTRATION!D26," ",REGISTRATION!E26)</f>
        <v>Santander Arvin M</v>
      </c>
      <c r="D25" s="108"/>
      <c r="E25" s="92" t="e">
        <f t="shared" si="43"/>
        <v>#DIV/0!</v>
      </c>
      <c r="F25" s="95" t="str">
        <f t="shared" si="0"/>
        <v xml:space="preserve"> </v>
      </c>
      <c r="G25" s="108"/>
      <c r="H25" s="92" t="e">
        <f t="shared" si="2"/>
        <v>#DIV/0!</v>
      </c>
      <c r="I25" s="95" t="str">
        <f t="shared" si="1"/>
        <v/>
      </c>
      <c r="J25" s="108"/>
      <c r="K25" s="92" t="str">
        <f t="shared" si="3"/>
        <v/>
      </c>
      <c r="L25" s="108"/>
      <c r="M25" s="92" t="str">
        <f t="shared" si="4"/>
        <v/>
      </c>
      <c r="N25" s="108"/>
      <c r="O25" s="92" t="str">
        <f t="shared" si="5"/>
        <v/>
      </c>
      <c r="P25" s="108"/>
      <c r="Q25" s="92" t="str">
        <f t="shared" si="6"/>
        <v/>
      </c>
      <c r="R25" s="108"/>
      <c r="S25" s="92" t="str">
        <f t="shared" si="7"/>
        <v/>
      </c>
      <c r="T25" s="108"/>
      <c r="U25" s="92" t="str">
        <f t="shared" si="8"/>
        <v/>
      </c>
      <c r="V25" s="94"/>
      <c r="W25" s="94"/>
      <c r="X25" s="94"/>
      <c r="Y25" s="94"/>
      <c r="Z25" s="94"/>
      <c r="AA25" s="94"/>
      <c r="AB25" s="94"/>
      <c r="AC25" s="94"/>
      <c r="AD25" s="94"/>
      <c r="AE25" s="94"/>
      <c r="AF25" s="94"/>
      <c r="AG25" s="94"/>
      <c r="AH25" s="94"/>
      <c r="AI25" s="94"/>
      <c r="AJ25" s="94"/>
      <c r="AK25" s="94"/>
      <c r="AL25" s="94"/>
      <c r="AM25" s="94"/>
      <c r="AN25" s="95" t="str">
        <f t="shared" si="9"/>
        <v/>
      </c>
      <c r="AO25" s="108"/>
      <c r="AP25" s="92" t="str">
        <f t="shared" si="10"/>
        <v/>
      </c>
      <c r="AQ25" s="108"/>
      <c r="AR25" s="92" t="str">
        <f t="shared" si="11"/>
        <v/>
      </c>
      <c r="AS25" s="108"/>
      <c r="AT25" s="92" t="str">
        <f t="shared" si="12"/>
        <v/>
      </c>
      <c r="AU25" s="95" t="str">
        <f t="shared" si="13"/>
        <v/>
      </c>
      <c r="AV25" s="108"/>
      <c r="AW25" s="92" t="str">
        <f t="shared" si="14"/>
        <v/>
      </c>
      <c r="AX25" s="108"/>
      <c r="AY25" s="92" t="str">
        <f t="shared" si="15"/>
        <v/>
      </c>
      <c r="AZ25" s="108"/>
      <c r="BA25" s="92" t="str">
        <f t="shared" si="16"/>
        <v/>
      </c>
      <c r="BB25" s="95" t="str">
        <f t="shared" si="17"/>
        <v/>
      </c>
      <c r="BC25" s="98">
        <f t="shared" si="18"/>
        <v>0</v>
      </c>
      <c r="BD25" s="98">
        <f t="shared" si="19"/>
        <v>0</v>
      </c>
      <c r="BE25" s="108"/>
      <c r="BF25" s="92" t="str">
        <f t="shared" si="20"/>
        <v/>
      </c>
      <c r="BG25" s="108"/>
      <c r="BH25" s="92" t="str">
        <f t="shared" si="21"/>
        <v/>
      </c>
      <c r="BI25" s="108"/>
      <c r="BJ25" s="92" t="str">
        <f t="shared" si="44"/>
        <v/>
      </c>
      <c r="BK25" s="103" t="str">
        <f t="shared" si="22"/>
        <v/>
      </c>
      <c r="BL25" s="108">
        <v>100</v>
      </c>
      <c r="BM25" s="92">
        <f t="shared" si="23"/>
        <v>100</v>
      </c>
      <c r="BN25" s="108">
        <v>100</v>
      </c>
      <c r="BO25" s="92">
        <f t="shared" si="24"/>
        <v>100</v>
      </c>
      <c r="BP25" s="108">
        <v>100</v>
      </c>
      <c r="BQ25" s="92">
        <f t="shared" si="25"/>
        <v>100</v>
      </c>
      <c r="BR25" s="108">
        <v>100</v>
      </c>
      <c r="BS25" s="92">
        <f t="shared" si="26"/>
        <v>100</v>
      </c>
      <c r="BT25" s="108">
        <v>75</v>
      </c>
      <c r="BU25" s="92">
        <f t="shared" si="27"/>
        <v>75</v>
      </c>
      <c r="BV25" s="107">
        <v>100</v>
      </c>
      <c r="BW25" s="92">
        <f t="shared" si="28"/>
        <v>100</v>
      </c>
      <c r="BX25" s="107"/>
      <c r="BY25" s="92" t="str">
        <f t="shared" si="29"/>
        <v/>
      </c>
      <c r="BZ25" s="107"/>
      <c r="CA25" s="92" t="str">
        <f t="shared" si="30"/>
        <v/>
      </c>
      <c r="CB25" s="107"/>
      <c r="CC25" s="92" t="str">
        <f t="shared" si="31"/>
        <v/>
      </c>
      <c r="CD25" s="107"/>
      <c r="CE25" s="92" t="str">
        <f t="shared" si="32"/>
        <v/>
      </c>
      <c r="CF25" s="107"/>
      <c r="CG25" s="92" t="str">
        <f t="shared" si="33"/>
        <v/>
      </c>
      <c r="CH25" s="107"/>
      <c r="CI25" s="92" t="str">
        <f t="shared" si="34"/>
        <v/>
      </c>
      <c r="CJ25" s="107"/>
      <c r="CK25" s="92" t="str">
        <f t="shared" si="35"/>
        <v/>
      </c>
      <c r="CL25" s="107"/>
      <c r="CM25" s="92" t="str">
        <f t="shared" si="36"/>
        <v/>
      </c>
      <c r="CN25" s="107"/>
      <c r="CO25" s="92" t="str">
        <f t="shared" si="37"/>
        <v/>
      </c>
      <c r="CP25" s="103">
        <f t="shared" si="38"/>
        <v>47.916666666666664</v>
      </c>
      <c r="CQ25" s="99">
        <f t="shared" si="39"/>
        <v>47.916666666666664</v>
      </c>
      <c r="CR25" s="99">
        <f t="shared" si="40"/>
        <v>47.92</v>
      </c>
      <c r="CS25" s="104">
        <f t="shared" si="45"/>
        <v>28.751999999999999</v>
      </c>
      <c r="CT25" s="104">
        <f>IFERROR(VLOOKUP(CS25,REGISTRATION!$P$22:$Q$32,2),"")</f>
        <v>5</v>
      </c>
      <c r="CU25" s="93" t="str">
        <f t="shared" si="42"/>
        <v>FAILED</v>
      </c>
    </row>
    <row r="26" spans="1:99">
      <c r="A26" s="41">
        <f>REGISTRATION!A27</f>
        <v>17</v>
      </c>
      <c r="B26" s="41" t="str">
        <f>REGISTRATION!B27</f>
        <v>2015-01-1585</v>
      </c>
      <c r="C26" s="41" t="str">
        <f>CONCATENATE(REGISTRATION!C27," ",REGISTRATION!D27," ",REGISTRATION!E27)</f>
        <v>Silmete John Lloyd S</v>
      </c>
      <c r="D26" s="108"/>
      <c r="E26" s="92" t="e">
        <f t="shared" si="43"/>
        <v>#DIV/0!</v>
      </c>
      <c r="F26" s="95" t="str">
        <f t="shared" si="0"/>
        <v xml:space="preserve"> </v>
      </c>
      <c r="G26" s="108"/>
      <c r="H26" s="92" t="e">
        <f t="shared" si="2"/>
        <v>#DIV/0!</v>
      </c>
      <c r="I26" s="95" t="str">
        <f t="shared" si="1"/>
        <v/>
      </c>
      <c r="J26" s="108"/>
      <c r="K26" s="92" t="str">
        <f t="shared" si="3"/>
        <v/>
      </c>
      <c r="L26" s="108"/>
      <c r="M26" s="92" t="str">
        <f t="shared" si="4"/>
        <v/>
      </c>
      <c r="N26" s="108"/>
      <c r="O26" s="92" t="str">
        <f t="shared" si="5"/>
        <v/>
      </c>
      <c r="P26" s="108"/>
      <c r="Q26" s="92" t="str">
        <f t="shared" si="6"/>
        <v/>
      </c>
      <c r="R26" s="108"/>
      <c r="S26" s="92" t="str">
        <f t="shared" si="7"/>
        <v/>
      </c>
      <c r="T26" s="108"/>
      <c r="U26" s="92" t="str">
        <f t="shared" si="8"/>
        <v/>
      </c>
      <c r="V26" s="94"/>
      <c r="W26" s="94"/>
      <c r="X26" s="94"/>
      <c r="Y26" s="94"/>
      <c r="Z26" s="94"/>
      <c r="AA26" s="94"/>
      <c r="AB26" s="94"/>
      <c r="AC26" s="94"/>
      <c r="AD26" s="94"/>
      <c r="AE26" s="94"/>
      <c r="AF26" s="94"/>
      <c r="AG26" s="94"/>
      <c r="AH26" s="94"/>
      <c r="AI26" s="94"/>
      <c r="AJ26" s="94"/>
      <c r="AK26" s="94"/>
      <c r="AL26" s="94"/>
      <c r="AM26" s="94"/>
      <c r="AN26" s="95" t="str">
        <f t="shared" si="9"/>
        <v/>
      </c>
      <c r="AO26" s="108"/>
      <c r="AP26" s="92" t="str">
        <f t="shared" si="10"/>
        <v/>
      </c>
      <c r="AQ26" s="108"/>
      <c r="AR26" s="92" t="str">
        <f t="shared" si="11"/>
        <v/>
      </c>
      <c r="AS26" s="108"/>
      <c r="AT26" s="92" t="str">
        <f t="shared" si="12"/>
        <v/>
      </c>
      <c r="AU26" s="95" t="str">
        <f t="shared" si="13"/>
        <v/>
      </c>
      <c r="AV26" s="108"/>
      <c r="AW26" s="92" t="str">
        <f t="shared" si="14"/>
        <v/>
      </c>
      <c r="AX26" s="108"/>
      <c r="AY26" s="92" t="str">
        <f t="shared" si="15"/>
        <v/>
      </c>
      <c r="AZ26" s="108"/>
      <c r="BA26" s="92" t="str">
        <f t="shared" si="16"/>
        <v/>
      </c>
      <c r="BB26" s="95" t="str">
        <f t="shared" si="17"/>
        <v/>
      </c>
      <c r="BC26" s="98">
        <f t="shared" si="18"/>
        <v>0</v>
      </c>
      <c r="BD26" s="98">
        <f t="shared" si="19"/>
        <v>0</v>
      </c>
      <c r="BE26" s="108"/>
      <c r="BF26" s="92" t="str">
        <f t="shared" si="20"/>
        <v/>
      </c>
      <c r="BG26" s="108"/>
      <c r="BH26" s="92" t="str">
        <f t="shared" si="21"/>
        <v/>
      </c>
      <c r="BI26" s="108"/>
      <c r="BJ26" s="92" t="str">
        <f t="shared" si="44"/>
        <v/>
      </c>
      <c r="BK26" s="103" t="str">
        <f t="shared" si="22"/>
        <v/>
      </c>
      <c r="BL26" s="108">
        <v>100</v>
      </c>
      <c r="BM26" s="92">
        <f t="shared" si="23"/>
        <v>100</v>
      </c>
      <c r="BN26" s="108">
        <v>100</v>
      </c>
      <c r="BO26" s="92">
        <f t="shared" si="24"/>
        <v>100</v>
      </c>
      <c r="BP26" s="108">
        <v>100</v>
      </c>
      <c r="BQ26" s="92">
        <f t="shared" si="25"/>
        <v>100</v>
      </c>
      <c r="BR26" s="108">
        <v>100</v>
      </c>
      <c r="BS26" s="92">
        <f t="shared" si="26"/>
        <v>100</v>
      </c>
      <c r="BT26" s="108">
        <v>75</v>
      </c>
      <c r="BU26" s="92">
        <f t="shared" si="27"/>
        <v>75</v>
      </c>
      <c r="BV26" s="107">
        <v>100</v>
      </c>
      <c r="BW26" s="92">
        <f t="shared" si="28"/>
        <v>100</v>
      </c>
      <c r="BX26" s="107"/>
      <c r="BY26" s="92" t="str">
        <f t="shared" si="29"/>
        <v/>
      </c>
      <c r="BZ26" s="107"/>
      <c r="CA26" s="92" t="str">
        <f t="shared" si="30"/>
        <v/>
      </c>
      <c r="CB26" s="107"/>
      <c r="CC26" s="92" t="str">
        <f t="shared" si="31"/>
        <v/>
      </c>
      <c r="CD26" s="107"/>
      <c r="CE26" s="92" t="str">
        <f t="shared" si="32"/>
        <v/>
      </c>
      <c r="CF26" s="107"/>
      <c r="CG26" s="92" t="str">
        <f t="shared" si="33"/>
        <v/>
      </c>
      <c r="CH26" s="107"/>
      <c r="CI26" s="92" t="str">
        <f t="shared" si="34"/>
        <v/>
      </c>
      <c r="CJ26" s="107"/>
      <c r="CK26" s="92" t="str">
        <f t="shared" si="35"/>
        <v/>
      </c>
      <c r="CL26" s="107"/>
      <c r="CM26" s="92" t="str">
        <f t="shared" si="36"/>
        <v/>
      </c>
      <c r="CN26" s="107"/>
      <c r="CO26" s="92" t="str">
        <f t="shared" si="37"/>
        <v/>
      </c>
      <c r="CP26" s="103">
        <f t="shared" si="38"/>
        <v>47.916666666666664</v>
      </c>
      <c r="CQ26" s="99">
        <f t="shared" si="39"/>
        <v>47.916666666666664</v>
      </c>
      <c r="CR26" s="99">
        <f t="shared" si="40"/>
        <v>47.92</v>
      </c>
      <c r="CS26" s="104">
        <f t="shared" si="45"/>
        <v>28.751999999999999</v>
      </c>
      <c r="CT26" s="104">
        <f>IFERROR(VLOOKUP(CS26,REGISTRATION!$P$22:$Q$32,2),"")</f>
        <v>5</v>
      </c>
      <c r="CU26" s="93" t="str">
        <f t="shared" si="42"/>
        <v>FAILED</v>
      </c>
    </row>
    <row r="27" spans="1:99">
      <c r="A27" s="41">
        <f>REGISTRATION!A28</f>
        <v>18</v>
      </c>
      <c r="B27" s="41" t="str">
        <f>REGISTRATION!B28</f>
        <v>2015-01-1810</v>
      </c>
      <c r="C27" s="41" t="str">
        <f>CONCATENATE(REGISTRATION!C28," ",REGISTRATION!D28," ",REGISTRATION!E28)</f>
        <v>Surizaki Takeji G</v>
      </c>
      <c r="D27" s="108"/>
      <c r="E27" s="92" t="e">
        <f t="shared" si="43"/>
        <v>#DIV/0!</v>
      </c>
      <c r="F27" s="95" t="str">
        <f t="shared" si="0"/>
        <v xml:space="preserve"> </v>
      </c>
      <c r="G27" s="108"/>
      <c r="H27" s="92" t="e">
        <f t="shared" si="2"/>
        <v>#DIV/0!</v>
      </c>
      <c r="I27" s="95" t="str">
        <f t="shared" si="1"/>
        <v/>
      </c>
      <c r="J27" s="108"/>
      <c r="K27" s="92" t="str">
        <f t="shared" si="3"/>
        <v/>
      </c>
      <c r="L27" s="108"/>
      <c r="M27" s="92" t="str">
        <f t="shared" si="4"/>
        <v/>
      </c>
      <c r="N27" s="108"/>
      <c r="O27" s="92" t="str">
        <f t="shared" si="5"/>
        <v/>
      </c>
      <c r="P27" s="108"/>
      <c r="Q27" s="92" t="str">
        <f t="shared" si="6"/>
        <v/>
      </c>
      <c r="R27" s="108"/>
      <c r="S27" s="92" t="str">
        <f t="shared" si="7"/>
        <v/>
      </c>
      <c r="T27" s="108"/>
      <c r="U27" s="92" t="str">
        <f t="shared" si="8"/>
        <v/>
      </c>
      <c r="V27" s="94"/>
      <c r="W27" s="94"/>
      <c r="X27" s="94"/>
      <c r="Y27" s="94"/>
      <c r="Z27" s="94"/>
      <c r="AA27" s="94"/>
      <c r="AB27" s="94"/>
      <c r="AC27" s="94"/>
      <c r="AD27" s="94"/>
      <c r="AE27" s="94"/>
      <c r="AF27" s="94"/>
      <c r="AG27" s="94"/>
      <c r="AH27" s="94"/>
      <c r="AI27" s="94"/>
      <c r="AJ27" s="94"/>
      <c r="AK27" s="94"/>
      <c r="AL27" s="94"/>
      <c r="AM27" s="94"/>
      <c r="AN27" s="95" t="str">
        <f t="shared" si="9"/>
        <v/>
      </c>
      <c r="AO27" s="108"/>
      <c r="AP27" s="92" t="str">
        <f t="shared" si="10"/>
        <v/>
      </c>
      <c r="AQ27" s="108"/>
      <c r="AR27" s="92" t="str">
        <f t="shared" si="11"/>
        <v/>
      </c>
      <c r="AS27" s="108"/>
      <c r="AT27" s="92" t="str">
        <f t="shared" si="12"/>
        <v/>
      </c>
      <c r="AU27" s="95" t="str">
        <f t="shared" si="13"/>
        <v/>
      </c>
      <c r="AV27" s="108"/>
      <c r="AW27" s="92" t="str">
        <f t="shared" si="14"/>
        <v/>
      </c>
      <c r="AX27" s="108"/>
      <c r="AY27" s="92" t="str">
        <f t="shared" si="15"/>
        <v/>
      </c>
      <c r="AZ27" s="108"/>
      <c r="BA27" s="92" t="str">
        <f t="shared" si="16"/>
        <v/>
      </c>
      <c r="BB27" s="95" t="str">
        <f t="shared" si="17"/>
        <v/>
      </c>
      <c r="BC27" s="98">
        <f t="shared" si="18"/>
        <v>0</v>
      </c>
      <c r="BD27" s="98">
        <f t="shared" si="19"/>
        <v>0</v>
      </c>
      <c r="BE27" s="108"/>
      <c r="BF27" s="92" t="str">
        <f t="shared" si="20"/>
        <v/>
      </c>
      <c r="BG27" s="108"/>
      <c r="BH27" s="92" t="str">
        <f t="shared" si="21"/>
        <v/>
      </c>
      <c r="BI27" s="108"/>
      <c r="BJ27" s="92" t="str">
        <f t="shared" si="44"/>
        <v/>
      </c>
      <c r="BK27" s="103" t="str">
        <f t="shared" si="22"/>
        <v/>
      </c>
      <c r="BL27" s="108">
        <v>100</v>
      </c>
      <c r="BM27" s="92">
        <f t="shared" si="23"/>
        <v>100</v>
      </c>
      <c r="BN27" s="108">
        <v>100</v>
      </c>
      <c r="BO27" s="92">
        <f t="shared" si="24"/>
        <v>100</v>
      </c>
      <c r="BP27" s="108">
        <v>100</v>
      </c>
      <c r="BQ27" s="92">
        <f t="shared" si="25"/>
        <v>100</v>
      </c>
      <c r="BR27" s="108">
        <v>100</v>
      </c>
      <c r="BS27" s="92">
        <f t="shared" si="26"/>
        <v>100</v>
      </c>
      <c r="BT27" s="108">
        <v>100</v>
      </c>
      <c r="BU27" s="92">
        <f t="shared" si="27"/>
        <v>100</v>
      </c>
      <c r="BV27" s="107">
        <v>100</v>
      </c>
      <c r="BW27" s="92">
        <f t="shared" si="28"/>
        <v>100</v>
      </c>
      <c r="BX27" s="107"/>
      <c r="BY27" s="92" t="str">
        <f t="shared" si="29"/>
        <v/>
      </c>
      <c r="BZ27" s="107"/>
      <c r="CA27" s="92" t="str">
        <f t="shared" si="30"/>
        <v/>
      </c>
      <c r="CB27" s="107"/>
      <c r="CC27" s="92" t="str">
        <f t="shared" si="31"/>
        <v/>
      </c>
      <c r="CD27" s="107"/>
      <c r="CE27" s="92" t="str">
        <f t="shared" si="32"/>
        <v/>
      </c>
      <c r="CF27" s="107"/>
      <c r="CG27" s="92" t="str">
        <f t="shared" si="33"/>
        <v/>
      </c>
      <c r="CH27" s="107"/>
      <c r="CI27" s="92" t="str">
        <f t="shared" si="34"/>
        <v/>
      </c>
      <c r="CJ27" s="107"/>
      <c r="CK27" s="92" t="str">
        <f t="shared" si="35"/>
        <v/>
      </c>
      <c r="CL27" s="107"/>
      <c r="CM27" s="92" t="str">
        <f t="shared" si="36"/>
        <v/>
      </c>
      <c r="CN27" s="107"/>
      <c r="CO27" s="92" t="str">
        <f t="shared" si="37"/>
        <v/>
      </c>
      <c r="CP27" s="103">
        <f t="shared" si="38"/>
        <v>50</v>
      </c>
      <c r="CQ27" s="99">
        <f t="shared" si="39"/>
        <v>50</v>
      </c>
      <c r="CR27" s="99">
        <f t="shared" si="40"/>
        <v>50</v>
      </c>
      <c r="CS27" s="104">
        <f t="shared" si="45"/>
        <v>30</v>
      </c>
      <c r="CT27" s="104">
        <f>IFERROR(VLOOKUP(CS27,REGISTRATION!$P$22:$Q$32,2),"")</f>
        <v>5</v>
      </c>
      <c r="CU27" s="93" t="str">
        <f t="shared" si="42"/>
        <v>FAILED</v>
      </c>
    </row>
    <row r="28" spans="1:99">
      <c r="A28" s="41">
        <f>REGISTRATION!A29</f>
        <v>19</v>
      </c>
      <c r="B28" s="41" t="str">
        <f>REGISTRATION!B29</f>
        <v>2015-01-1841</v>
      </c>
      <c r="C28" s="41" t="str">
        <f>CONCATENATE(REGISTRATION!C29," ",REGISTRATION!D29," ",REGISTRATION!E29)</f>
        <v>Tubis Heartlyn Micah A</v>
      </c>
      <c r="D28" s="108"/>
      <c r="E28" s="92" t="e">
        <f t="shared" si="43"/>
        <v>#DIV/0!</v>
      </c>
      <c r="F28" s="95" t="str">
        <f t="shared" si="0"/>
        <v xml:space="preserve"> </v>
      </c>
      <c r="G28" s="108"/>
      <c r="H28" s="92" t="e">
        <f t="shared" si="2"/>
        <v>#DIV/0!</v>
      </c>
      <c r="I28" s="95" t="str">
        <f t="shared" si="1"/>
        <v/>
      </c>
      <c r="J28" s="108"/>
      <c r="K28" s="92" t="str">
        <f t="shared" si="3"/>
        <v/>
      </c>
      <c r="L28" s="108"/>
      <c r="M28" s="92" t="str">
        <f t="shared" si="4"/>
        <v/>
      </c>
      <c r="N28" s="108"/>
      <c r="O28" s="92" t="str">
        <f t="shared" si="5"/>
        <v/>
      </c>
      <c r="P28" s="108"/>
      <c r="Q28" s="92" t="str">
        <f t="shared" si="6"/>
        <v/>
      </c>
      <c r="R28" s="108"/>
      <c r="S28" s="92" t="str">
        <f t="shared" si="7"/>
        <v/>
      </c>
      <c r="T28" s="108"/>
      <c r="U28" s="92" t="str">
        <f t="shared" si="8"/>
        <v/>
      </c>
      <c r="V28" s="94"/>
      <c r="W28" s="94"/>
      <c r="X28" s="94"/>
      <c r="Y28" s="94"/>
      <c r="Z28" s="94"/>
      <c r="AA28" s="94"/>
      <c r="AB28" s="94"/>
      <c r="AC28" s="94"/>
      <c r="AD28" s="94"/>
      <c r="AE28" s="94"/>
      <c r="AF28" s="94"/>
      <c r="AG28" s="94"/>
      <c r="AH28" s="94"/>
      <c r="AI28" s="94"/>
      <c r="AJ28" s="94"/>
      <c r="AK28" s="94"/>
      <c r="AL28" s="94"/>
      <c r="AM28" s="94"/>
      <c r="AN28" s="95" t="str">
        <f t="shared" si="9"/>
        <v/>
      </c>
      <c r="AO28" s="108"/>
      <c r="AP28" s="92" t="str">
        <f t="shared" si="10"/>
        <v/>
      </c>
      <c r="AQ28" s="108"/>
      <c r="AR28" s="92" t="str">
        <f t="shared" si="11"/>
        <v/>
      </c>
      <c r="AS28" s="108"/>
      <c r="AT28" s="92" t="str">
        <f t="shared" si="12"/>
        <v/>
      </c>
      <c r="AU28" s="95" t="str">
        <f t="shared" si="13"/>
        <v/>
      </c>
      <c r="AV28" s="108"/>
      <c r="AW28" s="92" t="str">
        <f t="shared" si="14"/>
        <v/>
      </c>
      <c r="AX28" s="108"/>
      <c r="AY28" s="92" t="str">
        <f t="shared" si="15"/>
        <v/>
      </c>
      <c r="AZ28" s="108"/>
      <c r="BA28" s="92" t="str">
        <f t="shared" si="16"/>
        <v/>
      </c>
      <c r="BB28" s="95" t="str">
        <f t="shared" si="17"/>
        <v/>
      </c>
      <c r="BC28" s="98">
        <f t="shared" si="18"/>
        <v>0</v>
      </c>
      <c r="BD28" s="98">
        <f t="shared" si="19"/>
        <v>0</v>
      </c>
      <c r="BE28" s="108"/>
      <c r="BF28" s="92" t="str">
        <f t="shared" si="20"/>
        <v/>
      </c>
      <c r="BG28" s="108"/>
      <c r="BH28" s="92" t="str">
        <f t="shared" si="21"/>
        <v/>
      </c>
      <c r="BI28" s="108"/>
      <c r="BJ28" s="92" t="str">
        <f t="shared" si="44"/>
        <v/>
      </c>
      <c r="BK28" s="103" t="str">
        <f t="shared" si="22"/>
        <v/>
      </c>
      <c r="BL28" s="108">
        <v>100</v>
      </c>
      <c r="BM28" s="92">
        <f t="shared" si="23"/>
        <v>100</v>
      </c>
      <c r="BN28" s="108">
        <v>100</v>
      </c>
      <c r="BO28" s="92">
        <f t="shared" si="24"/>
        <v>100</v>
      </c>
      <c r="BP28" s="108">
        <v>100</v>
      </c>
      <c r="BQ28" s="92">
        <f t="shared" si="25"/>
        <v>100</v>
      </c>
      <c r="BR28" s="108">
        <v>100</v>
      </c>
      <c r="BS28" s="92">
        <f t="shared" si="26"/>
        <v>100</v>
      </c>
      <c r="BT28" s="108">
        <v>75</v>
      </c>
      <c r="BU28" s="92">
        <f t="shared" si="27"/>
        <v>75</v>
      </c>
      <c r="BV28" s="107">
        <v>100</v>
      </c>
      <c r="BW28" s="92">
        <f t="shared" si="28"/>
        <v>100</v>
      </c>
      <c r="BX28" s="107"/>
      <c r="BY28" s="92" t="str">
        <f t="shared" si="29"/>
        <v/>
      </c>
      <c r="BZ28" s="107"/>
      <c r="CA28" s="92" t="str">
        <f t="shared" si="30"/>
        <v/>
      </c>
      <c r="CB28" s="107"/>
      <c r="CC28" s="92" t="str">
        <f t="shared" si="31"/>
        <v/>
      </c>
      <c r="CD28" s="107"/>
      <c r="CE28" s="92" t="str">
        <f t="shared" si="32"/>
        <v/>
      </c>
      <c r="CF28" s="107"/>
      <c r="CG28" s="92" t="str">
        <f t="shared" si="33"/>
        <v/>
      </c>
      <c r="CH28" s="107"/>
      <c r="CI28" s="92" t="str">
        <f t="shared" si="34"/>
        <v/>
      </c>
      <c r="CJ28" s="107"/>
      <c r="CK28" s="92" t="str">
        <f t="shared" si="35"/>
        <v/>
      </c>
      <c r="CL28" s="107"/>
      <c r="CM28" s="92" t="str">
        <f t="shared" si="36"/>
        <v/>
      </c>
      <c r="CN28" s="107"/>
      <c r="CO28" s="92" t="str">
        <f t="shared" si="37"/>
        <v/>
      </c>
      <c r="CP28" s="103">
        <f t="shared" si="38"/>
        <v>47.916666666666664</v>
      </c>
      <c r="CQ28" s="99">
        <f t="shared" si="39"/>
        <v>47.916666666666664</v>
      </c>
      <c r="CR28" s="99">
        <f t="shared" si="40"/>
        <v>47.92</v>
      </c>
      <c r="CS28" s="104">
        <f t="shared" si="45"/>
        <v>28.751999999999999</v>
      </c>
      <c r="CT28" s="104">
        <f>IFERROR(VLOOKUP(CS28,REGISTRATION!$P$22:$Q$32,2),"")</f>
        <v>5</v>
      </c>
      <c r="CU28" s="93" t="str">
        <f t="shared" si="42"/>
        <v>FAILED</v>
      </c>
    </row>
    <row r="29" spans="1:99">
      <c r="A29" s="41">
        <f>REGISTRATION!A30</f>
        <v>20</v>
      </c>
      <c r="B29" s="41" t="str">
        <f>REGISTRATION!B30</f>
        <v>2015-01-1806</v>
      </c>
      <c r="C29" s="41" t="str">
        <f>CONCATENATE(REGISTRATION!C30," ",REGISTRATION!D30," ",REGISTRATION!E30)</f>
        <v>Umbay Lorenz G</v>
      </c>
      <c r="D29" s="108"/>
      <c r="E29" s="92" t="e">
        <f t="shared" si="43"/>
        <v>#DIV/0!</v>
      </c>
      <c r="F29" s="95" t="str">
        <f t="shared" si="0"/>
        <v xml:space="preserve"> </v>
      </c>
      <c r="G29" s="108"/>
      <c r="H29" s="92" t="e">
        <f t="shared" si="2"/>
        <v>#DIV/0!</v>
      </c>
      <c r="I29" s="95" t="str">
        <f t="shared" si="1"/>
        <v/>
      </c>
      <c r="J29" s="108"/>
      <c r="K29" s="92" t="str">
        <f t="shared" si="3"/>
        <v/>
      </c>
      <c r="L29" s="108"/>
      <c r="M29" s="92" t="str">
        <f t="shared" si="4"/>
        <v/>
      </c>
      <c r="N29" s="108"/>
      <c r="O29" s="92" t="str">
        <f t="shared" si="5"/>
        <v/>
      </c>
      <c r="P29" s="108"/>
      <c r="Q29" s="92" t="str">
        <f t="shared" si="6"/>
        <v/>
      </c>
      <c r="R29" s="108"/>
      <c r="S29" s="92" t="str">
        <f t="shared" si="7"/>
        <v/>
      </c>
      <c r="T29" s="108"/>
      <c r="U29" s="92" t="str">
        <f t="shared" si="8"/>
        <v/>
      </c>
      <c r="V29" s="94"/>
      <c r="W29" s="94"/>
      <c r="X29" s="94"/>
      <c r="Y29" s="94"/>
      <c r="Z29" s="94"/>
      <c r="AA29" s="94"/>
      <c r="AB29" s="94"/>
      <c r="AC29" s="94"/>
      <c r="AD29" s="94"/>
      <c r="AE29" s="94"/>
      <c r="AF29" s="94"/>
      <c r="AG29" s="94"/>
      <c r="AH29" s="94"/>
      <c r="AI29" s="94"/>
      <c r="AJ29" s="94"/>
      <c r="AK29" s="94"/>
      <c r="AL29" s="94"/>
      <c r="AM29" s="94"/>
      <c r="AN29" s="95" t="str">
        <f t="shared" si="9"/>
        <v/>
      </c>
      <c r="AO29" s="108"/>
      <c r="AP29" s="92" t="str">
        <f t="shared" si="10"/>
        <v/>
      </c>
      <c r="AQ29" s="108"/>
      <c r="AR29" s="92" t="str">
        <f t="shared" si="11"/>
        <v/>
      </c>
      <c r="AS29" s="108"/>
      <c r="AT29" s="92" t="str">
        <f t="shared" si="12"/>
        <v/>
      </c>
      <c r="AU29" s="95" t="str">
        <f t="shared" si="13"/>
        <v/>
      </c>
      <c r="AV29" s="108"/>
      <c r="AW29" s="92" t="str">
        <f t="shared" si="14"/>
        <v/>
      </c>
      <c r="AX29" s="108"/>
      <c r="AY29" s="92" t="str">
        <f t="shared" si="15"/>
        <v/>
      </c>
      <c r="AZ29" s="108"/>
      <c r="BA29" s="92" t="str">
        <f t="shared" si="16"/>
        <v/>
      </c>
      <c r="BB29" s="95" t="str">
        <f t="shared" si="17"/>
        <v/>
      </c>
      <c r="BC29" s="98">
        <f t="shared" si="18"/>
        <v>0</v>
      </c>
      <c r="BD29" s="98">
        <f t="shared" si="19"/>
        <v>0</v>
      </c>
      <c r="BE29" s="108"/>
      <c r="BF29" s="92" t="str">
        <f t="shared" si="20"/>
        <v/>
      </c>
      <c r="BG29" s="108"/>
      <c r="BH29" s="92" t="str">
        <f t="shared" si="21"/>
        <v/>
      </c>
      <c r="BI29" s="108"/>
      <c r="BJ29" s="92" t="str">
        <f t="shared" si="44"/>
        <v/>
      </c>
      <c r="BK29" s="103" t="str">
        <f t="shared" si="22"/>
        <v/>
      </c>
      <c r="BL29" s="108">
        <v>100</v>
      </c>
      <c r="BM29" s="92">
        <f t="shared" si="23"/>
        <v>100</v>
      </c>
      <c r="BN29" s="108">
        <v>100</v>
      </c>
      <c r="BO29" s="92">
        <f t="shared" si="24"/>
        <v>100</v>
      </c>
      <c r="BP29" s="108">
        <v>100</v>
      </c>
      <c r="BQ29" s="92">
        <f t="shared" si="25"/>
        <v>100</v>
      </c>
      <c r="BR29" s="108">
        <v>100</v>
      </c>
      <c r="BS29" s="92">
        <f t="shared" si="26"/>
        <v>100</v>
      </c>
      <c r="BT29" s="108">
        <v>100</v>
      </c>
      <c r="BU29" s="92">
        <f t="shared" si="27"/>
        <v>100</v>
      </c>
      <c r="BV29" s="107">
        <v>100</v>
      </c>
      <c r="BW29" s="92">
        <f t="shared" si="28"/>
        <v>100</v>
      </c>
      <c r="BX29" s="107"/>
      <c r="BY29" s="92" t="str">
        <f t="shared" si="29"/>
        <v/>
      </c>
      <c r="BZ29" s="107"/>
      <c r="CA29" s="92" t="str">
        <f t="shared" si="30"/>
        <v/>
      </c>
      <c r="CB29" s="107"/>
      <c r="CC29" s="92" t="str">
        <f t="shared" si="31"/>
        <v/>
      </c>
      <c r="CD29" s="107"/>
      <c r="CE29" s="92" t="str">
        <f t="shared" si="32"/>
        <v/>
      </c>
      <c r="CF29" s="107"/>
      <c r="CG29" s="92" t="str">
        <f t="shared" si="33"/>
        <v/>
      </c>
      <c r="CH29" s="107"/>
      <c r="CI29" s="92" t="str">
        <f t="shared" si="34"/>
        <v/>
      </c>
      <c r="CJ29" s="107"/>
      <c r="CK29" s="92" t="str">
        <f t="shared" si="35"/>
        <v/>
      </c>
      <c r="CL29" s="107"/>
      <c r="CM29" s="92" t="str">
        <f t="shared" si="36"/>
        <v/>
      </c>
      <c r="CN29" s="107"/>
      <c r="CO29" s="92" t="str">
        <f t="shared" si="37"/>
        <v/>
      </c>
      <c r="CP29" s="103">
        <f t="shared" si="38"/>
        <v>50</v>
      </c>
      <c r="CQ29" s="99">
        <f t="shared" si="39"/>
        <v>50</v>
      </c>
      <c r="CR29" s="99">
        <f t="shared" si="40"/>
        <v>50</v>
      </c>
      <c r="CS29" s="104">
        <f t="shared" si="45"/>
        <v>30</v>
      </c>
      <c r="CT29" s="104">
        <f>IFERROR(VLOOKUP(CS29,REGISTRATION!$P$22:$Q$32,2),"")</f>
        <v>5</v>
      </c>
      <c r="CU29" s="93" t="str">
        <f t="shared" si="42"/>
        <v>FAILED</v>
      </c>
    </row>
    <row r="30" spans="1:99">
      <c r="A30" s="41">
        <f>REGISTRATION!A31</f>
        <v>21</v>
      </c>
      <c r="B30" s="41" t="str">
        <f>REGISTRATION!B31</f>
        <v>2015-01-1082</v>
      </c>
      <c r="C30" s="41" t="str">
        <f>CONCATENATE(REGISTRATION!C31," ",REGISTRATION!D31," ",REGISTRATION!E31)</f>
        <v>Villanueva Ira O</v>
      </c>
      <c r="D30" s="108"/>
      <c r="E30" s="92" t="e">
        <f t="shared" si="43"/>
        <v>#DIV/0!</v>
      </c>
      <c r="F30" s="95" t="str">
        <f t="shared" si="0"/>
        <v xml:space="preserve"> </v>
      </c>
      <c r="G30" s="108"/>
      <c r="H30" s="92" t="e">
        <f t="shared" si="2"/>
        <v>#DIV/0!</v>
      </c>
      <c r="I30" s="95" t="str">
        <f t="shared" si="1"/>
        <v/>
      </c>
      <c r="J30" s="108"/>
      <c r="K30" s="92" t="str">
        <f t="shared" si="3"/>
        <v/>
      </c>
      <c r="L30" s="108"/>
      <c r="M30" s="92" t="str">
        <f t="shared" si="4"/>
        <v/>
      </c>
      <c r="N30" s="108"/>
      <c r="O30" s="92" t="str">
        <f t="shared" si="5"/>
        <v/>
      </c>
      <c r="P30" s="108"/>
      <c r="Q30" s="92" t="str">
        <f t="shared" si="6"/>
        <v/>
      </c>
      <c r="R30" s="108"/>
      <c r="S30" s="92" t="str">
        <f t="shared" si="7"/>
        <v/>
      </c>
      <c r="T30" s="108"/>
      <c r="U30" s="92" t="str">
        <f t="shared" si="8"/>
        <v/>
      </c>
      <c r="V30" s="94"/>
      <c r="W30" s="94"/>
      <c r="X30" s="94"/>
      <c r="Y30" s="94"/>
      <c r="Z30" s="94"/>
      <c r="AA30" s="94"/>
      <c r="AB30" s="94"/>
      <c r="AC30" s="94"/>
      <c r="AD30" s="94"/>
      <c r="AE30" s="94"/>
      <c r="AF30" s="94"/>
      <c r="AG30" s="94"/>
      <c r="AH30" s="94"/>
      <c r="AI30" s="94"/>
      <c r="AJ30" s="94"/>
      <c r="AK30" s="94"/>
      <c r="AL30" s="94"/>
      <c r="AM30" s="94"/>
      <c r="AN30" s="95" t="str">
        <f t="shared" si="9"/>
        <v/>
      </c>
      <c r="AO30" s="108"/>
      <c r="AP30" s="92" t="str">
        <f t="shared" si="10"/>
        <v/>
      </c>
      <c r="AQ30" s="108"/>
      <c r="AR30" s="92" t="str">
        <f t="shared" si="11"/>
        <v/>
      </c>
      <c r="AS30" s="108"/>
      <c r="AT30" s="92" t="str">
        <f t="shared" si="12"/>
        <v/>
      </c>
      <c r="AU30" s="95" t="str">
        <f t="shared" si="13"/>
        <v/>
      </c>
      <c r="AV30" s="108"/>
      <c r="AW30" s="92" t="str">
        <f t="shared" si="14"/>
        <v/>
      </c>
      <c r="AX30" s="108"/>
      <c r="AY30" s="92" t="str">
        <f t="shared" si="15"/>
        <v/>
      </c>
      <c r="AZ30" s="108"/>
      <c r="BA30" s="92" t="str">
        <f t="shared" si="16"/>
        <v/>
      </c>
      <c r="BB30" s="95" t="str">
        <f t="shared" si="17"/>
        <v/>
      </c>
      <c r="BC30" s="98">
        <f t="shared" si="18"/>
        <v>0</v>
      </c>
      <c r="BD30" s="98">
        <f t="shared" si="19"/>
        <v>0</v>
      </c>
      <c r="BE30" s="108"/>
      <c r="BF30" s="92" t="str">
        <f t="shared" si="20"/>
        <v/>
      </c>
      <c r="BG30" s="108"/>
      <c r="BH30" s="92" t="str">
        <f t="shared" si="21"/>
        <v/>
      </c>
      <c r="BI30" s="108"/>
      <c r="BJ30" s="92" t="str">
        <f t="shared" si="44"/>
        <v/>
      </c>
      <c r="BK30" s="103" t="str">
        <f t="shared" si="22"/>
        <v/>
      </c>
      <c r="BL30" s="108">
        <v>60</v>
      </c>
      <c r="BM30" s="92">
        <f t="shared" si="23"/>
        <v>60</v>
      </c>
      <c r="BN30" s="108">
        <v>60</v>
      </c>
      <c r="BO30" s="92">
        <f t="shared" si="24"/>
        <v>60</v>
      </c>
      <c r="BP30" s="108">
        <v>60</v>
      </c>
      <c r="BQ30" s="92">
        <f t="shared" si="25"/>
        <v>60</v>
      </c>
      <c r="BR30" s="108">
        <v>60</v>
      </c>
      <c r="BS30" s="92">
        <f t="shared" si="26"/>
        <v>60</v>
      </c>
      <c r="BT30" s="108">
        <v>75</v>
      </c>
      <c r="BU30" s="92">
        <f t="shared" si="27"/>
        <v>75</v>
      </c>
      <c r="BV30" s="107">
        <v>100</v>
      </c>
      <c r="BW30" s="92">
        <f t="shared" si="28"/>
        <v>100</v>
      </c>
      <c r="BX30" s="107"/>
      <c r="BY30" s="92" t="str">
        <f t="shared" si="29"/>
        <v/>
      </c>
      <c r="BZ30" s="107"/>
      <c r="CA30" s="92" t="str">
        <f t="shared" si="30"/>
        <v/>
      </c>
      <c r="CB30" s="107"/>
      <c r="CC30" s="92" t="str">
        <f t="shared" si="31"/>
        <v/>
      </c>
      <c r="CD30" s="107"/>
      <c r="CE30" s="92" t="str">
        <f t="shared" si="32"/>
        <v/>
      </c>
      <c r="CF30" s="107"/>
      <c r="CG30" s="92" t="str">
        <f t="shared" si="33"/>
        <v/>
      </c>
      <c r="CH30" s="107"/>
      <c r="CI30" s="92" t="str">
        <f t="shared" si="34"/>
        <v/>
      </c>
      <c r="CJ30" s="107"/>
      <c r="CK30" s="92" t="str">
        <f t="shared" si="35"/>
        <v/>
      </c>
      <c r="CL30" s="107"/>
      <c r="CM30" s="92" t="str">
        <f t="shared" si="36"/>
        <v/>
      </c>
      <c r="CN30" s="107"/>
      <c r="CO30" s="92" t="str">
        <f t="shared" si="37"/>
        <v/>
      </c>
      <c r="CP30" s="103">
        <f t="shared" si="38"/>
        <v>34.583333333333336</v>
      </c>
      <c r="CQ30" s="99">
        <f t="shared" si="39"/>
        <v>34.583333333333336</v>
      </c>
      <c r="CR30" s="99">
        <f t="shared" si="40"/>
        <v>34.58</v>
      </c>
      <c r="CS30" s="104">
        <f t="shared" si="45"/>
        <v>20.747999999999998</v>
      </c>
      <c r="CT30" s="104">
        <f>IFERROR(VLOOKUP(CS30,REGISTRATION!$P$22:$Q$32,2),"")</f>
        <v>5</v>
      </c>
      <c r="CU30" s="93" t="str">
        <f t="shared" si="42"/>
        <v>FAILED</v>
      </c>
    </row>
    <row r="31" spans="1:99">
      <c r="A31" s="41">
        <f>REGISTRATION!A32</f>
        <v>22</v>
      </c>
      <c r="B31" s="41">
        <f>REGISTRATION!B32</f>
        <v>0</v>
      </c>
      <c r="C31" s="41" t="str">
        <f>CONCATENATE(REGISTRATION!C32," ",REGISTRATION!D32," ",REGISTRATION!E32)</f>
        <v xml:space="preserve">  </v>
      </c>
      <c r="D31" s="108"/>
      <c r="E31" s="92" t="e">
        <f t="shared" si="43"/>
        <v>#DIV/0!</v>
      </c>
      <c r="F31" s="95" t="str">
        <f t="shared" si="0"/>
        <v xml:space="preserve"> </v>
      </c>
      <c r="G31" s="108"/>
      <c r="H31" s="92" t="e">
        <f t="shared" si="2"/>
        <v>#DIV/0!</v>
      </c>
      <c r="I31" s="95" t="str">
        <f t="shared" si="1"/>
        <v/>
      </c>
      <c r="J31" s="108"/>
      <c r="K31" s="92" t="str">
        <f t="shared" si="3"/>
        <v/>
      </c>
      <c r="L31" s="108"/>
      <c r="M31" s="92" t="str">
        <f t="shared" si="4"/>
        <v/>
      </c>
      <c r="N31" s="108"/>
      <c r="O31" s="92" t="str">
        <f t="shared" si="5"/>
        <v/>
      </c>
      <c r="P31" s="108"/>
      <c r="Q31" s="92" t="str">
        <f t="shared" si="6"/>
        <v/>
      </c>
      <c r="R31" s="108"/>
      <c r="S31" s="92" t="str">
        <f t="shared" si="7"/>
        <v/>
      </c>
      <c r="T31" s="108"/>
      <c r="U31" s="92" t="str">
        <f t="shared" si="8"/>
        <v/>
      </c>
      <c r="V31" s="94"/>
      <c r="W31" s="94"/>
      <c r="X31" s="94"/>
      <c r="Y31" s="94"/>
      <c r="Z31" s="94"/>
      <c r="AA31" s="94"/>
      <c r="AB31" s="94"/>
      <c r="AC31" s="94"/>
      <c r="AD31" s="94"/>
      <c r="AE31" s="94"/>
      <c r="AF31" s="94"/>
      <c r="AG31" s="94"/>
      <c r="AH31" s="94"/>
      <c r="AI31" s="94"/>
      <c r="AJ31" s="94"/>
      <c r="AK31" s="94"/>
      <c r="AL31" s="94"/>
      <c r="AM31" s="94"/>
      <c r="AN31" s="95" t="str">
        <f t="shared" si="9"/>
        <v/>
      </c>
      <c r="AO31" s="108"/>
      <c r="AP31" s="92" t="str">
        <f t="shared" si="10"/>
        <v/>
      </c>
      <c r="AQ31" s="108"/>
      <c r="AR31" s="92" t="str">
        <f t="shared" si="11"/>
        <v/>
      </c>
      <c r="AS31" s="108"/>
      <c r="AT31" s="92" t="str">
        <f t="shared" si="12"/>
        <v/>
      </c>
      <c r="AU31" s="95" t="str">
        <f t="shared" si="13"/>
        <v/>
      </c>
      <c r="AV31" s="108"/>
      <c r="AW31" s="92" t="str">
        <f t="shared" si="14"/>
        <v/>
      </c>
      <c r="AX31" s="108"/>
      <c r="AY31" s="92" t="str">
        <f t="shared" si="15"/>
        <v/>
      </c>
      <c r="AZ31" s="108"/>
      <c r="BA31" s="92" t="str">
        <f t="shared" si="16"/>
        <v/>
      </c>
      <c r="BB31" s="95" t="str">
        <f t="shared" si="17"/>
        <v/>
      </c>
      <c r="BC31" s="98">
        <f t="shared" si="18"/>
        <v>0</v>
      </c>
      <c r="BD31" s="98">
        <f t="shared" si="19"/>
        <v>0</v>
      </c>
      <c r="BE31" s="108"/>
      <c r="BF31" s="92" t="str">
        <f t="shared" si="20"/>
        <v/>
      </c>
      <c r="BG31" s="108"/>
      <c r="BH31" s="92" t="str">
        <f t="shared" si="21"/>
        <v/>
      </c>
      <c r="BI31" s="108"/>
      <c r="BJ31" s="92" t="str">
        <f t="shared" si="44"/>
        <v/>
      </c>
      <c r="BK31" s="103" t="str">
        <f t="shared" si="22"/>
        <v/>
      </c>
      <c r="BL31" s="108"/>
      <c r="BM31" s="92">
        <f t="shared" si="23"/>
        <v>0</v>
      </c>
      <c r="BN31" s="108"/>
      <c r="BO31" s="92">
        <f t="shared" si="24"/>
        <v>0</v>
      </c>
      <c r="BP31" s="108"/>
      <c r="BQ31" s="92">
        <f t="shared" si="25"/>
        <v>0</v>
      </c>
      <c r="BR31" s="108"/>
      <c r="BS31" s="92">
        <f t="shared" si="26"/>
        <v>0</v>
      </c>
      <c r="BT31" s="108"/>
      <c r="BU31" s="92">
        <f t="shared" si="27"/>
        <v>0</v>
      </c>
      <c r="BV31" s="107"/>
      <c r="BW31" s="92">
        <f t="shared" si="28"/>
        <v>0</v>
      </c>
      <c r="BX31" s="107"/>
      <c r="BY31" s="92" t="str">
        <f t="shared" si="29"/>
        <v/>
      </c>
      <c r="BZ31" s="107"/>
      <c r="CA31" s="92" t="str">
        <f t="shared" si="30"/>
        <v/>
      </c>
      <c r="CB31" s="107"/>
      <c r="CC31" s="92" t="str">
        <f t="shared" si="31"/>
        <v/>
      </c>
      <c r="CD31" s="107"/>
      <c r="CE31" s="92" t="str">
        <f t="shared" si="32"/>
        <v/>
      </c>
      <c r="CF31" s="107"/>
      <c r="CG31" s="92" t="str">
        <f t="shared" si="33"/>
        <v/>
      </c>
      <c r="CH31" s="107"/>
      <c r="CI31" s="92" t="str">
        <f t="shared" si="34"/>
        <v/>
      </c>
      <c r="CJ31" s="107"/>
      <c r="CK31" s="92" t="str">
        <f t="shared" si="35"/>
        <v/>
      </c>
      <c r="CL31" s="107"/>
      <c r="CM31" s="92" t="str">
        <f t="shared" si="36"/>
        <v/>
      </c>
      <c r="CN31" s="107"/>
      <c r="CO31" s="92" t="str">
        <f t="shared" si="37"/>
        <v/>
      </c>
      <c r="CP31" s="103">
        <f t="shared" si="38"/>
        <v>0</v>
      </c>
      <c r="CQ31" s="99">
        <f t="shared" si="39"/>
        <v>0</v>
      </c>
      <c r="CR31" s="99">
        <f t="shared" si="40"/>
        <v>0</v>
      </c>
      <c r="CS31" s="104">
        <f t="shared" si="45"/>
        <v>0</v>
      </c>
      <c r="CT31" s="104">
        <f>IFERROR(VLOOKUP(CS31,REGISTRATION!$P$22:$Q$32,2),"")</f>
        <v>5</v>
      </c>
      <c r="CU31" s="93" t="str">
        <f t="shared" si="42"/>
        <v>FAILED</v>
      </c>
    </row>
    <row r="32" spans="1:99">
      <c r="A32" s="41">
        <f>REGISTRATION!A33</f>
        <v>23</v>
      </c>
      <c r="B32" s="41">
        <f>REGISTRATION!B33</f>
        <v>0</v>
      </c>
      <c r="C32" s="41" t="str">
        <f>CONCATENATE(REGISTRATION!C33," ",REGISTRATION!D33," ",REGISTRATION!E33)</f>
        <v xml:space="preserve">  </v>
      </c>
      <c r="D32" s="108"/>
      <c r="E32" s="92" t="e">
        <f t="shared" si="43"/>
        <v>#DIV/0!</v>
      </c>
      <c r="F32" s="95" t="str">
        <f t="shared" si="0"/>
        <v xml:space="preserve"> </v>
      </c>
      <c r="G32" s="108"/>
      <c r="H32" s="92" t="e">
        <f t="shared" si="2"/>
        <v>#DIV/0!</v>
      </c>
      <c r="I32" s="95" t="str">
        <f t="shared" si="1"/>
        <v/>
      </c>
      <c r="J32" s="108"/>
      <c r="K32" s="92" t="str">
        <f t="shared" si="3"/>
        <v/>
      </c>
      <c r="L32" s="108"/>
      <c r="M32" s="92" t="str">
        <f t="shared" si="4"/>
        <v/>
      </c>
      <c r="N32" s="108"/>
      <c r="O32" s="92" t="str">
        <f t="shared" si="5"/>
        <v/>
      </c>
      <c r="P32" s="108"/>
      <c r="Q32" s="92" t="str">
        <f t="shared" si="6"/>
        <v/>
      </c>
      <c r="R32" s="108"/>
      <c r="S32" s="92" t="str">
        <f t="shared" si="7"/>
        <v/>
      </c>
      <c r="T32" s="108"/>
      <c r="U32" s="92" t="str">
        <f t="shared" si="8"/>
        <v/>
      </c>
      <c r="V32" s="94"/>
      <c r="W32" s="94"/>
      <c r="X32" s="94"/>
      <c r="Y32" s="94"/>
      <c r="Z32" s="94"/>
      <c r="AA32" s="94"/>
      <c r="AB32" s="94"/>
      <c r="AC32" s="94"/>
      <c r="AD32" s="94"/>
      <c r="AE32" s="94"/>
      <c r="AF32" s="94"/>
      <c r="AG32" s="94"/>
      <c r="AH32" s="94"/>
      <c r="AI32" s="94"/>
      <c r="AJ32" s="94"/>
      <c r="AK32" s="94"/>
      <c r="AL32" s="94"/>
      <c r="AM32" s="94"/>
      <c r="AN32" s="95" t="str">
        <f t="shared" si="9"/>
        <v/>
      </c>
      <c r="AO32" s="108"/>
      <c r="AP32" s="92" t="str">
        <f t="shared" si="10"/>
        <v/>
      </c>
      <c r="AQ32" s="108"/>
      <c r="AR32" s="92" t="str">
        <f t="shared" si="11"/>
        <v/>
      </c>
      <c r="AS32" s="108"/>
      <c r="AT32" s="92" t="str">
        <f t="shared" si="12"/>
        <v/>
      </c>
      <c r="AU32" s="95" t="str">
        <f t="shared" si="13"/>
        <v/>
      </c>
      <c r="AV32" s="108"/>
      <c r="AW32" s="92" t="str">
        <f t="shared" si="14"/>
        <v/>
      </c>
      <c r="AX32" s="108"/>
      <c r="AY32" s="92" t="str">
        <f t="shared" si="15"/>
        <v/>
      </c>
      <c r="AZ32" s="108"/>
      <c r="BA32" s="92" t="str">
        <f t="shared" si="16"/>
        <v/>
      </c>
      <c r="BB32" s="95" t="str">
        <f t="shared" si="17"/>
        <v/>
      </c>
      <c r="BC32" s="98">
        <f t="shared" si="18"/>
        <v>0</v>
      </c>
      <c r="BD32" s="98">
        <f t="shared" si="19"/>
        <v>0</v>
      </c>
      <c r="BE32" s="108"/>
      <c r="BF32" s="92" t="str">
        <f t="shared" si="20"/>
        <v/>
      </c>
      <c r="BG32" s="108"/>
      <c r="BH32" s="92" t="str">
        <f t="shared" si="21"/>
        <v/>
      </c>
      <c r="BI32" s="108"/>
      <c r="BJ32" s="92" t="str">
        <f t="shared" si="44"/>
        <v/>
      </c>
      <c r="BK32" s="103" t="str">
        <f t="shared" si="22"/>
        <v/>
      </c>
      <c r="BL32" s="108"/>
      <c r="BM32" s="92">
        <f t="shared" si="23"/>
        <v>0</v>
      </c>
      <c r="BN32" s="108"/>
      <c r="BO32" s="92">
        <f t="shared" si="24"/>
        <v>0</v>
      </c>
      <c r="BP32" s="108"/>
      <c r="BQ32" s="92">
        <f t="shared" si="25"/>
        <v>0</v>
      </c>
      <c r="BR32" s="108"/>
      <c r="BS32" s="92">
        <f t="shared" si="26"/>
        <v>0</v>
      </c>
      <c r="BT32" s="108"/>
      <c r="BU32" s="92">
        <f t="shared" si="27"/>
        <v>0</v>
      </c>
      <c r="BV32" s="107"/>
      <c r="BW32" s="92">
        <f t="shared" si="28"/>
        <v>0</v>
      </c>
      <c r="BX32" s="107"/>
      <c r="BY32" s="92" t="str">
        <f t="shared" si="29"/>
        <v/>
      </c>
      <c r="BZ32" s="107"/>
      <c r="CA32" s="92" t="str">
        <f t="shared" si="30"/>
        <v/>
      </c>
      <c r="CB32" s="107"/>
      <c r="CC32" s="92" t="str">
        <f t="shared" si="31"/>
        <v/>
      </c>
      <c r="CD32" s="107"/>
      <c r="CE32" s="92" t="str">
        <f t="shared" si="32"/>
        <v/>
      </c>
      <c r="CF32" s="107"/>
      <c r="CG32" s="92" t="str">
        <f t="shared" si="33"/>
        <v/>
      </c>
      <c r="CH32" s="107"/>
      <c r="CI32" s="92" t="str">
        <f t="shared" si="34"/>
        <v/>
      </c>
      <c r="CJ32" s="107"/>
      <c r="CK32" s="92" t="str">
        <f t="shared" si="35"/>
        <v/>
      </c>
      <c r="CL32" s="107"/>
      <c r="CM32" s="92" t="str">
        <f t="shared" si="36"/>
        <v/>
      </c>
      <c r="CN32" s="107"/>
      <c r="CO32" s="92" t="str">
        <f t="shared" si="37"/>
        <v/>
      </c>
      <c r="CP32" s="103">
        <f t="shared" si="38"/>
        <v>0</v>
      </c>
      <c r="CQ32" s="99">
        <f t="shared" si="39"/>
        <v>0</v>
      </c>
      <c r="CR32" s="99">
        <f t="shared" si="40"/>
        <v>0</v>
      </c>
      <c r="CS32" s="104">
        <f t="shared" si="45"/>
        <v>0</v>
      </c>
      <c r="CT32" s="104">
        <f>IFERROR(VLOOKUP(CS32,REGISTRATION!$P$22:$Q$32,2),"")</f>
        <v>5</v>
      </c>
      <c r="CU32" s="93" t="str">
        <f t="shared" si="42"/>
        <v>FAILED</v>
      </c>
    </row>
    <row r="33" spans="1:99">
      <c r="A33" s="41">
        <f>REGISTRATION!A34</f>
        <v>24</v>
      </c>
      <c r="B33" s="41">
        <f>REGISTRATION!B34</f>
        <v>0</v>
      </c>
      <c r="C33" s="41" t="str">
        <f>CONCATENATE(REGISTRATION!C34," ",REGISTRATION!D34," ",REGISTRATION!E34)</f>
        <v xml:space="preserve">  </v>
      </c>
      <c r="D33" s="108"/>
      <c r="E33" s="92" t="e">
        <f t="shared" si="43"/>
        <v>#DIV/0!</v>
      </c>
      <c r="F33" s="95" t="str">
        <f t="shared" si="0"/>
        <v xml:space="preserve"> </v>
      </c>
      <c r="G33" s="108"/>
      <c r="H33" s="92" t="e">
        <f t="shared" si="2"/>
        <v>#DIV/0!</v>
      </c>
      <c r="I33" s="95" t="str">
        <f t="shared" si="1"/>
        <v/>
      </c>
      <c r="J33" s="108"/>
      <c r="K33" s="92" t="str">
        <f t="shared" si="3"/>
        <v/>
      </c>
      <c r="L33" s="108"/>
      <c r="M33" s="92" t="str">
        <f t="shared" si="4"/>
        <v/>
      </c>
      <c r="N33" s="108"/>
      <c r="O33" s="92" t="str">
        <f t="shared" si="5"/>
        <v/>
      </c>
      <c r="P33" s="108"/>
      <c r="Q33" s="92" t="str">
        <f t="shared" si="6"/>
        <v/>
      </c>
      <c r="R33" s="108"/>
      <c r="S33" s="92" t="str">
        <f t="shared" si="7"/>
        <v/>
      </c>
      <c r="T33" s="108"/>
      <c r="U33" s="92" t="str">
        <f t="shared" si="8"/>
        <v/>
      </c>
      <c r="V33" s="94"/>
      <c r="W33" s="94"/>
      <c r="X33" s="94"/>
      <c r="Y33" s="94"/>
      <c r="Z33" s="94"/>
      <c r="AA33" s="94"/>
      <c r="AB33" s="94"/>
      <c r="AC33" s="94"/>
      <c r="AD33" s="94"/>
      <c r="AE33" s="94"/>
      <c r="AF33" s="94"/>
      <c r="AG33" s="94"/>
      <c r="AH33" s="94"/>
      <c r="AI33" s="94"/>
      <c r="AJ33" s="94"/>
      <c r="AK33" s="94"/>
      <c r="AL33" s="94"/>
      <c r="AM33" s="94"/>
      <c r="AN33" s="95" t="str">
        <f t="shared" si="9"/>
        <v/>
      </c>
      <c r="AO33" s="108"/>
      <c r="AP33" s="92" t="str">
        <f t="shared" si="10"/>
        <v/>
      </c>
      <c r="AQ33" s="108"/>
      <c r="AR33" s="92" t="str">
        <f t="shared" si="11"/>
        <v/>
      </c>
      <c r="AS33" s="108"/>
      <c r="AT33" s="92" t="str">
        <f t="shared" si="12"/>
        <v/>
      </c>
      <c r="AU33" s="95" t="str">
        <f t="shared" si="13"/>
        <v/>
      </c>
      <c r="AV33" s="108"/>
      <c r="AW33" s="92" t="str">
        <f t="shared" si="14"/>
        <v/>
      </c>
      <c r="AX33" s="108"/>
      <c r="AY33" s="92" t="str">
        <f t="shared" si="15"/>
        <v/>
      </c>
      <c r="AZ33" s="108"/>
      <c r="BA33" s="92" t="str">
        <f t="shared" si="16"/>
        <v/>
      </c>
      <c r="BB33" s="95" t="str">
        <f t="shared" si="17"/>
        <v/>
      </c>
      <c r="BC33" s="98">
        <f t="shared" si="18"/>
        <v>0</v>
      </c>
      <c r="BD33" s="98">
        <f t="shared" si="19"/>
        <v>0</v>
      </c>
      <c r="BE33" s="108"/>
      <c r="BF33" s="92" t="str">
        <f t="shared" si="20"/>
        <v/>
      </c>
      <c r="BG33" s="108"/>
      <c r="BH33" s="92" t="str">
        <f t="shared" si="21"/>
        <v/>
      </c>
      <c r="BI33" s="108"/>
      <c r="BJ33" s="92" t="str">
        <f t="shared" si="44"/>
        <v/>
      </c>
      <c r="BK33" s="103" t="str">
        <f t="shared" si="22"/>
        <v/>
      </c>
      <c r="BL33" s="108"/>
      <c r="BM33" s="92">
        <f t="shared" si="23"/>
        <v>0</v>
      </c>
      <c r="BN33" s="108"/>
      <c r="BO33" s="92">
        <f t="shared" si="24"/>
        <v>0</v>
      </c>
      <c r="BP33" s="108"/>
      <c r="BQ33" s="92">
        <f t="shared" si="25"/>
        <v>0</v>
      </c>
      <c r="BR33" s="108"/>
      <c r="BS33" s="92">
        <f t="shared" si="26"/>
        <v>0</v>
      </c>
      <c r="BT33" s="108"/>
      <c r="BU33" s="92">
        <f t="shared" si="27"/>
        <v>0</v>
      </c>
      <c r="BV33" s="107"/>
      <c r="BW33" s="92">
        <f t="shared" si="28"/>
        <v>0</v>
      </c>
      <c r="BX33" s="107"/>
      <c r="BY33" s="92" t="str">
        <f t="shared" si="29"/>
        <v/>
      </c>
      <c r="BZ33" s="107"/>
      <c r="CA33" s="92" t="str">
        <f t="shared" si="30"/>
        <v/>
      </c>
      <c r="CB33" s="107"/>
      <c r="CC33" s="92" t="str">
        <f t="shared" si="31"/>
        <v/>
      </c>
      <c r="CD33" s="107"/>
      <c r="CE33" s="92" t="str">
        <f t="shared" si="32"/>
        <v/>
      </c>
      <c r="CF33" s="107"/>
      <c r="CG33" s="92" t="str">
        <f t="shared" si="33"/>
        <v/>
      </c>
      <c r="CH33" s="107"/>
      <c r="CI33" s="92" t="str">
        <f t="shared" si="34"/>
        <v/>
      </c>
      <c r="CJ33" s="107"/>
      <c r="CK33" s="92" t="str">
        <f t="shared" si="35"/>
        <v/>
      </c>
      <c r="CL33" s="107"/>
      <c r="CM33" s="92" t="str">
        <f t="shared" si="36"/>
        <v/>
      </c>
      <c r="CN33" s="107"/>
      <c r="CO33" s="92" t="str">
        <f t="shared" si="37"/>
        <v/>
      </c>
      <c r="CP33" s="103">
        <f t="shared" si="38"/>
        <v>0</v>
      </c>
      <c r="CQ33" s="99">
        <f t="shared" si="39"/>
        <v>0</v>
      </c>
      <c r="CR33" s="99">
        <f t="shared" si="40"/>
        <v>0</v>
      </c>
      <c r="CS33" s="104">
        <f t="shared" si="45"/>
        <v>0</v>
      </c>
      <c r="CT33" s="104">
        <f>IFERROR(VLOOKUP(CS33,REGISTRATION!$P$22:$Q$32,2),"")</f>
        <v>5</v>
      </c>
      <c r="CU33" s="93" t="str">
        <f t="shared" si="42"/>
        <v>FAILED</v>
      </c>
    </row>
    <row r="34" spans="1:99">
      <c r="A34" s="41">
        <f>REGISTRATION!A35</f>
        <v>25</v>
      </c>
      <c r="B34" s="41">
        <f>REGISTRATION!B35</f>
        <v>0</v>
      </c>
      <c r="C34" s="41" t="str">
        <f>CONCATENATE(REGISTRATION!C35," ",REGISTRATION!D35," ",REGISTRATION!E35)</f>
        <v xml:space="preserve">  </v>
      </c>
      <c r="D34" s="108"/>
      <c r="E34" s="92" t="e">
        <f t="shared" si="43"/>
        <v>#DIV/0!</v>
      </c>
      <c r="F34" s="95" t="str">
        <f t="shared" si="0"/>
        <v xml:space="preserve"> </v>
      </c>
      <c r="G34" s="108"/>
      <c r="H34" s="92" t="e">
        <f t="shared" si="2"/>
        <v>#DIV/0!</v>
      </c>
      <c r="I34" s="95" t="str">
        <f t="shared" si="1"/>
        <v/>
      </c>
      <c r="J34" s="108"/>
      <c r="K34" s="92" t="str">
        <f t="shared" si="3"/>
        <v/>
      </c>
      <c r="L34" s="108"/>
      <c r="M34" s="92" t="str">
        <f t="shared" si="4"/>
        <v/>
      </c>
      <c r="N34" s="108"/>
      <c r="O34" s="92" t="str">
        <f t="shared" si="5"/>
        <v/>
      </c>
      <c r="P34" s="108"/>
      <c r="Q34" s="92" t="str">
        <f t="shared" si="6"/>
        <v/>
      </c>
      <c r="R34" s="108"/>
      <c r="S34" s="92" t="str">
        <f t="shared" si="7"/>
        <v/>
      </c>
      <c r="T34" s="108"/>
      <c r="U34" s="92" t="str">
        <f t="shared" si="8"/>
        <v/>
      </c>
      <c r="V34" s="94"/>
      <c r="W34" s="94"/>
      <c r="X34" s="94"/>
      <c r="Y34" s="94"/>
      <c r="Z34" s="94"/>
      <c r="AA34" s="94"/>
      <c r="AB34" s="94"/>
      <c r="AC34" s="94"/>
      <c r="AD34" s="94"/>
      <c r="AE34" s="94"/>
      <c r="AF34" s="94"/>
      <c r="AG34" s="94"/>
      <c r="AH34" s="94"/>
      <c r="AI34" s="94"/>
      <c r="AJ34" s="94"/>
      <c r="AK34" s="94"/>
      <c r="AL34" s="94"/>
      <c r="AM34" s="94"/>
      <c r="AN34" s="95" t="str">
        <f t="shared" si="9"/>
        <v/>
      </c>
      <c r="AO34" s="108"/>
      <c r="AP34" s="92" t="str">
        <f t="shared" si="10"/>
        <v/>
      </c>
      <c r="AQ34" s="108"/>
      <c r="AR34" s="92" t="str">
        <f t="shared" si="11"/>
        <v/>
      </c>
      <c r="AS34" s="108"/>
      <c r="AT34" s="92" t="str">
        <f t="shared" si="12"/>
        <v/>
      </c>
      <c r="AU34" s="95" t="str">
        <f t="shared" si="13"/>
        <v/>
      </c>
      <c r="AV34" s="108"/>
      <c r="AW34" s="92" t="str">
        <f t="shared" si="14"/>
        <v/>
      </c>
      <c r="AX34" s="108"/>
      <c r="AY34" s="92" t="str">
        <f t="shared" si="15"/>
        <v/>
      </c>
      <c r="AZ34" s="108"/>
      <c r="BA34" s="92" t="str">
        <f t="shared" si="16"/>
        <v/>
      </c>
      <c r="BB34" s="95" t="str">
        <f t="shared" si="17"/>
        <v/>
      </c>
      <c r="BC34" s="98">
        <f t="shared" si="18"/>
        <v>0</v>
      </c>
      <c r="BD34" s="98">
        <f t="shared" si="19"/>
        <v>0</v>
      </c>
      <c r="BE34" s="108"/>
      <c r="BF34" s="92" t="str">
        <f t="shared" si="20"/>
        <v/>
      </c>
      <c r="BG34" s="108"/>
      <c r="BH34" s="92" t="str">
        <f t="shared" si="21"/>
        <v/>
      </c>
      <c r="BI34" s="108"/>
      <c r="BJ34" s="92" t="str">
        <f t="shared" si="44"/>
        <v/>
      </c>
      <c r="BK34" s="103" t="str">
        <f t="shared" si="22"/>
        <v/>
      </c>
      <c r="BL34" s="108"/>
      <c r="BM34" s="92">
        <f t="shared" si="23"/>
        <v>0</v>
      </c>
      <c r="BN34" s="108"/>
      <c r="BO34" s="92">
        <f t="shared" si="24"/>
        <v>0</v>
      </c>
      <c r="BP34" s="108"/>
      <c r="BQ34" s="92">
        <f t="shared" si="25"/>
        <v>0</v>
      </c>
      <c r="BR34" s="108"/>
      <c r="BS34" s="92">
        <f t="shared" si="26"/>
        <v>0</v>
      </c>
      <c r="BT34" s="108"/>
      <c r="BU34" s="92">
        <f t="shared" si="27"/>
        <v>0</v>
      </c>
      <c r="BV34" s="107"/>
      <c r="BW34" s="92">
        <f t="shared" si="28"/>
        <v>0</v>
      </c>
      <c r="BX34" s="107"/>
      <c r="BY34" s="92" t="str">
        <f t="shared" si="29"/>
        <v/>
      </c>
      <c r="BZ34" s="107"/>
      <c r="CA34" s="92" t="str">
        <f t="shared" si="30"/>
        <v/>
      </c>
      <c r="CB34" s="107"/>
      <c r="CC34" s="92" t="str">
        <f t="shared" si="31"/>
        <v/>
      </c>
      <c r="CD34" s="107"/>
      <c r="CE34" s="92" t="str">
        <f t="shared" si="32"/>
        <v/>
      </c>
      <c r="CF34" s="107"/>
      <c r="CG34" s="92" t="str">
        <f t="shared" si="33"/>
        <v/>
      </c>
      <c r="CH34" s="107"/>
      <c r="CI34" s="92" t="str">
        <f t="shared" si="34"/>
        <v/>
      </c>
      <c r="CJ34" s="107"/>
      <c r="CK34" s="92" t="str">
        <f t="shared" si="35"/>
        <v/>
      </c>
      <c r="CL34" s="107"/>
      <c r="CM34" s="92" t="str">
        <f t="shared" si="36"/>
        <v/>
      </c>
      <c r="CN34" s="107"/>
      <c r="CO34" s="92" t="str">
        <f t="shared" si="37"/>
        <v/>
      </c>
      <c r="CP34" s="103">
        <f t="shared" si="38"/>
        <v>0</v>
      </c>
      <c r="CQ34" s="99">
        <f t="shared" si="39"/>
        <v>0</v>
      </c>
      <c r="CR34" s="99">
        <f t="shared" si="40"/>
        <v>0</v>
      </c>
      <c r="CS34" s="104">
        <f t="shared" si="45"/>
        <v>0</v>
      </c>
      <c r="CT34" s="104">
        <f>IFERROR(VLOOKUP(CS34,REGISTRATION!$P$22:$Q$32,2),"")</f>
        <v>5</v>
      </c>
      <c r="CU34" s="93" t="str">
        <f t="shared" si="42"/>
        <v>FAILED</v>
      </c>
    </row>
    <row r="35" spans="1:99">
      <c r="A35" s="41">
        <f>REGISTRATION!A36</f>
        <v>26</v>
      </c>
      <c r="B35" s="41">
        <f>REGISTRATION!B36</f>
        <v>0</v>
      </c>
      <c r="C35" s="41" t="str">
        <f>CONCATENATE(REGISTRATION!C36," ",REGISTRATION!D36," ",REGISTRATION!E36)</f>
        <v xml:space="preserve">  </v>
      </c>
      <c r="D35" s="108"/>
      <c r="E35" s="92" t="e">
        <f t="shared" si="43"/>
        <v>#DIV/0!</v>
      </c>
      <c r="F35" s="95" t="str">
        <f t="shared" si="0"/>
        <v xml:space="preserve"> </v>
      </c>
      <c r="G35" s="108"/>
      <c r="H35" s="92" t="e">
        <f t="shared" si="2"/>
        <v>#DIV/0!</v>
      </c>
      <c r="I35" s="95" t="str">
        <f t="shared" si="1"/>
        <v/>
      </c>
      <c r="J35" s="108"/>
      <c r="K35" s="92" t="str">
        <f t="shared" si="3"/>
        <v/>
      </c>
      <c r="L35" s="108"/>
      <c r="M35" s="92" t="str">
        <f t="shared" si="4"/>
        <v/>
      </c>
      <c r="N35" s="108"/>
      <c r="O35" s="92" t="str">
        <f t="shared" si="5"/>
        <v/>
      </c>
      <c r="P35" s="108"/>
      <c r="Q35" s="92" t="str">
        <f t="shared" si="6"/>
        <v/>
      </c>
      <c r="R35" s="108"/>
      <c r="S35" s="92" t="str">
        <f t="shared" si="7"/>
        <v/>
      </c>
      <c r="T35" s="108"/>
      <c r="U35" s="92" t="str">
        <f t="shared" si="8"/>
        <v/>
      </c>
      <c r="V35" s="94"/>
      <c r="W35" s="94"/>
      <c r="X35" s="94"/>
      <c r="Y35" s="94"/>
      <c r="Z35" s="94"/>
      <c r="AA35" s="94"/>
      <c r="AB35" s="94"/>
      <c r="AC35" s="94"/>
      <c r="AD35" s="94"/>
      <c r="AE35" s="94"/>
      <c r="AF35" s="94"/>
      <c r="AG35" s="94"/>
      <c r="AH35" s="94"/>
      <c r="AI35" s="94"/>
      <c r="AJ35" s="94"/>
      <c r="AK35" s="94"/>
      <c r="AL35" s="94"/>
      <c r="AM35" s="94"/>
      <c r="AN35" s="95" t="str">
        <f t="shared" si="9"/>
        <v/>
      </c>
      <c r="AO35" s="108"/>
      <c r="AP35" s="92" t="str">
        <f t="shared" si="10"/>
        <v/>
      </c>
      <c r="AQ35" s="108"/>
      <c r="AR35" s="92" t="str">
        <f t="shared" si="11"/>
        <v/>
      </c>
      <c r="AS35" s="108"/>
      <c r="AT35" s="92" t="str">
        <f t="shared" si="12"/>
        <v/>
      </c>
      <c r="AU35" s="95" t="str">
        <f t="shared" si="13"/>
        <v/>
      </c>
      <c r="AV35" s="108"/>
      <c r="AW35" s="92" t="str">
        <f t="shared" si="14"/>
        <v/>
      </c>
      <c r="AX35" s="108"/>
      <c r="AY35" s="92" t="str">
        <f t="shared" si="15"/>
        <v/>
      </c>
      <c r="AZ35" s="108"/>
      <c r="BA35" s="92" t="str">
        <f t="shared" si="16"/>
        <v/>
      </c>
      <c r="BB35" s="95" t="str">
        <f t="shared" si="17"/>
        <v/>
      </c>
      <c r="BC35" s="98">
        <f t="shared" si="18"/>
        <v>0</v>
      </c>
      <c r="BD35" s="98">
        <f t="shared" si="19"/>
        <v>0</v>
      </c>
      <c r="BE35" s="108"/>
      <c r="BF35" s="92" t="str">
        <f t="shared" si="20"/>
        <v/>
      </c>
      <c r="BG35" s="108"/>
      <c r="BH35" s="92" t="str">
        <f t="shared" si="21"/>
        <v/>
      </c>
      <c r="BI35" s="108"/>
      <c r="BJ35" s="92" t="str">
        <f t="shared" si="44"/>
        <v/>
      </c>
      <c r="BK35" s="103" t="str">
        <f t="shared" si="22"/>
        <v/>
      </c>
      <c r="BL35" s="108"/>
      <c r="BM35" s="92">
        <f t="shared" si="23"/>
        <v>0</v>
      </c>
      <c r="BN35" s="108"/>
      <c r="BO35" s="92">
        <f t="shared" si="24"/>
        <v>0</v>
      </c>
      <c r="BP35" s="108"/>
      <c r="BQ35" s="92">
        <f t="shared" si="25"/>
        <v>0</v>
      </c>
      <c r="BR35" s="108"/>
      <c r="BS35" s="92">
        <f t="shared" si="26"/>
        <v>0</v>
      </c>
      <c r="BT35" s="108"/>
      <c r="BU35" s="92">
        <f t="shared" si="27"/>
        <v>0</v>
      </c>
      <c r="BV35" s="107"/>
      <c r="BW35" s="92">
        <f t="shared" si="28"/>
        <v>0</v>
      </c>
      <c r="BX35" s="107"/>
      <c r="BY35" s="92" t="str">
        <f t="shared" si="29"/>
        <v/>
      </c>
      <c r="BZ35" s="107"/>
      <c r="CA35" s="92" t="str">
        <f t="shared" si="30"/>
        <v/>
      </c>
      <c r="CB35" s="107"/>
      <c r="CC35" s="92" t="str">
        <f t="shared" si="31"/>
        <v/>
      </c>
      <c r="CD35" s="107"/>
      <c r="CE35" s="92" t="str">
        <f t="shared" si="32"/>
        <v/>
      </c>
      <c r="CF35" s="107"/>
      <c r="CG35" s="92" t="str">
        <f t="shared" si="33"/>
        <v/>
      </c>
      <c r="CH35" s="107"/>
      <c r="CI35" s="92" t="str">
        <f t="shared" si="34"/>
        <v/>
      </c>
      <c r="CJ35" s="107"/>
      <c r="CK35" s="92" t="str">
        <f t="shared" si="35"/>
        <v/>
      </c>
      <c r="CL35" s="107"/>
      <c r="CM35" s="92" t="str">
        <f t="shared" si="36"/>
        <v/>
      </c>
      <c r="CN35" s="107"/>
      <c r="CO35" s="92" t="str">
        <f t="shared" si="37"/>
        <v/>
      </c>
      <c r="CP35" s="103">
        <f t="shared" si="38"/>
        <v>0</v>
      </c>
      <c r="CQ35" s="99">
        <f t="shared" si="39"/>
        <v>0</v>
      </c>
      <c r="CR35" s="99">
        <f t="shared" si="40"/>
        <v>0</v>
      </c>
      <c r="CS35" s="104">
        <f t="shared" si="45"/>
        <v>0</v>
      </c>
      <c r="CT35" s="104">
        <f>IFERROR(VLOOKUP(CS35,REGISTRATION!$P$22:$Q$32,2),"")</f>
        <v>5</v>
      </c>
      <c r="CU35" s="93" t="str">
        <f t="shared" si="42"/>
        <v>FAILED</v>
      </c>
    </row>
    <row r="36" spans="1:99">
      <c r="A36" s="41">
        <f>REGISTRATION!A37</f>
        <v>27</v>
      </c>
      <c r="B36" s="41">
        <f>REGISTRATION!B37</f>
        <v>0</v>
      </c>
      <c r="C36" s="41" t="str">
        <f>CONCATENATE(REGISTRATION!C37," ",REGISTRATION!D37," ",REGISTRATION!E37)</f>
        <v xml:space="preserve">  </v>
      </c>
      <c r="D36" s="108"/>
      <c r="E36" s="92" t="e">
        <f t="shared" si="43"/>
        <v>#DIV/0!</v>
      </c>
      <c r="F36" s="95" t="str">
        <f t="shared" si="0"/>
        <v xml:space="preserve"> </v>
      </c>
      <c r="G36" s="108"/>
      <c r="H36" s="92" t="e">
        <f t="shared" si="2"/>
        <v>#DIV/0!</v>
      </c>
      <c r="I36" s="95" t="str">
        <f t="shared" si="1"/>
        <v/>
      </c>
      <c r="J36" s="108"/>
      <c r="K36" s="92" t="str">
        <f t="shared" si="3"/>
        <v/>
      </c>
      <c r="L36" s="108"/>
      <c r="M36" s="92" t="str">
        <f t="shared" si="4"/>
        <v/>
      </c>
      <c r="N36" s="108"/>
      <c r="O36" s="92" t="str">
        <f t="shared" si="5"/>
        <v/>
      </c>
      <c r="P36" s="108"/>
      <c r="Q36" s="92" t="str">
        <f t="shared" si="6"/>
        <v/>
      </c>
      <c r="R36" s="108"/>
      <c r="S36" s="92" t="str">
        <f t="shared" si="7"/>
        <v/>
      </c>
      <c r="T36" s="108"/>
      <c r="U36" s="92" t="str">
        <f t="shared" si="8"/>
        <v/>
      </c>
      <c r="V36" s="94"/>
      <c r="W36" s="94"/>
      <c r="X36" s="94"/>
      <c r="Y36" s="94"/>
      <c r="Z36" s="94"/>
      <c r="AA36" s="94"/>
      <c r="AB36" s="94"/>
      <c r="AC36" s="94"/>
      <c r="AD36" s="94"/>
      <c r="AE36" s="94"/>
      <c r="AF36" s="94"/>
      <c r="AG36" s="94"/>
      <c r="AH36" s="94"/>
      <c r="AI36" s="94"/>
      <c r="AJ36" s="94"/>
      <c r="AK36" s="94"/>
      <c r="AL36" s="94"/>
      <c r="AM36" s="94"/>
      <c r="AN36" s="95" t="str">
        <f t="shared" si="9"/>
        <v/>
      </c>
      <c r="AO36" s="108"/>
      <c r="AP36" s="92" t="str">
        <f t="shared" si="10"/>
        <v/>
      </c>
      <c r="AQ36" s="108"/>
      <c r="AR36" s="92" t="str">
        <f t="shared" si="11"/>
        <v/>
      </c>
      <c r="AS36" s="108"/>
      <c r="AT36" s="92" t="str">
        <f t="shared" si="12"/>
        <v/>
      </c>
      <c r="AU36" s="95" t="str">
        <f t="shared" si="13"/>
        <v/>
      </c>
      <c r="AV36" s="108"/>
      <c r="AW36" s="92" t="str">
        <f t="shared" si="14"/>
        <v/>
      </c>
      <c r="AX36" s="108"/>
      <c r="AY36" s="92" t="str">
        <f t="shared" si="15"/>
        <v/>
      </c>
      <c r="AZ36" s="108"/>
      <c r="BA36" s="92" t="str">
        <f t="shared" si="16"/>
        <v/>
      </c>
      <c r="BB36" s="95" t="str">
        <f t="shared" si="17"/>
        <v/>
      </c>
      <c r="BC36" s="98">
        <f t="shared" si="18"/>
        <v>0</v>
      </c>
      <c r="BD36" s="98">
        <f t="shared" si="19"/>
        <v>0</v>
      </c>
      <c r="BE36" s="108"/>
      <c r="BF36" s="92" t="str">
        <f t="shared" si="20"/>
        <v/>
      </c>
      <c r="BG36" s="108"/>
      <c r="BH36" s="92" t="str">
        <f t="shared" si="21"/>
        <v/>
      </c>
      <c r="BI36" s="108"/>
      <c r="BJ36" s="92" t="str">
        <f t="shared" si="44"/>
        <v/>
      </c>
      <c r="BK36" s="103" t="str">
        <f t="shared" si="22"/>
        <v/>
      </c>
      <c r="BL36" s="108"/>
      <c r="BM36" s="92">
        <f t="shared" si="23"/>
        <v>0</v>
      </c>
      <c r="BN36" s="108"/>
      <c r="BO36" s="92">
        <f t="shared" si="24"/>
        <v>0</v>
      </c>
      <c r="BP36" s="108"/>
      <c r="BQ36" s="92">
        <f t="shared" si="25"/>
        <v>0</v>
      </c>
      <c r="BR36" s="108"/>
      <c r="BS36" s="92">
        <f t="shared" si="26"/>
        <v>0</v>
      </c>
      <c r="BT36" s="108"/>
      <c r="BU36" s="92">
        <f t="shared" si="27"/>
        <v>0</v>
      </c>
      <c r="BV36" s="107"/>
      <c r="BW36" s="92">
        <f t="shared" si="28"/>
        <v>0</v>
      </c>
      <c r="BX36" s="107"/>
      <c r="BY36" s="92" t="str">
        <f t="shared" si="29"/>
        <v/>
      </c>
      <c r="BZ36" s="107"/>
      <c r="CA36" s="92" t="str">
        <f t="shared" si="30"/>
        <v/>
      </c>
      <c r="CB36" s="107"/>
      <c r="CC36" s="92" t="str">
        <f t="shared" si="31"/>
        <v/>
      </c>
      <c r="CD36" s="107"/>
      <c r="CE36" s="92" t="str">
        <f t="shared" si="32"/>
        <v/>
      </c>
      <c r="CF36" s="107"/>
      <c r="CG36" s="92" t="str">
        <f t="shared" si="33"/>
        <v/>
      </c>
      <c r="CH36" s="107"/>
      <c r="CI36" s="92" t="str">
        <f t="shared" si="34"/>
        <v/>
      </c>
      <c r="CJ36" s="107"/>
      <c r="CK36" s="92" t="str">
        <f t="shared" si="35"/>
        <v/>
      </c>
      <c r="CL36" s="107"/>
      <c r="CM36" s="92" t="str">
        <f t="shared" si="36"/>
        <v/>
      </c>
      <c r="CN36" s="107"/>
      <c r="CO36" s="92" t="str">
        <f t="shared" si="37"/>
        <v/>
      </c>
      <c r="CP36" s="103">
        <f t="shared" si="38"/>
        <v>0</v>
      </c>
      <c r="CQ36" s="99">
        <f t="shared" si="39"/>
        <v>0</v>
      </c>
      <c r="CR36" s="99">
        <f t="shared" si="40"/>
        <v>0</v>
      </c>
      <c r="CS36" s="104">
        <f t="shared" si="45"/>
        <v>0</v>
      </c>
      <c r="CT36" s="104">
        <f>IFERROR(VLOOKUP(CS36,REGISTRATION!$P$22:$Q$32,2),"")</f>
        <v>5</v>
      </c>
      <c r="CU36" s="93" t="str">
        <f t="shared" si="42"/>
        <v>FAILED</v>
      </c>
    </row>
    <row r="37" spans="1:99">
      <c r="A37" s="41">
        <f>REGISTRATION!A38</f>
        <v>28</v>
      </c>
      <c r="B37" s="41">
        <f>REGISTRATION!B38</f>
        <v>0</v>
      </c>
      <c r="C37" s="41" t="str">
        <f>CONCATENATE(REGISTRATION!C38," ",REGISTRATION!D38," ",REGISTRATION!E38)</f>
        <v xml:space="preserve">  </v>
      </c>
      <c r="D37" s="108"/>
      <c r="E37" s="92" t="e">
        <f t="shared" si="43"/>
        <v>#DIV/0!</v>
      </c>
      <c r="F37" s="95" t="str">
        <f t="shared" si="0"/>
        <v xml:space="preserve"> </v>
      </c>
      <c r="G37" s="108"/>
      <c r="H37" s="92" t="e">
        <f t="shared" si="2"/>
        <v>#DIV/0!</v>
      </c>
      <c r="I37" s="95" t="str">
        <f t="shared" si="1"/>
        <v/>
      </c>
      <c r="J37" s="108"/>
      <c r="K37" s="92" t="str">
        <f t="shared" si="3"/>
        <v/>
      </c>
      <c r="L37" s="108"/>
      <c r="M37" s="92" t="str">
        <f t="shared" si="4"/>
        <v/>
      </c>
      <c r="N37" s="108"/>
      <c r="O37" s="92" t="str">
        <f t="shared" si="5"/>
        <v/>
      </c>
      <c r="P37" s="108"/>
      <c r="Q37" s="92" t="str">
        <f t="shared" si="6"/>
        <v/>
      </c>
      <c r="R37" s="108"/>
      <c r="S37" s="92" t="str">
        <f t="shared" si="7"/>
        <v/>
      </c>
      <c r="T37" s="108"/>
      <c r="U37" s="92" t="str">
        <f t="shared" si="8"/>
        <v/>
      </c>
      <c r="V37" s="94"/>
      <c r="W37" s="94"/>
      <c r="X37" s="94"/>
      <c r="Y37" s="94"/>
      <c r="Z37" s="94"/>
      <c r="AA37" s="94"/>
      <c r="AB37" s="94"/>
      <c r="AC37" s="94"/>
      <c r="AD37" s="94"/>
      <c r="AE37" s="94"/>
      <c r="AF37" s="94"/>
      <c r="AG37" s="94"/>
      <c r="AH37" s="94"/>
      <c r="AI37" s="94"/>
      <c r="AJ37" s="94"/>
      <c r="AK37" s="94"/>
      <c r="AL37" s="94"/>
      <c r="AM37" s="94"/>
      <c r="AN37" s="95" t="str">
        <f t="shared" si="9"/>
        <v/>
      </c>
      <c r="AO37" s="108"/>
      <c r="AP37" s="92" t="str">
        <f t="shared" si="10"/>
        <v/>
      </c>
      <c r="AQ37" s="108"/>
      <c r="AR37" s="92" t="str">
        <f t="shared" si="11"/>
        <v/>
      </c>
      <c r="AS37" s="108"/>
      <c r="AT37" s="92" t="str">
        <f t="shared" si="12"/>
        <v/>
      </c>
      <c r="AU37" s="95" t="str">
        <f t="shared" si="13"/>
        <v/>
      </c>
      <c r="AV37" s="108"/>
      <c r="AW37" s="92" t="str">
        <f t="shared" si="14"/>
        <v/>
      </c>
      <c r="AX37" s="108"/>
      <c r="AY37" s="92" t="str">
        <f t="shared" si="15"/>
        <v/>
      </c>
      <c r="AZ37" s="108"/>
      <c r="BA37" s="92" t="str">
        <f t="shared" si="16"/>
        <v/>
      </c>
      <c r="BB37" s="95" t="str">
        <f t="shared" si="17"/>
        <v/>
      </c>
      <c r="BC37" s="98">
        <f t="shared" si="18"/>
        <v>0</v>
      </c>
      <c r="BD37" s="98">
        <f t="shared" si="19"/>
        <v>0</v>
      </c>
      <c r="BE37" s="108"/>
      <c r="BF37" s="92" t="str">
        <f t="shared" si="20"/>
        <v/>
      </c>
      <c r="BG37" s="108"/>
      <c r="BH37" s="92" t="str">
        <f t="shared" si="21"/>
        <v/>
      </c>
      <c r="BI37" s="108"/>
      <c r="BJ37" s="92" t="str">
        <f t="shared" si="44"/>
        <v/>
      </c>
      <c r="BK37" s="103" t="str">
        <f t="shared" si="22"/>
        <v/>
      </c>
      <c r="BL37" s="108"/>
      <c r="BM37" s="92">
        <f t="shared" si="23"/>
        <v>0</v>
      </c>
      <c r="BN37" s="108"/>
      <c r="BO37" s="92">
        <f t="shared" si="24"/>
        <v>0</v>
      </c>
      <c r="BP37" s="108"/>
      <c r="BQ37" s="92">
        <f t="shared" si="25"/>
        <v>0</v>
      </c>
      <c r="BR37" s="108"/>
      <c r="BS37" s="92">
        <f t="shared" si="26"/>
        <v>0</v>
      </c>
      <c r="BT37" s="108"/>
      <c r="BU37" s="92">
        <f t="shared" si="27"/>
        <v>0</v>
      </c>
      <c r="BV37" s="107"/>
      <c r="BW37" s="92">
        <f t="shared" si="28"/>
        <v>0</v>
      </c>
      <c r="BX37" s="107"/>
      <c r="BY37" s="92" t="str">
        <f t="shared" si="29"/>
        <v/>
      </c>
      <c r="BZ37" s="107"/>
      <c r="CA37" s="92" t="str">
        <f t="shared" si="30"/>
        <v/>
      </c>
      <c r="CB37" s="107"/>
      <c r="CC37" s="92" t="str">
        <f t="shared" si="31"/>
        <v/>
      </c>
      <c r="CD37" s="107"/>
      <c r="CE37" s="92" t="str">
        <f t="shared" si="32"/>
        <v/>
      </c>
      <c r="CF37" s="107"/>
      <c r="CG37" s="92" t="str">
        <f t="shared" si="33"/>
        <v/>
      </c>
      <c r="CH37" s="107"/>
      <c r="CI37" s="92" t="str">
        <f t="shared" si="34"/>
        <v/>
      </c>
      <c r="CJ37" s="107"/>
      <c r="CK37" s="92" t="str">
        <f t="shared" si="35"/>
        <v/>
      </c>
      <c r="CL37" s="107"/>
      <c r="CM37" s="92" t="str">
        <f t="shared" si="36"/>
        <v/>
      </c>
      <c r="CN37" s="107"/>
      <c r="CO37" s="92" t="str">
        <f t="shared" si="37"/>
        <v/>
      </c>
      <c r="CP37" s="103">
        <f t="shared" si="38"/>
        <v>0</v>
      </c>
      <c r="CQ37" s="99">
        <f t="shared" si="39"/>
        <v>0</v>
      </c>
      <c r="CR37" s="99">
        <f t="shared" si="40"/>
        <v>0</v>
      </c>
      <c r="CS37" s="104">
        <f t="shared" si="45"/>
        <v>0</v>
      </c>
      <c r="CT37" s="104">
        <f>IFERROR(VLOOKUP(CS37,REGISTRATION!$P$22:$Q$32,2),"")</f>
        <v>5</v>
      </c>
      <c r="CU37" s="93" t="str">
        <f t="shared" si="42"/>
        <v>FAILED</v>
      </c>
    </row>
    <row r="38" spans="1:99">
      <c r="A38" s="41">
        <f>REGISTRATION!A39</f>
        <v>29</v>
      </c>
      <c r="B38" s="41">
        <f>REGISTRATION!B39</f>
        <v>0</v>
      </c>
      <c r="C38" s="41" t="str">
        <f>CONCATENATE(REGISTRATION!C39," ",REGISTRATION!D39," ",REGISTRATION!E39)</f>
        <v xml:space="preserve">  </v>
      </c>
      <c r="D38" s="108"/>
      <c r="E38" s="92" t="e">
        <f t="shared" si="43"/>
        <v>#DIV/0!</v>
      </c>
      <c r="F38" s="95" t="str">
        <f t="shared" si="0"/>
        <v xml:space="preserve"> </v>
      </c>
      <c r="G38" s="108"/>
      <c r="H38" s="92" t="e">
        <f t="shared" si="2"/>
        <v>#DIV/0!</v>
      </c>
      <c r="I38" s="95" t="str">
        <f t="shared" si="1"/>
        <v/>
      </c>
      <c r="J38" s="108"/>
      <c r="K38" s="92" t="str">
        <f t="shared" si="3"/>
        <v/>
      </c>
      <c r="L38" s="108"/>
      <c r="M38" s="92" t="str">
        <f t="shared" si="4"/>
        <v/>
      </c>
      <c r="N38" s="108"/>
      <c r="O38" s="92" t="str">
        <f t="shared" si="5"/>
        <v/>
      </c>
      <c r="P38" s="108"/>
      <c r="Q38" s="92" t="str">
        <f t="shared" si="6"/>
        <v/>
      </c>
      <c r="R38" s="108"/>
      <c r="S38" s="92" t="str">
        <f t="shared" si="7"/>
        <v/>
      </c>
      <c r="T38" s="108"/>
      <c r="U38" s="92" t="str">
        <f t="shared" si="8"/>
        <v/>
      </c>
      <c r="V38" s="94"/>
      <c r="W38" s="94"/>
      <c r="X38" s="94"/>
      <c r="Y38" s="94"/>
      <c r="Z38" s="94"/>
      <c r="AA38" s="94"/>
      <c r="AB38" s="94"/>
      <c r="AC38" s="94"/>
      <c r="AD38" s="94"/>
      <c r="AE38" s="94"/>
      <c r="AF38" s="94"/>
      <c r="AG38" s="94"/>
      <c r="AH38" s="94"/>
      <c r="AI38" s="94"/>
      <c r="AJ38" s="94"/>
      <c r="AK38" s="94"/>
      <c r="AL38" s="94"/>
      <c r="AM38" s="94"/>
      <c r="AN38" s="95" t="str">
        <f t="shared" si="9"/>
        <v/>
      </c>
      <c r="AO38" s="108"/>
      <c r="AP38" s="92" t="str">
        <f t="shared" si="10"/>
        <v/>
      </c>
      <c r="AQ38" s="108"/>
      <c r="AR38" s="92" t="str">
        <f t="shared" si="11"/>
        <v/>
      </c>
      <c r="AS38" s="108"/>
      <c r="AT38" s="92" t="str">
        <f t="shared" si="12"/>
        <v/>
      </c>
      <c r="AU38" s="95" t="str">
        <f t="shared" si="13"/>
        <v/>
      </c>
      <c r="AV38" s="108"/>
      <c r="AW38" s="92" t="str">
        <f t="shared" si="14"/>
        <v/>
      </c>
      <c r="AX38" s="108"/>
      <c r="AY38" s="92" t="str">
        <f t="shared" si="15"/>
        <v/>
      </c>
      <c r="AZ38" s="108"/>
      <c r="BA38" s="92" t="str">
        <f t="shared" si="16"/>
        <v/>
      </c>
      <c r="BB38" s="95" t="str">
        <f t="shared" si="17"/>
        <v/>
      </c>
      <c r="BC38" s="98">
        <f t="shared" si="18"/>
        <v>0</v>
      </c>
      <c r="BD38" s="98">
        <f t="shared" si="19"/>
        <v>0</v>
      </c>
      <c r="BE38" s="108"/>
      <c r="BF38" s="92" t="str">
        <f t="shared" si="20"/>
        <v/>
      </c>
      <c r="BG38" s="108"/>
      <c r="BH38" s="92" t="str">
        <f t="shared" si="21"/>
        <v/>
      </c>
      <c r="BI38" s="108"/>
      <c r="BJ38" s="92" t="str">
        <f t="shared" si="44"/>
        <v/>
      </c>
      <c r="BK38" s="103" t="str">
        <f t="shared" si="22"/>
        <v/>
      </c>
      <c r="BL38" s="108"/>
      <c r="BM38" s="92">
        <f t="shared" si="23"/>
        <v>0</v>
      </c>
      <c r="BN38" s="108"/>
      <c r="BO38" s="92">
        <f t="shared" si="24"/>
        <v>0</v>
      </c>
      <c r="BP38" s="108"/>
      <c r="BQ38" s="92">
        <f t="shared" si="25"/>
        <v>0</v>
      </c>
      <c r="BR38" s="108"/>
      <c r="BS38" s="92">
        <f t="shared" si="26"/>
        <v>0</v>
      </c>
      <c r="BT38" s="108"/>
      <c r="BU38" s="92">
        <f t="shared" si="27"/>
        <v>0</v>
      </c>
      <c r="BV38" s="107"/>
      <c r="BW38" s="92">
        <f t="shared" si="28"/>
        <v>0</v>
      </c>
      <c r="BX38" s="107"/>
      <c r="BY38" s="92" t="str">
        <f t="shared" si="29"/>
        <v/>
      </c>
      <c r="BZ38" s="107"/>
      <c r="CA38" s="92" t="str">
        <f t="shared" si="30"/>
        <v/>
      </c>
      <c r="CB38" s="107"/>
      <c r="CC38" s="92" t="str">
        <f t="shared" si="31"/>
        <v/>
      </c>
      <c r="CD38" s="107"/>
      <c r="CE38" s="92" t="str">
        <f t="shared" si="32"/>
        <v/>
      </c>
      <c r="CF38" s="107"/>
      <c r="CG38" s="92" t="str">
        <f t="shared" si="33"/>
        <v/>
      </c>
      <c r="CH38" s="107"/>
      <c r="CI38" s="92" t="str">
        <f t="shared" si="34"/>
        <v/>
      </c>
      <c r="CJ38" s="107"/>
      <c r="CK38" s="92" t="str">
        <f t="shared" si="35"/>
        <v/>
      </c>
      <c r="CL38" s="107"/>
      <c r="CM38" s="92" t="str">
        <f t="shared" si="36"/>
        <v/>
      </c>
      <c r="CN38" s="107"/>
      <c r="CO38" s="92" t="str">
        <f t="shared" si="37"/>
        <v/>
      </c>
      <c r="CP38" s="103">
        <f t="shared" si="38"/>
        <v>0</v>
      </c>
      <c r="CQ38" s="99">
        <f t="shared" si="39"/>
        <v>0</v>
      </c>
      <c r="CR38" s="99">
        <f t="shared" si="40"/>
        <v>0</v>
      </c>
      <c r="CS38" s="104">
        <f t="shared" si="45"/>
        <v>0</v>
      </c>
      <c r="CT38" s="104">
        <f>IFERROR(VLOOKUP(CS38,REGISTRATION!$P$22:$Q$32,2),"")</f>
        <v>5</v>
      </c>
      <c r="CU38" s="93" t="str">
        <f t="shared" si="42"/>
        <v>FAILED</v>
      </c>
    </row>
    <row r="39" spans="1:99">
      <c r="A39" s="41">
        <f>REGISTRATION!A40</f>
        <v>30</v>
      </c>
      <c r="B39" s="41">
        <f>REGISTRATION!B40</f>
        <v>0</v>
      </c>
      <c r="C39" s="41" t="str">
        <f>CONCATENATE(REGISTRATION!C40," ",REGISTRATION!D40," ",REGISTRATION!E40)</f>
        <v xml:space="preserve">  </v>
      </c>
      <c r="D39" s="108"/>
      <c r="E39" s="92" t="e">
        <f t="shared" si="43"/>
        <v>#DIV/0!</v>
      </c>
      <c r="F39" s="95" t="str">
        <f t="shared" si="0"/>
        <v xml:space="preserve"> </v>
      </c>
      <c r="G39" s="108"/>
      <c r="H39" s="92" t="e">
        <f t="shared" si="2"/>
        <v>#DIV/0!</v>
      </c>
      <c r="I39" s="95" t="str">
        <f t="shared" si="1"/>
        <v/>
      </c>
      <c r="J39" s="108"/>
      <c r="K39" s="92" t="str">
        <f t="shared" si="3"/>
        <v/>
      </c>
      <c r="L39" s="108"/>
      <c r="M39" s="92" t="str">
        <f t="shared" si="4"/>
        <v/>
      </c>
      <c r="N39" s="108"/>
      <c r="O39" s="92" t="str">
        <f t="shared" si="5"/>
        <v/>
      </c>
      <c r="P39" s="108"/>
      <c r="Q39" s="92" t="str">
        <f t="shared" si="6"/>
        <v/>
      </c>
      <c r="R39" s="108"/>
      <c r="S39" s="92" t="str">
        <f t="shared" si="7"/>
        <v/>
      </c>
      <c r="T39" s="108"/>
      <c r="U39" s="92" t="str">
        <f t="shared" si="8"/>
        <v/>
      </c>
      <c r="V39" s="94"/>
      <c r="W39" s="94"/>
      <c r="X39" s="94"/>
      <c r="Y39" s="94"/>
      <c r="Z39" s="94"/>
      <c r="AA39" s="94"/>
      <c r="AB39" s="94"/>
      <c r="AC39" s="94"/>
      <c r="AD39" s="94"/>
      <c r="AE39" s="94"/>
      <c r="AF39" s="94"/>
      <c r="AG39" s="94"/>
      <c r="AH39" s="94"/>
      <c r="AI39" s="94"/>
      <c r="AJ39" s="94"/>
      <c r="AK39" s="94"/>
      <c r="AL39" s="94"/>
      <c r="AM39" s="94"/>
      <c r="AN39" s="95" t="str">
        <f t="shared" si="9"/>
        <v/>
      </c>
      <c r="AO39" s="108"/>
      <c r="AP39" s="92" t="str">
        <f t="shared" si="10"/>
        <v/>
      </c>
      <c r="AQ39" s="108"/>
      <c r="AR39" s="92" t="str">
        <f t="shared" si="11"/>
        <v/>
      </c>
      <c r="AS39" s="108"/>
      <c r="AT39" s="92" t="str">
        <f t="shared" si="12"/>
        <v/>
      </c>
      <c r="AU39" s="95" t="str">
        <f t="shared" si="13"/>
        <v/>
      </c>
      <c r="AV39" s="108"/>
      <c r="AW39" s="92" t="str">
        <f t="shared" si="14"/>
        <v/>
      </c>
      <c r="AX39" s="108"/>
      <c r="AY39" s="92" t="str">
        <f t="shared" si="15"/>
        <v/>
      </c>
      <c r="AZ39" s="108"/>
      <c r="BA39" s="92" t="str">
        <f t="shared" si="16"/>
        <v/>
      </c>
      <c r="BB39" s="95" t="str">
        <f t="shared" si="17"/>
        <v/>
      </c>
      <c r="BC39" s="98">
        <f t="shared" si="18"/>
        <v>0</v>
      </c>
      <c r="BD39" s="98">
        <f t="shared" si="19"/>
        <v>0</v>
      </c>
      <c r="BE39" s="108"/>
      <c r="BF39" s="92" t="str">
        <f t="shared" si="20"/>
        <v/>
      </c>
      <c r="BG39" s="108"/>
      <c r="BH39" s="92" t="str">
        <f t="shared" si="21"/>
        <v/>
      </c>
      <c r="BI39" s="108"/>
      <c r="BJ39" s="92" t="str">
        <f t="shared" si="44"/>
        <v/>
      </c>
      <c r="BK39" s="103" t="str">
        <f t="shared" si="22"/>
        <v/>
      </c>
      <c r="BL39" s="108"/>
      <c r="BM39" s="92">
        <f t="shared" si="23"/>
        <v>0</v>
      </c>
      <c r="BN39" s="108"/>
      <c r="BO39" s="92">
        <f t="shared" si="24"/>
        <v>0</v>
      </c>
      <c r="BP39" s="108"/>
      <c r="BQ39" s="92">
        <f t="shared" si="25"/>
        <v>0</v>
      </c>
      <c r="BR39" s="108"/>
      <c r="BS39" s="92">
        <f t="shared" si="26"/>
        <v>0</v>
      </c>
      <c r="BT39" s="108"/>
      <c r="BU39" s="92">
        <f t="shared" si="27"/>
        <v>0</v>
      </c>
      <c r="BV39" s="107"/>
      <c r="BW39" s="92">
        <f t="shared" si="28"/>
        <v>0</v>
      </c>
      <c r="BX39" s="107"/>
      <c r="BY39" s="92" t="str">
        <f t="shared" si="29"/>
        <v/>
      </c>
      <c r="BZ39" s="107"/>
      <c r="CA39" s="92" t="str">
        <f t="shared" si="30"/>
        <v/>
      </c>
      <c r="CB39" s="107"/>
      <c r="CC39" s="92" t="str">
        <f t="shared" si="31"/>
        <v/>
      </c>
      <c r="CD39" s="107"/>
      <c r="CE39" s="92" t="str">
        <f t="shared" si="32"/>
        <v/>
      </c>
      <c r="CF39" s="107"/>
      <c r="CG39" s="92" t="str">
        <f t="shared" si="33"/>
        <v/>
      </c>
      <c r="CH39" s="107"/>
      <c r="CI39" s="92" t="str">
        <f t="shared" si="34"/>
        <v/>
      </c>
      <c r="CJ39" s="107"/>
      <c r="CK39" s="92" t="str">
        <f t="shared" si="35"/>
        <v/>
      </c>
      <c r="CL39" s="107"/>
      <c r="CM39" s="92" t="str">
        <f t="shared" si="36"/>
        <v/>
      </c>
      <c r="CN39" s="107"/>
      <c r="CO39" s="92" t="str">
        <f t="shared" si="37"/>
        <v/>
      </c>
      <c r="CP39" s="103">
        <f t="shared" si="38"/>
        <v>0</v>
      </c>
      <c r="CQ39" s="99">
        <f t="shared" si="39"/>
        <v>0</v>
      </c>
      <c r="CR39" s="99">
        <f t="shared" si="40"/>
        <v>0</v>
      </c>
      <c r="CS39" s="104">
        <f t="shared" si="45"/>
        <v>0</v>
      </c>
      <c r="CT39" s="104">
        <f>IFERROR(VLOOKUP(CS39,REGISTRATION!$P$22:$Q$32,2),"")</f>
        <v>5</v>
      </c>
      <c r="CU39" s="93" t="str">
        <f t="shared" si="42"/>
        <v>FAILED</v>
      </c>
    </row>
    <row r="40" spans="1:99">
      <c r="A40" s="41">
        <f>REGISTRATION!A41</f>
        <v>31</v>
      </c>
      <c r="B40" s="41">
        <f>REGISTRATION!B41</f>
        <v>0</v>
      </c>
      <c r="C40" s="41" t="str">
        <f>CONCATENATE(REGISTRATION!C41," ",REGISTRATION!D41," ",REGISTRATION!E41)</f>
        <v xml:space="preserve">  </v>
      </c>
      <c r="D40" s="108"/>
      <c r="E40" s="92" t="e">
        <f t="shared" si="43"/>
        <v>#DIV/0!</v>
      </c>
      <c r="F40" s="95" t="str">
        <f t="shared" si="0"/>
        <v xml:space="preserve"> </v>
      </c>
      <c r="G40" s="108"/>
      <c r="H40" s="92" t="e">
        <f t="shared" si="2"/>
        <v>#DIV/0!</v>
      </c>
      <c r="I40" s="95" t="str">
        <f t="shared" si="1"/>
        <v/>
      </c>
      <c r="J40" s="108"/>
      <c r="K40" s="92" t="str">
        <f t="shared" si="3"/>
        <v/>
      </c>
      <c r="L40" s="108"/>
      <c r="M40" s="92" t="str">
        <f t="shared" si="4"/>
        <v/>
      </c>
      <c r="N40" s="108"/>
      <c r="O40" s="92" t="str">
        <f t="shared" si="5"/>
        <v/>
      </c>
      <c r="P40" s="108"/>
      <c r="Q40" s="92" t="str">
        <f t="shared" si="6"/>
        <v/>
      </c>
      <c r="R40" s="108"/>
      <c r="S40" s="92" t="str">
        <f t="shared" si="7"/>
        <v/>
      </c>
      <c r="T40" s="108"/>
      <c r="U40" s="92" t="str">
        <f t="shared" si="8"/>
        <v/>
      </c>
      <c r="V40" s="94"/>
      <c r="W40" s="94"/>
      <c r="X40" s="94"/>
      <c r="Y40" s="94"/>
      <c r="Z40" s="94"/>
      <c r="AA40" s="94"/>
      <c r="AB40" s="94"/>
      <c r="AC40" s="94"/>
      <c r="AD40" s="94"/>
      <c r="AE40" s="94"/>
      <c r="AF40" s="94"/>
      <c r="AG40" s="94"/>
      <c r="AH40" s="94"/>
      <c r="AI40" s="94"/>
      <c r="AJ40" s="94"/>
      <c r="AK40" s="94"/>
      <c r="AL40" s="94"/>
      <c r="AM40" s="94"/>
      <c r="AN40" s="95" t="str">
        <f t="shared" si="9"/>
        <v/>
      </c>
      <c r="AO40" s="108"/>
      <c r="AP40" s="92" t="str">
        <f t="shared" si="10"/>
        <v/>
      </c>
      <c r="AQ40" s="108"/>
      <c r="AR40" s="92" t="str">
        <f t="shared" si="11"/>
        <v/>
      </c>
      <c r="AS40" s="108"/>
      <c r="AT40" s="92" t="str">
        <f t="shared" si="12"/>
        <v/>
      </c>
      <c r="AU40" s="95" t="str">
        <f t="shared" si="13"/>
        <v/>
      </c>
      <c r="AV40" s="108"/>
      <c r="AW40" s="92" t="str">
        <f t="shared" si="14"/>
        <v/>
      </c>
      <c r="AX40" s="108"/>
      <c r="AY40" s="92" t="str">
        <f t="shared" si="15"/>
        <v/>
      </c>
      <c r="AZ40" s="108"/>
      <c r="BA40" s="92" t="str">
        <f t="shared" si="16"/>
        <v/>
      </c>
      <c r="BB40" s="95" t="str">
        <f t="shared" si="17"/>
        <v/>
      </c>
      <c r="BC40" s="98">
        <f t="shared" si="18"/>
        <v>0</v>
      </c>
      <c r="BD40" s="98">
        <f t="shared" si="19"/>
        <v>0</v>
      </c>
      <c r="BE40" s="108"/>
      <c r="BF40" s="92" t="str">
        <f t="shared" si="20"/>
        <v/>
      </c>
      <c r="BG40" s="108"/>
      <c r="BH40" s="92" t="str">
        <f t="shared" si="21"/>
        <v/>
      </c>
      <c r="BI40" s="108"/>
      <c r="BJ40" s="92" t="str">
        <f t="shared" si="44"/>
        <v/>
      </c>
      <c r="BK40" s="103" t="str">
        <f t="shared" si="22"/>
        <v/>
      </c>
      <c r="BL40" s="108"/>
      <c r="BM40" s="92">
        <f t="shared" si="23"/>
        <v>0</v>
      </c>
      <c r="BN40" s="108"/>
      <c r="BO40" s="92">
        <f t="shared" si="24"/>
        <v>0</v>
      </c>
      <c r="BP40" s="108"/>
      <c r="BQ40" s="92">
        <f t="shared" si="25"/>
        <v>0</v>
      </c>
      <c r="BR40" s="108"/>
      <c r="BS40" s="92">
        <f t="shared" si="26"/>
        <v>0</v>
      </c>
      <c r="BT40" s="108"/>
      <c r="BU40" s="92">
        <f t="shared" si="27"/>
        <v>0</v>
      </c>
      <c r="BV40" s="107"/>
      <c r="BW40" s="92">
        <f t="shared" si="28"/>
        <v>0</v>
      </c>
      <c r="BX40" s="107"/>
      <c r="BY40" s="92" t="str">
        <f t="shared" si="29"/>
        <v/>
      </c>
      <c r="BZ40" s="107"/>
      <c r="CA40" s="92" t="str">
        <f t="shared" si="30"/>
        <v/>
      </c>
      <c r="CB40" s="107"/>
      <c r="CC40" s="92" t="str">
        <f t="shared" si="31"/>
        <v/>
      </c>
      <c r="CD40" s="107"/>
      <c r="CE40" s="92" t="str">
        <f t="shared" si="32"/>
        <v/>
      </c>
      <c r="CF40" s="107"/>
      <c r="CG40" s="92" t="str">
        <f t="shared" si="33"/>
        <v/>
      </c>
      <c r="CH40" s="107"/>
      <c r="CI40" s="92" t="str">
        <f t="shared" si="34"/>
        <v/>
      </c>
      <c r="CJ40" s="107"/>
      <c r="CK40" s="92" t="str">
        <f t="shared" si="35"/>
        <v/>
      </c>
      <c r="CL40" s="107"/>
      <c r="CM40" s="92" t="str">
        <f t="shared" si="36"/>
        <v/>
      </c>
      <c r="CN40" s="107"/>
      <c r="CO40" s="92" t="str">
        <f t="shared" si="37"/>
        <v/>
      </c>
      <c r="CP40" s="103">
        <f t="shared" si="38"/>
        <v>0</v>
      </c>
      <c r="CQ40" s="99">
        <f t="shared" si="39"/>
        <v>0</v>
      </c>
      <c r="CR40" s="99">
        <f t="shared" si="40"/>
        <v>0</v>
      </c>
      <c r="CS40" s="104">
        <f t="shared" si="45"/>
        <v>0</v>
      </c>
      <c r="CT40" s="104">
        <f>IFERROR(VLOOKUP(CS40,REGISTRATION!$P$22:$Q$32,2),"")</f>
        <v>5</v>
      </c>
      <c r="CU40" s="93" t="str">
        <f t="shared" si="42"/>
        <v>FAILED</v>
      </c>
    </row>
    <row r="41" spans="1:99">
      <c r="A41" s="41">
        <f>REGISTRATION!A42</f>
        <v>32</v>
      </c>
      <c r="B41" s="41">
        <f>REGISTRATION!B42</f>
        <v>0</v>
      </c>
      <c r="C41" s="41" t="str">
        <f>CONCATENATE(REGISTRATION!C42," ",REGISTRATION!D42," ",REGISTRATION!E42)</f>
        <v xml:space="preserve">  </v>
      </c>
      <c r="D41" s="108"/>
      <c r="E41" s="92" t="e">
        <f t="shared" si="43"/>
        <v>#DIV/0!</v>
      </c>
      <c r="F41" s="95" t="str">
        <f t="shared" si="0"/>
        <v xml:space="preserve"> </v>
      </c>
      <c r="G41" s="108"/>
      <c r="H41" s="92" t="e">
        <f t="shared" si="2"/>
        <v>#DIV/0!</v>
      </c>
      <c r="I41" s="95" t="str">
        <f t="shared" si="1"/>
        <v/>
      </c>
      <c r="J41" s="108"/>
      <c r="K41" s="92" t="str">
        <f t="shared" si="3"/>
        <v/>
      </c>
      <c r="L41" s="108"/>
      <c r="M41" s="92" t="str">
        <f t="shared" si="4"/>
        <v/>
      </c>
      <c r="N41" s="108"/>
      <c r="O41" s="92" t="str">
        <f t="shared" si="5"/>
        <v/>
      </c>
      <c r="P41" s="108"/>
      <c r="Q41" s="92" t="str">
        <f t="shared" si="6"/>
        <v/>
      </c>
      <c r="R41" s="108"/>
      <c r="S41" s="92" t="str">
        <f t="shared" si="7"/>
        <v/>
      </c>
      <c r="T41" s="108"/>
      <c r="U41" s="92" t="str">
        <f t="shared" si="8"/>
        <v/>
      </c>
      <c r="V41" s="94"/>
      <c r="W41" s="94"/>
      <c r="X41" s="94"/>
      <c r="Y41" s="94"/>
      <c r="Z41" s="94"/>
      <c r="AA41" s="94"/>
      <c r="AB41" s="94"/>
      <c r="AC41" s="94"/>
      <c r="AD41" s="94"/>
      <c r="AE41" s="94"/>
      <c r="AF41" s="94"/>
      <c r="AG41" s="94"/>
      <c r="AH41" s="94"/>
      <c r="AI41" s="94"/>
      <c r="AJ41" s="94"/>
      <c r="AK41" s="94"/>
      <c r="AL41" s="94"/>
      <c r="AM41" s="94"/>
      <c r="AN41" s="95" t="str">
        <f t="shared" si="9"/>
        <v/>
      </c>
      <c r="AO41" s="108"/>
      <c r="AP41" s="92" t="str">
        <f t="shared" si="10"/>
        <v/>
      </c>
      <c r="AQ41" s="108"/>
      <c r="AR41" s="92" t="str">
        <f t="shared" si="11"/>
        <v/>
      </c>
      <c r="AS41" s="108"/>
      <c r="AT41" s="92" t="str">
        <f t="shared" si="12"/>
        <v/>
      </c>
      <c r="AU41" s="95" t="str">
        <f t="shared" si="13"/>
        <v/>
      </c>
      <c r="AV41" s="108"/>
      <c r="AW41" s="92" t="str">
        <f t="shared" si="14"/>
        <v/>
      </c>
      <c r="AX41" s="108"/>
      <c r="AY41" s="92" t="str">
        <f t="shared" si="15"/>
        <v/>
      </c>
      <c r="AZ41" s="108"/>
      <c r="BA41" s="92" t="str">
        <f t="shared" si="16"/>
        <v/>
      </c>
      <c r="BB41" s="95" t="str">
        <f t="shared" si="17"/>
        <v/>
      </c>
      <c r="BC41" s="98">
        <f t="shared" si="18"/>
        <v>0</v>
      </c>
      <c r="BD41" s="98">
        <f t="shared" si="19"/>
        <v>0</v>
      </c>
      <c r="BE41" s="108"/>
      <c r="BF41" s="92" t="str">
        <f t="shared" si="20"/>
        <v/>
      </c>
      <c r="BG41" s="108"/>
      <c r="BH41" s="92" t="str">
        <f t="shared" si="21"/>
        <v/>
      </c>
      <c r="BI41" s="108"/>
      <c r="BJ41" s="92" t="str">
        <f t="shared" si="44"/>
        <v/>
      </c>
      <c r="BK41" s="103" t="str">
        <f t="shared" si="22"/>
        <v/>
      </c>
      <c r="BL41" s="108"/>
      <c r="BM41" s="92">
        <f t="shared" si="23"/>
        <v>0</v>
      </c>
      <c r="BN41" s="108"/>
      <c r="BO41" s="92">
        <f t="shared" si="24"/>
        <v>0</v>
      </c>
      <c r="BP41" s="108"/>
      <c r="BQ41" s="92">
        <f t="shared" si="25"/>
        <v>0</v>
      </c>
      <c r="BR41" s="108"/>
      <c r="BS41" s="92">
        <f t="shared" si="26"/>
        <v>0</v>
      </c>
      <c r="BT41" s="108"/>
      <c r="BU41" s="92">
        <f t="shared" si="27"/>
        <v>0</v>
      </c>
      <c r="BV41" s="107"/>
      <c r="BW41" s="92">
        <f t="shared" si="28"/>
        <v>0</v>
      </c>
      <c r="BX41" s="107"/>
      <c r="BY41" s="92" t="str">
        <f t="shared" si="29"/>
        <v/>
      </c>
      <c r="BZ41" s="107"/>
      <c r="CA41" s="92" t="str">
        <f t="shared" si="30"/>
        <v/>
      </c>
      <c r="CB41" s="107"/>
      <c r="CC41" s="92" t="str">
        <f t="shared" si="31"/>
        <v/>
      </c>
      <c r="CD41" s="107"/>
      <c r="CE41" s="92" t="str">
        <f t="shared" si="32"/>
        <v/>
      </c>
      <c r="CF41" s="107"/>
      <c r="CG41" s="92" t="str">
        <f t="shared" si="33"/>
        <v/>
      </c>
      <c r="CH41" s="107"/>
      <c r="CI41" s="92" t="str">
        <f t="shared" si="34"/>
        <v/>
      </c>
      <c r="CJ41" s="107"/>
      <c r="CK41" s="92" t="str">
        <f t="shared" si="35"/>
        <v/>
      </c>
      <c r="CL41" s="107"/>
      <c r="CM41" s="92" t="str">
        <f t="shared" si="36"/>
        <v/>
      </c>
      <c r="CN41" s="107"/>
      <c r="CO41" s="92" t="str">
        <f t="shared" si="37"/>
        <v/>
      </c>
      <c r="CP41" s="103">
        <f t="shared" si="38"/>
        <v>0</v>
      </c>
      <c r="CQ41" s="99">
        <f t="shared" si="39"/>
        <v>0</v>
      </c>
      <c r="CR41" s="99">
        <f t="shared" si="40"/>
        <v>0</v>
      </c>
      <c r="CS41" s="104">
        <f t="shared" si="45"/>
        <v>0</v>
      </c>
      <c r="CT41" s="104">
        <f>IFERROR(VLOOKUP(CS41,REGISTRATION!$P$22:$Q$32,2),"")</f>
        <v>5</v>
      </c>
      <c r="CU41" s="93" t="str">
        <f t="shared" si="42"/>
        <v>FAILED</v>
      </c>
    </row>
    <row r="42" spans="1:99">
      <c r="A42" s="41">
        <f>REGISTRATION!A43</f>
        <v>33</v>
      </c>
      <c r="B42" s="41">
        <f>REGISTRATION!B43</f>
        <v>0</v>
      </c>
      <c r="C42" s="41" t="str">
        <f>CONCATENATE(REGISTRATION!C43," ",REGISTRATION!D43," ",REGISTRATION!E43)</f>
        <v xml:space="preserve">  </v>
      </c>
      <c r="D42" s="108"/>
      <c r="E42" s="92" t="e">
        <f t="shared" si="43"/>
        <v>#DIV/0!</v>
      </c>
      <c r="F42" s="95" t="str">
        <f t="shared" ref="F42:F70" si="46">IFERROR((E42*$F$7), " ")</f>
        <v xml:space="preserve"> </v>
      </c>
      <c r="G42" s="108"/>
      <c r="H42" s="92" t="e">
        <f t="shared" si="2"/>
        <v>#DIV/0!</v>
      </c>
      <c r="I42" s="95" t="str">
        <f t="shared" ref="I42:I70" si="47">IFERROR((H42*$I$7), "")</f>
        <v/>
      </c>
      <c r="J42" s="108"/>
      <c r="K42" s="92" t="str">
        <f t="shared" si="3"/>
        <v/>
      </c>
      <c r="L42" s="108"/>
      <c r="M42" s="92" t="str">
        <f t="shared" si="4"/>
        <v/>
      </c>
      <c r="N42" s="108"/>
      <c r="O42" s="92" t="str">
        <f t="shared" si="5"/>
        <v/>
      </c>
      <c r="P42" s="108"/>
      <c r="Q42" s="92" t="str">
        <f t="shared" si="6"/>
        <v/>
      </c>
      <c r="R42" s="108"/>
      <c r="S42" s="92" t="str">
        <f t="shared" si="7"/>
        <v/>
      </c>
      <c r="T42" s="108"/>
      <c r="U42" s="92" t="str">
        <f t="shared" si="8"/>
        <v/>
      </c>
      <c r="V42" s="94"/>
      <c r="W42" s="94"/>
      <c r="X42" s="94"/>
      <c r="Y42" s="94"/>
      <c r="Z42" s="94"/>
      <c r="AA42" s="94"/>
      <c r="AB42" s="94"/>
      <c r="AC42" s="94"/>
      <c r="AD42" s="94"/>
      <c r="AE42" s="94"/>
      <c r="AF42" s="94"/>
      <c r="AG42" s="94"/>
      <c r="AH42" s="94"/>
      <c r="AI42" s="94"/>
      <c r="AJ42" s="94"/>
      <c r="AK42" s="94"/>
      <c r="AL42" s="94"/>
      <c r="AM42" s="94"/>
      <c r="AN42" s="95" t="str">
        <f t="shared" si="9"/>
        <v/>
      </c>
      <c r="AO42" s="108"/>
      <c r="AP42" s="92" t="str">
        <f t="shared" si="10"/>
        <v/>
      </c>
      <c r="AQ42" s="108"/>
      <c r="AR42" s="92" t="str">
        <f t="shared" si="11"/>
        <v/>
      </c>
      <c r="AS42" s="108"/>
      <c r="AT42" s="92" t="str">
        <f t="shared" si="12"/>
        <v/>
      </c>
      <c r="AU42" s="95" t="str">
        <f t="shared" si="13"/>
        <v/>
      </c>
      <c r="AV42" s="108"/>
      <c r="AW42" s="92" t="str">
        <f t="shared" si="14"/>
        <v/>
      </c>
      <c r="AX42" s="108"/>
      <c r="AY42" s="92" t="str">
        <f t="shared" si="15"/>
        <v/>
      </c>
      <c r="AZ42" s="108"/>
      <c r="BA42" s="92" t="str">
        <f t="shared" si="16"/>
        <v/>
      </c>
      <c r="BB42" s="95" t="str">
        <f t="shared" si="17"/>
        <v/>
      </c>
      <c r="BC42" s="98">
        <f t="shared" si="18"/>
        <v>0</v>
      </c>
      <c r="BD42" s="98">
        <f t="shared" si="19"/>
        <v>0</v>
      </c>
      <c r="BE42" s="108"/>
      <c r="BF42" s="92" t="str">
        <f t="shared" si="20"/>
        <v/>
      </c>
      <c r="BG42" s="108"/>
      <c r="BH42" s="92" t="str">
        <f t="shared" si="21"/>
        <v/>
      </c>
      <c r="BI42" s="108"/>
      <c r="BJ42" s="92" t="str">
        <f t="shared" si="44"/>
        <v/>
      </c>
      <c r="BK42" s="103" t="str">
        <f t="shared" si="22"/>
        <v/>
      </c>
      <c r="BL42" s="108"/>
      <c r="BM42" s="92">
        <f t="shared" si="23"/>
        <v>0</v>
      </c>
      <c r="BN42" s="108"/>
      <c r="BO42" s="92">
        <f t="shared" si="24"/>
        <v>0</v>
      </c>
      <c r="BP42" s="108"/>
      <c r="BQ42" s="92">
        <f t="shared" si="25"/>
        <v>0</v>
      </c>
      <c r="BR42" s="108"/>
      <c r="BS42" s="92">
        <f t="shared" si="26"/>
        <v>0</v>
      </c>
      <c r="BT42" s="108"/>
      <c r="BU42" s="92">
        <f t="shared" si="27"/>
        <v>0</v>
      </c>
      <c r="BV42" s="107"/>
      <c r="BW42" s="92">
        <f t="shared" si="28"/>
        <v>0</v>
      </c>
      <c r="BX42" s="107"/>
      <c r="BY42" s="92" t="str">
        <f t="shared" si="29"/>
        <v/>
      </c>
      <c r="BZ42" s="107"/>
      <c r="CA42" s="92" t="str">
        <f t="shared" si="30"/>
        <v/>
      </c>
      <c r="CB42" s="107"/>
      <c r="CC42" s="92" t="str">
        <f t="shared" si="31"/>
        <v/>
      </c>
      <c r="CD42" s="107"/>
      <c r="CE42" s="92" t="str">
        <f t="shared" si="32"/>
        <v/>
      </c>
      <c r="CF42" s="107"/>
      <c r="CG42" s="92" t="str">
        <f t="shared" si="33"/>
        <v/>
      </c>
      <c r="CH42" s="107"/>
      <c r="CI42" s="92" t="str">
        <f t="shared" si="34"/>
        <v/>
      </c>
      <c r="CJ42" s="107"/>
      <c r="CK42" s="92" t="str">
        <f t="shared" si="35"/>
        <v/>
      </c>
      <c r="CL42" s="107"/>
      <c r="CM42" s="92" t="str">
        <f t="shared" si="36"/>
        <v/>
      </c>
      <c r="CN42" s="107"/>
      <c r="CO42" s="92" t="str">
        <f t="shared" si="37"/>
        <v/>
      </c>
      <c r="CP42" s="103">
        <f t="shared" si="38"/>
        <v>0</v>
      </c>
      <c r="CQ42" s="99">
        <f t="shared" si="39"/>
        <v>0</v>
      </c>
      <c r="CR42" s="99">
        <f t="shared" si="40"/>
        <v>0</v>
      </c>
      <c r="CS42" s="104">
        <f t="shared" si="45"/>
        <v>0</v>
      </c>
      <c r="CT42" s="104">
        <f>IFERROR(VLOOKUP(CS42,REGISTRATION!$P$22:$Q$32,2),"")</f>
        <v>5</v>
      </c>
      <c r="CU42" s="93" t="str">
        <f t="shared" si="42"/>
        <v>FAILED</v>
      </c>
    </row>
    <row r="43" spans="1:99">
      <c r="A43" s="41">
        <f>REGISTRATION!A44</f>
        <v>34</v>
      </c>
      <c r="B43" s="41">
        <f>REGISTRATION!B44</f>
        <v>0</v>
      </c>
      <c r="C43" s="41" t="str">
        <f>CONCATENATE(REGISTRATION!C44," ",REGISTRATION!D44," ",REGISTRATION!E44)</f>
        <v xml:space="preserve">  </v>
      </c>
      <c r="D43" s="108"/>
      <c r="E43" s="92" t="e">
        <f t="shared" si="43"/>
        <v>#DIV/0!</v>
      </c>
      <c r="F43" s="95" t="str">
        <f t="shared" si="46"/>
        <v xml:space="preserve"> </v>
      </c>
      <c r="G43" s="108"/>
      <c r="H43" s="92" t="e">
        <f t="shared" si="2"/>
        <v>#DIV/0!</v>
      </c>
      <c r="I43" s="95" t="str">
        <f t="shared" si="47"/>
        <v/>
      </c>
      <c r="J43" s="108"/>
      <c r="K43" s="92" t="str">
        <f t="shared" si="3"/>
        <v/>
      </c>
      <c r="L43" s="108"/>
      <c r="M43" s="92" t="str">
        <f t="shared" si="4"/>
        <v/>
      </c>
      <c r="N43" s="108"/>
      <c r="O43" s="92" t="str">
        <f t="shared" si="5"/>
        <v/>
      </c>
      <c r="P43" s="108"/>
      <c r="Q43" s="92" t="str">
        <f t="shared" si="6"/>
        <v/>
      </c>
      <c r="R43" s="108"/>
      <c r="S43" s="92" t="str">
        <f t="shared" si="7"/>
        <v/>
      </c>
      <c r="T43" s="108"/>
      <c r="U43" s="92" t="str">
        <f t="shared" si="8"/>
        <v/>
      </c>
      <c r="V43" s="94"/>
      <c r="W43" s="94"/>
      <c r="X43" s="94"/>
      <c r="Y43" s="94"/>
      <c r="Z43" s="94"/>
      <c r="AA43" s="94"/>
      <c r="AB43" s="94"/>
      <c r="AC43" s="94"/>
      <c r="AD43" s="94"/>
      <c r="AE43" s="94"/>
      <c r="AF43" s="94"/>
      <c r="AG43" s="94"/>
      <c r="AH43" s="94"/>
      <c r="AI43" s="94"/>
      <c r="AJ43" s="94"/>
      <c r="AK43" s="94"/>
      <c r="AL43" s="94"/>
      <c r="AM43" s="94"/>
      <c r="AN43" s="95" t="str">
        <f t="shared" si="9"/>
        <v/>
      </c>
      <c r="AO43" s="108"/>
      <c r="AP43" s="92" t="str">
        <f t="shared" si="10"/>
        <v/>
      </c>
      <c r="AQ43" s="108"/>
      <c r="AR43" s="92" t="str">
        <f t="shared" si="11"/>
        <v/>
      </c>
      <c r="AS43" s="108"/>
      <c r="AT43" s="92" t="str">
        <f t="shared" si="12"/>
        <v/>
      </c>
      <c r="AU43" s="95" t="str">
        <f t="shared" si="13"/>
        <v/>
      </c>
      <c r="AV43" s="108"/>
      <c r="AW43" s="92" t="str">
        <f t="shared" si="14"/>
        <v/>
      </c>
      <c r="AX43" s="108"/>
      <c r="AY43" s="92" t="str">
        <f t="shared" si="15"/>
        <v/>
      </c>
      <c r="AZ43" s="108"/>
      <c r="BA43" s="92" t="str">
        <f t="shared" si="16"/>
        <v/>
      </c>
      <c r="BB43" s="95" t="str">
        <f t="shared" si="17"/>
        <v/>
      </c>
      <c r="BC43" s="98">
        <f t="shared" si="18"/>
        <v>0</v>
      </c>
      <c r="BD43" s="98">
        <f t="shared" si="19"/>
        <v>0</v>
      </c>
      <c r="BE43" s="108"/>
      <c r="BF43" s="92" t="str">
        <f t="shared" si="20"/>
        <v/>
      </c>
      <c r="BG43" s="108"/>
      <c r="BH43" s="92" t="str">
        <f t="shared" si="21"/>
        <v/>
      </c>
      <c r="BI43" s="108"/>
      <c r="BJ43" s="92" t="str">
        <f t="shared" si="44"/>
        <v/>
      </c>
      <c r="BK43" s="103" t="str">
        <f t="shared" si="22"/>
        <v/>
      </c>
      <c r="BL43" s="108"/>
      <c r="BM43" s="92">
        <f t="shared" si="23"/>
        <v>0</v>
      </c>
      <c r="BN43" s="108"/>
      <c r="BO43" s="92">
        <f t="shared" si="24"/>
        <v>0</v>
      </c>
      <c r="BP43" s="108"/>
      <c r="BQ43" s="92">
        <f t="shared" si="25"/>
        <v>0</v>
      </c>
      <c r="BR43" s="108"/>
      <c r="BS43" s="92">
        <f t="shared" si="26"/>
        <v>0</v>
      </c>
      <c r="BT43" s="108"/>
      <c r="BU43" s="92">
        <f t="shared" si="27"/>
        <v>0</v>
      </c>
      <c r="BV43" s="107"/>
      <c r="BW43" s="92">
        <f t="shared" si="28"/>
        <v>0</v>
      </c>
      <c r="BX43" s="107"/>
      <c r="BY43" s="92" t="str">
        <f t="shared" si="29"/>
        <v/>
      </c>
      <c r="BZ43" s="107"/>
      <c r="CA43" s="92" t="str">
        <f t="shared" si="30"/>
        <v/>
      </c>
      <c r="CB43" s="107"/>
      <c r="CC43" s="92" t="str">
        <f t="shared" si="31"/>
        <v/>
      </c>
      <c r="CD43" s="107"/>
      <c r="CE43" s="92" t="str">
        <f t="shared" si="32"/>
        <v/>
      </c>
      <c r="CF43" s="107"/>
      <c r="CG43" s="92" t="str">
        <f t="shared" si="33"/>
        <v/>
      </c>
      <c r="CH43" s="107"/>
      <c r="CI43" s="92" t="str">
        <f t="shared" si="34"/>
        <v/>
      </c>
      <c r="CJ43" s="107"/>
      <c r="CK43" s="92" t="str">
        <f t="shared" si="35"/>
        <v/>
      </c>
      <c r="CL43" s="107"/>
      <c r="CM43" s="92" t="str">
        <f t="shared" si="36"/>
        <v/>
      </c>
      <c r="CN43" s="107"/>
      <c r="CO43" s="92" t="str">
        <f t="shared" si="37"/>
        <v/>
      </c>
      <c r="CP43" s="103">
        <f t="shared" si="38"/>
        <v>0</v>
      </c>
      <c r="CQ43" s="99">
        <f t="shared" si="39"/>
        <v>0</v>
      </c>
      <c r="CR43" s="99">
        <f t="shared" si="40"/>
        <v>0</v>
      </c>
      <c r="CS43" s="104">
        <f t="shared" si="45"/>
        <v>0</v>
      </c>
      <c r="CT43" s="104">
        <f>IFERROR(VLOOKUP(CS43,REGISTRATION!$P$22:$Q$32,2),"")</f>
        <v>5</v>
      </c>
      <c r="CU43" s="93" t="str">
        <f t="shared" si="42"/>
        <v>FAILED</v>
      </c>
    </row>
    <row r="44" spans="1:99">
      <c r="A44" s="41">
        <f>REGISTRATION!A45</f>
        <v>35</v>
      </c>
      <c r="B44" s="41">
        <f>REGISTRATION!B45</f>
        <v>0</v>
      </c>
      <c r="C44" s="41" t="str">
        <f>CONCATENATE(REGISTRATION!C45," ",REGISTRATION!D45," ",REGISTRATION!E45)</f>
        <v xml:space="preserve">  </v>
      </c>
      <c r="D44" s="108"/>
      <c r="E44" s="92" t="e">
        <f t="shared" si="43"/>
        <v>#DIV/0!</v>
      </c>
      <c r="F44" s="95" t="str">
        <f t="shared" si="46"/>
        <v xml:space="preserve"> </v>
      </c>
      <c r="G44" s="108"/>
      <c r="H44" s="92" t="e">
        <f t="shared" si="2"/>
        <v>#DIV/0!</v>
      </c>
      <c r="I44" s="95" t="str">
        <f t="shared" si="47"/>
        <v/>
      </c>
      <c r="J44" s="108"/>
      <c r="K44" s="92" t="str">
        <f t="shared" si="3"/>
        <v/>
      </c>
      <c r="L44" s="108"/>
      <c r="M44" s="92" t="str">
        <f t="shared" si="4"/>
        <v/>
      </c>
      <c r="N44" s="108"/>
      <c r="O44" s="92" t="str">
        <f t="shared" si="5"/>
        <v/>
      </c>
      <c r="P44" s="108"/>
      <c r="Q44" s="92" t="str">
        <f t="shared" si="6"/>
        <v/>
      </c>
      <c r="R44" s="108"/>
      <c r="S44" s="92" t="str">
        <f t="shared" si="7"/>
        <v/>
      </c>
      <c r="T44" s="108"/>
      <c r="U44" s="92" t="str">
        <f t="shared" si="8"/>
        <v/>
      </c>
      <c r="V44" s="94"/>
      <c r="W44" s="94"/>
      <c r="X44" s="94"/>
      <c r="Y44" s="94"/>
      <c r="Z44" s="94"/>
      <c r="AA44" s="94"/>
      <c r="AB44" s="94"/>
      <c r="AC44" s="94"/>
      <c r="AD44" s="94"/>
      <c r="AE44" s="94"/>
      <c r="AF44" s="94"/>
      <c r="AG44" s="94"/>
      <c r="AH44" s="94"/>
      <c r="AI44" s="94"/>
      <c r="AJ44" s="94"/>
      <c r="AK44" s="94"/>
      <c r="AL44" s="94"/>
      <c r="AM44" s="94"/>
      <c r="AN44" s="95" t="str">
        <f t="shared" si="9"/>
        <v/>
      </c>
      <c r="AO44" s="108"/>
      <c r="AP44" s="92" t="str">
        <f t="shared" si="10"/>
        <v/>
      </c>
      <c r="AQ44" s="108"/>
      <c r="AR44" s="92" t="str">
        <f t="shared" si="11"/>
        <v/>
      </c>
      <c r="AS44" s="108"/>
      <c r="AT44" s="92" t="str">
        <f t="shared" si="12"/>
        <v/>
      </c>
      <c r="AU44" s="95" t="str">
        <f t="shared" si="13"/>
        <v/>
      </c>
      <c r="AV44" s="108"/>
      <c r="AW44" s="92" t="str">
        <f t="shared" si="14"/>
        <v/>
      </c>
      <c r="AX44" s="108"/>
      <c r="AY44" s="92" t="str">
        <f t="shared" si="15"/>
        <v/>
      </c>
      <c r="AZ44" s="108"/>
      <c r="BA44" s="92" t="str">
        <f t="shared" si="16"/>
        <v/>
      </c>
      <c r="BB44" s="95" t="str">
        <f t="shared" si="17"/>
        <v/>
      </c>
      <c r="BC44" s="98">
        <f t="shared" si="18"/>
        <v>0</v>
      </c>
      <c r="BD44" s="98">
        <f t="shared" si="19"/>
        <v>0</v>
      </c>
      <c r="BE44" s="108"/>
      <c r="BF44" s="92" t="str">
        <f t="shared" si="20"/>
        <v/>
      </c>
      <c r="BG44" s="108"/>
      <c r="BH44" s="92" t="str">
        <f t="shared" si="21"/>
        <v/>
      </c>
      <c r="BI44" s="108"/>
      <c r="BJ44" s="92" t="str">
        <f t="shared" si="44"/>
        <v/>
      </c>
      <c r="BK44" s="103" t="str">
        <f t="shared" si="22"/>
        <v/>
      </c>
      <c r="BL44" s="108"/>
      <c r="BM44" s="92">
        <f t="shared" si="23"/>
        <v>0</v>
      </c>
      <c r="BN44" s="108"/>
      <c r="BO44" s="92">
        <f t="shared" si="24"/>
        <v>0</v>
      </c>
      <c r="BP44" s="108"/>
      <c r="BQ44" s="92">
        <f t="shared" si="25"/>
        <v>0</v>
      </c>
      <c r="BR44" s="108"/>
      <c r="BS44" s="92">
        <f t="shared" si="26"/>
        <v>0</v>
      </c>
      <c r="BT44" s="108"/>
      <c r="BU44" s="92">
        <f t="shared" si="27"/>
        <v>0</v>
      </c>
      <c r="BV44" s="107"/>
      <c r="BW44" s="92">
        <f t="shared" si="28"/>
        <v>0</v>
      </c>
      <c r="BX44" s="107"/>
      <c r="BY44" s="92" t="str">
        <f t="shared" si="29"/>
        <v/>
      </c>
      <c r="BZ44" s="107"/>
      <c r="CA44" s="92" t="str">
        <f t="shared" si="30"/>
        <v/>
      </c>
      <c r="CB44" s="107"/>
      <c r="CC44" s="92" t="str">
        <f t="shared" si="31"/>
        <v/>
      </c>
      <c r="CD44" s="107"/>
      <c r="CE44" s="92" t="str">
        <f t="shared" si="32"/>
        <v/>
      </c>
      <c r="CF44" s="107"/>
      <c r="CG44" s="92" t="str">
        <f t="shared" si="33"/>
        <v/>
      </c>
      <c r="CH44" s="107"/>
      <c r="CI44" s="92" t="str">
        <f t="shared" si="34"/>
        <v/>
      </c>
      <c r="CJ44" s="107"/>
      <c r="CK44" s="92" t="str">
        <f t="shared" si="35"/>
        <v/>
      </c>
      <c r="CL44" s="107"/>
      <c r="CM44" s="92" t="str">
        <f t="shared" si="36"/>
        <v/>
      </c>
      <c r="CN44" s="107"/>
      <c r="CO44" s="92" t="str">
        <f t="shared" si="37"/>
        <v/>
      </c>
      <c r="CP44" s="103">
        <f t="shared" si="38"/>
        <v>0</v>
      </c>
      <c r="CQ44" s="99">
        <f t="shared" si="39"/>
        <v>0</v>
      </c>
      <c r="CR44" s="99">
        <f t="shared" si="40"/>
        <v>0</v>
      </c>
      <c r="CS44" s="104">
        <f t="shared" si="45"/>
        <v>0</v>
      </c>
      <c r="CT44" s="104">
        <f>IFERROR(VLOOKUP(CS44,REGISTRATION!$P$22:$Q$32,2),"")</f>
        <v>5</v>
      </c>
      <c r="CU44" s="93" t="str">
        <f t="shared" si="42"/>
        <v>FAILED</v>
      </c>
    </row>
    <row r="45" spans="1:99">
      <c r="A45" s="41">
        <f>REGISTRATION!A46</f>
        <v>36</v>
      </c>
      <c r="B45" s="41">
        <f>REGISTRATION!B46</f>
        <v>0</v>
      </c>
      <c r="C45" s="41" t="str">
        <f>CONCATENATE(REGISTRATION!C46," ",REGISTRATION!D46," ",REGISTRATION!E46)</f>
        <v xml:space="preserve">  </v>
      </c>
      <c r="D45" s="108"/>
      <c r="E45" s="92" t="e">
        <f t="shared" si="43"/>
        <v>#DIV/0!</v>
      </c>
      <c r="F45" s="95" t="str">
        <f t="shared" si="46"/>
        <v xml:space="preserve"> </v>
      </c>
      <c r="G45" s="108"/>
      <c r="H45" s="92" t="e">
        <f t="shared" si="2"/>
        <v>#DIV/0!</v>
      </c>
      <c r="I45" s="95" t="str">
        <f t="shared" si="47"/>
        <v/>
      </c>
      <c r="J45" s="108"/>
      <c r="K45" s="92" t="str">
        <f t="shared" si="3"/>
        <v/>
      </c>
      <c r="L45" s="108"/>
      <c r="M45" s="92" t="str">
        <f t="shared" si="4"/>
        <v/>
      </c>
      <c r="N45" s="108"/>
      <c r="O45" s="92" t="str">
        <f t="shared" si="5"/>
        <v/>
      </c>
      <c r="P45" s="108"/>
      <c r="Q45" s="92" t="str">
        <f t="shared" si="6"/>
        <v/>
      </c>
      <c r="R45" s="108"/>
      <c r="S45" s="92" t="str">
        <f t="shared" si="7"/>
        <v/>
      </c>
      <c r="T45" s="108"/>
      <c r="U45" s="92" t="str">
        <f t="shared" si="8"/>
        <v/>
      </c>
      <c r="V45" s="94"/>
      <c r="W45" s="94"/>
      <c r="X45" s="94"/>
      <c r="Y45" s="94"/>
      <c r="Z45" s="94"/>
      <c r="AA45" s="94"/>
      <c r="AB45" s="94"/>
      <c r="AC45" s="94"/>
      <c r="AD45" s="94"/>
      <c r="AE45" s="94"/>
      <c r="AF45" s="94"/>
      <c r="AG45" s="94"/>
      <c r="AH45" s="94"/>
      <c r="AI45" s="94"/>
      <c r="AJ45" s="94"/>
      <c r="AK45" s="94"/>
      <c r="AL45" s="94"/>
      <c r="AM45" s="94"/>
      <c r="AN45" s="95" t="str">
        <f t="shared" si="9"/>
        <v/>
      </c>
      <c r="AO45" s="108"/>
      <c r="AP45" s="92" t="str">
        <f t="shared" si="10"/>
        <v/>
      </c>
      <c r="AQ45" s="108"/>
      <c r="AR45" s="92" t="str">
        <f t="shared" si="11"/>
        <v/>
      </c>
      <c r="AS45" s="108"/>
      <c r="AT45" s="92" t="str">
        <f t="shared" si="12"/>
        <v/>
      </c>
      <c r="AU45" s="95" t="str">
        <f t="shared" si="13"/>
        <v/>
      </c>
      <c r="AV45" s="108"/>
      <c r="AW45" s="92" t="str">
        <f t="shared" si="14"/>
        <v/>
      </c>
      <c r="AX45" s="108"/>
      <c r="AY45" s="92" t="str">
        <f t="shared" si="15"/>
        <v/>
      </c>
      <c r="AZ45" s="108"/>
      <c r="BA45" s="92" t="str">
        <f t="shared" si="16"/>
        <v/>
      </c>
      <c r="BB45" s="95" t="str">
        <f t="shared" si="17"/>
        <v/>
      </c>
      <c r="BC45" s="98">
        <f t="shared" si="18"/>
        <v>0</v>
      </c>
      <c r="BD45" s="98">
        <f t="shared" si="19"/>
        <v>0</v>
      </c>
      <c r="BE45" s="108"/>
      <c r="BF45" s="92" t="str">
        <f t="shared" si="20"/>
        <v/>
      </c>
      <c r="BG45" s="108"/>
      <c r="BH45" s="92" t="str">
        <f t="shared" si="21"/>
        <v/>
      </c>
      <c r="BI45" s="108"/>
      <c r="BJ45" s="92" t="str">
        <f t="shared" si="44"/>
        <v/>
      </c>
      <c r="BK45" s="103" t="str">
        <f t="shared" si="22"/>
        <v/>
      </c>
      <c r="BL45" s="108"/>
      <c r="BM45" s="92">
        <f t="shared" si="23"/>
        <v>0</v>
      </c>
      <c r="BN45" s="108"/>
      <c r="BO45" s="92">
        <f t="shared" si="24"/>
        <v>0</v>
      </c>
      <c r="BP45" s="108"/>
      <c r="BQ45" s="92">
        <f t="shared" si="25"/>
        <v>0</v>
      </c>
      <c r="BR45" s="108"/>
      <c r="BS45" s="92">
        <f t="shared" si="26"/>
        <v>0</v>
      </c>
      <c r="BT45" s="108"/>
      <c r="BU45" s="92">
        <f t="shared" si="27"/>
        <v>0</v>
      </c>
      <c r="BV45" s="107"/>
      <c r="BW45" s="92">
        <f t="shared" si="28"/>
        <v>0</v>
      </c>
      <c r="BX45" s="107"/>
      <c r="BY45" s="92" t="str">
        <f t="shared" si="29"/>
        <v/>
      </c>
      <c r="BZ45" s="107"/>
      <c r="CA45" s="92" t="str">
        <f t="shared" si="30"/>
        <v/>
      </c>
      <c r="CB45" s="107"/>
      <c r="CC45" s="92" t="str">
        <f t="shared" si="31"/>
        <v/>
      </c>
      <c r="CD45" s="107"/>
      <c r="CE45" s="92" t="str">
        <f t="shared" si="32"/>
        <v/>
      </c>
      <c r="CF45" s="107"/>
      <c r="CG45" s="92" t="str">
        <f t="shared" si="33"/>
        <v/>
      </c>
      <c r="CH45" s="107"/>
      <c r="CI45" s="92" t="str">
        <f t="shared" si="34"/>
        <v/>
      </c>
      <c r="CJ45" s="107"/>
      <c r="CK45" s="92" t="str">
        <f t="shared" si="35"/>
        <v/>
      </c>
      <c r="CL45" s="107"/>
      <c r="CM45" s="92" t="str">
        <f t="shared" si="36"/>
        <v/>
      </c>
      <c r="CN45" s="107"/>
      <c r="CO45" s="92" t="str">
        <f t="shared" si="37"/>
        <v/>
      </c>
      <c r="CP45" s="103">
        <f t="shared" si="38"/>
        <v>0</v>
      </c>
      <c r="CQ45" s="99">
        <f t="shared" si="39"/>
        <v>0</v>
      </c>
      <c r="CR45" s="99">
        <f t="shared" si="40"/>
        <v>0</v>
      </c>
      <c r="CS45" s="104">
        <f t="shared" si="45"/>
        <v>0</v>
      </c>
      <c r="CT45" s="104">
        <f>IFERROR(VLOOKUP(CS45,REGISTRATION!$P$22:$Q$32,2),"")</f>
        <v>5</v>
      </c>
      <c r="CU45" s="93" t="str">
        <f t="shared" si="42"/>
        <v>FAILED</v>
      </c>
    </row>
    <row r="46" spans="1:99">
      <c r="A46" s="41">
        <f>REGISTRATION!A47</f>
        <v>37</v>
      </c>
      <c r="B46" s="41">
        <f>REGISTRATION!B47</f>
        <v>0</v>
      </c>
      <c r="C46" s="41" t="str">
        <f>CONCATENATE(REGISTRATION!C47," ",REGISTRATION!D47," ",REGISTRATION!E47)</f>
        <v xml:space="preserve">  </v>
      </c>
      <c r="D46" s="108"/>
      <c r="E46" s="92" t="e">
        <f t="shared" si="43"/>
        <v>#DIV/0!</v>
      </c>
      <c r="F46" s="95" t="str">
        <f t="shared" si="46"/>
        <v xml:space="preserve"> </v>
      </c>
      <c r="G46" s="108"/>
      <c r="H46" s="92" t="e">
        <f t="shared" si="2"/>
        <v>#DIV/0!</v>
      </c>
      <c r="I46" s="95" t="str">
        <f t="shared" si="47"/>
        <v/>
      </c>
      <c r="J46" s="108"/>
      <c r="K46" s="92" t="str">
        <f t="shared" si="3"/>
        <v/>
      </c>
      <c r="L46" s="108"/>
      <c r="M46" s="92" t="str">
        <f t="shared" si="4"/>
        <v/>
      </c>
      <c r="N46" s="108"/>
      <c r="O46" s="92" t="str">
        <f t="shared" si="5"/>
        <v/>
      </c>
      <c r="P46" s="108"/>
      <c r="Q46" s="92" t="str">
        <f t="shared" si="6"/>
        <v/>
      </c>
      <c r="R46" s="108"/>
      <c r="S46" s="92" t="str">
        <f t="shared" si="7"/>
        <v/>
      </c>
      <c r="T46" s="108"/>
      <c r="U46" s="92" t="str">
        <f t="shared" si="8"/>
        <v/>
      </c>
      <c r="V46" s="94"/>
      <c r="W46" s="94"/>
      <c r="X46" s="94"/>
      <c r="Y46" s="94"/>
      <c r="Z46" s="94"/>
      <c r="AA46" s="94"/>
      <c r="AB46" s="94"/>
      <c r="AC46" s="94"/>
      <c r="AD46" s="94"/>
      <c r="AE46" s="94"/>
      <c r="AF46" s="94"/>
      <c r="AG46" s="94"/>
      <c r="AH46" s="94"/>
      <c r="AI46" s="94"/>
      <c r="AJ46" s="94"/>
      <c r="AK46" s="94"/>
      <c r="AL46" s="94"/>
      <c r="AM46" s="94"/>
      <c r="AN46" s="95" t="str">
        <f t="shared" si="9"/>
        <v/>
      </c>
      <c r="AO46" s="108"/>
      <c r="AP46" s="92" t="str">
        <f t="shared" si="10"/>
        <v/>
      </c>
      <c r="AQ46" s="108"/>
      <c r="AR46" s="92" t="str">
        <f t="shared" si="11"/>
        <v/>
      </c>
      <c r="AS46" s="108"/>
      <c r="AT46" s="92" t="str">
        <f t="shared" si="12"/>
        <v/>
      </c>
      <c r="AU46" s="95" t="str">
        <f t="shared" si="13"/>
        <v/>
      </c>
      <c r="AV46" s="108"/>
      <c r="AW46" s="92" t="str">
        <f t="shared" si="14"/>
        <v/>
      </c>
      <c r="AX46" s="108"/>
      <c r="AY46" s="92" t="str">
        <f t="shared" si="15"/>
        <v/>
      </c>
      <c r="AZ46" s="108"/>
      <c r="BA46" s="92" t="str">
        <f t="shared" si="16"/>
        <v/>
      </c>
      <c r="BB46" s="95" t="str">
        <f t="shared" si="17"/>
        <v/>
      </c>
      <c r="BC46" s="98">
        <f t="shared" si="18"/>
        <v>0</v>
      </c>
      <c r="BD46" s="98">
        <f t="shared" si="19"/>
        <v>0</v>
      </c>
      <c r="BE46" s="108"/>
      <c r="BF46" s="92" t="str">
        <f t="shared" si="20"/>
        <v/>
      </c>
      <c r="BG46" s="108"/>
      <c r="BH46" s="92" t="str">
        <f t="shared" si="21"/>
        <v/>
      </c>
      <c r="BI46" s="108"/>
      <c r="BJ46" s="92" t="str">
        <f t="shared" si="44"/>
        <v/>
      </c>
      <c r="BK46" s="103" t="str">
        <f t="shared" si="22"/>
        <v/>
      </c>
      <c r="BL46" s="108"/>
      <c r="BM46" s="92">
        <f t="shared" si="23"/>
        <v>0</v>
      </c>
      <c r="BN46" s="108"/>
      <c r="BO46" s="92">
        <f t="shared" si="24"/>
        <v>0</v>
      </c>
      <c r="BP46" s="108"/>
      <c r="BQ46" s="92">
        <f t="shared" si="25"/>
        <v>0</v>
      </c>
      <c r="BR46" s="108"/>
      <c r="BS46" s="92">
        <f t="shared" si="26"/>
        <v>0</v>
      </c>
      <c r="BT46" s="108"/>
      <c r="BU46" s="92">
        <f t="shared" si="27"/>
        <v>0</v>
      </c>
      <c r="BV46" s="107"/>
      <c r="BW46" s="92">
        <f t="shared" si="28"/>
        <v>0</v>
      </c>
      <c r="BX46" s="107"/>
      <c r="BY46" s="92" t="str">
        <f t="shared" si="29"/>
        <v/>
      </c>
      <c r="BZ46" s="107"/>
      <c r="CA46" s="92" t="str">
        <f t="shared" si="30"/>
        <v/>
      </c>
      <c r="CB46" s="107"/>
      <c r="CC46" s="92" t="str">
        <f t="shared" si="31"/>
        <v/>
      </c>
      <c r="CD46" s="107"/>
      <c r="CE46" s="92" t="str">
        <f t="shared" si="32"/>
        <v/>
      </c>
      <c r="CF46" s="107"/>
      <c r="CG46" s="92" t="str">
        <f t="shared" si="33"/>
        <v/>
      </c>
      <c r="CH46" s="107"/>
      <c r="CI46" s="92" t="str">
        <f t="shared" si="34"/>
        <v/>
      </c>
      <c r="CJ46" s="107"/>
      <c r="CK46" s="92" t="str">
        <f t="shared" si="35"/>
        <v/>
      </c>
      <c r="CL46" s="107"/>
      <c r="CM46" s="92" t="str">
        <f t="shared" si="36"/>
        <v/>
      </c>
      <c r="CN46" s="107"/>
      <c r="CO46" s="92" t="str">
        <f t="shared" si="37"/>
        <v/>
      </c>
      <c r="CP46" s="103">
        <f t="shared" si="38"/>
        <v>0</v>
      </c>
      <c r="CQ46" s="99">
        <f t="shared" si="39"/>
        <v>0</v>
      </c>
      <c r="CR46" s="99">
        <f t="shared" si="40"/>
        <v>0</v>
      </c>
      <c r="CS46" s="104">
        <f t="shared" si="45"/>
        <v>0</v>
      </c>
      <c r="CT46" s="104">
        <f>IFERROR(VLOOKUP(CS46,REGISTRATION!$P$22:$Q$32,2),"")</f>
        <v>5</v>
      </c>
      <c r="CU46" s="93" t="str">
        <f t="shared" si="42"/>
        <v>FAILED</v>
      </c>
    </row>
    <row r="47" spans="1:99">
      <c r="A47" s="41">
        <f>REGISTRATION!A48</f>
        <v>38</v>
      </c>
      <c r="B47" s="41">
        <f>REGISTRATION!B48</f>
        <v>0</v>
      </c>
      <c r="C47" s="41" t="str">
        <f>CONCATENATE(REGISTRATION!C48," ",REGISTRATION!D48," ",REGISTRATION!E48)</f>
        <v xml:space="preserve">  </v>
      </c>
      <c r="D47" s="108"/>
      <c r="E47" s="92" t="e">
        <f t="shared" si="43"/>
        <v>#DIV/0!</v>
      </c>
      <c r="F47" s="95" t="str">
        <f t="shared" si="46"/>
        <v xml:space="preserve"> </v>
      </c>
      <c r="G47" s="108"/>
      <c r="H47" s="92" t="e">
        <f t="shared" si="2"/>
        <v>#DIV/0!</v>
      </c>
      <c r="I47" s="95" t="str">
        <f t="shared" si="47"/>
        <v/>
      </c>
      <c r="J47" s="108"/>
      <c r="K47" s="92" t="str">
        <f t="shared" si="3"/>
        <v/>
      </c>
      <c r="L47" s="108"/>
      <c r="M47" s="92" t="str">
        <f t="shared" si="4"/>
        <v/>
      </c>
      <c r="N47" s="108"/>
      <c r="O47" s="92" t="str">
        <f t="shared" si="5"/>
        <v/>
      </c>
      <c r="P47" s="108"/>
      <c r="Q47" s="92" t="str">
        <f t="shared" si="6"/>
        <v/>
      </c>
      <c r="R47" s="108"/>
      <c r="S47" s="92" t="str">
        <f t="shared" si="7"/>
        <v/>
      </c>
      <c r="T47" s="108"/>
      <c r="U47" s="92" t="str">
        <f t="shared" si="8"/>
        <v/>
      </c>
      <c r="V47" s="94"/>
      <c r="W47" s="94"/>
      <c r="X47" s="94"/>
      <c r="Y47" s="94"/>
      <c r="Z47" s="94"/>
      <c r="AA47" s="94"/>
      <c r="AB47" s="94"/>
      <c r="AC47" s="94"/>
      <c r="AD47" s="94"/>
      <c r="AE47" s="94"/>
      <c r="AF47" s="94"/>
      <c r="AG47" s="94"/>
      <c r="AH47" s="94"/>
      <c r="AI47" s="94"/>
      <c r="AJ47" s="94"/>
      <c r="AK47" s="94"/>
      <c r="AL47" s="94"/>
      <c r="AM47" s="94"/>
      <c r="AN47" s="95" t="str">
        <f t="shared" si="9"/>
        <v/>
      </c>
      <c r="AO47" s="108"/>
      <c r="AP47" s="92" t="str">
        <f t="shared" si="10"/>
        <v/>
      </c>
      <c r="AQ47" s="108"/>
      <c r="AR47" s="92" t="str">
        <f t="shared" si="11"/>
        <v/>
      </c>
      <c r="AS47" s="108"/>
      <c r="AT47" s="92" t="str">
        <f t="shared" si="12"/>
        <v/>
      </c>
      <c r="AU47" s="95" t="str">
        <f t="shared" si="13"/>
        <v/>
      </c>
      <c r="AV47" s="108"/>
      <c r="AW47" s="92" t="str">
        <f t="shared" si="14"/>
        <v/>
      </c>
      <c r="AX47" s="108"/>
      <c r="AY47" s="92" t="str">
        <f t="shared" si="15"/>
        <v/>
      </c>
      <c r="AZ47" s="108"/>
      <c r="BA47" s="92" t="str">
        <f t="shared" si="16"/>
        <v/>
      </c>
      <c r="BB47" s="95" t="str">
        <f t="shared" si="17"/>
        <v/>
      </c>
      <c r="BC47" s="98">
        <f t="shared" si="18"/>
        <v>0</v>
      </c>
      <c r="BD47" s="98">
        <f t="shared" si="19"/>
        <v>0</v>
      </c>
      <c r="BE47" s="108"/>
      <c r="BF47" s="92" t="str">
        <f t="shared" si="20"/>
        <v/>
      </c>
      <c r="BG47" s="108"/>
      <c r="BH47" s="92" t="str">
        <f t="shared" si="21"/>
        <v/>
      </c>
      <c r="BI47" s="108"/>
      <c r="BJ47" s="92" t="str">
        <f t="shared" si="44"/>
        <v/>
      </c>
      <c r="BK47" s="103" t="str">
        <f t="shared" si="22"/>
        <v/>
      </c>
      <c r="BL47" s="108"/>
      <c r="BM47" s="92">
        <f t="shared" si="23"/>
        <v>0</v>
      </c>
      <c r="BN47" s="108"/>
      <c r="BO47" s="92">
        <f t="shared" si="24"/>
        <v>0</v>
      </c>
      <c r="BP47" s="108"/>
      <c r="BQ47" s="92">
        <f t="shared" si="25"/>
        <v>0</v>
      </c>
      <c r="BR47" s="108"/>
      <c r="BS47" s="92">
        <f t="shared" si="26"/>
        <v>0</v>
      </c>
      <c r="BT47" s="108"/>
      <c r="BU47" s="92">
        <f t="shared" si="27"/>
        <v>0</v>
      </c>
      <c r="BV47" s="107"/>
      <c r="BW47" s="92">
        <f t="shared" si="28"/>
        <v>0</v>
      </c>
      <c r="BX47" s="107"/>
      <c r="BY47" s="92" t="str">
        <f t="shared" si="29"/>
        <v/>
      </c>
      <c r="BZ47" s="107"/>
      <c r="CA47" s="92" t="str">
        <f t="shared" si="30"/>
        <v/>
      </c>
      <c r="CB47" s="107"/>
      <c r="CC47" s="92" t="str">
        <f t="shared" si="31"/>
        <v/>
      </c>
      <c r="CD47" s="107"/>
      <c r="CE47" s="92" t="str">
        <f t="shared" si="32"/>
        <v/>
      </c>
      <c r="CF47" s="107"/>
      <c r="CG47" s="92" t="str">
        <f t="shared" si="33"/>
        <v/>
      </c>
      <c r="CH47" s="107"/>
      <c r="CI47" s="92" t="str">
        <f t="shared" si="34"/>
        <v/>
      </c>
      <c r="CJ47" s="107"/>
      <c r="CK47" s="92" t="str">
        <f t="shared" si="35"/>
        <v/>
      </c>
      <c r="CL47" s="107"/>
      <c r="CM47" s="92" t="str">
        <f t="shared" si="36"/>
        <v/>
      </c>
      <c r="CN47" s="107"/>
      <c r="CO47" s="92" t="str">
        <f t="shared" si="37"/>
        <v/>
      </c>
      <c r="CP47" s="103">
        <f t="shared" si="38"/>
        <v>0</v>
      </c>
      <c r="CQ47" s="99">
        <f t="shared" si="39"/>
        <v>0</v>
      </c>
      <c r="CR47" s="99">
        <f t="shared" si="40"/>
        <v>0</v>
      </c>
      <c r="CS47" s="104">
        <f t="shared" si="45"/>
        <v>0</v>
      </c>
      <c r="CT47" s="104">
        <f>IFERROR(VLOOKUP(CS47,REGISTRATION!$P$22:$Q$32,2),"")</f>
        <v>5</v>
      </c>
      <c r="CU47" s="93" t="str">
        <f t="shared" si="42"/>
        <v>FAILED</v>
      </c>
    </row>
    <row r="48" spans="1:99">
      <c r="A48" s="41">
        <f>REGISTRATION!A49</f>
        <v>39</v>
      </c>
      <c r="B48" s="41">
        <f>REGISTRATION!B49</f>
        <v>0</v>
      </c>
      <c r="C48" s="41" t="str">
        <f>CONCATENATE(REGISTRATION!C49," ",REGISTRATION!D49," ",REGISTRATION!E49)</f>
        <v xml:space="preserve">  </v>
      </c>
      <c r="D48" s="108"/>
      <c r="E48" s="92" t="e">
        <f t="shared" si="43"/>
        <v>#DIV/0!</v>
      </c>
      <c r="F48" s="95" t="str">
        <f t="shared" si="46"/>
        <v xml:space="preserve"> </v>
      </c>
      <c r="G48" s="108"/>
      <c r="H48" s="92" t="e">
        <f t="shared" si="2"/>
        <v>#DIV/0!</v>
      </c>
      <c r="I48" s="95" t="str">
        <f t="shared" si="47"/>
        <v/>
      </c>
      <c r="J48" s="108"/>
      <c r="K48" s="92" t="str">
        <f t="shared" si="3"/>
        <v/>
      </c>
      <c r="L48" s="108"/>
      <c r="M48" s="92" t="str">
        <f t="shared" si="4"/>
        <v/>
      </c>
      <c r="N48" s="108"/>
      <c r="O48" s="92" t="str">
        <f t="shared" si="5"/>
        <v/>
      </c>
      <c r="P48" s="108"/>
      <c r="Q48" s="92" t="str">
        <f t="shared" si="6"/>
        <v/>
      </c>
      <c r="R48" s="108"/>
      <c r="S48" s="92" t="str">
        <f t="shared" si="7"/>
        <v/>
      </c>
      <c r="T48" s="108"/>
      <c r="U48" s="92" t="str">
        <f t="shared" si="8"/>
        <v/>
      </c>
      <c r="V48" s="94"/>
      <c r="W48" s="94"/>
      <c r="X48" s="94"/>
      <c r="Y48" s="94"/>
      <c r="Z48" s="94"/>
      <c r="AA48" s="94"/>
      <c r="AB48" s="94"/>
      <c r="AC48" s="94"/>
      <c r="AD48" s="94"/>
      <c r="AE48" s="94"/>
      <c r="AF48" s="94"/>
      <c r="AG48" s="94"/>
      <c r="AH48" s="94"/>
      <c r="AI48" s="94"/>
      <c r="AJ48" s="94"/>
      <c r="AK48" s="94"/>
      <c r="AL48" s="94"/>
      <c r="AM48" s="94"/>
      <c r="AN48" s="95" t="str">
        <f t="shared" si="9"/>
        <v/>
      </c>
      <c r="AO48" s="108"/>
      <c r="AP48" s="92" t="str">
        <f t="shared" si="10"/>
        <v/>
      </c>
      <c r="AQ48" s="108"/>
      <c r="AR48" s="92" t="str">
        <f t="shared" si="11"/>
        <v/>
      </c>
      <c r="AS48" s="108"/>
      <c r="AT48" s="92" t="str">
        <f t="shared" si="12"/>
        <v/>
      </c>
      <c r="AU48" s="95" t="str">
        <f t="shared" si="13"/>
        <v/>
      </c>
      <c r="AV48" s="108"/>
      <c r="AW48" s="92" t="str">
        <f t="shared" si="14"/>
        <v/>
      </c>
      <c r="AX48" s="108"/>
      <c r="AY48" s="92" t="str">
        <f t="shared" si="15"/>
        <v/>
      </c>
      <c r="AZ48" s="108"/>
      <c r="BA48" s="92" t="str">
        <f t="shared" si="16"/>
        <v/>
      </c>
      <c r="BB48" s="95" t="str">
        <f t="shared" si="17"/>
        <v/>
      </c>
      <c r="BC48" s="98">
        <f t="shared" si="18"/>
        <v>0</v>
      </c>
      <c r="BD48" s="98">
        <f t="shared" si="19"/>
        <v>0</v>
      </c>
      <c r="BE48" s="108"/>
      <c r="BF48" s="92" t="str">
        <f t="shared" si="20"/>
        <v/>
      </c>
      <c r="BG48" s="108"/>
      <c r="BH48" s="92" t="str">
        <f t="shared" si="21"/>
        <v/>
      </c>
      <c r="BI48" s="108"/>
      <c r="BJ48" s="92" t="str">
        <f t="shared" si="44"/>
        <v/>
      </c>
      <c r="BK48" s="103" t="str">
        <f t="shared" si="22"/>
        <v/>
      </c>
      <c r="BL48" s="108"/>
      <c r="BM48" s="92">
        <f t="shared" si="23"/>
        <v>0</v>
      </c>
      <c r="BN48" s="108"/>
      <c r="BO48" s="92">
        <f t="shared" si="24"/>
        <v>0</v>
      </c>
      <c r="BP48" s="108"/>
      <c r="BQ48" s="92">
        <f t="shared" si="25"/>
        <v>0</v>
      </c>
      <c r="BR48" s="108"/>
      <c r="BS48" s="92">
        <f t="shared" si="26"/>
        <v>0</v>
      </c>
      <c r="BT48" s="108"/>
      <c r="BU48" s="92">
        <f t="shared" si="27"/>
        <v>0</v>
      </c>
      <c r="BV48" s="107"/>
      <c r="BW48" s="92">
        <f t="shared" si="28"/>
        <v>0</v>
      </c>
      <c r="BX48" s="107"/>
      <c r="BY48" s="92" t="str">
        <f t="shared" si="29"/>
        <v/>
      </c>
      <c r="BZ48" s="107"/>
      <c r="CA48" s="92" t="str">
        <f t="shared" si="30"/>
        <v/>
      </c>
      <c r="CB48" s="107"/>
      <c r="CC48" s="92" t="str">
        <f t="shared" si="31"/>
        <v/>
      </c>
      <c r="CD48" s="107"/>
      <c r="CE48" s="92" t="str">
        <f t="shared" si="32"/>
        <v/>
      </c>
      <c r="CF48" s="107"/>
      <c r="CG48" s="92" t="str">
        <f t="shared" si="33"/>
        <v/>
      </c>
      <c r="CH48" s="107"/>
      <c r="CI48" s="92" t="str">
        <f t="shared" si="34"/>
        <v/>
      </c>
      <c r="CJ48" s="107"/>
      <c r="CK48" s="92" t="str">
        <f t="shared" si="35"/>
        <v/>
      </c>
      <c r="CL48" s="107"/>
      <c r="CM48" s="92" t="str">
        <f t="shared" si="36"/>
        <v/>
      </c>
      <c r="CN48" s="107"/>
      <c r="CO48" s="92" t="str">
        <f t="shared" si="37"/>
        <v/>
      </c>
      <c r="CP48" s="103">
        <f t="shared" si="38"/>
        <v>0</v>
      </c>
      <c r="CQ48" s="99">
        <f t="shared" si="39"/>
        <v>0</v>
      </c>
      <c r="CR48" s="99">
        <f t="shared" si="40"/>
        <v>0</v>
      </c>
      <c r="CS48" s="104">
        <f t="shared" si="45"/>
        <v>0</v>
      </c>
      <c r="CT48" s="104">
        <f>IFERROR(VLOOKUP(CS48,REGISTRATION!$P$22:$Q$32,2),"")</f>
        <v>5</v>
      </c>
      <c r="CU48" s="93" t="str">
        <f t="shared" si="42"/>
        <v>FAILED</v>
      </c>
    </row>
    <row r="49" spans="1:99">
      <c r="A49" s="41">
        <f>REGISTRATION!A50</f>
        <v>40</v>
      </c>
      <c r="B49" s="41">
        <f>REGISTRATION!B50</f>
        <v>0</v>
      </c>
      <c r="C49" s="41" t="str">
        <f>CONCATENATE(REGISTRATION!C50," ",REGISTRATION!D50," ",REGISTRATION!E50)</f>
        <v xml:space="preserve">  </v>
      </c>
      <c r="D49" s="108"/>
      <c r="E49" s="92" t="e">
        <f t="shared" si="43"/>
        <v>#DIV/0!</v>
      </c>
      <c r="F49" s="95" t="str">
        <f t="shared" si="46"/>
        <v xml:space="preserve"> </v>
      </c>
      <c r="G49" s="108"/>
      <c r="H49" s="92" t="e">
        <f t="shared" si="2"/>
        <v>#DIV/0!</v>
      </c>
      <c r="I49" s="95" t="str">
        <f t="shared" si="47"/>
        <v/>
      </c>
      <c r="J49" s="108"/>
      <c r="K49" s="92" t="str">
        <f t="shared" si="3"/>
        <v/>
      </c>
      <c r="L49" s="108"/>
      <c r="M49" s="92" t="str">
        <f t="shared" si="4"/>
        <v/>
      </c>
      <c r="N49" s="108"/>
      <c r="O49" s="92" t="str">
        <f t="shared" si="5"/>
        <v/>
      </c>
      <c r="P49" s="108"/>
      <c r="Q49" s="92" t="str">
        <f t="shared" si="6"/>
        <v/>
      </c>
      <c r="R49" s="108"/>
      <c r="S49" s="92" t="str">
        <f t="shared" si="7"/>
        <v/>
      </c>
      <c r="T49" s="108"/>
      <c r="U49" s="92" t="str">
        <f t="shared" si="8"/>
        <v/>
      </c>
      <c r="V49" s="94"/>
      <c r="W49" s="94"/>
      <c r="X49" s="94"/>
      <c r="Y49" s="94"/>
      <c r="Z49" s="94"/>
      <c r="AA49" s="94"/>
      <c r="AB49" s="94"/>
      <c r="AC49" s="94"/>
      <c r="AD49" s="94"/>
      <c r="AE49" s="94"/>
      <c r="AF49" s="94"/>
      <c r="AG49" s="94"/>
      <c r="AH49" s="94"/>
      <c r="AI49" s="94"/>
      <c r="AJ49" s="94"/>
      <c r="AK49" s="94"/>
      <c r="AL49" s="94"/>
      <c r="AM49" s="94"/>
      <c r="AN49" s="95" t="str">
        <f t="shared" si="9"/>
        <v/>
      </c>
      <c r="AO49" s="108"/>
      <c r="AP49" s="92" t="str">
        <f t="shared" si="10"/>
        <v/>
      </c>
      <c r="AQ49" s="108"/>
      <c r="AR49" s="92" t="str">
        <f t="shared" si="11"/>
        <v/>
      </c>
      <c r="AS49" s="108"/>
      <c r="AT49" s="92" t="str">
        <f t="shared" si="12"/>
        <v/>
      </c>
      <c r="AU49" s="95" t="str">
        <f t="shared" si="13"/>
        <v/>
      </c>
      <c r="AV49" s="108"/>
      <c r="AW49" s="92" t="str">
        <f t="shared" si="14"/>
        <v/>
      </c>
      <c r="AX49" s="108"/>
      <c r="AY49" s="92" t="str">
        <f t="shared" si="15"/>
        <v/>
      </c>
      <c r="AZ49" s="108"/>
      <c r="BA49" s="92" t="str">
        <f t="shared" si="16"/>
        <v/>
      </c>
      <c r="BB49" s="95" t="str">
        <f t="shared" si="17"/>
        <v/>
      </c>
      <c r="BC49" s="98">
        <f t="shared" si="18"/>
        <v>0</v>
      </c>
      <c r="BD49" s="98">
        <f t="shared" si="19"/>
        <v>0</v>
      </c>
      <c r="BE49" s="108"/>
      <c r="BF49" s="92" t="str">
        <f t="shared" si="20"/>
        <v/>
      </c>
      <c r="BG49" s="108"/>
      <c r="BH49" s="92" t="str">
        <f t="shared" si="21"/>
        <v/>
      </c>
      <c r="BI49" s="108"/>
      <c r="BJ49" s="92" t="str">
        <f t="shared" si="44"/>
        <v/>
      </c>
      <c r="BK49" s="103" t="str">
        <f t="shared" si="22"/>
        <v/>
      </c>
      <c r="BL49" s="108"/>
      <c r="BM49" s="92">
        <f t="shared" si="23"/>
        <v>0</v>
      </c>
      <c r="BN49" s="108"/>
      <c r="BO49" s="92">
        <f t="shared" si="24"/>
        <v>0</v>
      </c>
      <c r="BP49" s="108"/>
      <c r="BQ49" s="92">
        <f t="shared" si="25"/>
        <v>0</v>
      </c>
      <c r="BR49" s="108"/>
      <c r="BS49" s="92">
        <f t="shared" si="26"/>
        <v>0</v>
      </c>
      <c r="BT49" s="108"/>
      <c r="BU49" s="92">
        <f t="shared" si="27"/>
        <v>0</v>
      </c>
      <c r="BV49" s="107"/>
      <c r="BW49" s="92">
        <f t="shared" si="28"/>
        <v>0</v>
      </c>
      <c r="BX49" s="107"/>
      <c r="BY49" s="92" t="str">
        <f t="shared" si="29"/>
        <v/>
      </c>
      <c r="BZ49" s="107"/>
      <c r="CA49" s="92" t="str">
        <f t="shared" si="30"/>
        <v/>
      </c>
      <c r="CB49" s="107"/>
      <c r="CC49" s="92" t="str">
        <f t="shared" si="31"/>
        <v/>
      </c>
      <c r="CD49" s="107"/>
      <c r="CE49" s="92" t="str">
        <f t="shared" si="32"/>
        <v/>
      </c>
      <c r="CF49" s="107"/>
      <c r="CG49" s="92" t="str">
        <f t="shared" si="33"/>
        <v/>
      </c>
      <c r="CH49" s="107"/>
      <c r="CI49" s="92" t="str">
        <f t="shared" si="34"/>
        <v/>
      </c>
      <c r="CJ49" s="107"/>
      <c r="CK49" s="92" t="str">
        <f t="shared" si="35"/>
        <v/>
      </c>
      <c r="CL49" s="107"/>
      <c r="CM49" s="92" t="str">
        <f t="shared" si="36"/>
        <v/>
      </c>
      <c r="CN49" s="107"/>
      <c r="CO49" s="92" t="str">
        <f t="shared" si="37"/>
        <v/>
      </c>
      <c r="CP49" s="103">
        <f t="shared" si="38"/>
        <v>0</v>
      </c>
      <c r="CQ49" s="99">
        <f t="shared" si="39"/>
        <v>0</v>
      </c>
      <c r="CR49" s="99">
        <f t="shared" si="40"/>
        <v>0</v>
      </c>
      <c r="CS49" s="104">
        <f t="shared" si="45"/>
        <v>0</v>
      </c>
      <c r="CT49" s="104">
        <f>IFERROR(VLOOKUP(CS49,REGISTRATION!$P$22:$Q$32,2),"")</f>
        <v>5</v>
      </c>
      <c r="CU49" s="93" t="str">
        <f t="shared" si="42"/>
        <v>FAILED</v>
      </c>
    </row>
    <row r="50" spans="1:99">
      <c r="A50" s="41">
        <f>REGISTRATION!A51</f>
        <v>41</v>
      </c>
      <c r="B50" s="41">
        <f>REGISTRATION!B51</f>
        <v>0</v>
      </c>
      <c r="C50" s="41" t="str">
        <f>CONCATENATE(REGISTRATION!C51," ",REGISTRATION!D51," ",REGISTRATION!E51)</f>
        <v xml:space="preserve">  </v>
      </c>
      <c r="D50" s="108"/>
      <c r="E50" s="92" t="e">
        <f t="shared" si="43"/>
        <v>#DIV/0!</v>
      </c>
      <c r="F50" s="95" t="str">
        <f t="shared" si="46"/>
        <v xml:space="preserve"> </v>
      </c>
      <c r="G50" s="108"/>
      <c r="H50" s="92" t="e">
        <f t="shared" si="2"/>
        <v>#DIV/0!</v>
      </c>
      <c r="I50" s="95" t="str">
        <f t="shared" si="47"/>
        <v/>
      </c>
      <c r="J50" s="108"/>
      <c r="K50" s="92" t="str">
        <f t="shared" si="3"/>
        <v/>
      </c>
      <c r="L50" s="108"/>
      <c r="M50" s="92" t="str">
        <f t="shared" si="4"/>
        <v/>
      </c>
      <c r="N50" s="108"/>
      <c r="O50" s="92" t="str">
        <f t="shared" si="5"/>
        <v/>
      </c>
      <c r="P50" s="108"/>
      <c r="Q50" s="92" t="str">
        <f t="shared" si="6"/>
        <v/>
      </c>
      <c r="R50" s="108"/>
      <c r="S50" s="92" t="str">
        <f t="shared" si="7"/>
        <v/>
      </c>
      <c r="T50" s="108"/>
      <c r="U50" s="92" t="str">
        <f t="shared" si="8"/>
        <v/>
      </c>
      <c r="V50" s="94"/>
      <c r="W50" s="94"/>
      <c r="X50" s="94"/>
      <c r="Y50" s="94"/>
      <c r="Z50" s="94"/>
      <c r="AA50" s="94"/>
      <c r="AB50" s="94"/>
      <c r="AC50" s="94"/>
      <c r="AD50" s="94"/>
      <c r="AE50" s="94"/>
      <c r="AF50" s="94"/>
      <c r="AG50" s="94"/>
      <c r="AH50" s="94"/>
      <c r="AI50" s="94"/>
      <c r="AJ50" s="94"/>
      <c r="AK50" s="94"/>
      <c r="AL50" s="94"/>
      <c r="AM50" s="94"/>
      <c r="AN50" s="95" t="str">
        <f t="shared" si="9"/>
        <v/>
      </c>
      <c r="AO50" s="108"/>
      <c r="AP50" s="92" t="str">
        <f t="shared" si="10"/>
        <v/>
      </c>
      <c r="AQ50" s="108"/>
      <c r="AR50" s="92" t="str">
        <f t="shared" si="11"/>
        <v/>
      </c>
      <c r="AS50" s="108"/>
      <c r="AT50" s="92" t="str">
        <f t="shared" si="12"/>
        <v/>
      </c>
      <c r="AU50" s="95" t="str">
        <f t="shared" si="13"/>
        <v/>
      </c>
      <c r="AV50" s="108"/>
      <c r="AW50" s="92" t="str">
        <f t="shared" si="14"/>
        <v/>
      </c>
      <c r="AX50" s="108"/>
      <c r="AY50" s="92" t="str">
        <f t="shared" si="15"/>
        <v/>
      </c>
      <c r="AZ50" s="108"/>
      <c r="BA50" s="92" t="str">
        <f t="shared" si="16"/>
        <v/>
      </c>
      <c r="BB50" s="95" t="str">
        <f t="shared" si="17"/>
        <v/>
      </c>
      <c r="BC50" s="98">
        <f t="shared" si="18"/>
        <v>0</v>
      </c>
      <c r="BD50" s="98">
        <f t="shared" si="19"/>
        <v>0</v>
      </c>
      <c r="BE50" s="108"/>
      <c r="BF50" s="92" t="str">
        <f t="shared" si="20"/>
        <v/>
      </c>
      <c r="BG50" s="108"/>
      <c r="BH50" s="92" t="str">
        <f t="shared" si="21"/>
        <v/>
      </c>
      <c r="BI50" s="108"/>
      <c r="BJ50" s="92" t="str">
        <f t="shared" si="44"/>
        <v/>
      </c>
      <c r="BK50" s="103" t="str">
        <f t="shared" si="22"/>
        <v/>
      </c>
      <c r="BL50" s="108"/>
      <c r="BM50" s="92">
        <f t="shared" si="23"/>
        <v>0</v>
      </c>
      <c r="BN50" s="108"/>
      <c r="BO50" s="92">
        <f t="shared" si="24"/>
        <v>0</v>
      </c>
      <c r="BP50" s="108"/>
      <c r="BQ50" s="92">
        <f t="shared" si="25"/>
        <v>0</v>
      </c>
      <c r="BR50" s="108"/>
      <c r="BS50" s="92">
        <f t="shared" si="26"/>
        <v>0</v>
      </c>
      <c r="BT50" s="108"/>
      <c r="BU50" s="92">
        <f t="shared" si="27"/>
        <v>0</v>
      </c>
      <c r="BV50" s="107"/>
      <c r="BW50" s="92">
        <f t="shared" si="28"/>
        <v>0</v>
      </c>
      <c r="BX50" s="107"/>
      <c r="BY50" s="92" t="str">
        <f t="shared" si="29"/>
        <v/>
      </c>
      <c r="BZ50" s="107"/>
      <c r="CA50" s="92" t="str">
        <f t="shared" si="30"/>
        <v/>
      </c>
      <c r="CB50" s="107"/>
      <c r="CC50" s="92" t="str">
        <f t="shared" si="31"/>
        <v/>
      </c>
      <c r="CD50" s="107"/>
      <c r="CE50" s="92" t="str">
        <f t="shared" si="32"/>
        <v/>
      </c>
      <c r="CF50" s="107"/>
      <c r="CG50" s="92" t="str">
        <f t="shared" si="33"/>
        <v/>
      </c>
      <c r="CH50" s="107"/>
      <c r="CI50" s="92" t="str">
        <f t="shared" si="34"/>
        <v/>
      </c>
      <c r="CJ50" s="107"/>
      <c r="CK50" s="92" t="str">
        <f t="shared" si="35"/>
        <v/>
      </c>
      <c r="CL50" s="107"/>
      <c r="CM50" s="92" t="str">
        <f t="shared" si="36"/>
        <v/>
      </c>
      <c r="CN50" s="107"/>
      <c r="CO50" s="92" t="str">
        <f t="shared" si="37"/>
        <v/>
      </c>
      <c r="CP50" s="103">
        <f t="shared" si="38"/>
        <v>0</v>
      </c>
      <c r="CQ50" s="99">
        <f t="shared" si="39"/>
        <v>0</v>
      </c>
      <c r="CR50" s="99">
        <f t="shared" si="40"/>
        <v>0</v>
      </c>
      <c r="CS50" s="104">
        <f t="shared" si="45"/>
        <v>0</v>
      </c>
      <c r="CT50" s="104">
        <f>IFERROR(VLOOKUP(CS50,REGISTRATION!$P$22:$Q$32,2),"")</f>
        <v>5</v>
      </c>
      <c r="CU50" s="93" t="str">
        <f t="shared" si="42"/>
        <v>FAILED</v>
      </c>
    </row>
    <row r="51" spans="1:99">
      <c r="A51" s="41">
        <f>REGISTRATION!A52</f>
        <v>42</v>
      </c>
      <c r="B51" s="41">
        <f>REGISTRATION!B52</f>
        <v>0</v>
      </c>
      <c r="C51" s="41" t="str">
        <f>CONCATENATE(REGISTRATION!C52," ",REGISTRATION!D52," ",REGISTRATION!E52)</f>
        <v xml:space="preserve">  </v>
      </c>
      <c r="D51" s="108"/>
      <c r="E51" s="92" t="e">
        <f t="shared" si="43"/>
        <v>#DIV/0!</v>
      </c>
      <c r="F51" s="95" t="str">
        <f t="shared" si="46"/>
        <v xml:space="preserve"> </v>
      </c>
      <c r="G51" s="108"/>
      <c r="H51" s="92" t="e">
        <f t="shared" si="2"/>
        <v>#DIV/0!</v>
      </c>
      <c r="I51" s="95" t="str">
        <f t="shared" si="47"/>
        <v/>
      </c>
      <c r="J51" s="108"/>
      <c r="K51" s="92" t="str">
        <f t="shared" si="3"/>
        <v/>
      </c>
      <c r="L51" s="108"/>
      <c r="M51" s="92" t="str">
        <f t="shared" si="4"/>
        <v/>
      </c>
      <c r="N51" s="108"/>
      <c r="O51" s="92" t="str">
        <f t="shared" si="5"/>
        <v/>
      </c>
      <c r="P51" s="108"/>
      <c r="Q51" s="92" t="str">
        <f t="shared" si="6"/>
        <v/>
      </c>
      <c r="R51" s="108"/>
      <c r="S51" s="92" t="str">
        <f t="shared" si="7"/>
        <v/>
      </c>
      <c r="T51" s="108"/>
      <c r="U51" s="92" t="str">
        <f t="shared" si="8"/>
        <v/>
      </c>
      <c r="V51" s="94"/>
      <c r="W51" s="94"/>
      <c r="X51" s="94"/>
      <c r="Y51" s="94"/>
      <c r="Z51" s="94"/>
      <c r="AA51" s="94"/>
      <c r="AB51" s="94"/>
      <c r="AC51" s="94"/>
      <c r="AD51" s="94"/>
      <c r="AE51" s="94"/>
      <c r="AF51" s="94"/>
      <c r="AG51" s="94"/>
      <c r="AH51" s="94"/>
      <c r="AI51" s="94"/>
      <c r="AJ51" s="94"/>
      <c r="AK51" s="94"/>
      <c r="AL51" s="94"/>
      <c r="AM51" s="94"/>
      <c r="AN51" s="95" t="str">
        <f t="shared" si="9"/>
        <v/>
      </c>
      <c r="AO51" s="108"/>
      <c r="AP51" s="92" t="str">
        <f t="shared" si="10"/>
        <v/>
      </c>
      <c r="AQ51" s="108"/>
      <c r="AR51" s="92" t="str">
        <f t="shared" si="11"/>
        <v/>
      </c>
      <c r="AS51" s="108"/>
      <c r="AT51" s="92" t="str">
        <f t="shared" si="12"/>
        <v/>
      </c>
      <c r="AU51" s="95" t="str">
        <f t="shared" si="13"/>
        <v/>
      </c>
      <c r="AV51" s="108"/>
      <c r="AW51" s="92" t="str">
        <f t="shared" si="14"/>
        <v/>
      </c>
      <c r="AX51" s="108"/>
      <c r="AY51" s="92" t="str">
        <f t="shared" si="15"/>
        <v/>
      </c>
      <c r="AZ51" s="108"/>
      <c r="BA51" s="92" t="str">
        <f t="shared" si="16"/>
        <v/>
      </c>
      <c r="BB51" s="95" t="str">
        <f t="shared" si="17"/>
        <v/>
      </c>
      <c r="BC51" s="98">
        <f t="shared" si="18"/>
        <v>0</v>
      </c>
      <c r="BD51" s="98">
        <f t="shared" si="19"/>
        <v>0</v>
      </c>
      <c r="BE51" s="108"/>
      <c r="BF51" s="92" t="str">
        <f t="shared" si="20"/>
        <v/>
      </c>
      <c r="BG51" s="108"/>
      <c r="BH51" s="92" t="str">
        <f t="shared" si="21"/>
        <v/>
      </c>
      <c r="BI51" s="108"/>
      <c r="BJ51" s="92" t="str">
        <f t="shared" si="44"/>
        <v/>
      </c>
      <c r="BK51" s="103" t="str">
        <f t="shared" si="22"/>
        <v/>
      </c>
      <c r="BL51" s="108"/>
      <c r="BM51" s="92">
        <f t="shared" si="23"/>
        <v>0</v>
      </c>
      <c r="BN51" s="108"/>
      <c r="BO51" s="92">
        <f t="shared" si="24"/>
        <v>0</v>
      </c>
      <c r="BP51" s="108"/>
      <c r="BQ51" s="92">
        <f t="shared" si="25"/>
        <v>0</v>
      </c>
      <c r="BR51" s="108"/>
      <c r="BS51" s="92">
        <f t="shared" si="26"/>
        <v>0</v>
      </c>
      <c r="BT51" s="108"/>
      <c r="BU51" s="92">
        <f t="shared" si="27"/>
        <v>0</v>
      </c>
      <c r="BV51" s="107"/>
      <c r="BW51" s="92">
        <f t="shared" si="28"/>
        <v>0</v>
      </c>
      <c r="BX51" s="107"/>
      <c r="BY51" s="92" t="str">
        <f t="shared" si="29"/>
        <v/>
      </c>
      <c r="BZ51" s="107"/>
      <c r="CA51" s="92" t="str">
        <f t="shared" si="30"/>
        <v/>
      </c>
      <c r="CB51" s="107"/>
      <c r="CC51" s="92" t="str">
        <f t="shared" si="31"/>
        <v/>
      </c>
      <c r="CD51" s="107"/>
      <c r="CE51" s="92" t="str">
        <f t="shared" si="32"/>
        <v/>
      </c>
      <c r="CF51" s="107"/>
      <c r="CG51" s="92" t="str">
        <f t="shared" si="33"/>
        <v/>
      </c>
      <c r="CH51" s="107"/>
      <c r="CI51" s="92" t="str">
        <f t="shared" si="34"/>
        <v/>
      </c>
      <c r="CJ51" s="107"/>
      <c r="CK51" s="92" t="str">
        <f t="shared" si="35"/>
        <v/>
      </c>
      <c r="CL51" s="107"/>
      <c r="CM51" s="92" t="str">
        <f t="shared" si="36"/>
        <v/>
      </c>
      <c r="CN51" s="107"/>
      <c r="CO51" s="92" t="str">
        <f t="shared" si="37"/>
        <v/>
      </c>
      <c r="CP51" s="103">
        <f t="shared" si="38"/>
        <v>0</v>
      </c>
      <c r="CQ51" s="99">
        <f t="shared" si="39"/>
        <v>0</v>
      </c>
      <c r="CR51" s="99">
        <f t="shared" si="40"/>
        <v>0</v>
      </c>
      <c r="CS51" s="104">
        <f t="shared" si="45"/>
        <v>0</v>
      </c>
      <c r="CT51" s="104">
        <f>IFERROR(VLOOKUP(CS51,REGISTRATION!$P$22:$Q$32,2),"")</f>
        <v>5</v>
      </c>
      <c r="CU51" s="93" t="str">
        <f t="shared" si="42"/>
        <v>FAILED</v>
      </c>
    </row>
    <row r="52" spans="1:99">
      <c r="A52" s="41">
        <f>REGISTRATION!A53</f>
        <v>43</v>
      </c>
      <c r="B52" s="41">
        <f>REGISTRATION!B53</f>
        <v>0</v>
      </c>
      <c r="C52" s="41" t="str">
        <f>CONCATENATE(REGISTRATION!C53," ",REGISTRATION!D53," ",REGISTRATION!E53)</f>
        <v xml:space="preserve">  </v>
      </c>
      <c r="D52" s="108"/>
      <c r="E52" s="92" t="e">
        <f t="shared" si="43"/>
        <v>#DIV/0!</v>
      </c>
      <c r="F52" s="95" t="str">
        <f t="shared" si="46"/>
        <v xml:space="preserve"> </v>
      </c>
      <c r="G52" s="108"/>
      <c r="H52" s="92" t="e">
        <f t="shared" si="2"/>
        <v>#DIV/0!</v>
      </c>
      <c r="I52" s="95" t="str">
        <f t="shared" si="47"/>
        <v/>
      </c>
      <c r="J52" s="108"/>
      <c r="K52" s="92" t="str">
        <f t="shared" si="3"/>
        <v/>
      </c>
      <c r="L52" s="108"/>
      <c r="M52" s="92" t="str">
        <f t="shared" si="4"/>
        <v/>
      </c>
      <c r="N52" s="108"/>
      <c r="O52" s="92" t="str">
        <f t="shared" si="5"/>
        <v/>
      </c>
      <c r="P52" s="108"/>
      <c r="Q52" s="92" t="str">
        <f t="shared" si="6"/>
        <v/>
      </c>
      <c r="R52" s="108"/>
      <c r="S52" s="92" t="str">
        <f t="shared" si="7"/>
        <v/>
      </c>
      <c r="T52" s="108"/>
      <c r="U52" s="92" t="str">
        <f t="shared" si="8"/>
        <v/>
      </c>
      <c r="V52" s="94"/>
      <c r="W52" s="94"/>
      <c r="X52" s="94"/>
      <c r="Y52" s="94"/>
      <c r="Z52" s="94"/>
      <c r="AA52" s="94"/>
      <c r="AB52" s="94"/>
      <c r="AC52" s="94"/>
      <c r="AD52" s="94"/>
      <c r="AE52" s="94"/>
      <c r="AF52" s="94"/>
      <c r="AG52" s="94"/>
      <c r="AH52" s="94"/>
      <c r="AI52" s="94"/>
      <c r="AJ52" s="94"/>
      <c r="AK52" s="94"/>
      <c r="AL52" s="94"/>
      <c r="AM52" s="94"/>
      <c r="AN52" s="95" t="str">
        <f t="shared" si="9"/>
        <v/>
      </c>
      <c r="AO52" s="108"/>
      <c r="AP52" s="92" t="str">
        <f t="shared" si="10"/>
        <v/>
      </c>
      <c r="AQ52" s="108"/>
      <c r="AR52" s="92" t="str">
        <f t="shared" si="11"/>
        <v/>
      </c>
      <c r="AS52" s="108"/>
      <c r="AT52" s="92" t="str">
        <f t="shared" si="12"/>
        <v/>
      </c>
      <c r="AU52" s="95" t="str">
        <f t="shared" si="13"/>
        <v/>
      </c>
      <c r="AV52" s="108"/>
      <c r="AW52" s="92" t="str">
        <f t="shared" si="14"/>
        <v/>
      </c>
      <c r="AX52" s="108"/>
      <c r="AY52" s="92" t="str">
        <f t="shared" si="15"/>
        <v/>
      </c>
      <c r="AZ52" s="108"/>
      <c r="BA52" s="92" t="str">
        <f t="shared" si="16"/>
        <v/>
      </c>
      <c r="BB52" s="95" t="str">
        <f t="shared" si="17"/>
        <v/>
      </c>
      <c r="BC52" s="98">
        <f t="shared" si="18"/>
        <v>0</v>
      </c>
      <c r="BD52" s="98">
        <f t="shared" si="19"/>
        <v>0</v>
      </c>
      <c r="BE52" s="108"/>
      <c r="BF52" s="92" t="str">
        <f t="shared" si="20"/>
        <v/>
      </c>
      <c r="BG52" s="108"/>
      <c r="BH52" s="92" t="str">
        <f t="shared" si="21"/>
        <v/>
      </c>
      <c r="BI52" s="108"/>
      <c r="BJ52" s="92" t="str">
        <f t="shared" si="44"/>
        <v/>
      </c>
      <c r="BK52" s="103" t="str">
        <f t="shared" si="22"/>
        <v/>
      </c>
      <c r="BL52" s="108"/>
      <c r="BM52" s="92">
        <f t="shared" si="23"/>
        <v>0</v>
      </c>
      <c r="BN52" s="108"/>
      <c r="BO52" s="92">
        <f t="shared" si="24"/>
        <v>0</v>
      </c>
      <c r="BP52" s="108"/>
      <c r="BQ52" s="92">
        <f t="shared" si="25"/>
        <v>0</v>
      </c>
      <c r="BR52" s="108"/>
      <c r="BS52" s="92">
        <f t="shared" si="26"/>
        <v>0</v>
      </c>
      <c r="BT52" s="108"/>
      <c r="BU52" s="92">
        <f t="shared" si="27"/>
        <v>0</v>
      </c>
      <c r="BV52" s="107"/>
      <c r="BW52" s="92">
        <f t="shared" si="28"/>
        <v>0</v>
      </c>
      <c r="BX52" s="107"/>
      <c r="BY52" s="92" t="str">
        <f t="shared" si="29"/>
        <v/>
      </c>
      <c r="BZ52" s="107"/>
      <c r="CA52" s="92" t="str">
        <f t="shared" si="30"/>
        <v/>
      </c>
      <c r="CB52" s="107"/>
      <c r="CC52" s="92" t="str">
        <f t="shared" si="31"/>
        <v/>
      </c>
      <c r="CD52" s="107"/>
      <c r="CE52" s="92" t="str">
        <f t="shared" si="32"/>
        <v/>
      </c>
      <c r="CF52" s="107"/>
      <c r="CG52" s="92" t="str">
        <f t="shared" si="33"/>
        <v/>
      </c>
      <c r="CH52" s="107"/>
      <c r="CI52" s="92" t="str">
        <f t="shared" si="34"/>
        <v/>
      </c>
      <c r="CJ52" s="107"/>
      <c r="CK52" s="92" t="str">
        <f t="shared" si="35"/>
        <v/>
      </c>
      <c r="CL52" s="107"/>
      <c r="CM52" s="92" t="str">
        <f t="shared" si="36"/>
        <v/>
      </c>
      <c r="CN52" s="107"/>
      <c r="CO52" s="92" t="str">
        <f t="shared" si="37"/>
        <v/>
      </c>
      <c r="CP52" s="103">
        <f t="shared" si="38"/>
        <v>0</v>
      </c>
      <c r="CQ52" s="99">
        <f t="shared" si="39"/>
        <v>0</v>
      </c>
      <c r="CR52" s="99">
        <f t="shared" si="40"/>
        <v>0</v>
      </c>
      <c r="CS52" s="104">
        <f t="shared" si="45"/>
        <v>0</v>
      </c>
      <c r="CT52" s="104">
        <f>IFERROR(VLOOKUP(CS52,REGISTRATION!$P$22:$Q$32,2),"")</f>
        <v>5</v>
      </c>
      <c r="CU52" s="93" t="str">
        <f t="shared" si="42"/>
        <v>FAILED</v>
      </c>
    </row>
    <row r="53" spans="1:99">
      <c r="A53" s="41">
        <f>REGISTRATION!A54</f>
        <v>44</v>
      </c>
      <c r="B53" s="41">
        <f>REGISTRATION!B54</f>
        <v>0</v>
      </c>
      <c r="C53" s="41" t="str">
        <f>CONCATENATE(REGISTRATION!C54," ",REGISTRATION!D54," ",REGISTRATION!E54)</f>
        <v xml:space="preserve">  </v>
      </c>
      <c r="D53" s="108"/>
      <c r="E53" s="92" t="e">
        <f t="shared" si="43"/>
        <v>#DIV/0!</v>
      </c>
      <c r="F53" s="95" t="str">
        <f t="shared" si="46"/>
        <v xml:space="preserve"> </v>
      </c>
      <c r="G53" s="108"/>
      <c r="H53" s="92" t="e">
        <f t="shared" si="2"/>
        <v>#DIV/0!</v>
      </c>
      <c r="I53" s="95" t="str">
        <f t="shared" si="47"/>
        <v/>
      </c>
      <c r="J53" s="108"/>
      <c r="K53" s="92" t="str">
        <f t="shared" si="3"/>
        <v/>
      </c>
      <c r="L53" s="108"/>
      <c r="M53" s="92" t="str">
        <f t="shared" si="4"/>
        <v/>
      </c>
      <c r="N53" s="108"/>
      <c r="O53" s="92" t="str">
        <f t="shared" si="5"/>
        <v/>
      </c>
      <c r="P53" s="108"/>
      <c r="Q53" s="92" t="str">
        <f t="shared" si="6"/>
        <v/>
      </c>
      <c r="R53" s="108"/>
      <c r="S53" s="92" t="str">
        <f t="shared" si="7"/>
        <v/>
      </c>
      <c r="T53" s="108"/>
      <c r="U53" s="92" t="str">
        <f t="shared" si="8"/>
        <v/>
      </c>
      <c r="V53" s="94"/>
      <c r="W53" s="94"/>
      <c r="X53" s="94"/>
      <c r="Y53" s="94"/>
      <c r="Z53" s="94"/>
      <c r="AA53" s="94"/>
      <c r="AB53" s="94"/>
      <c r="AC53" s="94"/>
      <c r="AD53" s="94"/>
      <c r="AE53" s="94"/>
      <c r="AF53" s="94"/>
      <c r="AG53" s="94"/>
      <c r="AH53" s="94"/>
      <c r="AI53" s="94"/>
      <c r="AJ53" s="94"/>
      <c r="AK53" s="94"/>
      <c r="AL53" s="94"/>
      <c r="AM53" s="94"/>
      <c r="AN53" s="95" t="str">
        <f t="shared" si="9"/>
        <v/>
      </c>
      <c r="AO53" s="108"/>
      <c r="AP53" s="92" t="str">
        <f t="shared" si="10"/>
        <v/>
      </c>
      <c r="AQ53" s="108"/>
      <c r="AR53" s="92" t="str">
        <f t="shared" si="11"/>
        <v/>
      </c>
      <c r="AS53" s="108"/>
      <c r="AT53" s="92" t="str">
        <f t="shared" si="12"/>
        <v/>
      </c>
      <c r="AU53" s="95" t="str">
        <f t="shared" si="13"/>
        <v/>
      </c>
      <c r="AV53" s="108"/>
      <c r="AW53" s="92" t="str">
        <f t="shared" si="14"/>
        <v/>
      </c>
      <c r="AX53" s="108"/>
      <c r="AY53" s="92" t="str">
        <f t="shared" si="15"/>
        <v/>
      </c>
      <c r="AZ53" s="108"/>
      <c r="BA53" s="92" t="str">
        <f t="shared" si="16"/>
        <v/>
      </c>
      <c r="BB53" s="95" t="str">
        <f t="shared" si="17"/>
        <v/>
      </c>
      <c r="BC53" s="98">
        <f t="shared" si="18"/>
        <v>0</v>
      </c>
      <c r="BD53" s="98">
        <f t="shared" si="19"/>
        <v>0</v>
      </c>
      <c r="BE53" s="108"/>
      <c r="BF53" s="92" t="str">
        <f t="shared" si="20"/>
        <v/>
      </c>
      <c r="BG53" s="108"/>
      <c r="BH53" s="92" t="str">
        <f t="shared" si="21"/>
        <v/>
      </c>
      <c r="BI53" s="108"/>
      <c r="BJ53" s="92" t="str">
        <f t="shared" si="44"/>
        <v/>
      </c>
      <c r="BK53" s="103" t="str">
        <f t="shared" si="22"/>
        <v/>
      </c>
      <c r="BL53" s="108"/>
      <c r="BM53" s="92">
        <f t="shared" si="23"/>
        <v>0</v>
      </c>
      <c r="BN53" s="108"/>
      <c r="BO53" s="92">
        <f t="shared" si="24"/>
        <v>0</v>
      </c>
      <c r="BP53" s="108"/>
      <c r="BQ53" s="92">
        <f t="shared" si="25"/>
        <v>0</v>
      </c>
      <c r="BR53" s="108"/>
      <c r="BS53" s="92">
        <f t="shared" si="26"/>
        <v>0</v>
      </c>
      <c r="BT53" s="108"/>
      <c r="BU53" s="92">
        <f t="shared" si="27"/>
        <v>0</v>
      </c>
      <c r="BV53" s="107"/>
      <c r="BW53" s="92">
        <f t="shared" si="28"/>
        <v>0</v>
      </c>
      <c r="BX53" s="107"/>
      <c r="BY53" s="92" t="str">
        <f t="shared" si="29"/>
        <v/>
      </c>
      <c r="BZ53" s="107"/>
      <c r="CA53" s="92" t="str">
        <f t="shared" si="30"/>
        <v/>
      </c>
      <c r="CB53" s="107"/>
      <c r="CC53" s="92" t="str">
        <f t="shared" si="31"/>
        <v/>
      </c>
      <c r="CD53" s="107"/>
      <c r="CE53" s="92" t="str">
        <f t="shared" si="32"/>
        <v/>
      </c>
      <c r="CF53" s="107"/>
      <c r="CG53" s="92" t="str">
        <f t="shared" si="33"/>
        <v/>
      </c>
      <c r="CH53" s="107"/>
      <c r="CI53" s="92" t="str">
        <f t="shared" si="34"/>
        <v/>
      </c>
      <c r="CJ53" s="107"/>
      <c r="CK53" s="92" t="str">
        <f t="shared" si="35"/>
        <v/>
      </c>
      <c r="CL53" s="107"/>
      <c r="CM53" s="92" t="str">
        <f t="shared" si="36"/>
        <v/>
      </c>
      <c r="CN53" s="107"/>
      <c r="CO53" s="92" t="str">
        <f t="shared" si="37"/>
        <v/>
      </c>
      <c r="CP53" s="103">
        <f t="shared" si="38"/>
        <v>0</v>
      </c>
      <c r="CQ53" s="99">
        <f t="shared" si="39"/>
        <v>0</v>
      </c>
      <c r="CR53" s="99">
        <f t="shared" si="40"/>
        <v>0</v>
      </c>
      <c r="CS53" s="104">
        <f t="shared" si="45"/>
        <v>0</v>
      </c>
      <c r="CT53" s="104">
        <f>IFERROR(VLOOKUP(CS53,REGISTRATION!$P$22:$Q$32,2),"")</f>
        <v>5</v>
      </c>
      <c r="CU53" s="93" t="str">
        <f t="shared" si="42"/>
        <v>FAILED</v>
      </c>
    </row>
    <row r="54" spans="1:99">
      <c r="A54" s="41">
        <f>REGISTRATION!A55</f>
        <v>45</v>
      </c>
      <c r="B54" s="41">
        <f>REGISTRATION!B55</f>
        <v>0</v>
      </c>
      <c r="C54" s="41" t="str">
        <f>CONCATENATE(REGISTRATION!C55," ",REGISTRATION!D55," ",REGISTRATION!E55)</f>
        <v xml:space="preserve">  </v>
      </c>
      <c r="D54" s="108"/>
      <c r="E54" s="92" t="e">
        <f t="shared" si="43"/>
        <v>#DIV/0!</v>
      </c>
      <c r="F54" s="95" t="str">
        <f t="shared" si="46"/>
        <v xml:space="preserve"> </v>
      </c>
      <c r="G54" s="108"/>
      <c r="H54" s="92" t="e">
        <f t="shared" si="2"/>
        <v>#DIV/0!</v>
      </c>
      <c r="I54" s="95" t="str">
        <f t="shared" si="47"/>
        <v/>
      </c>
      <c r="J54" s="108"/>
      <c r="K54" s="92" t="str">
        <f t="shared" si="3"/>
        <v/>
      </c>
      <c r="L54" s="108"/>
      <c r="M54" s="92" t="str">
        <f t="shared" si="4"/>
        <v/>
      </c>
      <c r="N54" s="108"/>
      <c r="O54" s="92" t="str">
        <f t="shared" si="5"/>
        <v/>
      </c>
      <c r="P54" s="108"/>
      <c r="Q54" s="92" t="str">
        <f t="shared" si="6"/>
        <v/>
      </c>
      <c r="R54" s="108"/>
      <c r="S54" s="92" t="str">
        <f t="shared" si="7"/>
        <v/>
      </c>
      <c r="T54" s="108"/>
      <c r="U54" s="92" t="str">
        <f t="shared" si="8"/>
        <v/>
      </c>
      <c r="V54" s="94"/>
      <c r="W54" s="94"/>
      <c r="X54" s="94"/>
      <c r="Y54" s="94"/>
      <c r="Z54" s="94"/>
      <c r="AA54" s="94"/>
      <c r="AB54" s="94"/>
      <c r="AC54" s="94"/>
      <c r="AD54" s="94"/>
      <c r="AE54" s="94"/>
      <c r="AF54" s="94"/>
      <c r="AG54" s="94"/>
      <c r="AH54" s="94"/>
      <c r="AI54" s="94"/>
      <c r="AJ54" s="94"/>
      <c r="AK54" s="94"/>
      <c r="AL54" s="94"/>
      <c r="AM54" s="94"/>
      <c r="AN54" s="95" t="str">
        <f t="shared" si="9"/>
        <v/>
      </c>
      <c r="AO54" s="108"/>
      <c r="AP54" s="92" t="str">
        <f t="shared" si="10"/>
        <v/>
      </c>
      <c r="AQ54" s="108"/>
      <c r="AR54" s="92" t="str">
        <f t="shared" si="11"/>
        <v/>
      </c>
      <c r="AS54" s="108"/>
      <c r="AT54" s="92" t="str">
        <f t="shared" si="12"/>
        <v/>
      </c>
      <c r="AU54" s="95" t="str">
        <f t="shared" si="13"/>
        <v/>
      </c>
      <c r="AV54" s="108"/>
      <c r="AW54" s="92" t="str">
        <f t="shared" si="14"/>
        <v/>
      </c>
      <c r="AX54" s="108"/>
      <c r="AY54" s="92" t="str">
        <f t="shared" si="15"/>
        <v/>
      </c>
      <c r="AZ54" s="108"/>
      <c r="BA54" s="92" t="str">
        <f t="shared" si="16"/>
        <v/>
      </c>
      <c r="BB54" s="95" t="str">
        <f t="shared" si="17"/>
        <v/>
      </c>
      <c r="BC54" s="98">
        <f t="shared" si="18"/>
        <v>0</v>
      </c>
      <c r="BD54" s="98">
        <f t="shared" si="19"/>
        <v>0</v>
      </c>
      <c r="BE54" s="108"/>
      <c r="BF54" s="92" t="str">
        <f t="shared" si="20"/>
        <v/>
      </c>
      <c r="BG54" s="108"/>
      <c r="BH54" s="92" t="str">
        <f t="shared" si="21"/>
        <v/>
      </c>
      <c r="BI54" s="108"/>
      <c r="BJ54" s="92" t="str">
        <f t="shared" si="44"/>
        <v/>
      </c>
      <c r="BK54" s="103" t="str">
        <f t="shared" si="22"/>
        <v/>
      </c>
      <c r="BL54" s="108"/>
      <c r="BM54" s="92">
        <f t="shared" si="23"/>
        <v>0</v>
      </c>
      <c r="BN54" s="108"/>
      <c r="BO54" s="92">
        <f t="shared" si="24"/>
        <v>0</v>
      </c>
      <c r="BP54" s="108"/>
      <c r="BQ54" s="92">
        <f t="shared" si="25"/>
        <v>0</v>
      </c>
      <c r="BR54" s="108"/>
      <c r="BS54" s="92">
        <f t="shared" si="26"/>
        <v>0</v>
      </c>
      <c r="BT54" s="108"/>
      <c r="BU54" s="92">
        <f t="shared" si="27"/>
        <v>0</v>
      </c>
      <c r="BV54" s="107"/>
      <c r="BW54" s="92">
        <f t="shared" si="28"/>
        <v>0</v>
      </c>
      <c r="BX54" s="107"/>
      <c r="BY54" s="92" t="str">
        <f t="shared" si="29"/>
        <v/>
      </c>
      <c r="BZ54" s="107"/>
      <c r="CA54" s="92" t="str">
        <f t="shared" si="30"/>
        <v/>
      </c>
      <c r="CB54" s="107"/>
      <c r="CC54" s="92" t="str">
        <f t="shared" si="31"/>
        <v/>
      </c>
      <c r="CD54" s="107"/>
      <c r="CE54" s="92" t="str">
        <f t="shared" si="32"/>
        <v/>
      </c>
      <c r="CF54" s="107"/>
      <c r="CG54" s="92" t="str">
        <f t="shared" si="33"/>
        <v/>
      </c>
      <c r="CH54" s="107"/>
      <c r="CI54" s="92" t="str">
        <f t="shared" si="34"/>
        <v/>
      </c>
      <c r="CJ54" s="107"/>
      <c r="CK54" s="92" t="str">
        <f t="shared" si="35"/>
        <v/>
      </c>
      <c r="CL54" s="107"/>
      <c r="CM54" s="92" t="str">
        <f t="shared" si="36"/>
        <v/>
      </c>
      <c r="CN54" s="107"/>
      <c r="CO54" s="92" t="str">
        <f t="shared" si="37"/>
        <v/>
      </c>
      <c r="CP54" s="103">
        <f t="shared" si="38"/>
        <v>0</v>
      </c>
      <c r="CQ54" s="99">
        <f t="shared" si="39"/>
        <v>0</v>
      </c>
      <c r="CR54" s="99">
        <f t="shared" si="40"/>
        <v>0</v>
      </c>
      <c r="CS54" s="104">
        <f t="shared" si="45"/>
        <v>0</v>
      </c>
      <c r="CT54" s="104">
        <f>IFERROR(VLOOKUP(CS54,REGISTRATION!$P$22:$Q$32,2),"")</f>
        <v>5</v>
      </c>
      <c r="CU54" s="93" t="str">
        <f t="shared" si="42"/>
        <v>FAILED</v>
      </c>
    </row>
    <row r="55" spans="1:99">
      <c r="A55" s="41">
        <f>REGISTRATION!A56</f>
        <v>46</v>
      </c>
      <c r="B55" s="41">
        <f>REGISTRATION!B56</f>
        <v>0</v>
      </c>
      <c r="C55" s="41" t="str">
        <f>CONCATENATE(REGISTRATION!C56," ",REGISTRATION!D56," ",REGISTRATION!E56)</f>
        <v xml:space="preserve">  </v>
      </c>
      <c r="D55" s="108"/>
      <c r="E55" s="92" t="e">
        <f t="shared" si="43"/>
        <v>#DIV/0!</v>
      </c>
      <c r="F55" s="95" t="str">
        <f t="shared" si="46"/>
        <v xml:space="preserve"> </v>
      </c>
      <c r="G55" s="108"/>
      <c r="H55" s="92" t="e">
        <f t="shared" si="2"/>
        <v>#DIV/0!</v>
      </c>
      <c r="I55" s="95" t="str">
        <f t="shared" si="47"/>
        <v/>
      </c>
      <c r="J55" s="108"/>
      <c r="K55" s="92" t="str">
        <f t="shared" si="3"/>
        <v/>
      </c>
      <c r="L55" s="108"/>
      <c r="M55" s="92" t="str">
        <f t="shared" si="4"/>
        <v/>
      </c>
      <c r="N55" s="108"/>
      <c r="O55" s="92" t="str">
        <f t="shared" si="5"/>
        <v/>
      </c>
      <c r="P55" s="108"/>
      <c r="Q55" s="92" t="str">
        <f t="shared" si="6"/>
        <v/>
      </c>
      <c r="R55" s="108"/>
      <c r="S55" s="92" t="str">
        <f t="shared" si="7"/>
        <v/>
      </c>
      <c r="T55" s="108"/>
      <c r="U55" s="92" t="str">
        <f t="shared" si="8"/>
        <v/>
      </c>
      <c r="V55" s="94"/>
      <c r="W55" s="94"/>
      <c r="X55" s="94"/>
      <c r="Y55" s="94"/>
      <c r="Z55" s="94"/>
      <c r="AA55" s="94"/>
      <c r="AB55" s="94"/>
      <c r="AC55" s="94"/>
      <c r="AD55" s="94"/>
      <c r="AE55" s="94"/>
      <c r="AF55" s="94"/>
      <c r="AG55" s="94"/>
      <c r="AH55" s="94"/>
      <c r="AI55" s="94"/>
      <c r="AJ55" s="94"/>
      <c r="AK55" s="94"/>
      <c r="AL55" s="94"/>
      <c r="AM55" s="94"/>
      <c r="AN55" s="95" t="str">
        <f t="shared" si="9"/>
        <v/>
      </c>
      <c r="AO55" s="108"/>
      <c r="AP55" s="92" t="str">
        <f t="shared" si="10"/>
        <v/>
      </c>
      <c r="AQ55" s="108"/>
      <c r="AR55" s="92" t="str">
        <f t="shared" si="11"/>
        <v/>
      </c>
      <c r="AS55" s="108"/>
      <c r="AT55" s="92" t="str">
        <f t="shared" si="12"/>
        <v/>
      </c>
      <c r="AU55" s="95" t="str">
        <f t="shared" si="13"/>
        <v/>
      </c>
      <c r="AV55" s="108"/>
      <c r="AW55" s="92" t="str">
        <f t="shared" si="14"/>
        <v/>
      </c>
      <c r="AX55" s="108"/>
      <c r="AY55" s="92" t="str">
        <f t="shared" si="15"/>
        <v/>
      </c>
      <c r="AZ55" s="108"/>
      <c r="BA55" s="92" t="str">
        <f t="shared" si="16"/>
        <v/>
      </c>
      <c r="BB55" s="95" t="str">
        <f t="shared" si="17"/>
        <v/>
      </c>
      <c r="BC55" s="98">
        <f t="shared" si="18"/>
        <v>0</v>
      </c>
      <c r="BD55" s="98">
        <f t="shared" si="19"/>
        <v>0</v>
      </c>
      <c r="BE55" s="108"/>
      <c r="BF55" s="92" t="str">
        <f t="shared" si="20"/>
        <v/>
      </c>
      <c r="BG55" s="108"/>
      <c r="BH55" s="92" t="str">
        <f t="shared" si="21"/>
        <v/>
      </c>
      <c r="BI55" s="108"/>
      <c r="BJ55" s="92" t="str">
        <f t="shared" si="44"/>
        <v/>
      </c>
      <c r="BK55" s="103" t="str">
        <f t="shared" si="22"/>
        <v/>
      </c>
      <c r="BL55" s="108"/>
      <c r="BM55" s="92">
        <f t="shared" si="23"/>
        <v>0</v>
      </c>
      <c r="BN55" s="108"/>
      <c r="BO55" s="92">
        <f t="shared" si="24"/>
        <v>0</v>
      </c>
      <c r="BP55" s="108"/>
      <c r="BQ55" s="92">
        <f t="shared" si="25"/>
        <v>0</v>
      </c>
      <c r="BR55" s="108"/>
      <c r="BS55" s="92">
        <f t="shared" si="26"/>
        <v>0</v>
      </c>
      <c r="BT55" s="108"/>
      <c r="BU55" s="92">
        <f t="shared" si="27"/>
        <v>0</v>
      </c>
      <c r="BV55" s="107"/>
      <c r="BW55" s="92">
        <f t="shared" si="28"/>
        <v>0</v>
      </c>
      <c r="BX55" s="107"/>
      <c r="BY55" s="92" t="str">
        <f t="shared" si="29"/>
        <v/>
      </c>
      <c r="BZ55" s="107"/>
      <c r="CA55" s="92" t="str">
        <f t="shared" si="30"/>
        <v/>
      </c>
      <c r="CB55" s="107"/>
      <c r="CC55" s="92" t="str">
        <f t="shared" si="31"/>
        <v/>
      </c>
      <c r="CD55" s="107"/>
      <c r="CE55" s="92" t="str">
        <f t="shared" si="32"/>
        <v/>
      </c>
      <c r="CF55" s="107"/>
      <c r="CG55" s="92" t="str">
        <f t="shared" si="33"/>
        <v/>
      </c>
      <c r="CH55" s="107"/>
      <c r="CI55" s="92" t="str">
        <f t="shared" si="34"/>
        <v/>
      </c>
      <c r="CJ55" s="107"/>
      <c r="CK55" s="92" t="str">
        <f t="shared" si="35"/>
        <v/>
      </c>
      <c r="CL55" s="107"/>
      <c r="CM55" s="92" t="str">
        <f t="shared" si="36"/>
        <v/>
      </c>
      <c r="CN55" s="107"/>
      <c r="CO55" s="92" t="str">
        <f t="shared" si="37"/>
        <v/>
      </c>
      <c r="CP55" s="103">
        <f t="shared" si="38"/>
        <v>0</v>
      </c>
      <c r="CQ55" s="99">
        <f t="shared" si="39"/>
        <v>0</v>
      </c>
      <c r="CR55" s="99">
        <f t="shared" si="40"/>
        <v>0</v>
      </c>
      <c r="CS55" s="104">
        <f t="shared" si="45"/>
        <v>0</v>
      </c>
      <c r="CT55" s="104">
        <f>IFERROR(VLOOKUP(CS55,REGISTRATION!$P$22:$Q$32,2),"")</f>
        <v>5</v>
      </c>
      <c r="CU55" s="93" t="str">
        <f t="shared" si="42"/>
        <v>FAILED</v>
      </c>
    </row>
    <row r="56" spans="1:99">
      <c r="A56" s="41">
        <f>REGISTRATION!A57</f>
        <v>47</v>
      </c>
      <c r="B56" s="41">
        <f>REGISTRATION!B57</f>
        <v>0</v>
      </c>
      <c r="C56" s="41" t="str">
        <f>CONCATENATE(REGISTRATION!C57," ",REGISTRATION!D57," ",REGISTRATION!E57)</f>
        <v xml:space="preserve">  </v>
      </c>
      <c r="D56" s="108"/>
      <c r="E56" s="92" t="e">
        <f t="shared" si="43"/>
        <v>#DIV/0!</v>
      </c>
      <c r="F56" s="95" t="str">
        <f t="shared" si="46"/>
        <v xml:space="preserve"> </v>
      </c>
      <c r="G56" s="108"/>
      <c r="H56" s="92" t="e">
        <f t="shared" si="2"/>
        <v>#DIV/0!</v>
      </c>
      <c r="I56" s="95" t="str">
        <f t="shared" si="47"/>
        <v/>
      </c>
      <c r="J56" s="108"/>
      <c r="K56" s="92" t="str">
        <f t="shared" si="3"/>
        <v/>
      </c>
      <c r="L56" s="108"/>
      <c r="M56" s="92" t="str">
        <f t="shared" si="4"/>
        <v/>
      </c>
      <c r="N56" s="108"/>
      <c r="O56" s="92" t="str">
        <f t="shared" si="5"/>
        <v/>
      </c>
      <c r="P56" s="108"/>
      <c r="Q56" s="92" t="str">
        <f t="shared" si="6"/>
        <v/>
      </c>
      <c r="R56" s="108"/>
      <c r="S56" s="92" t="str">
        <f t="shared" si="7"/>
        <v/>
      </c>
      <c r="T56" s="108"/>
      <c r="U56" s="92" t="str">
        <f t="shared" si="8"/>
        <v/>
      </c>
      <c r="V56" s="94"/>
      <c r="W56" s="94"/>
      <c r="X56" s="94"/>
      <c r="Y56" s="94"/>
      <c r="Z56" s="94"/>
      <c r="AA56" s="94"/>
      <c r="AB56" s="94"/>
      <c r="AC56" s="94"/>
      <c r="AD56" s="94"/>
      <c r="AE56" s="94"/>
      <c r="AF56" s="94"/>
      <c r="AG56" s="94"/>
      <c r="AH56" s="94"/>
      <c r="AI56" s="94"/>
      <c r="AJ56" s="94"/>
      <c r="AK56" s="94"/>
      <c r="AL56" s="94"/>
      <c r="AM56" s="94"/>
      <c r="AN56" s="95" t="str">
        <f t="shared" si="9"/>
        <v/>
      </c>
      <c r="AO56" s="108"/>
      <c r="AP56" s="92" t="str">
        <f t="shared" si="10"/>
        <v/>
      </c>
      <c r="AQ56" s="108"/>
      <c r="AR56" s="92" t="str">
        <f t="shared" si="11"/>
        <v/>
      </c>
      <c r="AS56" s="108"/>
      <c r="AT56" s="92" t="str">
        <f t="shared" si="12"/>
        <v/>
      </c>
      <c r="AU56" s="95" t="str">
        <f t="shared" si="13"/>
        <v/>
      </c>
      <c r="AV56" s="108"/>
      <c r="AW56" s="92" t="str">
        <f t="shared" si="14"/>
        <v/>
      </c>
      <c r="AX56" s="108"/>
      <c r="AY56" s="92" t="str">
        <f t="shared" si="15"/>
        <v/>
      </c>
      <c r="AZ56" s="108"/>
      <c r="BA56" s="92" t="str">
        <f t="shared" si="16"/>
        <v/>
      </c>
      <c r="BB56" s="95" t="str">
        <f t="shared" si="17"/>
        <v/>
      </c>
      <c r="BC56" s="98">
        <f t="shared" si="18"/>
        <v>0</v>
      </c>
      <c r="BD56" s="98">
        <f t="shared" si="19"/>
        <v>0</v>
      </c>
      <c r="BE56" s="108"/>
      <c r="BF56" s="92" t="str">
        <f t="shared" si="20"/>
        <v/>
      </c>
      <c r="BG56" s="108"/>
      <c r="BH56" s="92" t="str">
        <f t="shared" si="21"/>
        <v/>
      </c>
      <c r="BI56" s="108"/>
      <c r="BJ56" s="92" t="str">
        <f t="shared" si="44"/>
        <v/>
      </c>
      <c r="BK56" s="103" t="str">
        <f t="shared" si="22"/>
        <v/>
      </c>
      <c r="BL56" s="108"/>
      <c r="BM56" s="92">
        <f t="shared" si="23"/>
        <v>0</v>
      </c>
      <c r="BN56" s="108"/>
      <c r="BO56" s="92">
        <f t="shared" si="24"/>
        <v>0</v>
      </c>
      <c r="BP56" s="108"/>
      <c r="BQ56" s="92">
        <f t="shared" si="25"/>
        <v>0</v>
      </c>
      <c r="BR56" s="108"/>
      <c r="BS56" s="92">
        <f t="shared" si="26"/>
        <v>0</v>
      </c>
      <c r="BT56" s="108"/>
      <c r="BU56" s="92">
        <f t="shared" si="27"/>
        <v>0</v>
      </c>
      <c r="BV56" s="107"/>
      <c r="BW56" s="92">
        <f t="shared" si="28"/>
        <v>0</v>
      </c>
      <c r="BX56" s="107"/>
      <c r="BY56" s="92" t="str">
        <f t="shared" si="29"/>
        <v/>
      </c>
      <c r="BZ56" s="107"/>
      <c r="CA56" s="92" t="str">
        <f t="shared" si="30"/>
        <v/>
      </c>
      <c r="CB56" s="107"/>
      <c r="CC56" s="92" t="str">
        <f t="shared" si="31"/>
        <v/>
      </c>
      <c r="CD56" s="107"/>
      <c r="CE56" s="92" t="str">
        <f t="shared" si="32"/>
        <v/>
      </c>
      <c r="CF56" s="107"/>
      <c r="CG56" s="92" t="str">
        <f t="shared" si="33"/>
        <v/>
      </c>
      <c r="CH56" s="107"/>
      <c r="CI56" s="92" t="str">
        <f t="shared" si="34"/>
        <v/>
      </c>
      <c r="CJ56" s="107"/>
      <c r="CK56" s="92" t="str">
        <f t="shared" si="35"/>
        <v/>
      </c>
      <c r="CL56" s="107"/>
      <c r="CM56" s="92" t="str">
        <f t="shared" si="36"/>
        <v/>
      </c>
      <c r="CN56" s="107"/>
      <c r="CO56" s="92" t="str">
        <f t="shared" si="37"/>
        <v/>
      </c>
      <c r="CP56" s="103">
        <f t="shared" si="38"/>
        <v>0</v>
      </c>
      <c r="CQ56" s="99">
        <f t="shared" si="39"/>
        <v>0</v>
      </c>
      <c r="CR56" s="99">
        <f t="shared" si="40"/>
        <v>0</v>
      </c>
      <c r="CS56" s="104">
        <f t="shared" si="45"/>
        <v>0</v>
      </c>
      <c r="CT56" s="104">
        <f>IFERROR(VLOOKUP(CS56,REGISTRATION!$P$22:$Q$32,2),"")</f>
        <v>5</v>
      </c>
      <c r="CU56" s="93" t="str">
        <f t="shared" si="42"/>
        <v>FAILED</v>
      </c>
    </row>
    <row r="57" spans="1:99">
      <c r="A57" s="41">
        <f>REGISTRATION!A58</f>
        <v>48</v>
      </c>
      <c r="B57" s="41">
        <f>REGISTRATION!B58</f>
        <v>0</v>
      </c>
      <c r="C57" s="41" t="str">
        <f>CONCATENATE(REGISTRATION!C58," ",REGISTRATION!D58," ",REGISTRATION!E58)</f>
        <v xml:space="preserve">  </v>
      </c>
      <c r="D57" s="108"/>
      <c r="E57" s="92" t="e">
        <f t="shared" si="43"/>
        <v>#DIV/0!</v>
      </c>
      <c r="F57" s="95" t="str">
        <f t="shared" si="46"/>
        <v xml:space="preserve"> </v>
      </c>
      <c r="G57" s="108"/>
      <c r="H57" s="92" t="e">
        <f t="shared" si="2"/>
        <v>#DIV/0!</v>
      </c>
      <c r="I57" s="95" t="str">
        <f t="shared" si="47"/>
        <v/>
      </c>
      <c r="J57" s="108"/>
      <c r="K57" s="92" t="str">
        <f t="shared" si="3"/>
        <v/>
      </c>
      <c r="L57" s="108"/>
      <c r="M57" s="92" t="str">
        <f t="shared" si="4"/>
        <v/>
      </c>
      <c r="N57" s="108"/>
      <c r="O57" s="92" t="str">
        <f t="shared" si="5"/>
        <v/>
      </c>
      <c r="P57" s="108"/>
      <c r="Q57" s="92" t="str">
        <f t="shared" si="6"/>
        <v/>
      </c>
      <c r="R57" s="108"/>
      <c r="S57" s="92" t="str">
        <f t="shared" si="7"/>
        <v/>
      </c>
      <c r="T57" s="108"/>
      <c r="U57" s="92" t="str">
        <f t="shared" si="8"/>
        <v/>
      </c>
      <c r="V57" s="94"/>
      <c r="W57" s="94"/>
      <c r="X57" s="94"/>
      <c r="Y57" s="94"/>
      <c r="Z57" s="94"/>
      <c r="AA57" s="94"/>
      <c r="AB57" s="94"/>
      <c r="AC57" s="94"/>
      <c r="AD57" s="94"/>
      <c r="AE57" s="94"/>
      <c r="AF57" s="94"/>
      <c r="AG57" s="94"/>
      <c r="AH57" s="94"/>
      <c r="AI57" s="94"/>
      <c r="AJ57" s="94"/>
      <c r="AK57" s="94"/>
      <c r="AL57" s="94"/>
      <c r="AM57" s="94"/>
      <c r="AN57" s="95" t="str">
        <f t="shared" si="9"/>
        <v/>
      </c>
      <c r="AO57" s="108"/>
      <c r="AP57" s="92" t="str">
        <f t="shared" si="10"/>
        <v/>
      </c>
      <c r="AQ57" s="108"/>
      <c r="AR57" s="92" t="str">
        <f t="shared" si="11"/>
        <v/>
      </c>
      <c r="AS57" s="108"/>
      <c r="AT57" s="92" t="str">
        <f t="shared" si="12"/>
        <v/>
      </c>
      <c r="AU57" s="95" t="str">
        <f t="shared" si="13"/>
        <v/>
      </c>
      <c r="AV57" s="108"/>
      <c r="AW57" s="92" t="str">
        <f t="shared" si="14"/>
        <v/>
      </c>
      <c r="AX57" s="108"/>
      <c r="AY57" s="92" t="str">
        <f t="shared" si="15"/>
        <v/>
      </c>
      <c r="AZ57" s="108"/>
      <c r="BA57" s="92" t="str">
        <f t="shared" si="16"/>
        <v/>
      </c>
      <c r="BB57" s="95" t="str">
        <f t="shared" si="17"/>
        <v/>
      </c>
      <c r="BC57" s="98">
        <f t="shared" si="18"/>
        <v>0</v>
      </c>
      <c r="BD57" s="98">
        <f t="shared" si="19"/>
        <v>0</v>
      </c>
      <c r="BE57" s="108"/>
      <c r="BF57" s="92" t="str">
        <f t="shared" si="20"/>
        <v/>
      </c>
      <c r="BG57" s="108"/>
      <c r="BH57" s="92" t="str">
        <f t="shared" si="21"/>
        <v/>
      </c>
      <c r="BI57" s="108"/>
      <c r="BJ57" s="92" t="str">
        <f t="shared" si="44"/>
        <v/>
      </c>
      <c r="BK57" s="103" t="str">
        <f t="shared" si="22"/>
        <v/>
      </c>
      <c r="BL57" s="108"/>
      <c r="BM57" s="92">
        <f t="shared" si="23"/>
        <v>0</v>
      </c>
      <c r="BN57" s="108"/>
      <c r="BO57" s="92">
        <f t="shared" si="24"/>
        <v>0</v>
      </c>
      <c r="BP57" s="108"/>
      <c r="BQ57" s="92">
        <f t="shared" si="25"/>
        <v>0</v>
      </c>
      <c r="BR57" s="108"/>
      <c r="BS57" s="92">
        <f t="shared" si="26"/>
        <v>0</v>
      </c>
      <c r="BT57" s="108"/>
      <c r="BU57" s="92">
        <f t="shared" si="27"/>
        <v>0</v>
      </c>
      <c r="BV57" s="107"/>
      <c r="BW57" s="92">
        <f t="shared" si="28"/>
        <v>0</v>
      </c>
      <c r="BX57" s="107"/>
      <c r="BY57" s="92" t="str">
        <f t="shared" si="29"/>
        <v/>
      </c>
      <c r="BZ57" s="107"/>
      <c r="CA57" s="92" t="str">
        <f t="shared" si="30"/>
        <v/>
      </c>
      <c r="CB57" s="107"/>
      <c r="CC57" s="92" t="str">
        <f t="shared" si="31"/>
        <v/>
      </c>
      <c r="CD57" s="107"/>
      <c r="CE57" s="92" t="str">
        <f t="shared" si="32"/>
        <v/>
      </c>
      <c r="CF57" s="107"/>
      <c r="CG57" s="92" t="str">
        <f t="shared" si="33"/>
        <v/>
      </c>
      <c r="CH57" s="107"/>
      <c r="CI57" s="92" t="str">
        <f t="shared" si="34"/>
        <v/>
      </c>
      <c r="CJ57" s="107"/>
      <c r="CK57" s="92" t="str">
        <f t="shared" si="35"/>
        <v/>
      </c>
      <c r="CL57" s="107"/>
      <c r="CM57" s="92" t="str">
        <f t="shared" si="36"/>
        <v/>
      </c>
      <c r="CN57" s="107"/>
      <c r="CO57" s="92" t="str">
        <f t="shared" si="37"/>
        <v/>
      </c>
      <c r="CP57" s="103">
        <f t="shared" si="38"/>
        <v>0</v>
      </c>
      <c r="CQ57" s="99">
        <f t="shared" si="39"/>
        <v>0</v>
      </c>
      <c r="CR57" s="99">
        <f t="shared" si="40"/>
        <v>0</v>
      </c>
      <c r="CS57" s="104">
        <f t="shared" si="45"/>
        <v>0</v>
      </c>
      <c r="CT57" s="104">
        <f>IFERROR(VLOOKUP(CS57,REGISTRATION!$P$22:$Q$32,2),"")</f>
        <v>5</v>
      </c>
      <c r="CU57" s="93" t="str">
        <f t="shared" si="42"/>
        <v>FAILED</v>
      </c>
    </row>
    <row r="58" spans="1:99">
      <c r="A58" s="41">
        <f>REGISTRATION!A59</f>
        <v>49</v>
      </c>
      <c r="B58" s="41">
        <f>REGISTRATION!B59</f>
        <v>0</v>
      </c>
      <c r="C58" s="41" t="str">
        <f>CONCATENATE(REGISTRATION!C59," ",REGISTRATION!D59," ",REGISTRATION!E59)</f>
        <v xml:space="preserve">  </v>
      </c>
      <c r="D58" s="108"/>
      <c r="E58" s="92" t="e">
        <f t="shared" si="43"/>
        <v>#DIV/0!</v>
      </c>
      <c r="F58" s="95" t="str">
        <f t="shared" si="46"/>
        <v xml:space="preserve"> </v>
      </c>
      <c r="G58" s="108"/>
      <c r="H58" s="92" t="e">
        <f t="shared" si="2"/>
        <v>#DIV/0!</v>
      </c>
      <c r="I58" s="95" t="str">
        <f t="shared" si="47"/>
        <v/>
      </c>
      <c r="J58" s="108"/>
      <c r="K58" s="92" t="str">
        <f t="shared" si="3"/>
        <v/>
      </c>
      <c r="L58" s="108"/>
      <c r="M58" s="92" t="str">
        <f t="shared" si="4"/>
        <v/>
      </c>
      <c r="N58" s="108"/>
      <c r="O58" s="92" t="str">
        <f t="shared" si="5"/>
        <v/>
      </c>
      <c r="P58" s="108"/>
      <c r="Q58" s="92" t="str">
        <f t="shared" si="6"/>
        <v/>
      </c>
      <c r="R58" s="108"/>
      <c r="S58" s="92" t="str">
        <f t="shared" si="7"/>
        <v/>
      </c>
      <c r="T58" s="108"/>
      <c r="U58" s="92" t="str">
        <f t="shared" si="8"/>
        <v/>
      </c>
      <c r="V58" s="94"/>
      <c r="W58" s="94"/>
      <c r="X58" s="94"/>
      <c r="Y58" s="94"/>
      <c r="Z58" s="94"/>
      <c r="AA58" s="94"/>
      <c r="AB58" s="94"/>
      <c r="AC58" s="94"/>
      <c r="AD58" s="94"/>
      <c r="AE58" s="94"/>
      <c r="AF58" s="94"/>
      <c r="AG58" s="94"/>
      <c r="AH58" s="94"/>
      <c r="AI58" s="94"/>
      <c r="AJ58" s="94"/>
      <c r="AK58" s="94"/>
      <c r="AL58" s="94"/>
      <c r="AM58" s="94"/>
      <c r="AN58" s="95" t="str">
        <f t="shared" si="9"/>
        <v/>
      </c>
      <c r="AO58" s="108"/>
      <c r="AP58" s="92" t="str">
        <f t="shared" si="10"/>
        <v/>
      </c>
      <c r="AQ58" s="108"/>
      <c r="AR58" s="92" t="str">
        <f t="shared" si="11"/>
        <v/>
      </c>
      <c r="AS58" s="108"/>
      <c r="AT58" s="92" t="str">
        <f t="shared" si="12"/>
        <v/>
      </c>
      <c r="AU58" s="95" t="str">
        <f t="shared" si="13"/>
        <v/>
      </c>
      <c r="AV58" s="108"/>
      <c r="AW58" s="92" t="str">
        <f t="shared" si="14"/>
        <v/>
      </c>
      <c r="AX58" s="108"/>
      <c r="AY58" s="92" t="str">
        <f t="shared" si="15"/>
        <v/>
      </c>
      <c r="AZ58" s="108"/>
      <c r="BA58" s="92" t="str">
        <f t="shared" si="16"/>
        <v/>
      </c>
      <c r="BB58" s="95" t="str">
        <f t="shared" si="17"/>
        <v/>
      </c>
      <c r="BC58" s="98">
        <f t="shared" si="18"/>
        <v>0</v>
      </c>
      <c r="BD58" s="98">
        <f t="shared" si="19"/>
        <v>0</v>
      </c>
      <c r="BE58" s="108"/>
      <c r="BF58" s="92" t="str">
        <f t="shared" si="20"/>
        <v/>
      </c>
      <c r="BG58" s="108"/>
      <c r="BH58" s="92" t="str">
        <f t="shared" si="21"/>
        <v/>
      </c>
      <c r="BI58" s="108"/>
      <c r="BJ58" s="92" t="str">
        <f t="shared" si="44"/>
        <v/>
      </c>
      <c r="BK58" s="103" t="str">
        <f t="shared" si="22"/>
        <v/>
      </c>
      <c r="BL58" s="108"/>
      <c r="BM58" s="92">
        <f t="shared" si="23"/>
        <v>0</v>
      </c>
      <c r="BN58" s="108"/>
      <c r="BO58" s="92">
        <f t="shared" si="24"/>
        <v>0</v>
      </c>
      <c r="BP58" s="108"/>
      <c r="BQ58" s="92">
        <f t="shared" si="25"/>
        <v>0</v>
      </c>
      <c r="BR58" s="108"/>
      <c r="BS58" s="92">
        <f t="shared" si="26"/>
        <v>0</v>
      </c>
      <c r="BT58" s="108"/>
      <c r="BU58" s="92">
        <f t="shared" si="27"/>
        <v>0</v>
      </c>
      <c r="BV58" s="107"/>
      <c r="BW58" s="92">
        <f t="shared" si="28"/>
        <v>0</v>
      </c>
      <c r="BX58" s="107"/>
      <c r="BY58" s="92" t="str">
        <f t="shared" si="29"/>
        <v/>
      </c>
      <c r="BZ58" s="107"/>
      <c r="CA58" s="92" t="str">
        <f t="shared" si="30"/>
        <v/>
      </c>
      <c r="CB58" s="107"/>
      <c r="CC58" s="92" t="str">
        <f t="shared" si="31"/>
        <v/>
      </c>
      <c r="CD58" s="107"/>
      <c r="CE58" s="92" t="str">
        <f t="shared" si="32"/>
        <v/>
      </c>
      <c r="CF58" s="107"/>
      <c r="CG58" s="92" t="str">
        <f t="shared" si="33"/>
        <v/>
      </c>
      <c r="CH58" s="107"/>
      <c r="CI58" s="92" t="str">
        <f t="shared" si="34"/>
        <v/>
      </c>
      <c r="CJ58" s="107"/>
      <c r="CK58" s="92" t="str">
        <f t="shared" si="35"/>
        <v/>
      </c>
      <c r="CL58" s="107"/>
      <c r="CM58" s="92" t="str">
        <f t="shared" si="36"/>
        <v/>
      </c>
      <c r="CN58" s="107"/>
      <c r="CO58" s="92" t="str">
        <f t="shared" si="37"/>
        <v/>
      </c>
      <c r="CP58" s="103">
        <f t="shared" si="38"/>
        <v>0</v>
      </c>
      <c r="CQ58" s="99">
        <f t="shared" si="39"/>
        <v>0</v>
      </c>
      <c r="CR58" s="99">
        <f t="shared" si="40"/>
        <v>0</v>
      </c>
      <c r="CS58" s="104">
        <f t="shared" si="45"/>
        <v>0</v>
      </c>
      <c r="CT58" s="104">
        <f>IFERROR(VLOOKUP(CS58,REGISTRATION!$P$22:$Q$32,2),"")</f>
        <v>5</v>
      </c>
      <c r="CU58" s="93" t="str">
        <f t="shared" si="42"/>
        <v>FAILED</v>
      </c>
    </row>
    <row r="59" spans="1:99">
      <c r="A59" s="41">
        <f>REGISTRATION!A60</f>
        <v>50</v>
      </c>
      <c r="B59" s="41">
        <f>REGISTRATION!B60</f>
        <v>0</v>
      </c>
      <c r="C59" s="41" t="str">
        <f>CONCATENATE(REGISTRATION!C60," ",REGISTRATION!D60," ",REGISTRATION!E60)</f>
        <v xml:space="preserve">  </v>
      </c>
      <c r="D59" s="108"/>
      <c r="E59" s="92" t="e">
        <f t="shared" si="43"/>
        <v>#DIV/0!</v>
      </c>
      <c r="F59" s="95" t="str">
        <f t="shared" si="46"/>
        <v xml:space="preserve"> </v>
      </c>
      <c r="G59" s="108"/>
      <c r="H59" s="92" t="e">
        <f t="shared" si="2"/>
        <v>#DIV/0!</v>
      </c>
      <c r="I59" s="95" t="str">
        <f t="shared" si="47"/>
        <v/>
      </c>
      <c r="J59" s="108"/>
      <c r="K59" s="92" t="str">
        <f t="shared" si="3"/>
        <v/>
      </c>
      <c r="L59" s="108"/>
      <c r="M59" s="92" t="str">
        <f t="shared" si="4"/>
        <v/>
      </c>
      <c r="N59" s="108"/>
      <c r="O59" s="92" t="str">
        <f t="shared" si="5"/>
        <v/>
      </c>
      <c r="P59" s="108"/>
      <c r="Q59" s="92" t="str">
        <f t="shared" si="6"/>
        <v/>
      </c>
      <c r="R59" s="108"/>
      <c r="S59" s="92" t="str">
        <f t="shared" si="7"/>
        <v/>
      </c>
      <c r="T59" s="108"/>
      <c r="U59" s="92" t="str">
        <f t="shared" si="8"/>
        <v/>
      </c>
      <c r="V59" s="94"/>
      <c r="W59" s="94"/>
      <c r="X59" s="94"/>
      <c r="Y59" s="94"/>
      <c r="Z59" s="94"/>
      <c r="AA59" s="94"/>
      <c r="AB59" s="94"/>
      <c r="AC59" s="94"/>
      <c r="AD59" s="94"/>
      <c r="AE59" s="94"/>
      <c r="AF59" s="94"/>
      <c r="AG59" s="94"/>
      <c r="AH59" s="94"/>
      <c r="AI59" s="94"/>
      <c r="AJ59" s="94"/>
      <c r="AK59" s="94"/>
      <c r="AL59" s="94"/>
      <c r="AM59" s="94"/>
      <c r="AN59" s="95" t="str">
        <f t="shared" si="9"/>
        <v/>
      </c>
      <c r="AO59" s="108"/>
      <c r="AP59" s="92" t="str">
        <f t="shared" si="10"/>
        <v/>
      </c>
      <c r="AQ59" s="108"/>
      <c r="AR59" s="92" t="str">
        <f t="shared" si="11"/>
        <v/>
      </c>
      <c r="AS59" s="108"/>
      <c r="AT59" s="92" t="str">
        <f t="shared" si="12"/>
        <v/>
      </c>
      <c r="AU59" s="95" t="str">
        <f t="shared" si="13"/>
        <v/>
      </c>
      <c r="AV59" s="108"/>
      <c r="AW59" s="92" t="str">
        <f t="shared" si="14"/>
        <v/>
      </c>
      <c r="AX59" s="108"/>
      <c r="AY59" s="92" t="str">
        <f t="shared" si="15"/>
        <v/>
      </c>
      <c r="AZ59" s="108"/>
      <c r="BA59" s="92" t="str">
        <f t="shared" si="16"/>
        <v/>
      </c>
      <c r="BB59" s="95" t="str">
        <f t="shared" si="17"/>
        <v/>
      </c>
      <c r="BC59" s="98">
        <f t="shared" si="18"/>
        <v>0</v>
      </c>
      <c r="BD59" s="98">
        <f t="shared" si="19"/>
        <v>0</v>
      </c>
      <c r="BE59" s="108"/>
      <c r="BF59" s="92" t="str">
        <f t="shared" si="20"/>
        <v/>
      </c>
      <c r="BG59" s="108"/>
      <c r="BH59" s="92" t="str">
        <f t="shared" si="21"/>
        <v/>
      </c>
      <c r="BI59" s="108"/>
      <c r="BJ59" s="92" t="str">
        <f t="shared" si="44"/>
        <v/>
      </c>
      <c r="BK59" s="103" t="str">
        <f t="shared" si="22"/>
        <v/>
      </c>
      <c r="BL59" s="108"/>
      <c r="BM59" s="92">
        <f t="shared" si="23"/>
        <v>0</v>
      </c>
      <c r="BN59" s="108"/>
      <c r="BO59" s="92">
        <f t="shared" si="24"/>
        <v>0</v>
      </c>
      <c r="BP59" s="108"/>
      <c r="BQ59" s="92">
        <f t="shared" si="25"/>
        <v>0</v>
      </c>
      <c r="BR59" s="108"/>
      <c r="BS59" s="92">
        <f t="shared" si="26"/>
        <v>0</v>
      </c>
      <c r="BT59" s="108"/>
      <c r="BU59" s="92">
        <f t="shared" si="27"/>
        <v>0</v>
      </c>
      <c r="BV59" s="107"/>
      <c r="BW59" s="92">
        <f t="shared" si="28"/>
        <v>0</v>
      </c>
      <c r="BX59" s="107"/>
      <c r="BY59" s="92" t="str">
        <f t="shared" si="29"/>
        <v/>
      </c>
      <c r="BZ59" s="107"/>
      <c r="CA59" s="92" t="str">
        <f t="shared" si="30"/>
        <v/>
      </c>
      <c r="CB59" s="107"/>
      <c r="CC59" s="92" t="str">
        <f t="shared" si="31"/>
        <v/>
      </c>
      <c r="CD59" s="107"/>
      <c r="CE59" s="92" t="str">
        <f t="shared" si="32"/>
        <v/>
      </c>
      <c r="CF59" s="107"/>
      <c r="CG59" s="92" t="str">
        <f t="shared" si="33"/>
        <v/>
      </c>
      <c r="CH59" s="107"/>
      <c r="CI59" s="92" t="str">
        <f t="shared" si="34"/>
        <v/>
      </c>
      <c r="CJ59" s="107"/>
      <c r="CK59" s="92" t="str">
        <f t="shared" si="35"/>
        <v/>
      </c>
      <c r="CL59" s="107"/>
      <c r="CM59" s="92" t="str">
        <f t="shared" si="36"/>
        <v/>
      </c>
      <c r="CN59" s="107"/>
      <c r="CO59" s="92" t="str">
        <f t="shared" si="37"/>
        <v/>
      </c>
      <c r="CP59" s="103">
        <f t="shared" si="38"/>
        <v>0</v>
      </c>
      <c r="CQ59" s="99">
        <f t="shared" si="39"/>
        <v>0</v>
      </c>
      <c r="CR59" s="99">
        <f t="shared" si="40"/>
        <v>0</v>
      </c>
      <c r="CS59" s="104">
        <f t="shared" si="45"/>
        <v>0</v>
      </c>
      <c r="CT59" s="104">
        <f>IFERROR(VLOOKUP(CS59,REGISTRATION!$P$22:$Q$32,2),"")</f>
        <v>5</v>
      </c>
      <c r="CU59" s="93" t="str">
        <f t="shared" si="42"/>
        <v>FAILED</v>
      </c>
    </row>
    <row r="60" spans="1:99">
      <c r="A60" s="41">
        <f>REGISTRATION!A61</f>
        <v>51</v>
      </c>
      <c r="B60" s="41">
        <f>REGISTRATION!B61</f>
        <v>0</v>
      </c>
      <c r="C60" s="41" t="str">
        <f>CONCATENATE(REGISTRATION!C61," ",REGISTRATION!D61," ",REGISTRATION!E61)</f>
        <v xml:space="preserve">  </v>
      </c>
      <c r="D60" s="108"/>
      <c r="E60" s="92" t="e">
        <f t="shared" si="43"/>
        <v>#DIV/0!</v>
      </c>
      <c r="F60" s="95" t="str">
        <f t="shared" si="46"/>
        <v xml:space="preserve"> </v>
      </c>
      <c r="G60" s="108"/>
      <c r="H60" s="92" t="e">
        <f t="shared" si="2"/>
        <v>#DIV/0!</v>
      </c>
      <c r="I60" s="95" t="str">
        <f t="shared" si="47"/>
        <v/>
      </c>
      <c r="J60" s="108"/>
      <c r="K60" s="92" t="str">
        <f t="shared" si="3"/>
        <v/>
      </c>
      <c r="L60" s="108"/>
      <c r="M60" s="92" t="str">
        <f t="shared" si="4"/>
        <v/>
      </c>
      <c r="N60" s="108"/>
      <c r="O60" s="92" t="str">
        <f t="shared" si="5"/>
        <v/>
      </c>
      <c r="P60" s="108"/>
      <c r="Q60" s="92" t="str">
        <f t="shared" si="6"/>
        <v/>
      </c>
      <c r="R60" s="108"/>
      <c r="S60" s="92" t="str">
        <f t="shared" si="7"/>
        <v/>
      </c>
      <c r="T60" s="108"/>
      <c r="U60" s="92" t="str">
        <f t="shared" si="8"/>
        <v/>
      </c>
      <c r="V60" s="94"/>
      <c r="W60" s="94"/>
      <c r="X60" s="94"/>
      <c r="Y60" s="94"/>
      <c r="Z60" s="94"/>
      <c r="AA60" s="94"/>
      <c r="AB60" s="94"/>
      <c r="AC60" s="94"/>
      <c r="AD60" s="94"/>
      <c r="AE60" s="94"/>
      <c r="AF60" s="94"/>
      <c r="AG60" s="94"/>
      <c r="AH60" s="94"/>
      <c r="AI60" s="94"/>
      <c r="AJ60" s="94"/>
      <c r="AK60" s="94"/>
      <c r="AL60" s="94"/>
      <c r="AM60" s="94"/>
      <c r="AN60" s="95" t="str">
        <f t="shared" si="9"/>
        <v/>
      </c>
      <c r="AO60" s="108"/>
      <c r="AP60" s="92" t="str">
        <f t="shared" si="10"/>
        <v/>
      </c>
      <c r="AQ60" s="108"/>
      <c r="AR60" s="92" t="str">
        <f t="shared" si="11"/>
        <v/>
      </c>
      <c r="AS60" s="108"/>
      <c r="AT60" s="92" t="str">
        <f t="shared" si="12"/>
        <v/>
      </c>
      <c r="AU60" s="95" t="str">
        <f t="shared" si="13"/>
        <v/>
      </c>
      <c r="AV60" s="108"/>
      <c r="AW60" s="92" t="str">
        <f t="shared" si="14"/>
        <v/>
      </c>
      <c r="AX60" s="108"/>
      <c r="AY60" s="92" t="str">
        <f t="shared" si="15"/>
        <v/>
      </c>
      <c r="AZ60" s="108"/>
      <c r="BA60" s="92" t="str">
        <f t="shared" si="16"/>
        <v/>
      </c>
      <c r="BB60" s="95" t="str">
        <f t="shared" si="17"/>
        <v/>
      </c>
      <c r="BC60" s="98">
        <f t="shared" si="18"/>
        <v>0</v>
      </c>
      <c r="BD60" s="98">
        <f t="shared" si="19"/>
        <v>0</v>
      </c>
      <c r="BE60" s="108"/>
      <c r="BF60" s="92" t="str">
        <f t="shared" si="20"/>
        <v/>
      </c>
      <c r="BG60" s="108"/>
      <c r="BH60" s="92" t="str">
        <f t="shared" si="21"/>
        <v/>
      </c>
      <c r="BI60" s="108"/>
      <c r="BJ60" s="92" t="str">
        <f t="shared" si="44"/>
        <v/>
      </c>
      <c r="BK60" s="103" t="str">
        <f t="shared" si="22"/>
        <v/>
      </c>
      <c r="BL60" s="108"/>
      <c r="BM60" s="92">
        <f t="shared" si="23"/>
        <v>0</v>
      </c>
      <c r="BN60" s="108"/>
      <c r="BO60" s="92">
        <f t="shared" si="24"/>
        <v>0</v>
      </c>
      <c r="BP60" s="108"/>
      <c r="BQ60" s="92">
        <f t="shared" si="25"/>
        <v>0</v>
      </c>
      <c r="BR60" s="108"/>
      <c r="BS60" s="92">
        <f t="shared" si="26"/>
        <v>0</v>
      </c>
      <c r="BT60" s="108"/>
      <c r="BU60" s="92">
        <f t="shared" si="27"/>
        <v>0</v>
      </c>
      <c r="BV60" s="107"/>
      <c r="BW60" s="92">
        <f t="shared" si="28"/>
        <v>0</v>
      </c>
      <c r="BX60" s="107"/>
      <c r="BY60" s="92" t="str">
        <f t="shared" si="29"/>
        <v/>
      </c>
      <c r="BZ60" s="107"/>
      <c r="CA60" s="92" t="str">
        <f t="shared" si="30"/>
        <v/>
      </c>
      <c r="CB60" s="107"/>
      <c r="CC60" s="92" t="str">
        <f t="shared" si="31"/>
        <v/>
      </c>
      <c r="CD60" s="107"/>
      <c r="CE60" s="92" t="str">
        <f t="shared" si="32"/>
        <v/>
      </c>
      <c r="CF60" s="107"/>
      <c r="CG60" s="92" t="str">
        <f t="shared" si="33"/>
        <v/>
      </c>
      <c r="CH60" s="107"/>
      <c r="CI60" s="92" t="str">
        <f t="shared" si="34"/>
        <v/>
      </c>
      <c r="CJ60" s="107"/>
      <c r="CK60" s="92" t="str">
        <f t="shared" si="35"/>
        <v/>
      </c>
      <c r="CL60" s="107"/>
      <c r="CM60" s="92" t="str">
        <f t="shared" si="36"/>
        <v/>
      </c>
      <c r="CN60" s="107"/>
      <c r="CO60" s="92" t="str">
        <f t="shared" si="37"/>
        <v/>
      </c>
      <c r="CP60" s="103">
        <f t="shared" si="38"/>
        <v>0</v>
      </c>
      <c r="CQ60" s="99">
        <f t="shared" si="39"/>
        <v>0</v>
      </c>
      <c r="CR60" s="99">
        <f t="shared" si="40"/>
        <v>0</v>
      </c>
      <c r="CS60" s="104">
        <f t="shared" si="45"/>
        <v>0</v>
      </c>
      <c r="CT60" s="104">
        <f>IFERROR(VLOOKUP(CS60,REGISTRATION!$P$22:$Q$32,2),"")</f>
        <v>5</v>
      </c>
      <c r="CU60" s="93" t="str">
        <f t="shared" si="42"/>
        <v>FAILED</v>
      </c>
    </row>
    <row r="61" spans="1:99">
      <c r="A61" s="41">
        <f>REGISTRATION!A62</f>
        <v>52</v>
      </c>
      <c r="B61" s="41">
        <f>REGISTRATION!B62</f>
        <v>0</v>
      </c>
      <c r="C61" s="41" t="str">
        <f>CONCATENATE(REGISTRATION!C62," ",REGISTRATION!D62," ",REGISTRATION!E62)</f>
        <v xml:space="preserve">  </v>
      </c>
      <c r="D61" s="108"/>
      <c r="E61" s="92" t="e">
        <f t="shared" si="43"/>
        <v>#DIV/0!</v>
      </c>
      <c r="F61" s="95" t="str">
        <f t="shared" si="46"/>
        <v xml:space="preserve"> </v>
      </c>
      <c r="G61" s="108"/>
      <c r="H61" s="92" t="e">
        <f t="shared" si="2"/>
        <v>#DIV/0!</v>
      </c>
      <c r="I61" s="95" t="str">
        <f t="shared" si="47"/>
        <v/>
      </c>
      <c r="J61" s="108"/>
      <c r="K61" s="92" t="str">
        <f t="shared" si="3"/>
        <v/>
      </c>
      <c r="L61" s="108"/>
      <c r="M61" s="92" t="str">
        <f t="shared" si="4"/>
        <v/>
      </c>
      <c r="N61" s="108"/>
      <c r="O61" s="92" t="str">
        <f t="shared" si="5"/>
        <v/>
      </c>
      <c r="P61" s="108"/>
      <c r="Q61" s="92" t="str">
        <f t="shared" si="6"/>
        <v/>
      </c>
      <c r="R61" s="108"/>
      <c r="S61" s="92" t="str">
        <f t="shared" si="7"/>
        <v/>
      </c>
      <c r="T61" s="108"/>
      <c r="U61" s="92" t="str">
        <f t="shared" si="8"/>
        <v/>
      </c>
      <c r="V61" s="94"/>
      <c r="W61" s="94"/>
      <c r="X61" s="94"/>
      <c r="Y61" s="94"/>
      <c r="Z61" s="94"/>
      <c r="AA61" s="94"/>
      <c r="AB61" s="94"/>
      <c r="AC61" s="94"/>
      <c r="AD61" s="94"/>
      <c r="AE61" s="94"/>
      <c r="AF61" s="94"/>
      <c r="AG61" s="94"/>
      <c r="AH61" s="94"/>
      <c r="AI61" s="94"/>
      <c r="AJ61" s="94"/>
      <c r="AK61" s="94"/>
      <c r="AL61" s="94"/>
      <c r="AM61" s="94"/>
      <c r="AN61" s="95" t="str">
        <f t="shared" si="9"/>
        <v/>
      </c>
      <c r="AO61" s="108"/>
      <c r="AP61" s="92" t="str">
        <f t="shared" si="10"/>
        <v/>
      </c>
      <c r="AQ61" s="108"/>
      <c r="AR61" s="92" t="str">
        <f t="shared" si="11"/>
        <v/>
      </c>
      <c r="AS61" s="108"/>
      <c r="AT61" s="92" t="str">
        <f t="shared" si="12"/>
        <v/>
      </c>
      <c r="AU61" s="95" t="str">
        <f t="shared" si="13"/>
        <v/>
      </c>
      <c r="AV61" s="108"/>
      <c r="AW61" s="92" t="str">
        <f t="shared" si="14"/>
        <v/>
      </c>
      <c r="AX61" s="108"/>
      <c r="AY61" s="92" t="str">
        <f t="shared" si="15"/>
        <v/>
      </c>
      <c r="AZ61" s="108"/>
      <c r="BA61" s="92" t="str">
        <f t="shared" si="16"/>
        <v/>
      </c>
      <c r="BB61" s="95" t="str">
        <f t="shared" si="17"/>
        <v/>
      </c>
      <c r="BC61" s="98">
        <f t="shared" si="18"/>
        <v>0</v>
      </c>
      <c r="BD61" s="98">
        <f t="shared" si="19"/>
        <v>0</v>
      </c>
      <c r="BE61" s="108"/>
      <c r="BF61" s="92" t="str">
        <f t="shared" si="20"/>
        <v/>
      </c>
      <c r="BG61" s="108"/>
      <c r="BH61" s="92" t="str">
        <f t="shared" si="21"/>
        <v/>
      </c>
      <c r="BI61" s="108"/>
      <c r="BJ61" s="92" t="str">
        <f t="shared" si="44"/>
        <v/>
      </c>
      <c r="BK61" s="103" t="str">
        <f t="shared" si="22"/>
        <v/>
      </c>
      <c r="BL61" s="108"/>
      <c r="BM61" s="92">
        <f t="shared" si="23"/>
        <v>0</v>
      </c>
      <c r="BN61" s="108"/>
      <c r="BO61" s="92">
        <f t="shared" si="24"/>
        <v>0</v>
      </c>
      <c r="BP61" s="108"/>
      <c r="BQ61" s="92">
        <f t="shared" si="25"/>
        <v>0</v>
      </c>
      <c r="BR61" s="108"/>
      <c r="BS61" s="92">
        <f t="shared" si="26"/>
        <v>0</v>
      </c>
      <c r="BT61" s="108"/>
      <c r="BU61" s="92">
        <f t="shared" si="27"/>
        <v>0</v>
      </c>
      <c r="BV61" s="107"/>
      <c r="BW61" s="92">
        <f t="shared" si="28"/>
        <v>0</v>
      </c>
      <c r="BX61" s="107"/>
      <c r="BY61" s="92" t="str">
        <f t="shared" si="29"/>
        <v/>
      </c>
      <c r="BZ61" s="107"/>
      <c r="CA61" s="92" t="str">
        <f t="shared" si="30"/>
        <v/>
      </c>
      <c r="CB61" s="107"/>
      <c r="CC61" s="92" t="str">
        <f t="shared" si="31"/>
        <v/>
      </c>
      <c r="CD61" s="107"/>
      <c r="CE61" s="92" t="str">
        <f t="shared" si="32"/>
        <v/>
      </c>
      <c r="CF61" s="107"/>
      <c r="CG61" s="92" t="str">
        <f t="shared" si="33"/>
        <v/>
      </c>
      <c r="CH61" s="107"/>
      <c r="CI61" s="92" t="str">
        <f t="shared" si="34"/>
        <v/>
      </c>
      <c r="CJ61" s="107"/>
      <c r="CK61" s="92" t="str">
        <f t="shared" si="35"/>
        <v/>
      </c>
      <c r="CL61" s="107"/>
      <c r="CM61" s="92" t="str">
        <f t="shared" si="36"/>
        <v/>
      </c>
      <c r="CN61" s="107"/>
      <c r="CO61" s="92" t="str">
        <f t="shared" si="37"/>
        <v/>
      </c>
      <c r="CP61" s="103">
        <f t="shared" si="38"/>
        <v>0</v>
      </c>
      <c r="CQ61" s="99">
        <f t="shared" si="39"/>
        <v>0</v>
      </c>
      <c r="CR61" s="99">
        <f t="shared" si="40"/>
        <v>0</v>
      </c>
      <c r="CS61" s="104">
        <f t="shared" si="45"/>
        <v>0</v>
      </c>
      <c r="CT61" s="104">
        <f>IFERROR(VLOOKUP(CS61,REGISTRATION!$P$22:$Q$32,2),"")</f>
        <v>5</v>
      </c>
      <c r="CU61" s="93" t="str">
        <f t="shared" si="42"/>
        <v>FAILED</v>
      </c>
    </row>
    <row r="62" spans="1:99">
      <c r="A62" s="41">
        <f>REGISTRATION!A63</f>
        <v>53</v>
      </c>
      <c r="B62" s="41">
        <f>REGISTRATION!B63</f>
        <v>0</v>
      </c>
      <c r="C62" s="41" t="str">
        <f>CONCATENATE(REGISTRATION!C63," ",REGISTRATION!D63," ",REGISTRATION!E63)</f>
        <v xml:space="preserve">  </v>
      </c>
      <c r="D62" s="108"/>
      <c r="E62" s="92" t="e">
        <f t="shared" si="43"/>
        <v>#DIV/0!</v>
      </c>
      <c r="F62" s="95" t="str">
        <f t="shared" si="46"/>
        <v xml:space="preserve"> </v>
      </c>
      <c r="G62" s="108"/>
      <c r="H62" s="92" t="e">
        <f t="shared" si="2"/>
        <v>#DIV/0!</v>
      </c>
      <c r="I62" s="95" t="str">
        <f t="shared" si="47"/>
        <v/>
      </c>
      <c r="J62" s="108"/>
      <c r="K62" s="92" t="str">
        <f t="shared" si="3"/>
        <v/>
      </c>
      <c r="L62" s="108"/>
      <c r="M62" s="92" t="str">
        <f t="shared" si="4"/>
        <v/>
      </c>
      <c r="N62" s="108"/>
      <c r="O62" s="92" t="str">
        <f t="shared" si="5"/>
        <v/>
      </c>
      <c r="P62" s="108"/>
      <c r="Q62" s="92" t="str">
        <f t="shared" si="6"/>
        <v/>
      </c>
      <c r="R62" s="108"/>
      <c r="S62" s="92" t="str">
        <f t="shared" si="7"/>
        <v/>
      </c>
      <c r="T62" s="108"/>
      <c r="U62" s="92" t="str">
        <f t="shared" si="8"/>
        <v/>
      </c>
      <c r="V62" s="94"/>
      <c r="W62" s="94"/>
      <c r="X62" s="94"/>
      <c r="Y62" s="94"/>
      <c r="Z62" s="94"/>
      <c r="AA62" s="94"/>
      <c r="AB62" s="94"/>
      <c r="AC62" s="94"/>
      <c r="AD62" s="94"/>
      <c r="AE62" s="94"/>
      <c r="AF62" s="94"/>
      <c r="AG62" s="94"/>
      <c r="AH62" s="94"/>
      <c r="AI62" s="94"/>
      <c r="AJ62" s="94"/>
      <c r="AK62" s="94"/>
      <c r="AL62" s="94"/>
      <c r="AM62" s="94"/>
      <c r="AN62" s="95" t="str">
        <f t="shared" si="9"/>
        <v/>
      </c>
      <c r="AO62" s="108"/>
      <c r="AP62" s="92" t="str">
        <f t="shared" si="10"/>
        <v/>
      </c>
      <c r="AQ62" s="108"/>
      <c r="AR62" s="92" t="str">
        <f t="shared" si="11"/>
        <v/>
      </c>
      <c r="AS62" s="108"/>
      <c r="AT62" s="92" t="str">
        <f t="shared" si="12"/>
        <v/>
      </c>
      <c r="AU62" s="95" t="str">
        <f t="shared" si="13"/>
        <v/>
      </c>
      <c r="AV62" s="108"/>
      <c r="AW62" s="92" t="str">
        <f t="shared" si="14"/>
        <v/>
      </c>
      <c r="AX62" s="108"/>
      <c r="AY62" s="92" t="str">
        <f t="shared" si="15"/>
        <v/>
      </c>
      <c r="AZ62" s="108"/>
      <c r="BA62" s="92" t="str">
        <f t="shared" si="16"/>
        <v/>
      </c>
      <c r="BB62" s="95" t="str">
        <f t="shared" si="17"/>
        <v/>
      </c>
      <c r="BC62" s="98">
        <f t="shared" si="18"/>
        <v>0</v>
      </c>
      <c r="BD62" s="98">
        <f t="shared" si="19"/>
        <v>0</v>
      </c>
      <c r="BE62" s="108"/>
      <c r="BF62" s="92" t="str">
        <f t="shared" si="20"/>
        <v/>
      </c>
      <c r="BG62" s="108"/>
      <c r="BH62" s="92" t="str">
        <f t="shared" si="21"/>
        <v/>
      </c>
      <c r="BI62" s="108"/>
      <c r="BJ62" s="92" t="str">
        <f t="shared" si="44"/>
        <v/>
      </c>
      <c r="BK62" s="103" t="str">
        <f t="shared" si="22"/>
        <v/>
      </c>
      <c r="BL62" s="108"/>
      <c r="BM62" s="92">
        <f t="shared" si="23"/>
        <v>0</v>
      </c>
      <c r="BN62" s="108"/>
      <c r="BO62" s="92">
        <f t="shared" si="24"/>
        <v>0</v>
      </c>
      <c r="BP62" s="108"/>
      <c r="BQ62" s="92">
        <f t="shared" si="25"/>
        <v>0</v>
      </c>
      <c r="BR62" s="108"/>
      <c r="BS62" s="92">
        <f t="shared" si="26"/>
        <v>0</v>
      </c>
      <c r="BT62" s="108"/>
      <c r="BU62" s="92">
        <f t="shared" si="27"/>
        <v>0</v>
      </c>
      <c r="BV62" s="107"/>
      <c r="BW62" s="92">
        <f t="shared" si="28"/>
        <v>0</v>
      </c>
      <c r="BX62" s="107"/>
      <c r="BY62" s="92" t="str">
        <f t="shared" si="29"/>
        <v/>
      </c>
      <c r="BZ62" s="107"/>
      <c r="CA62" s="92" t="str">
        <f t="shared" si="30"/>
        <v/>
      </c>
      <c r="CB62" s="107"/>
      <c r="CC62" s="92" t="str">
        <f t="shared" si="31"/>
        <v/>
      </c>
      <c r="CD62" s="107"/>
      <c r="CE62" s="92" t="str">
        <f t="shared" si="32"/>
        <v/>
      </c>
      <c r="CF62" s="107"/>
      <c r="CG62" s="92" t="str">
        <f t="shared" si="33"/>
        <v/>
      </c>
      <c r="CH62" s="107"/>
      <c r="CI62" s="92" t="str">
        <f t="shared" si="34"/>
        <v/>
      </c>
      <c r="CJ62" s="107"/>
      <c r="CK62" s="92" t="str">
        <f t="shared" si="35"/>
        <v/>
      </c>
      <c r="CL62" s="107"/>
      <c r="CM62" s="92" t="str">
        <f t="shared" si="36"/>
        <v/>
      </c>
      <c r="CN62" s="107"/>
      <c r="CO62" s="92" t="str">
        <f t="shared" si="37"/>
        <v/>
      </c>
      <c r="CP62" s="103">
        <f t="shared" si="38"/>
        <v>0</v>
      </c>
      <c r="CQ62" s="99">
        <f t="shared" si="39"/>
        <v>0</v>
      </c>
      <c r="CR62" s="99">
        <f t="shared" si="40"/>
        <v>0</v>
      </c>
      <c r="CS62" s="104">
        <f t="shared" si="45"/>
        <v>0</v>
      </c>
      <c r="CT62" s="104">
        <f>IFERROR(VLOOKUP(CS62,REGISTRATION!$P$22:$Q$32,2),"")</f>
        <v>5</v>
      </c>
      <c r="CU62" s="93" t="str">
        <f t="shared" si="42"/>
        <v>FAILED</v>
      </c>
    </row>
    <row r="63" spans="1:99">
      <c r="A63" s="41">
        <f>REGISTRATION!A64</f>
        <v>54</v>
      </c>
      <c r="B63" s="41">
        <f>REGISTRATION!B64</f>
        <v>0</v>
      </c>
      <c r="C63" s="41" t="str">
        <f>CONCATENATE(REGISTRATION!C64," ",REGISTRATION!D64," ",REGISTRATION!E64)</f>
        <v xml:space="preserve">  </v>
      </c>
      <c r="D63" s="108"/>
      <c r="E63" s="92" t="e">
        <f t="shared" si="43"/>
        <v>#DIV/0!</v>
      </c>
      <c r="F63" s="95" t="str">
        <f t="shared" si="46"/>
        <v xml:space="preserve"> </v>
      </c>
      <c r="G63" s="108"/>
      <c r="H63" s="92" t="e">
        <f t="shared" si="2"/>
        <v>#DIV/0!</v>
      </c>
      <c r="I63" s="95" t="str">
        <f t="shared" si="47"/>
        <v/>
      </c>
      <c r="J63" s="108"/>
      <c r="K63" s="92" t="str">
        <f t="shared" si="3"/>
        <v/>
      </c>
      <c r="L63" s="108"/>
      <c r="M63" s="92" t="str">
        <f t="shared" si="4"/>
        <v/>
      </c>
      <c r="N63" s="108"/>
      <c r="O63" s="92" t="str">
        <f t="shared" si="5"/>
        <v/>
      </c>
      <c r="P63" s="108"/>
      <c r="Q63" s="92" t="str">
        <f t="shared" si="6"/>
        <v/>
      </c>
      <c r="R63" s="108"/>
      <c r="S63" s="92" t="str">
        <f t="shared" si="7"/>
        <v/>
      </c>
      <c r="T63" s="108"/>
      <c r="U63" s="92" t="str">
        <f t="shared" si="8"/>
        <v/>
      </c>
      <c r="V63" s="94"/>
      <c r="W63" s="94"/>
      <c r="X63" s="94"/>
      <c r="Y63" s="94"/>
      <c r="Z63" s="94"/>
      <c r="AA63" s="94"/>
      <c r="AB63" s="94"/>
      <c r="AC63" s="94"/>
      <c r="AD63" s="94"/>
      <c r="AE63" s="94"/>
      <c r="AF63" s="94"/>
      <c r="AG63" s="94"/>
      <c r="AH63" s="94"/>
      <c r="AI63" s="94"/>
      <c r="AJ63" s="94"/>
      <c r="AK63" s="94"/>
      <c r="AL63" s="94"/>
      <c r="AM63" s="94"/>
      <c r="AN63" s="95" t="str">
        <f t="shared" si="9"/>
        <v/>
      </c>
      <c r="AO63" s="108"/>
      <c r="AP63" s="92" t="str">
        <f t="shared" si="10"/>
        <v/>
      </c>
      <c r="AQ63" s="108"/>
      <c r="AR63" s="92" t="str">
        <f t="shared" si="11"/>
        <v/>
      </c>
      <c r="AS63" s="108"/>
      <c r="AT63" s="92" t="str">
        <f t="shared" si="12"/>
        <v/>
      </c>
      <c r="AU63" s="95" t="str">
        <f t="shared" si="13"/>
        <v/>
      </c>
      <c r="AV63" s="108"/>
      <c r="AW63" s="92" t="str">
        <f t="shared" si="14"/>
        <v/>
      </c>
      <c r="AX63" s="108"/>
      <c r="AY63" s="92" t="str">
        <f t="shared" si="15"/>
        <v/>
      </c>
      <c r="AZ63" s="108"/>
      <c r="BA63" s="92" t="str">
        <f t="shared" si="16"/>
        <v/>
      </c>
      <c r="BB63" s="95" t="str">
        <f t="shared" si="17"/>
        <v/>
      </c>
      <c r="BC63" s="98">
        <f t="shared" si="18"/>
        <v>0</v>
      </c>
      <c r="BD63" s="98">
        <f t="shared" si="19"/>
        <v>0</v>
      </c>
      <c r="BE63" s="108"/>
      <c r="BF63" s="92" t="str">
        <f t="shared" si="20"/>
        <v/>
      </c>
      <c r="BG63" s="108"/>
      <c r="BH63" s="92" t="str">
        <f t="shared" si="21"/>
        <v/>
      </c>
      <c r="BI63" s="108"/>
      <c r="BJ63" s="92" t="str">
        <f t="shared" si="44"/>
        <v/>
      </c>
      <c r="BK63" s="103" t="str">
        <f t="shared" si="22"/>
        <v/>
      </c>
      <c r="BL63" s="108"/>
      <c r="BM63" s="92">
        <f t="shared" si="23"/>
        <v>0</v>
      </c>
      <c r="BN63" s="108"/>
      <c r="BO63" s="92">
        <f t="shared" si="24"/>
        <v>0</v>
      </c>
      <c r="BP63" s="108"/>
      <c r="BQ63" s="92">
        <f t="shared" si="25"/>
        <v>0</v>
      </c>
      <c r="BR63" s="108"/>
      <c r="BS63" s="92">
        <f t="shared" si="26"/>
        <v>0</v>
      </c>
      <c r="BT63" s="108"/>
      <c r="BU63" s="92">
        <f t="shared" si="27"/>
        <v>0</v>
      </c>
      <c r="BV63" s="107"/>
      <c r="BW63" s="92">
        <f t="shared" si="28"/>
        <v>0</v>
      </c>
      <c r="BX63" s="107"/>
      <c r="BY63" s="92" t="str">
        <f t="shared" si="29"/>
        <v/>
      </c>
      <c r="BZ63" s="107"/>
      <c r="CA63" s="92" t="str">
        <f t="shared" si="30"/>
        <v/>
      </c>
      <c r="CB63" s="107"/>
      <c r="CC63" s="92" t="str">
        <f t="shared" si="31"/>
        <v/>
      </c>
      <c r="CD63" s="107"/>
      <c r="CE63" s="92" t="str">
        <f t="shared" si="32"/>
        <v/>
      </c>
      <c r="CF63" s="107"/>
      <c r="CG63" s="92" t="str">
        <f t="shared" si="33"/>
        <v/>
      </c>
      <c r="CH63" s="107"/>
      <c r="CI63" s="92" t="str">
        <f t="shared" si="34"/>
        <v/>
      </c>
      <c r="CJ63" s="107"/>
      <c r="CK63" s="92" t="str">
        <f t="shared" si="35"/>
        <v/>
      </c>
      <c r="CL63" s="107"/>
      <c r="CM63" s="92" t="str">
        <f t="shared" si="36"/>
        <v/>
      </c>
      <c r="CN63" s="107"/>
      <c r="CO63" s="92" t="str">
        <f t="shared" si="37"/>
        <v/>
      </c>
      <c r="CP63" s="103">
        <f t="shared" si="38"/>
        <v>0</v>
      </c>
      <c r="CQ63" s="99">
        <f t="shared" si="39"/>
        <v>0</v>
      </c>
      <c r="CR63" s="99">
        <f t="shared" si="40"/>
        <v>0</v>
      </c>
      <c r="CS63" s="104">
        <f t="shared" si="45"/>
        <v>0</v>
      </c>
      <c r="CT63" s="104">
        <f>IFERROR(VLOOKUP(CS63,REGISTRATION!$P$22:$Q$32,2),"")</f>
        <v>5</v>
      </c>
      <c r="CU63" s="93" t="str">
        <f t="shared" si="42"/>
        <v>FAILED</v>
      </c>
    </row>
    <row r="64" spans="1:99">
      <c r="A64" s="41">
        <f>REGISTRATION!A65</f>
        <v>55</v>
      </c>
      <c r="B64" s="41">
        <f>REGISTRATION!B65</f>
        <v>0</v>
      </c>
      <c r="C64" s="41" t="str">
        <f>CONCATENATE(REGISTRATION!C65," ",REGISTRATION!D65," ",REGISTRATION!E65)</f>
        <v xml:space="preserve">  </v>
      </c>
      <c r="D64" s="108"/>
      <c r="E64" s="92" t="e">
        <f t="shared" si="43"/>
        <v>#DIV/0!</v>
      </c>
      <c r="F64" s="95" t="str">
        <f t="shared" si="46"/>
        <v xml:space="preserve"> </v>
      </c>
      <c r="G64" s="108"/>
      <c r="H64" s="92" t="e">
        <f t="shared" si="2"/>
        <v>#DIV/0!</v>
      </c>
      <c r="I64" s="95" t="str">
        <f t="shared" si="47"/>
        <v/>
      </c>
      <c r="J64" s="108"/>
      <c r="K64" s="92" t="str">
        <f t="shared" si="3"/>
        <v/>
      </c>
      <c r="L64" s="108"/>
      <c r="M64" s="92" t="str">
        <f t="shared" si="4"/>
        <v/>
      </c>
      <c r="N64" s="108"/>
      <c r="O64" s="92" t="str">
        <f t="shared" si="5"/>
        <v/>
      </c>
      <c r="P64" s="108"/>
      <c r="Q64" s="92" t="str">
        <f t="shared" si="6"/>
        <v/>
      </c>
      <c r="R64" s="108"/>
      <c r="S64" s="92" t="str">
        <f t="shared" si="7"/>
        <v/>
      </c>
      <c r="T64" s="108"/>
      <c r="U64" s="92" t="str">
        <f t="shared" si="8"/>
        <v/>
      </c>
      <c r="V64" s="94"/>
      <c r="W64" s="94"/>
      <c r="X64" s="94"/>
      <c r="Y64" s="94"/>
      <c r="Z64" s="94"/>
      <c r="AA64" s="94"/>
      <c r="AB64" s="94"/>
      <c r="AC64" s="94"/>
      <c r="AD64" s="94"/>
      <c r="AE64" s="94"/>
      <c r="AF64" s="94"/>
      <c r="AG64" s="94"/>
      <c r="AH64" s="94"/>
      <c r="AI64" s="94"/>
      <c r="AJ64" s="94"/>
      <c r="AK64" s="94"/>
      <c r="AL64" s="94"/>
      <c r="AM64" s="94"/>
      <c r="AN64" s="95" t="str">
        <f t="shared" si="9"/>
        <v/>
      </c>
      <c r="AO64" s="108"/>
      <c r="AP64" s="92" t="str">
        <f t="shared" si="10"/>
        <v/>
      </c>
      <c r="AQ64" s="108"/>
      <c r="AR64" s="92" t="str">
        <f t="shared" si="11"/>
        <v/>
      </c>
      <c r="AS64" s="108"/>
      <c r="AT64" s="92" t="str">
        <f t="shared" si="12"/>
        <v/>
      </c>
      <c r="AU64" s="95" t="str">
        <f t="shared" si="13"/>
        <v/>
      </c>
      <c r="AV64" s="108"/>
      <c r="AW64" s="92" t="str">
        <f t="shared" si="14"/>
        <v/>
      </c>
      <c r="AX64" s="108"/>
      <c r="AY64" s="92" t="str">
        <f t="shared" si="15"/>
        <v/>
      </c>
      <c r="AZ64" s="108"/>
      <c r="BA64" s="92" t="str">
        <f t="shared" si="16"/>
        <v/>
      </c>
      <c r="BB64" s="95" t="str">
        <f t="shared" si="17"/>
        <v/>
      </c>
      <c r="BC64" s="98">
        <f t="shared" si="18"/>
        <v>0</v>
      </c>
      <c r="BD64" s="98">
        <f t="shared" si="19"/>
        <v>0</v>
      </c>
      <c r="BE64" s="108"/>
      <c r="BF64" s="92" t="str">
        <f t="shared" si="20"/>
        <v/>
      </c>
      <c r="BG64" s="108"/>
      <c r="BH64" s="92" t="str">
        <f t="shared" si="21"/>
        <v/>
      </c>
      <c r="BI64" s="108"/>
      <c r="BJ64" s="92" t="str">
        <f t="shared" si="44"/>
        <v/>
      </c>
      <c r="BK64" s="103" t="str">
        <f t="shared" si="22"/>
        <v/>
      </c>
      <c r="BL64" s="108"/>
      <c r="BM64" s="92">
        <f t="shared" si="23"/>
        <v>0</v>
      </c>
      <c r="BN64" s="108"/>
      <c r="BO64" s="92">
        <f t="shared" si="24"/>
        <v>0</v>
      </c>
      <c r="BP64" s="108"/>
      <c r="BQ64" s="92">
        <f t="shared" si="25"/>
        <v>0</v>
      </c>
      <c r="BR64" s="108"/>
      <c r="BS64" s="92">
        <f t="shared" si="26"/>
        <v>0</v>
      </c>
      <c r="BT64" s="108"/>
      <c r="BU64" s="92">
        <f t="shared" si="27"/>
        <v>0</v>
      </c>
      <c r="BV64" s="107"/>
      <c r="BW64" s="92">
        <f t="shared" si="28"/>
        <v>0</v>
      </c>
      <c r="BX64" s="107"/>
      <c r="BY64" s="92" t="str">
        <f t="shared" si="29"/>
        <v/>
      </c>
      <c r="BZ64" s="107"/>
      <c r="CA64" s="92" t="str">
        <f t="shared" si="30"/>
        <v/>
      </c>
      <c r="CB64" s="107"/>
      <c r="CC64" s="92" t="str">
        <f t="shared" si="31"/>
        <v/>
      </c>
      <c r="CD64" s="107"/>
      <c r="CE64" s="92" t="str">
        <f t="shared" si="32"/>
        <v/>
      </c>
      <c r="CF64" s="107"/>
      <c r="CG64" s="92" t="str">
        <f t="shared" si="33"/>
        <v/>
      </c>
      <c r="CH64" s="107"/>
      <c r="CI64" s="92" t="str">
        <f t="shared" si="34"/>
        <v/>
      </c>
      <c r="CJ64" s="107"/>
      <c r="CK64" s="92" t="str">
        <f t="shared" si="35"/>
        <v/>
      </c>
      <c r="CL64" s="107"/>
      <c r="CM64" s="92" t="str">
        <f t="shared" si="36"/>
        <v/>
      </c>
      <c r="CN64" s="107"/>
      <c r="CO64" s="92" t="str">
        <f t="shared" si="37"/>
        <v/>
      </c>
      <c r="CP64" s="103">
        <f t="shared" si="38"/>
        <v>0</v>
      </c>
      <c r="CQ64" s="99">
        <f t="shared" si="39"/>
        <v>0</v>
      </c>
      <c r="CR64" s="99">
        <f t="shared" si="40"/>
        <v>0</v>
      </c>
      <c r="CS64" s="104">
        <f t="shared" si="45"/>
        <v>0</v>
      </c>
      <c r="CT64" s="104">
        <f>IFERROR(VLOOKUP(CS64,REGISTRATION!$P$22:$Q$32,2),"")</f>
        <v>5</v>
      </c>
      <c r="CU64" s="93" t="str">
        <f t="shared" si="42"/>
        <v>FAILED</v>
      </c>
    </row>
    <row r="65" spans="1:99">
      <c r="A65" s="41">
        <f>REGISTRATION!A66</f>
        <v>56</v>
      </c>
      <c r="B65" s="41">
        <f>REGISTRATION!B66</f>
        <v>0</v>
      </c>
      <c r="C65" s="41" t="str">
        <f>CONCATENATE(REGISTRATION!C66," ",REGISTRATION!D66," ",REGISTRATION!E66)</f>
        <v xml:space="preserve">  </v>
      </c>
      <c r="D65" s="108"/>
      <c r="E65" s="92" t="e">
        <f t="shared" si="43"/>
        <v>#DIV/0!</v>
      </c>
      <c r="F65" s="95" t="str">
        <f t="shared" si="46"/>
        <v xml:space="preserve"> </v>
      </c>
      <c r="G65" s="108"/>
      <c r="H65" s="92" t="e">
        <f t="shared" si="2"/>
        <v>#DIV/0!</v>
      </c>
      <c r="I65" s="95" t="str">
        <f t="shared" si="47"/>
        <v/>
      </c>
      <c r="J65" s="108"/>
      <c r="K65" s="92" t="str">
        <f t="shared" si="3"/>
        <v/>
      </c>
      <c r="L65" s="108"/>
      <c r="M65" s="92" t="str">
        <f t="shared" si="4"/>
        <v/>
      </c>
      <c r="N65" s="108"/>
      <c r="O65" s="92" t="str">
        <f t="shared" si="5"/>
        <v/>
      </c>
      <c r="P65" s="108"/>
      <c r="Q65" s="92" t="str">
        <f t="shared" si="6"/>
        <v/>
      </c>
      <c r="R65" s="108"/>
      <c r="S65" s="92" t="str">
        <f t="shared" si="7"/>
        <v/>
      </c>
      <c r="T65" s="108"/>
      <c r="U65" s="92" t="str">
        <f t="shared" si="8"/>
        <v/>
      </c>
      <c r="V65" s="94"/>
      <c r="W65" s="94"/>
      <c r="X65" s="94"/>
      <c r="Y65" s="94"/>
      <c r="Z65" s="94"/>
      <c r="AA65" s="94"/>
      <c r="AB65" s="94"/>
      <c r="AC65" s="94"/>
      <c r="AD65" s="94"/>
      <c r="AE65" s="94"/>
      <c r="AF65" s="94"/>
      <c r="AG65" s="94"/>
      <c r="AH65" s="94"/>
      <c r="AI65" s="94"/>
      <c r="AJ65" s="94"/>
      <c r="AK65" s="94"/>
      <c r="AL65" s="94"/>
      <c r="AM65" s="94"/>
      <c r="AN65" s="95" t="str">
        <f t="shared" si="9"/>
        <v/>
      </c>
      <c r="AO65" s="108"/>
      <c r="AP65" s="92" t="str">
        <f t="shared" si="10"/>
        <v/>
      </c>
      <c r="AQ65" s="108"/>
      <c r="AR65" s="92" t="str">
        <f t="shared" si="11"/>
        <v/>
      </c>
      <c r="AS65" s="108"/>
      <c r="AT65" s="92" t="str">
        <f t="shared" si="12"/>
        <v/>
      </c>
      <c r="AU65" s="95" t="str">
        <f t="shared" si="13"/>
        <v/>
      </c>
      <c r="AV65" s="108"/>
      <c r="AW65" s="92" t="str">
        <f t="shared" si="14"/>
        <v/>
      </c>
      <c r="AX65" s="108"/>
      <c r="AY65" s="92" t="str">
        <f t="shared" si="15"/>
        <v/>
      </c>
      <c r="AZ65" s="108"/>
      <c r="BA65" s="92" t="str">
        <f t="shared" si="16"/>
        <v/>
      </c>
      <c r="BB65" s="95" t="str">
        <f t="shared" si="17"/>
        <v/>
      </c>
      <c r="BC65" s="98">
        <f t="shared" si="18"/>
        <v>0</v>
      </c>
      <c r="BD65" s="98">
        <f t="shared" si="19"/>
        <v>0</v>
      </c>
      <c r="BE65" s="108"/>
      <c r="BF65" s="92" t="str">
        <f t="shared" si="20"/>
        <v/>
      </c>
      <c r="BG65" s="108"/>
      <c r="BH65" s="92" t="str">
        <f t="shared" si="21"/>
        <v/>
      </c>
      <c r="BI65" s="108"/>
      <c r="BJ65" s="92" t="str">
        <f t="shared" si="44"/>
        <v/>
      </c>
      <c r="BK65" s="103" t="str">
        <f t="shared" si="22"/>
        <v/>
      </c>
      <c r="BL65" s="108"/>
      <c r="BM65" s="92">
        <f t="shared" si="23"/>
        <v>0</v>
      </c>
      <c r="BN65" s="108"/>
      <c r="BO65" s="92">
        <f t="shared" si="24"/>
        <v>0</v>
      </c>
      <c r="BP65" s="108"/>
      <c r="BQ65" s="92">
        <f t="shared" si="25"/>
        <v>0</v>
      </c>
      <c r="BR65" s="108"/>
      <c r="BS65" s="92">
        <f t="shared" si="26"/>
        <v>0</v>
      </c>
      <c r="BT65" s="108"/>
      <c r="BU65" s="92">
        <f t="shared" si="27"/>
        <v>0</v>
      </c>
      <c r="BV65" s="107"/>
      <c r="BW65" s="92">
        <f t="shared" si="28"/>
        <v>0</v>
      </c>
      <c r="BX65" s="107"/>
      <c r="BY65" s="92" t="str">
        <f t="shared" si="29"/>
        <v/>
      </c>
      <c r="BZ65" s="107"/>
      <c r="CA65" s="92" t="str">
        <f t="shared" si="30"/>
        <v/>
      </c>
      <c r="CB65" s="107"/>
      <c r="CC65" s="92" t="str">
        <f t="shared" si="31"/>
        <v/>
      </c>
      <c r="CD65" s="107"/>
      <c r="CE65" s="92" t="str">
        <f t="shared" si="32"/>
        <v/>
      </c>
      <c r="CF65" s="107"/>
      <c r="CG65" s="92" t="str">
        <f t="shared" si="33"/>
        <v/>
      </c>
      <c r="CH65" s="107"/>
      <c r="CI65" s="92" t="str">
        <f t="shared" si="34"/>
        <v/>
      </c>
      <c r="CJ65" s="107"/>
      <c r="CK65" s="92" t="str">
        <f t="shared" si="35"/>
        <v/>
      </c>
      <c r="CL65" s="107"/>
      <c r="CM65" s="92" t="str">
        <f t="shared" si="36"/>
        <v/>
      </c>
      <c r="CN65" s="107"/>
      <c r="CO65" s="92" t="str">
        <f t="shared" si="37"/>
        <v/>
      </c>
      <c r="CP65" s="103">
        <f t="shared" si="38"/>
        <v>0</v>
      </c>
      <c r="CQ65" s="99">
        <f t="shared" si="39"/>
        <v>0</v>
      </c>
      <c r="CR65" s="99">
        <f t="shared" si="40"/>
        <v>0</v>
      </c>
      <c r="CS65" s="104">
        <f t="shared" si="45"/>
        <v>0</v>
      </c>
      <c r="CT65" s="104">
        <f>IFERROR(VLOOKUP(CS65,REGISTRATION!$P$22:$Q$32,2),"")</f>
        <v>5</v>
      </c>
      <c r="CU65" s="93" t="str">
        <f t="shared" si="42"/>
        <v>FAILED</v>
      </c>
    </row>
    <row r="66" spans="1:99">
      <c r="A66" s="41">
        <f>REGISTRATION!A67</f>
        <v>57</v>
      </c>
      <c r="B66" s="41">
        <f>REGISTRATION!B67</f>
        <v>0</v>
      </c>
      <c r="C66" s="41" t="str">
        <f>CONCATENATE(REGISTRATION!C67," ",REGISTRATION!D67," ",REGISTRATION!E67)</f>
        <v xml:space="preserve">  </v>
      </c>
      <c r="D66" s="108"/>
      <c r="E66" s="92" t="e">
        <f t="shared" si="43"/>
        <v>#DIV/0!</v>
      </c>
      <c r="F66" s="95" t="str">
        <f t="shared" si="46"/>
        <v xml:space="preserve"> </v>
      </c>
      <c r="G66" s="108"/>
      <c r="H66" s="92" t="e">
        <f t="shared" si="2"/>
        <v>#DIV/0!</v>
      </c>
      <c r="I66" s="95" t="str">
        <f t="shared" si="47"/>
        <v/>
      </c>
      <c r="J66" s="108"/>
      <c r="K66" s="92" t="str">
        <f t="shared" si="3"/>
        <v/>
      </c>
      <c r="L66" s="108"/>
      <c r="M66" s="92" t="str">
        <f t="shared" si="4"/>
        <v/>
      </c>
      <c r="N66" s="108"/>
      <c r="O66" s="92" t="str">
        <f t="shared" si="5"/>
        <v/>
      </c>
      <c r="P66" s="108"/>
      <c r="Q66" s="92" t="str">
        <f t="shared" si="6"/>
        <v/>
      </c>
      <c r="R66" s="108"/>
      <c r="S66" s="92" t="str">
        <f t="shared" si="7"/>
        <v/>
      </c>
      <c r="T66" s="108"/>
      <c r="U66" s="92" t="str">
        <f t="shared" si="8"/>
        <v/>
      </c>
      <c r="V66" s="94"/>
      <c r="W66" s="94"/>
      <c r="X66" s="94"/>
      <c r="Y66" s="94"/>
      <c r="Z66" s="94"/>
      <c r="AA66" s="94"/>
      <c r="AB66" s="94"/>
      <c r="AC66" s="94"/>
      <c r="AD66" s="94"/>
      <c r="AE66" s="94"/>
      <c r="AF66" s="94"/>
      <c r="AG66" s="94"/>
      <c r="AH66" s="94"/>
      <c r="AI66" s="94"/>
      <c r="AJ66" s="94"/>
      <c r="AK66" s="94"/>
      <c r="AL66" s="94"/>
      <c r="AM66" s="94"/>
      <c r="AN66" s="95" t="str">
        <f t="shared" si="9"/>
        <v/>
      </c>
      <c r="AO66" s="108"/>
      <c r="AP66" s="92" t="str">
        <f t="shared" si="10"/>
        <v/>
      </c>
      <c r="AQ66" s="108"/>
      <c r="AR66" s="92" t="str">
        <f t="shared" si="11"/>
        <v/>
      </c>
      <c r="AS66" s="108"/>
      <c r="AT66" s="92" t="str">
        <f t="shared" si="12"/>
        <v/>
      </c>
      <c r="AU66" s="95" t="str">
        <f t="shared" si="13"/>
        <v/>
      </c>
      <c r="AV66" s="108"/>
      <c r="AW66" s="92" t="str">
        <f t="shared" si="14"/>
        <v/>
      </c>
      <c r="AX66" s="108"/>
      <c r="AY66" s="92" t="str">
        <f t="shared" si="15"/>
        <v/>
      </c>
      <c r="AZ66" s="108"/>
      <c r="BA66" s="92" t="str">
        <f t="shared" si="16"/>
        <v/>
      </c>
      <c r="BB66" s="95" t="str">
        <f t="shared" si="17"/>
        <v/>
      </c>
      <c r="BC66" s="98">
        <f t="shared" si="18"/>
        <v>0</v>
      </c>
      <c r="BD66" s="98">
        <f t="shared" si="19"/>
        <v>0</v>
      </c>
      <c r="BE66" s="108"/>
      <c r="BF66" s="92" t="str">
        <f t="shared" si="20"/>
        <v/>
      </c>
      <c r="BG66" s="108"/>
      <c r="BH66" s="92" t="str">
        <f t="shared" si="21"/>
        <v/>
      </c>
      <c r="BI66" s="108"/>
      <c r="BJ66" s="92" t="str">
        <f t="shared" si="44"/>
        <v/>
      </c>
      <c r="BK66" s="103" t="str">
        <f t="shared" si="22"/>
        <v/>
      </c>
      <c r="BL66" s="108"/>
      <c r="BM66" s="92">
        <f t="shared" si="23"/>
        <v>0</v>
      </c>
      <c r="BN66" s="108"/>
      <c r="BO66" s="92">
        <f t="shared" si="24"/>
        <v>0</v>
      </c>
      <c r="BP66" s="108"/>
      <c r="BQ66" s="92">
        <f t="shared" si="25"/>
        <v>0</v>
      </c>
      <c r="BR66" s="108"/>
      <c r="BS66" s="92">
        <f t="shared" si="26"/>
        <v>0</v>
      </c>
      <c r="BT66" s="108"/>
      <c r="BU66" s="92">
        <f t="shared" si="27"/>
        <v>0</v>
      </c>
      <c r="BV66" s="107"/>
      <c r="BW66" s="92">
        <f t="shared" si="28"/>
        <v>0</v>
      </c>
      <c r="BX66" s="107"/>
      <c r="BY66" s="92" t="str">
        <f t="shared" si="29"/>
        <v/>
      </c>
      <c r="BZ66" s="107"/>
      <c r="CA66" s="92" t="str">
        <f t="shared" si="30"/>
        <v/>
      </c>
      <c r="CB66" s="107"/>
      <c r="CC66" s="92" t="str">
        <f t="shared" si="31"/>
        <v/>
      </c>
      <c r="CD66" s="107"/>
      <c r="CE66" s="92" t="str">
        <f t="shared" si="32"/>
        <v/>
      </c>
      <c r="CF66" s="107"/>
      <c r="CG66" s="92" t="str">
        <f t="shared" si="33"/>
        <v/>
      </c>
      <c r="CH66" s="107"/>
      <c r="CI66" s="92" t="str">
        <f t="shared" si="34"/>
        <v/>
      </c>
      <c r="CJ66" s="107"/>
      <c r="CK66" s="92" t="str">
        <f t="shared" si="35"/>
        <v/>
      </c>
      <c r="CL66" s="107"/>
      <c r="CM66" s="92" t="str">
        <f t="shared" si="36"/>
        <v/>
      </c>
      <c r="CN66" s="107"/>
      <c r="CO66" s="92" t="str">
        <f t="shared" si="37"/>
        <v/>
      </c>
      <c r="CP66" s="103">
        <f t="shared" si="38"/>
        <v>0</v>
      </c>
      <c r="CQ66" s="99">
        <f t="shared" si="39"/>
        <v>0</v>
      </c>
      <c r="CR66" s="99">
        <f t="shared" si="40"/>
        <v>0</v>
      </c>
      <c r="CS66" s="104">
        <f t="shared" si="45"/>
        <v>0</v>
      </c>
      <c r="CT66" s="104">
        <f>IFERROR(VLOOKUP(CS66,REGISTRATION!$P$22:$Q$32,2),"")</f>
        <v>5</v>
      </c>
      <c r="CU66" s="93" t="str">
        <f t="shared" si="42"/>
        <v>FAILED</v>
      </c>
    </row>
    <row r="67" spans="1:99">
      <c r="A67" s="41">
        <f>REGISTRATION!A68</f>
        <v>58</v>
      </c>
      <c r="B67" s="41">
        <f>REGISTRATION!B68</f>
        <v>0</v>
      </c>
      <c r="C67" s="41" t="str">
        <f>CONCATENATE(REGISTRATION!C68," ",REGISTRATION!D68," ",REGISTRATION!E68)</f>
        <v xml:space="preserve">  </v>
      </c>
      <c r="D67" s="108"/>
      <c r="E67" s="92" t="e">
        <f t="shared" si="43"/>
        <v>#DIV/0!</v>
      </c>
      <c r="F67" s="95" t="str">
        <f t="shared" si="46"/>
        <v xml:space="preserve"> </v>
      </c>
      <c r="G67" s="108"/>
      <c r="H67" s="92" t="e">
        <f t="shared" si="2"/>
        <v>#DIV/0!</v>
      </c>
      <c r="I67" s="95" t="str">
        <f t="shared" si="47"/>
        <v/>
      </c>
      <c r="J67" s="108"/>
      <c r="K67" s="92" t="str">
        <f t="shared" si="3"/>
        <v/>
      </c>
      <c r="L67" s="108"/>
      <c r="M67" s="92" t="str">
        <f t="shared" si="4"/>
        <v/>
      </c>
      <c r="N67" s="108"/>
      <c r="O67" s="92" t="str">
        <f t="shared" si="5"/>
        <v/>
      </c>
      <c r="P67" s="108"/>
      <c r="Q67" s="92" t="str">
        <f t="shared" si="6"/>
        <v/>
      </c>
      <c r="R67" s="108"/>
      <c r="S67" s="92" t="str">
        <f t="shared" si="7"/>
        <v/>
      </c>
      <c r="T67" s="108"/>
      <c r="U67" s="92" t="str">
        <f t="shared" si="8"/>
        <v/>
      </c>
      <c r="V67" s="94"/>
      <c r="W67" s="94"/>
      <c r="X67" s="94"/>
      <c r="Y67" s="94"/>
      <c r="Z67" s="94"/>
      <c r="AA67" s="94"/>
      <c r="AB67" s="94"/>
      <c r="AC67" s="94"/>
      <c r="AD67" s="94"/>
      <c r="AE67" s="94"/>
      <c r="AF67" s="94"/>
      <c r="AG67" s="94"/>
      <c r="AH67" s="94"/>
      <c r="AI67" s="94"/>
      <c r="AJ67" s="94"/>
      <c r="AK67" s="94"/>
      <c r="AL67" s="94"/>
      <c r="AM67" s="94"/>
      <c r="AN67" s="95" t="str">
        <f t="shared" si="9"/>
        <v/>
      </c>
      <c r="AO67" s="108"/>
      <c r="AP67" s="92" t="str">
        <f t="shared" si="10"/>
        <v/>
      </c>
      <c r="AQ67" s="108"/>
      <c r="AR67" s="92" t="str">
        <f t="shared" si="11"/>
        <v/>
      </c>
      <c r="AS67" s="108"/>
      <c r="AT67" s="92" t="str">
        <f t="shared" si="12"/>
        <v/>
      </c>
      <c r="AU67" s="95" t="str">
        <f t="shared" si="13"/>
        <v/>
      </c>
      <c r="AV67" s="108"/>
      <c r="AW67" s="92" t="str">
        <f t="shared" si="14"/>
        <v/>
      </c>
      <c r="AX67" s="108"/>
      <c r="AY67" s="92" t="str">
        <f t="shared" si="15"/>
        <v/>
      </c>
      <c r="AZ67" s="108"/>
      <c r="BA67" s="92" t="str">
        <f t="shared" si="16"/>
        <v/>
      </c>
      <c r="BB67" s="95" t="str">
        <f t="shared" si="17"/>
        <v/>
      </c>
      <c r="BC67" s="98">
        <f t="shared" si="18"/>
        <v>0</v>
      </c>
      <c r="BD67" s="98">
        <f t="shared" si="19"/>
        <v>0</v>
      </c>
      <c r="BE67" s="108"/>
      <c r="BF67" s="92" t="str">
        <f t="shared" si="20"/>
        <v/>
      </c>
      <c r="BG67" s="108"/>
      <c r="BH67" s="92" t="str">
        <f t="shared" si="21"/>
        <v/>
      </c>
      <c r="BI67" s="108"/>
      <c r="BJ67" s="92" t="str">
        <f t="shared" si="44"/>
        <v/>
      </c>
      <c r="BK67" s="103" t="str">
        <f t="shared" si="22"/>
        <v/>
      </c>
      <c r="BL67" s="108"/>
      <c r="BM67" s="92">
        <f t="shared" si="23"/>
        <v>0</v>
      </c>
      <c r="BN67" s="108"/>
      <c r="BO67" s="92">
        <f t="shared" si="24"/>
        <v>0</v>
      </c>
      <c r="BP67" s="108"/>
      <c r="BQ67" s="92">
        <f t="shared" si="25"/>
        <v>0</v>
      </c>
      <c r="BR67" s="108"/>
      <c r="BS67" s="92">
        <f t="shared" si="26"/>
        <v>0</v>
      </c>
      <c r="BT67" s="108"/>
      <c r="BU67" s="92">
        <f t="shared" si="27"/>
        <v>0</v>
      </c>
      <c r="BV67" s="107"/>
      <c r="BW67" s="92">
        <f t="shared" si="28"/>
        <v>0</v>
      </c>
      <c r="BX67" s="107"/>
      <c r="BY67" s="92" t="str">
        <f t="shared" si="29"/>
        <v/>
      </c>
      <c r="BZ67" s="107"/>
      <c r="CA67" s="92" t="str">
        <f t="shared" si="30"/>
        <v/>
      </c>
      <c r="CB67" s="107"/>
      <c r="CC67" s="92" t="str">
        <f t="shared" si="31"/>
        <v/>
      </c>
      <c r="CD67" s="107"/>
      <c r="CE67" s="92" t="str">
        <f t="shared" si="32"/>
        <v/>
      </c>
      <c r="CF67" s="107"/>
      <c r="CG67" s="92" t="str">
        <f t="shared" si="33"/>
        <v/>
      </c>
      <c r="CH67" s="107"/>
      <c r="CI67" s="92" t="str">
        <f t="shared" si="34"/>
        <v/>
      </c>
      <c r="CJ67" s="107"/>
      <c r="CK67" s="92" t="str">
        <f t="shared" si="35"/>
        <v/>
      </c>
      <c r="CL67" s="107"/>
      <c r="CM67" s="92" t="str">
        <f t="shared" si="36"/>
        <v/>
      </c>
      <c r="CN67" s="107"/>
      <c r="CO67" s="92" t="str">
        <f t="shared" si="37"/>
        <v/>
      </c>
      <c r="CP67" s="103">
        <f t="shared" si="38"/>
        <v>0</v>
      </c>
      <c r="CQ67" s="99">
        <f t="shared" si="39"/>
        <v>0</v>
      </c>
      <c r="CR67" s="99">
        <f t="shared" si="40"/>
        <v>0</v>
      </c>
      <c r="CS67" s="104">
        <f t="shared" si="45"/>
        <v>0</v>
      </c>
      <c r="CT67" s="104">
        <f>IFERROR(VLOOKUP(CS67,REGISTRATION!$P$22:$Q$32,2),"")</f>
        <v>5</v>
      </c>
      <c r="CU67" s="93" t="str">
        <f t="shared" si="42"/>
        <v>FAILED</v>
      </c>
    </row>
    <row r="68" spans="1:99">
      <c r="A68" s="41">
        <f>REGISTRATION!A69</f>
        <v>59</v>
      </c>
      <c r="B68" s="41">
        <f>REGISTRATION!B69</f>
        <v>0</v>
      </c>
      <c r="C68" s="41" t="str">
        <f>CONCATENATE(REGISTRATION!C69," ",REGISTRATION!D69," ",REGISTRATION!E69)</f>
        <v xml:space="preserve">  </v>
      </c>
      <c r="D68" s="108"/>
      <c r="E68" s="92" t="e">
        <f t="shared" si="43"/>
        <v>#DIV/0!</v>
      </c>
      <c r="F68" s="95" t="str">
        <f t="shared" si="46"/>
        <v xml:space="preserve"> </v>
      </c>
      <c r="G68" s="108"/>
      <c r="H68" s="92" t="e">
        <f t="shared" si="2"/>
        <v>#DIV/0!</v>
      </c>
      <c r="I68" s="95" t="str">
        <f t="shared" si="47"/>
        <v/>
      </c>
      <c r="J68" s="108"/>
      <c r="K68" s="92" t="str">
        <f t="shared" si="3"/>
        <v/>
      </c>
      <c r="L68" s="108"/>
      <c r="M68" s="92" t="str">
        <f t="shared" si="4"/>
        <v/>
      </c>
      <c r="N68" s="108"/>
      <c r="O68" s="92" t="str">
        <f t="shared" si="5"/>
        <v/>
      </c>
      <c r="P68" s="108"/>
      <c r="Q68" s="92" t="str">
        <f t="shared" si="6"/>
        <v/>
      </c>
      <c r="R68" s="108"/>
      <c r="S68" s="92" t="str">
        <f t="shared" si="7"/>
        <v/>
      </c>
      <c r="T68" s="108"/>
      <c r="U68" s="92" t="str">
        <f t="shared" si="8"/>
        <v/>
      </c>
      <c r="V68" s="94"/>
      <c r="W68" s="94"/>
      <c r="X68" s="94"/>
      <c r="Y68" s="94"/>
      <c r="Z68" s="94"/>
      <c r="AA68" s="94"/>
      <c r="AB68" s="94"/>
      <c r="AC68" s="94"/>
      <c r="AD68" s="94"/>
      <c r="AE68" s="94"/>
      <c r="AF68" s="94"/>
      <c r="AG68" s="94"/>
      <c r="AH68" s="94"/>
      <c r="AI68" s="94"/>
      <c r="AJ68" s="94"/>
      <c r="AK68" s="94"/>
      <c r="AL68" s="94"/>
      <c r="AM68" s="94"/>
      <c r="AN68" s="95" t="str">
        <f t="shared" si="9"/>
        <v/>
      </c>
      <c r="AO68" s="108"/>
      <c r="AP68" s="92" t="str">
        <f t="shared" si="10"/>
        <v/>
      </c>
      <c r="AQ68" s="108"/>
      <c r="AR68" s="92" t="str">
        <f t="shared" si="11"/>
        <v/>
      </c>
      <c r="AS68" s="108"/>
      <c r="AT68" s="92" t="str">
        <f t="shared" si="12"/>
        <v/>
      </c>
      <c r="AU68" s="95" t="str">
        <f t="shared" si="13"/>
        <v/>
      </c>
      <c r="AV68" s="108"/>
      <c r="AW68" s="92" t="str">
        <f t="shared" si="14"/>
        <v/>
      </c>
      <c r="AX68" s="108"/>
      <c r="AY68" s="92" t="str">
        <f t="shared" si="15"/>
        <v/>
      </c>
      <c r="AZ68" s="108"/>
      <c r="BA68" s="92" t="str">
        <f t="shared" si="16"/>
        <v/>
      </c>
      <c r="BB68" s="95" t="str">
        <f t="shared" si="17"/>
        <v/>
      </c>
      <c r="BC68" s="98">
        <f t="shared" si="18"/>
        <v>0</v>
      </c>
      <c r="BD68" s="98">
        <f t="shared" si="19"/>
        <v>0</v>
      </c>
      <c r="BE68" s="108"/>
      <c r="BF68" s="92" t="str">
        <f t="shared" si="20"/>
        <v/>
      </c>
      <c r="BG68" s="108"/>
      <c r="BH68" s="92" t="str">
        <f t="shared" si="21"/>
        <v/>
      </c>
      <c r="BI68" s="108"/>
      <c r="BJ68" s="92" t="str">
        <f t="shared" si="44"/>
        <v/>
      </c>
      <c r="BK68" s="103" t="str">
        <f t="shared" si="22"/>
        <v/>
      </c>
      <c r="BL68" s="108"/>
      <c r="BM68" s="92">
        <f t="shared" si="23"/>
        <v>0</v>
      </c>
      <c r="BN68" s="108"/>
      <c r="BO68" s="92">
        <f t="shared" si="24"/>
        <v>0</v>
      </c>
      <c r="BP68" s="108"/>
      <c r="BQ68" s="92">
        <f t="shared" si="25"/>
        <v>0</v>
      </c>
      <c r="BR68" s="108"/>
      <c r="BS68" s="92">
        <f t="shared" si="26"/>
        <v>0</v>
      </c>
      <c r="BT68" s="108"/>
      <c r="BU68" s="92">
        <f t="shared" si="27"/>
        <v>0</v>
      </c>
      <c r="BV68" s="107"/>
      <c r="BW68" s="92">
        <f t="shared" si="28"/>
        <v>0</v>
      </c>
      <c r="BX68" s="107"/>
      <c r="BY68" s="92" t="str">
        <f t="shared" si="29"/>
        <v/>
      </c>
      <c r="BZ68" s="107"/>
      <c r="CA68" s="92" t="str">
        <f t="shared" si="30"/>
        <v/>
      </c>
      <c r="CB68" s="107"/>
      <c r="CC68" s="92" t="str">
        <f t="shared" si="31"/>
        <v/>
      </c>
      <c r="CD68" s="107"/>
      <c r="CE68" s="92" t="str">
        <f t="shared" si="32"/>
        <v/>
      </c>
      <c r="CF68" s="107"/>
      <c r="CG68" s="92" t="str">
        <f t="shared" si="33"/>
        <v/>
      </c>
      <c r="CH68" s="107"/>
      <c r="CI68" s="92" t="str">
        <f t="shared" si="34"/>
        <v/>
      </c>
      <c r="CJ68" s="107"/>
      <c r="CK68" s="92" t="str">
        <f t="shared" si="35"/>
        <v/>
      </c>
      <c r="CL68" s="107"/>
      <c r="CM68" s="92" t="str">
        <f t="shared" si="36"/>
        <v/>
      </c>
      <c r="CN68" s="107"/>
      <c r="CO68" s="92" t="str">
        <f t="shared" si="37"/>
        <v/>
      </c>
      <c r="CP68" s="103">
        <f t="shared" si="38"/>
        <v>0</v>
      </c>
      <c r="CQ68" s="99">
        <f t="shared" si="39"/>
        <v>0</v>
      </c>
      <c r="CR68" s="99">
        <f t="shared" si="40"/>
        <v>0</v>
      </c>
      <c r="CS68" s="104">
        <f t="shared" si="45"/>
        <v>0</v>
      </c>
      <c r="CT68" s="104">
        <f>IFERROR(VLOOKUP(CS68,REGISTRATION!$P$22:$Q$32,2),"")</f>
        <v>5</v>
      </c>
      <c r="CU68" s="93" t="str">
        <f t="shared" si="42"/>
        <v>FAILED</v>
      </c>
    </row>
    <row r="69" spans="1:99">
      <c r="A69" s="41">
        <f>REGISTRATION!A70</f>
        <v>60</v>
      </c>
      <c r="B69" s="41">
        <f>REGISTRATION!B70</f>
        <v>0</v>
      </c>
      <c r="C69" s="41" t="str">
        <f>CONCATENATE(REGISTRATION!C70," ",REGISTRATION!D70," ",REGISTRATION!E70)</f>
        <v xml:space="preserve">  </v>
      </c>
      <c r="D69" s="108"/>
      <c r="E69" s="92" t="e">
        <f t="shared" si="43"/>
        <v>#DIV/0!</v>
      </c>
      <c r="F69" s="95" t="str">
        <f t="shared" si="46"/>
        <v xml:space="preserve"> </v>
      </c>
      <c r="G69" s="108"/>
      <c r="H69" s="92" t="e">
        <f t="shared" si="2"/>
        <v>#DIV/0!</v>
      </c>
      <c r="I69" s="95" t="str">
        <f t="shared" si="47"/>
        <v/>
      </c>
      <c r="J69" s="108"/>
      <c r="K69" s="92" t="str">
        <f t="shared" si="3"/>
        <v/>
      </c>
      <c r="L69" s="108"/>
      <c r="M69" s="92" t="str">
        <f t="shared" si="4"/>
        <v/>
      </c>
      <c r="N69" s="108"/>
      <c r="O69" s="92" t="str">
        <f t="shared" si="5"/>
        <v/>
      </c>
      <c r="P69" s="108"/>
      <c r="Q69" s="92" t="str">
        <f t="shared" si="6"/>
        <v/>
      </c>
      <c r="R69" s="108"/>
      <c r="S69" s="92" t="str">
        <f t="shared" si="7"/>
        <v/>
      </c>
      <c r="T69" s="108"/>
      <c r="U69" s="92" t="str">
        <f t="shared" si="8"/>
        <v/>
      </c>
      <c r="V69" s="94"/>
      <c r="W69" s="94"/>
      <c r="X69" s="94"/>
      <c r="Y69" s="94"/>
      <c r="Z69" s="94"/>
      <c r="AA69" s="94"/>
      <c r="AB69" s="94"/>
      <c r="AC69" s="94"/>
      <c r="AD69" s="94"/>
      <c r="AE69" s="94"/>
      <c r="AF69" s="94"/>
      <c r="AG69" s="94"/>
      <c r="AH69" s="94"/>
      <c r="AI69" s="94"/>
      <c r="AJ69" s="94"/>
      <c r="AK69" s="94"/>
      <c r="AL69" s="94"/>
      <c r="AM69" s="94"/>
      <c r="AN69" s="95" t="str">
        <f t="shared" si="9"/>
        <v/>
      </c>
      <c r="AO69" s="108"/>
      <c r="AP69" s="92" t="str">
        <f t="shared" si="10"/>
        <v/>
      </c>
      <c r="AQ69" s="108"/>
      <c r="AR69" s="92" t="str">
        <f t="shared" si="11"/>
        <v/>
      </c>
      <c r="AS69" s="108"/>
      <c r="AT69" s="92" t="str">
        <f t="shared" si="12"/>
        <v/>
      </c>
      <c r="AU69" s="95" t="str">
        <f t="shared" si="13"/>
        <v/>
      </c>
      <c r="AV69" s="108"/>
      <c r="AW69" s="92" t="str">
        <f t="shared" si="14"/>
        <v/>
      </c>
      <c r="AX69" s="108"/>
      <c r="AY69" s="92" t="str">
        <f t="shared" si="15"/>
        <v/>
      </c>
      <c r="AZ69" s="108"/>
      <c r="BA69" s="92" t="str">
        <f t="shared" si="16"/>
        <v/>
      </c>
      <c r="BB69" s="95" t="str">
        <f t="shared" si="17"/>
        <v/>
      </c>
      <c r="BC69" s="98">
        <f t="shared" si="18"/>
        <v>0</v>
      </c>
      <c r="BD69" s="98">
        <f t="shared" si="19"/>
        <v>0</v>
      </c>
      <c r="BE69" s="108"/>
      <c r="BF69" s="92" t="str">
        <f t="shared" si="20"/>
        <v/>
      </c>
      <c r="BG69" s="108"/>
      <c r="BH69" s="92" t="str">
        <f t="shared" si="21"/>
        <v/>
      </c>
      <c r="BI69" s="108"/>
      <c r="BJ69" s="92" t="str">
        <f t="shared" si="44"/>
        <v/>
      </c>
      <c r="BK69" s="103" t="str">
        <f t="shared" si="22"/>
        <v/>
      </c>
      <c r="BL69" s="108"/>
      <c r="BM69" s="92">
        <f t="shared" si="23"/>
        <v>0</v>
      </c>
      <c r="BN69" s="108"/>
      <c r="BO69" s="92">
        <f t="shared" si="24"/>
        <v>0</v>
      </c>
      <c r="BP69" s="108"/>
      <c r="BQ69" s="92">
        <f t="shared" si="25"/>
        <v>0</v>
      </c>
      <c r="BR69" s="108"/>
      <c r="BS69" s="92">
        <f t="shared" si="26"/>
        <v>0</v>
      </c>
      <c r="BT69" s="108"/>
      <c r="BU69" s="92">
        <f t="shared" si="27"/>
        <v>0</v>
      </c>
      <c r="BV69" s="107"/>
      <c r="BW69" s="92">
        <f t="shared" si="28"/>
        <v>0</v>
      </c>
      <c r="BX69" s="107"/>
      <c r="BY69" s="92" t="str">
        <f t="shared" si="29"/>
        <v/>
      </c>
      <c r="BZ69" s="107"/>
      <c r="CA69" s="92" t="str">
        <f t="shared" si="30"/>
        <v/>
      </c>
      <c r="CB69" s="107"/>
      <c r="CC69" s="92" t="str">
        <f t="shared" si="31"/>
        <v/>
      </c>
      <c r="CD69" s="107"/>
      <c r="CE69" s="92" t="str">
        <f t="shared" si="32"/>
        <v/>
      </c>
      <c r="CF69" s="107"/>
      <c r="CG69" s="92" t="str">
        <f t="shared" si="33"/>
        <v/>
      </c>
      <c r="CH69" s="107"/>
      <c r="CI69" s="92" t="str">
        <f t="shared" si="34"/>
        <v/>
      </c>
      <c r="CJ69" s="107"/>
      <c r="CK69" s="92" t="str">
        <f t="shared" si="35"/>
        <v/>
      </c>
      <c r="CL69" s="107"/>
      <c r="CM69" s="109" t="str">
        <f t="shared" si="36"/>
        <v/>
      </c>
      <c r="CN69" s="107"/>
      <c r="CO69" s="109" t="str">
        <f t="shared" si="37"/>
        <v/>
      </c>
      <c r="CP69" s="110">
        <f t="shared" si="38"/>
        <v>0</v>
      </c>
      <c r="CQ69" s="99">
        <f t="shared" si="39"/>
        <v>0</v>
      </c>
      <c r="CR69" s="99">
        <f t="shared" si="40"/>
        <v>0</v>
      </c>
      <c r="CS69" s="104">
        <f t="shared" si="45"/>
        <v>0</v>
      </c>
      <c r="CT69" s="104">
        <f>IFERROR(VLOOKUP(CS69,REGISTRATION!$P$22:$Q$32,2),"")</f>
        <v>5</v>
      </c>
      <c r="CU69" s="93" t="str">
        <f t="shared" si="42"/>
        <v>FAILED</v>
      </c>
    </row>
    <row r="70" spans="1:99">
      <c r="A70" s="41">
        <f>REGISTRATION!A71</f>
        <v>61</v>
      </c>
      <c r="B70" s="41">
        <f>REGISTRATION!B71</f>
        <v>0</v>
      </c>
      <c r="C70" s="41" t="str">
        <f>CONCATENATE(REGISTRATION!C71," ",REGISTRATION!D71," ",REGISTRATION!E71)</f>
        <v xml:space="preserve">  </v>
      </c>
      <c r="D70" s="108"/>
      <c r="E70" s="92" t="e">
        <f t="shared" si="43"/>
        <v>#DIV/0!</v>
      </c>
      <c r="F70" s="95" t="str">
        <f t="shared" si="46"/>
        <v xml:space="preserve"> </v>
      </c>
      <c r="G70" s="108"/>
      <c r="H70" s="92" t="e">
        <f t="shared" si="2"/>
        <v>#DIV/0!</v>
      </c>
      <c r="I70" s="95" t="str">
        <f t="shared" si="47"/>
        <v/>
      </c>
      <c r="J70" s="108"/>
      <c r="K70" s="92" t="str">
        <f t="shared" si="3"/>
        <v/>
      </c>
      <c r="L70" s="108"/>
      <c r="M70" s="92" t="str">
        <f t="shared" si="4"/>
        <v/>
      </c>
      <c r="N70" s="108"/>
      <c r="O70" s="92" t="str">
        <f t="shared" si="5"/>
        <v/>
      </c>
      <c r="P70" s="108"/>
      <c r="Q70" s="92" t="str">
        <f t="shared" si="6"/>
        <v/>
      </c>
      <c r="R70" s="108"/>
      <c r="S70" s="92" t="str">
        <f t="shared" si="7"/>
        <v/>
      </c>
      <c r="T70" s="108"/>
      <c r="U70" s="92" t="str">
        <f t="shared" si="8"/>
        <v/>
      </c>
      <c r="V70" s="94"/>
      <c r="W70" s="94"/>
      <c r="X70" s="94"/>
      <c r="Y70" s="94"/>
      <c r="Z70" s="94"/>
      <c r="AA70" s="94"/>
      <c r="AB70" s="94"/>
      <c r="AC70" s="94"/>
      <c r="AD70" s="94"/>
      <c r="AE70" s="94"/>
      <c r="AF70" s="94"/>
      <c r="AG70" s="94"/>
      <c r="AH70" s="94"/>
      <c r="AI70" s="94"/>
      <c r="AJ70" s="94"/>
      <c r="AK70" s="94"/>
      <c r="AL70" s="94"/>
      <c r="AM70" s="94"/>
      <c r="AN70" s="95" t="str">
        <f t="shared" si="9"/>
        <v/>
      </c>
      <c r="AO70" s="108"/>
      <c r="AP70" s="92" t="str">
        <f t="shared" si="10"/>
        <v/>
      </c>
      <c r="AQ70" s="108"/>
      <c r="AR70" s="92" t="str">
        <f t="shared" si="11"/>
        <v/>
      </c>
      <c r="AS70" s="108"/>
      <c r="AT70" s="92" t="str">
        <f t="shared" si="12"/>
        <v/>
      </c>
      <c r="AU70" s="95" t="str">
        <f t="shared" si="13"/>
        <v/>
      </c>
      <c r="AV70" s="108"/>
      <c r="AW70" s="92" t="str">
        <f t="shared" si="14"/>
        <v/>
      </c>
      <c r="AX70" s="108"/>
      <c r="AY70" s="92" t="str">
        <f t="shared" si="15"/>
        <v/>
      </c>
      <c r="AZ70" s="108"/>
      <c r="BA70" s="92" t="str">
        <f t="shared" si="16"/>
        <v/>
      </c>
      <c r="BB70" s="95" t="str">
        <f t="shared" si="17"/>
        <v/>
      </c>
      <c r="BC70" s="98">
        <f t="shared" si="18"/>
        <v>0</v>
      </c>
      <c r="BD70" s="98">
        <f t="shared" si="19"/>
        <v>0</v>
      </c>
      <c r="BE70" s="108"/>
      <c r="BF70" s="92" t="str">
        <f t="shared" si="20"/>
        <v/>
      </c>
      <c r="BG70" s="108"/>
      <c r="BH70" s="92" t="str">
        <f t="shared" si="21"/>
        <v/>
      </c>
      <c r="BI70" s="108"/>
      <c r="BJ70" s="92" t="str">
        <f t="shared" si="44"/>
        <v/>
      </c>
      <c r="BK70" s="103" t="str">
        <f t="shared" si="22"/>
        <v/>
      </c>
      <c r="BL70" s="108"/>
      <c r="BM70" s="92">
        <f t="shared" si="23"/>
        <v>0</v>
      </c>
      <c r="BN70" s="108"/>
      <c r="BO70" s="92">
        <f t="shared" si="24"/>
        <v>0</v>
      </c>
      <c r="BP70" s="108"/>
      <c r="BQ70" s="92">
        <f t="shared" si="25"/>
        <v>0</v>
      </c>
      <c r="BR70" s="108"/>
      <c r="BS70" s="92">
        <f t="shared" si="26"/>
        <v>0</v>
      </c>
      <c r="BT70" s="108"/>
      <c r="BU70" s="92">
        <f t="shared" si="27"/>
        <v>0</v>
      </c>
      <c r="BV70" s="107"/>
      <c r="BW70" s="92">
        <f t="shared" si="28"/>
        <v>0</v>
      </c>
      <c r="BX70" s="107"/>
      <c r="BY70" s="92" t="str">
        <f t="shared" si="29"/>
        <v/>
      </c>
      <c r="BZ70" s="107"/>
      <c r="CA70" s="92" t="str">
        <f t="shared" si="30"/>
        <v/>
      </c>
      <c r="CB70" s="107"/>
      <c r="CC70" s="92" t="str">
        <f t="shared" si="31"/>
        <v/>
      </c>
      <c r="CD70" s="107"/>
      <c r="CE70" s="92" t="str">
        <f t="shared" si="32"/>
        <v/>
      </c>
      <c r="CF70" s="107"/>
      <c r="CG70" s="92" t="str">
        <f t="shared" si="33"/>
        <v/>
      </c>
      <c r="CH70" s="107"/>
      <c r="CI70" s="92" t="str">
        <f t="shared" si="34"/>
        <v/>
      </c>
      <c r="CJ70" s="107"/>
      <c r="CK70" s="92" t="str">
        <f t="shared" si="35"/>
        <v/>
      </c>
      <c r="CL70" s="107"/>
      <c r="CM70" s="92" t="str">
        <f t="shared" si="36"/>
        <v/>
      </c>
      <c r="CN70" s="107"/>
      <c r="CO70" s="92" t="str">
        <f t="shared" si="37"/>
        <v/>
      </c>
      <c r="CP70" s="103">
        <f t="shared" si="38"/>
        <v>0</v>
      </c>
      <c r="CQ70" s="99">
        <f t="shared" si="39"/>
        <v>0</v>
      </c>
      <c r="CR70" s="99">
        <f t="shared" si="40"/>
        <v>0</v>
      </c>
      <c r="CS70" s="104">
        <f t="shared" si="45"/>
        <v>0</v>
      </c>
      <c r="CT70" s="104">
        <f>IFERROR(VLOOKUP(CS70,REGISTRATION!$P$22:$Q$32,2),"")</f>
        <v>5</v>
      </c>
      <c r="CU70" s="93" t="str">
        <f t="shared" si="42"/>
        <v>FAILED</v>
      </c>
    </row>
  </sheetData>
  <sheetProtection sheet="1" objects="1" scenarios="1"/>
  <mergeCells count="9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BI7:BJ7"/>
    <mergeCell ref="AH7:AI7"/>
    <mergeCell ref="AJ7:AK7"/>
    <mergeCell ref="AL7:AM7"/>
    <mergeCell ref="AO7:AP7"/>
    <mergeCell ref="AQ7:AR7"/>
    <mergeCell ref="AS7:AT7"/>
    <mergeCell ref="AH8:AI8"/>
    <mergeCell ref="BI8:BJ8"/>
    <mergeCell ref="BL8:BM8"/>
    <mergeCell ref="BN8:BO8"/>
    <mergeCell ref="AL8:AM8"/>
    <mergeCell ref="AO8:AP8"/>
    <mergeCell ref="AQ8:AR8"/>
    <mergeCell ref="AS8:AT8"/>
    <mergeCell ref="BE8:BF8"/>
    <mergeCell ref="AZ8:BA8"/>
    <mergeCell ref="BG8:BH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E11" sqref="E11"/>
    </sheetView>
  </sheetViews>
  <sheetFormatPr defaultRowHeight="15"/>
  <cols>
    <col min="1" max="1" width="3.85546875" customWidth="1"/>
    <col min="2" max="2" width="27.28515625" customWidth="1"/>
  </cols>
  <sheetData>
    <row r="2" spans="1:16">
      <c r="A2" s="213" t="str">
        <f>UPPER(CONCATENATE("GRADING SHEET A.Y."," ",REGISTRATION!P12))</f>
        <v>GRADING SHEET A.Y. 2017-2018</v>
      </c>
      <c r="B2" s="213"/>
      <c r="C2" s="213"/>
      <c r="D2" s="213"/>
      <c r="E2" s="213"/>
      <c r="F2" s="213"/>
      <c r="G2" s="213"/>
      <c r="H2" s="213"/>
      <c r="I2" s="213"/>
      <c r="J2" s="213"/>
      <c r="K2" s="213"/>
      <c r="L2" s="213"/>
      <c r="M2" s="213"/>
      <c r="N2" s="213"/>
      <c r="O2" s="213"/>
      <c r="P2" s="213"/>
    </row>
    <row r="3" spans="1:16">
      <c r="A3" s="213"/>
      <c r="B3" s="213"/>
      <c r="C3" s="213"/>
      <c r="D3" s="213"/>
      <c r="E3" s="213"/>
      <c r="F3" s="213"/>
      <c r="G3" s="213"/>
      <c r="H3" s="213"/>
      <c r="I3" s="213"/>
      <c r="J3" s="213"/>
      <c r="K3" s="213"/>
      <c r="L3" s="213"/>
      <c r="M3" s="213"/>
      <c r="N3" s="213"/>
      <c r="O3" s="213"/>
      <c r="P3" s="213"/>
    </row>
    <row r="4" spans="1:16" ht="15.75" thickBot="1"/>
    <row r="5" spans="1:16" ht="15" customHeight="1">
      <c r="A5" s="225" t="s">
        <v>13</v>
      </c>
      <c r="B5" s="43" t="s">
        <v>92</v>
      </c>
      <c r="C5" s="214" t="s">
        <v>93</v>
      </c>
      <c r="D5" s="214"/>
      <c r="E5" s="214"/>
      <c r="F5" s="214"/>
      <c r="G5" s="214"/>
      <c r="H5" s="214"/>
      <c r="I5" s="214"/>
      <c r="J5" s="214" t="s">
        <v>94</v>
      </c>
      <c r="K5" s="214"/>
      <c r="L5" s="214"/>
      <c r="M5" s="214"/>
      <c r="N5" s="215" t="s">
        <v>35</v>
      </c>
      <c r="O5" s="216"/>
      <c r="P5" s="219" t="s">
        <v>95</v>
      </c>
    </row>
    <row r="6" spans="1:16">
      <c r="A6" s="226"/>
      <c r="B6" s="222" t="s">
        <v>96</v>
      </c>
      <c r="C6" s="44" t="s">
        <v>100</v>
      </c>
      <c r="D6" s="45" t="s">
        <v>142</v>
      </c>
      <c r="E6" s="44" t="s">
        <v>21</v>
      </c>
      <c r="F6" s="44" t="s">
        <v>67</v>
      </c>
      <c r="G6" s="44" t="s">
        <v>71</v>
      </c>
      <c r="H6" s="224" t="s">
        <v>97</v>
      </c>
      <c r="I6" s="224"/>
      <c r="J6" s="44" t="s">
        <v>101</v>
      </c>
      <c r="K6" s="44" t="s">
        <v>104</v>
      </c>
      <c r="L6" s="224" t="s">
        <v>98</v>
      </c>
      <c r="M6" s="224"/>
      <c r="N6" s="217"/>
      <c r="O6" s="218"/>
      <c r="P6" s="220"/>
    </row>
    <row r="7" spans="1:16" ht="15.75" thickBot="1">
      <c r="A7" s="227"/>
      <c r="B7" s="223"/>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21"/>
    </row>
    <row r="8" spans="1:16">
      <c r="A8" s="49">
        <v>1</v>
      </c>
      <c r="B8" s="50" t="str">
        <f>'RAW GRADES'!C10</f>
        <v>Abad Jayson B</v>
      </c>
      <c r="C8" s="51" t="str">
        <f>'RAW GRADES'!F10</f>
        <v xml:space="preserve"> </v>
      </c>
      <c r="D8" s="89" t="str">
        <f>'RAW GRADES'!I10</f>
        <v/>
      </c>
      <c r="E8" s="52" t="str">
        <f>'RAW GRADES'!AN10</f>
        <v/>
      </c>
      <c r="F8" s="52" t="str">
        <f>'RAW GRADES'!AU10</f>
        <v/>
      </c>
      <c r="G8" s="52" t="str">
        <f>'RAW GRADES'!BB10</f>
        <v/>
      </c>
      <c r="H8" s="53">
        <f>'RAW GRADES'!BC10</f>
        <v>0</v>
      </c>
      <c r="I8" s="53">
        <f>'RAW GRADES'!BD10</f>
        <v>0</v>
      </c>
      <c r="J8" s="52" t="str">
        <f>'RAW GRADES'!BK10</f>
        <v/>
      </c>
      <c r="K8" s="52">
        <f>'RAW GRADES'!CP10</f>
        <v>45</v>
      </c>
      <c r="L8" s="52">
        <f>'RAW GRADES'!CQ10</f>
        <v>45</v>
      </c>
      <c r="M8" s="54">
        <f>'RAW GRADES'!CR10</f>
        <v>45</v>
      </c>
      <c r="N8" s="55">
        <f>'RAW GRADES'!CS10</f>
        <v>27</v>
      </c>
      <c r="O8" s="56">
        <f>'RAW GRADES'!CT10</f>
        <v>5</v>
      </c>
      <c r="P8" s="59" t="str">
        <f>IF(O8&gt;3,"FAILED","PASSED")</f>
        <v>FAILED</v>
      </c>
    </row>
    <row r="9" spans="1:16">
      <c r="A9" s="49">
        <v>2</v>
      </c>
      <c r="B9" s="50" t="str">
        <f>'RAW GRADES'!C11</f>
        <v>Almendras Mark Anthony G</v>
      </c>
      <c r="C9" s="57" t="str">
        <f>'RAW GRADES'!F11</f>
        <v xml:space="preserve"> </v>
      </c>
      <c r="D9" s="89" t="str">
        <f>'RAW GRADES'!I11</f>
        <v/>
      </c>
      <c r="E9" s="52" t="str">
        <f>'RAW GRADES'!AN11</f>
        <v/>
      </c>
      <c r="F9" s="52" t="str">
        <f>'RAW GRADES'!AU11</f>
        <v/>
      </c>
      <c r="G9" s="52" t="str">
        <f>'RAW GRADES'!BB11</f>
        <v/>
      </c>
      <c r="H9" s="53">
        <f>'RAW GRADES'!BC11</f>
        <v>0</v>
      </c>
      <c r="I9" s="53">
        <f>'RAW GRADES'!BD11</f>
        <v>0</v>
      </c>
      <c r="J9" s="52" t="str">
        <f>'RAW GRADES'!BK11</f>
        <v/>
      </c>
      <c r="K9" s="52">
        <f>'RAW GRADES'!CP11</f>
        <v>48.333333333333336</v>
      </c>
      <c r="L9" s="52">
        <f>'RAW GRADES'!CQ11</f>
        <v>48.333333333333336</v>
      </c>
      <c r="M9" s="54">
        <f>'RAW GRADES'!CR11</f>
        <v>48.33</v>
      </c>
      <c r="N9" s="58">
        <f>'RAW GRADES'!CS11</f>
        <v>28.997999999999998</v>
      </c>
      <c r="O9" s="56">
        <f>'RAW GRADES'!CT11</f>
        <v>5</v>
      </c>
      <c r="P9" s="59" t="str">
        <f>IF(O9&gt;3,"FAILED","PASSED")</f>
        <v>FAILED</v>
      </c>
    </row>
    <row r="10" spans="1:16">
      <c r="A10" s="49">
        <v>3</v>
      </c>
      <c r="B10" s="50" t="str">
        <f>'RAW GRADES'!C12</f>
        <v>Binamera Maynel L</v>
      </c>
      <c r="C10" s="57" t="str">
        <f>'RAW GRADES'!F12</f>
        <v xml:space="preserve"> </v>
      </c>
      <c r="D10" s="89" t="str">
        <f>'RAW GRADES'!I12</f>
        <v/>
      </c>
      <c r="E10" s="52" t="str">
        <f>'RAW GRADES'!AN12</f>
        <v/>
      </c>
      <c r="F10" s="52" t="str">
        <f>'RAW GRADES'!AU12</f>
        <v/>
      </c>
      <c r="G10" s="52" t="str">
        <f>'RAW GRADES'!BB12</f>
        <v/>
      </c>
      <c r="H10" s="53">
        <f>'RAW GRADES'!BC12</f>
        <v>0</v>
      </c>
      <c r="I10" s="53">
        <f>'RAW GRADES'!BD12</f>
        <v>0</v>
      </c>
      <c r="J10" s="52" t="str">
        <f>'RAW GRADES'!BK12</f>
        <v/>
      </c>
      <c r="K10" s="52">
        <f>'RAW GRADES'!CP12</f>
        <v>47.916666666666664</v>
      </c>
      <c r="L10" s="52">
        <f>'RAW GRADES'!CQ12</f>
        <v>47.916666666666664</v>
      </c>
      <c r="M10" s="54">
        <f>'RAW GRADES'!CR12</f>
        <v>47.92</v>
      </c>
      <c r="N10" s="58">
        <f>'RAW GRADES'!CS12</f>
        <v>28.751999999999999</v>
      </c>
      <c r="O10" s="56">
        <f>'RAW GRADES'!CT12</f>
        <v>5</v>
      </c>
      <c r="P10" s="59" t="str">
        <f t="shared" ref="P10:P68" si="0">IF(O10&gt;3,"FAILED","PASSED")</f>
        <v>FAILED</v>
      </c>
    </row>
    <row r="11" spans="1:16">
      <c r="A11" s="49">
        <v>4</v>
      </c>
      <c r="B11" s="50" t="str">
        <f>'RAW GRADES'!C13</f>
        <v>Calupad Roland Karl L</v>
      </c>
      <c r="C11" s="57" t="str">
        <f>'RAW GRADES'!F13</f>
        <v xml:space="preserve"> </v>
      </c>
      <c r="D11" s="89" t="str">
        <f>'RAW GRADES'!I13</f>
        <v/>
      </c>
      <c r="E11" s="52" t="str">
        <f>'RAW GRADES'!AN13</f>
        <v/>
      </c>
      <c r="F11" s="52" t="str">
        <f>'RAW GRADES'!AU13</f>
        <v/>
      </c>
      <c r="G11" s="52" t="str">
        <f>'RAW GRADES'!BB13</f>
        <v/>
      </c>
      <c r="H11" s="53">
        <f>'RAW GRADES'!BC13</f>
        <v>0</v>
      </c>
      <c r="I11" s="53">
        <f>'RAW GRADES'!BD13</f>
        <v>0</v>
      </c>
      <c r="J11" s="52" t="str">
        <f>'RAW GRADES'!BK13</f>
        <v/>
      </c>
      <c r="K11" s="52">
        <f>'RAW GRADES'!CP13</f>
        <v>31.666666666666668</v>
      </c>
      <c r="L11" s="52">
        <f>'RAW GRADES'!CQ13</f>
        <v>31.666666666666668</v>
      </c>
      <c r="M11" s="54">
        <f>'RAW GRADES'!CR13</f>
        <v>31.67</v>
      </c>
      <c r="N11" s="58">
        <f>'RAW GRADES'!CS13</f>
        <v>19.001999999999999</v>
      </c>
      <c r="O11" s="56">
        <f>'RAW GRADES'!CT13</f>
        <v>5</v>
      </c>
      <c r="P11" s="59" t="str">
        <f t="shared" si="0"/>
        <v>FAILED</v>
      </c>
    </row>
    <row r="12" spans="1:16">
      <c r="A12" s="49">
        <v>5</v>
      </c>
      <c r="B12" s="50" t="str">
        <f>'RAW GRADES'!C14</f>
        <v>Castillo Justine Lloyd G</v>
      </c>
      <c r="C12" s="57" t="str">
        <f>'RAW GRADES'!F14</f>
        <v xml:space="preserve"> </v>
      </c>
      <c r="D12" s="89" t="str">
        <f>'RAW GRADES'!I14</f>
        <v/>
      </c>
      <c r="E12" s="52" t="str">
        <f>'RAW GRADES'!AN14</f>
        <v/>
      </c>
      <c r="F12" s="52" t="str">
        <f>'RAW GRADES'!AU14</f>
        <v/>
      </c>
      <c r="G12" s="52" t="str">
        <f>'RAW GRADES'!BB14</f>
        <v/>
      </c>
      <c r="H12" s="53">
        <f>'RAW GRADES'!BC14</f>
        <v>0</v>
      </c>
      <c r="I12" s="53">
        <f>'RAW GRADES'!BD14</f>
        <v>0</v>
      </c>
      <c r="J12" s="52" t="str">
        <f>'RAW GRADES'!BK14</f>
        <v/>
      </c>
      <c r="K12" s="52">
        <f>'RAW GRADES'!CP14</f>
        <v>50</v>
      </c>
      <c r="L12" s="52">
        <f>'RAW GRADES'!CQ14</f>
        <v>50</v>
      </c>
      <c r="M12" s="54">
        <f>'RAW GRADES'!CR14</f>
        <v>50</v>
      </c>
      <c r="N12" s="58">
        <f>'RAW GRADES'!CS14</f>
        <v>30</v>
      </c>
      <c r="O12" s="56">
        <f>'RAW GRADES'!CT14</f>
        <v>5</v>
      </c>
      <c r="P12" s="59" t="str">
        <f t="shared" si="0"/>
        <v>FAILED</v>
      </c>
    </row>
    <row r="13" spans="1:16">
      <c r="A13" s="49">
        <v>6</v>
      </c>
      <c r="B13" s="50" t="str">
        <f>'RAW GRADES'!C15</f>
        <v>Comiso Rommel A</v>
      </c>
      <c r="C13" s="57" t="str">
        <f>'RAW GRADES'!F15</f>
        <v xml:space="preserve"> </v>
      </c>
      <c r="D13" s="89" t="str">
        <f>'RAW GRADES'!I15</f>
        <v/>
      </c>
      <c r="E13" s="52" t="str">
        <f>'RAW GRADES'!AN15</f>
        <v/>
      </c>
      <c r="F13" s="52" t="str">
        <f>'RAW GRADES'!AU15</f>
        <v/>
      </c>
      <c r="G13" s="52" t="str">
        <f>'RAW GRADES'!BB15</f>
        <v/>
      </c>
      <c r="H13" s="53">
        <f>'RAW GRADES'!BC15</f>
        <v>0</v>
      </c>
      <c r="I13" s="53">
        <f>'RAW GRADES'!BD15</f>
        <v>0</v>
      </c>
      <c r="J13" s="52" t="str">
        <f>'RAW GRADES'!BK15</f>
        <v/>
      </c>
      <c r="K13" s="52">
        <f>'RAW GRADES'!CP15</f>
        <v>49.583333333333336</v>
      </c>
      <c r="L13" s="52">
        <f>'RAW GRADES'!CQ15</f>
        <v>49.583333333333336</v>
      </c>
      <c r="M13" s="54">
        <f>'RAW GRADES'!CR15</f>
        <v>49.58</v>
      </c>
      <c r="N13" s="58">
        <f>'RAW GRADES'!CS15</f>
        <v>29.747999999999998</v>
      </c>
      <c r="O13" s="56">
        <f>'RAW GRADES'!CT15</f>
        <v>5</v>
      </c>
      <c r="P13" s="59" t="str">
        <f t="shared" si="0"/>
        <v>FAILED</v>
      </c>
    </row>
    <row r="14" spans="1:16">
      <c r="A14" s="49">
        <v>7</v>
      </c>
      <c r="B14" s="50" t="str">
        <f>'RAW GRADES'!C16</f>
        <v>Dela Pieza Larslie Z</v>
      </c>
      <c r="C14" s="57" t="str">
        <f>'RAW GRADES'!F16</f>
        <v xml:space="preserve"> </v>
      </c>
      <c r="D14" s="89" t="str">
        <f>'RAW GRADES'!I16</f>
        <v/>
      </c>
      <c r="E14" s="52" t="str">
        <f>'RAW GRADES'!AN16</f>
        <v/>
      </c>
      <c r="F14" s="52" t="str">
        <f>'RAW GRADES'!AU16</f>
        <v/>
      </c>
      <c r="G14" s="52" t="str">
        <f>'RAW GRADES'!BB16</f>
        <v/>
      </c>
      <c r="H14" s="53">
        <f>'RAW GRADES'!BC16</f>
        <v>0</v>
      </c>
      <c r="I14" s="53">
        <f>'RAW GRADES'!BD16</f>
        <v>0</v>
      </c>
      <c r="J14" s="52" t="str">
        <f>'RAW GRADES'!BK16</f>
        <v/>
      </c>
      <c r="K14" s="52">
        <f>'RAW GRADES'!CP16</f>
        <v>48.333333333333336</v>
      </c>
      <c r="L14" s="52">
        <f>'RAW GRADES'!CQ16</f>
        <v>48.333333333333336</v>
      </c>
      <c r="M14" s="54">
        <f>'RAW GRADES'!CR16</f>
        <v>48.33</v>
      </c>
      <c r="N14" s="58">
        <f>'RAW GRADES'!CS16</f>
        <v>28.997999999999998</v>
      </c>
      <c r="O14" s="56">
        <f>'RAW GRADES'!CT16</f>
        <v>5</v>
      </c>
      <c r="P14" s="59" t="str">
        <f t="shared" si="0"/>
        <v>FAILED</v>
      </c>
    </row>
    <row r="15" spans="1:16">
      <c r="A15" s="49">
        <v>8</v>
      </c>
      <c r="B15" s="50" t="str">
        <f>'RAW GRADES'!C17</f>
        <v>Estrella Alleiza Allu  A</v>
      </c>
      <c r="C15" s="57" t="str">
        <f>'RAW GRADES'!F17</f>
        <v xml:space="preserve"> </v>
      </c>
      <c r="D15" s="89" t="str">
        <f>'RAW GRADES'!I17</f>
        <v/>
      </c>
      <c r="E15" s="52" t="str">
        <f>'RAW GRADES'!AN17</f>
        <v/>
      </c>
      <c r="F15" s="52" t="str">
        <f>'RAW GRADES'!AU17</f>
        <v/>
      </c>
      <c r="G15" s="52" t="str">
        <f>'RAW GRADES'!BB17</f>
        <v/>
      </c>
      <c r="H15" s="53">
        <f>'RAW GRADES'!BC17</f>
        <v>0</v>
      </c>
      <c r="I15" s="53">
        <f>'RAW GRADES'!BD17</f>
        <v>0</v>
      </c>
      <c r="J15" s="52" t="str">
        <f>'RAW GRADES'!BK17</f>
        <v/>
      </c>
      <c r="K15" s="52">
        <f>'RAW GRADES'!CP17</f>
        <v>47.916666666666664</v>
      </c>
      <c r="L15" s="52">
        <f>'RAW GRADES'!CQ17</f>
        <v>47.916666666666664</v>
      </c>
      <c r="M15" s="54">
        <f>'RAW GRADES'!CR17</f>
        <v>47.92</v>
      </c>
      <c r="N15" s="58">
        <f>'RAW GRADES'!CS17</f>
        <v>28.751999999999999</v>
      </c>
      <c r="O15" s="56">
        <f>'RAW GRADES'!CT17</f>
        <v>5</v>
      </c>
      <c r="P15" s="59" t="str">
        <f t="shared" si="0"/>
        <v>FAILED</v>
      </c>
    </row>
    <row r="16" spans="1:16">
      <c r="A16" s="49">
        <v>9</v>
      </c>
      <c r="B16" s="50" t="str">
        <f>'RAW GRADES'!C18</f>
        <v>Gacos Mark Anthony S</v>
      </c>
      <c r="C16" s="57" t="str">
        <f>'RAW GRADES'!F18</f>
        <v xml:space="preserve"> </v>
      </c>
      <c r="D16" s="89" t="str">
        <f>'RAW GRADES'!I18</f>
        <v/>
      </c>
      <c r="E16" s="52" t="str">
        <f>'RAW GRADES'!AN18</f>
        <v/>
      </c>
      <c r="F16" s="52" t="str">
        <f>'RAW GRADES'!AU18</f>
        <v/>
      </c>
      <c r="G16" s="52" t="str">
        <f>'RAW GRADES'!BB18</f>
        <v/>
      </c>
      <c r="H16" s="53">
        <f>'RAW GRADES'!BC18</f>
        <v>0</v>
      </c>
      <c r="I16" s="53">
        <f>'RAW GRADES'!BD18</f>
        <v>0</v>
      </c>
      <c r="J16" s="52" t="str">
        <f>'RAW GRADES'!BK18</f>
        <v/>
      </c>
      <c r="K16" s="52">
        <f>'RAW GRADES'!CP18</f>
        <v>47.916666666666664</v>
      </c>
      <c r="L16" s="52">
        <f>'RAW GRADES'!CQ18</f>
        <v>47.916666666666664</v>
      </c>
      <c r="M16" s="54">
        <f>'RAW GRADES'!CR18</f>
        <v>47.92</v>
      </c>
      <c r="N16" s="58">
        <f>'RAW GRADES'!CS18</f>
        <v>28.751999999999999</v>
      </c>
      <c r="O16" s="56">
        <f>'RAW GRADES'!CT18</f>
        <v>5</v>
      </c>
      <c r="P16" s="59" t="str">
        <f t="shared" si="0"/>
        <v>FAILED</v>
      </c>
    </row>
    <row r="17" spans="1:16">
      <c r="A17" s="49">
        <v>10</v>
      </c>
      <c r="B17" s="50" t="str">
        <f>'RAW GRADES'!C19</f>
        <v>Mabburang Ma. Visitacion P</v>
      </c>
      <c r="C17" s="57" t="str">
        <f>'RAW GRADES'!F19</f>
        <v xml:space="preserve"> </v>
      </c>
      <c r="D17" s="89" t="str">
        <f>'RAW GRADES'!I19</f>
        <v/>
      </c>
      <c r="E17" s="52" t="str">
        <f>'RAW GRADES'!AN19</f>
        <v/>
      </c>
      <c r="F17" s="52" t="str">
        <f>'RAW GRADES'!AU19</f>
        <v/>
      </c>
      <c r="G17" s="52" t="str">
        <f>'RAW GRADES'!BB19</f>
        <v/>
      </c>
      <c r="H17" s="53">
        <f>'RAW GRADES'!BC19</f>
        <v>0</v>
      </c>
      <c r="I17" s="53">
        <f>'RAW GRADES'!BD19</f>
        <v>0</v>
      </c>
      <c r="J17" s="52" t="str">
        <f>'RAW GRADES'!BK19</f>
        <v/>
      </c>
      <c r="K17" s="52">
        <f>'RAW GRADES'!CP19</f>
        <v>47.916666666666664</v>
      </c>
      <c r="L17" s="52">
        <f>'RAW GRADES'!CQ19</f>
        <v>47.916666666666664</v>
      </c>
      <c r="M17" s="54">
        <f>'RAW GRADES'!CR19</f>
        <v>47.92</v>
      </c>
      <c r="N17" s="58">
        <f>'RAW GRADES'!CS19</f>
        <v>28.751999999999999</v>
      </c>
      <c r="O17" s="56">
        <f>'RAW GRADES'!CT19</f>
        <v>5</v>
      </c>
      <c r="P17" s="59" t="str">
        <f t="shared" si="0"/>
        <v>FAILED</v>
      </c>
    </row>
    <row r="18" spans="1:16">
      <c r="A18" s="49">
        <v>11</v>
      </c>
      <c r="B18" s="50" t="str">
        <f>'RAW GRADES'!C20</f>
        <v>Malate Melvin Chester G</v>
      </c>
      <c r="C18" s="57" t="str">
        <f>'RAW GRADES'!F20</f>
        <v xml:space="preserve"> </v>
      </c>
      <c r="D18" s="89" t="str">
        <f>'RAW GRADES'!I20</f>
        <v/>
      </c>
      <c r="E18" s="52" t="str">
        <f>'RAW GRADES'!AN20</f>
        <v/>
      </c>
      <c r="F18" s="52" t="str">
        <f>'RAW GRADES'!AU20</f>
        <v/>
      </c>
      <c r="G18" s="52" t="str">
        <f>'RAW GRADES'!BB20</f>
        <v/>
      </c>
      <c r="H18" s="53">
        <f>'RAW GRADES'!BC20</f>
        <v>0</v>
      </c>
      <c r="I18" s="53">
        <f>'RAW GRADES'!BD20</f>
        <v>0</v>
      </c>
      <c r="J18" s="52" t="str">
        <f>'RAW GRADES'!BK20</f>
        <v/>
      </c>
      <c r="K18" s="52">
        <f>'RAW GRADES'!CP20</f>
        <v>47.916666666666664</v>
      </c>
      <c r="L18" s="52">
        <f>'RAW GRADES'!CQ20</f>
        <v>47.916666666666664</v>
      </c>
      <c r="M18" s="54">
        <f>'RAW GRADES'!CR20</f>
        <v>47.92</v>
      </c>
      <c r="N18" s="58">
        <f>'RAW GRADES'!CS20</f>
        <v>28.751999999999999</v>
      </c>
      <c r="O18" s="56">
        <f>'RAW GRADES'!CT20</f>
        <v>5</v>
      </c>
      <c r="P18" s="59" t="str">
        <f t="shared" si="0"/>
        <v>FAILED</v>
      </c>
    </row>
    <row r="19" spans="1:16">
      <c r="A19" s="49">
        <v>12</v>
      </c>
      <c r="B19" s="50" t="str">
        <f>'RAW GRADES'!C21</f>
        <v>Miano Heartman John M</v>
      </c>
      <c r="C19" s="57" t="str">
        <f>'RAW GRADES'!F21</f>
        <v xml:space="preserve"> </v>
      </c>
      <c r="D19" s="89" t="str">
        <f>'RAW GRADES'!I21</f>
        <v/>
      </c>
      <c r="E19" s="52" t="str">
        <f>'RAW GRADES'!AN21</f>
        <v/>
      </c>
      <c r="F19" s="52" t="str">
        <f>'RAW GRADES'!AU21</f>
        <v/>
      </c>
      <c r="G19" s="52" t="str">
        <f>'RAW GRADES'!BB21</f>
        <v/>
      </c>
      <c r="H19" s="53">
        <f>'RAW GRADES'!BC21</f>
        <v>0</v>
      </c>
      <c r="I19" s="53">
        <f>'RAW GRADES'!BD21</f>
        <v>0</v>
      </c>
      <c r="J19" s="52" t="str">
        <f>'RAW GRADES'!BK21</f>
        <v/>
      </c>
      <c r="K19" s="52">
        <f>'RAW GRADES'!CP21</f>
        <v>49.166666666666664</v>
      </c>
      <c r="L19" s="52">
        <f>'RAW GRADES'!CQ21</f>
        <v>49.166666666666664</v>
      </c>
      <c r="M19" s="54">
        <f>'RAW GRADES'!CR21</f>
        <v>49.17</v>
      </c>
      <c r="N19" s="58">
        <f>'RAW GRADES'!CS21</f>
        <v>29.501999999999999</v>
      </c>
      <c r="O19" s="56">
        <f>'RAW GRADES'!CT21</f>
        <v>5</v>
      </c>
      <c r="P19" s="59" t="str">
        <f t="shared" si="0"/>
        <v>FAILED</v>
      </c>
    </row>
    <row r="20" spans="1:16">
      <c r="A20" s="49">
        <v>13</v>
      </c>
      <c r="B20" s="50" t="str">
        <f>'RAW GRADES'!C22</f>
        <v>Murray Jake Alexander V</v>
      </c>
      <c r="C20" s="57" t="str">
        <f>'RAW GRADES'!F22</f>
        <v xml:space="preserve"> </v>
      </c>
      <c r="D20" s="89" t="str">
        <f>'RAW GRADES'!I22</f>
        <v/>
      </c>
      <c r="E20" s="52" t="str">
        <f>'RAW GRADES'!AN22</f>
        <v/>
      </c>
      <c r="F20" s="52" t="str">
        <f>'RAW GRADES'!AU22</f>
        <v/>
      </c>
      <c r="G20" s="52" t="str">
        <f>'RAW GRADES'!BB22</f>
        <v/>
      </c>
      <c r="H20" s="53">
        <f>'RAW GRADES'!BC22</f>
        <v>0</v>
      </c>
      <c r="I20" s="53">
        <f>'RAW GRADES'!BD22</f>
        <v>0</v>
      </c>
      <c r="J20" s="52" t="str">
        <f>'RAW GRADES'!BK22</f>
        <v/>
      </c>
      <c r="K20" s="52">
        <f>'RAW GRADES'!CP22</f>
        <v>47.916666666666664</v>
      </c>
      <c r="L20" s="52">
        <f>'RAW GRADES'!CQ22</f>
        <v>47.916666666666664</v>
      </c>
      <c r="M20" s="54">
        <f>'RAW GRADES'!CR22</f>
        <v>47.92</v>
      </c>
      <c r="N20" s="58">
        <f>'RAW GRADES'!CS22</f>
        <v>28.751999999999999</v>
      </c>
      <c r="O20" s="56">
        <f>'RAW GRADES'!CT22</f>
        <v>5</v>
      </c>
      <c r="P20" s="59" t="str">
        <f t="shared" si="0"/>
        <v>FAILED</v>
      </c>
    </row>
    <row r="21" spans="1:16">
      <c r="A21" s="49">
        <v>14</v>
      </c>
      <c r="B21" s="50" t="str">
        <f>'RAW GRADES'!C23</f>
        <v>Pineda Francis C</v>
      </c>
      <c r="C21" s="57" t="str">
        <f>'RAW GRADES'!F23</f>
        <v xml:space="preserve"> </v>
      </c>
      <c r="D21" s="89" t="str">
        <f>'RAW GRADES'!I23</f>
        <v/>
      </c>
      <c r="E21" s="52" t="str">
        <f>'RAW GRADES'!AN23</f>
        <v/>
      </c>
      <c r="F21" s="52" t="str">
        <f>'RAW GRADES'!AU23</f>
        <v/>
      </c>
      <c r="G21" s="52" t="str">
        <f>'RAW GRADES'!BB23</f>
        <v/>
      </c>
      <c r="H21" s="53">
        <f>'RAW GRADES'!BC23</f>
        <v>0</v>
      </c>
      <c r="I21" s="53">
        <f>'RAW GRADES'!BD23</f>
        <v>0</v>
      </c>
      <c r="J21" s="52" t="str">
        <f>'RAW GRADES'!BK23</f>
        <v/>
      </c>
      <c r="K21" s="52">
        <f>'RAW GRADES'!CP23</f>
        <v>47.916666666666664</v>
      </c>
      <c r="L21" s="52">
        <f>'RAW GRADES'!CQ23</f>
        <v>47.916666666666664</v>
      </c>
      <c r="M21" s="54">
        <f>'RAW GRADES'!CR23</f>
        <v>47.92</v>
      </c>
      <c r="N21" s="58">
        <f>'RAW GRADES'!CS23</f>
        <v>28.751999999999999</v>
      </c>
      <c r="O21" s="56">
        <f>'RAW GRADES'!CT23</f>
        <v>5</v>
      </c>
      <c r="P21" s="59" t="str">
        <f t="shared" si="0"/>
        <v>FAILED</v>
      </c>
    </row>
    <row r="22" spans="1:16">
      <c r="A22" s="49">
        <v>15</v>
      </c>
      <c r="B22" s="50" t="str">
        <f>'RAW GRADES'!C24</f>
        <v>Rascal Hashim Jr S</v>
      </c>
      <c r="C22" s="57" t="str">
        <f>'RAW GRADES'!F24</f>
        <v xml:space="preserve"> </v>
      </c>
      <c r="D22" s="89" t="str">
        <f>'RAW GRADES'!I24</f>
        <v/>
      </c>
      <c r="E22" s="52" t="str">
        <f>'RAW GRADES'!AN24</f>
        <v/>
      </c>
      <c r="F22" s="52" t="str">
        <f>'RAW GRADES'!AU24</f>
        <v/>
      </c>
      <c r="G22" s="52" t="str">
        <f>'RAW GRADES'!BB24</f>
        <v/>
      </c>
      <c r="H22" s="53">
        <f>'RAW GRADES'!BC24</f>
        <v>0</v>
      </c>
      <c r="I22" s="53">
        <f>'RAW GRADES'!BD24</f>
        <v>0</v>
      </c>
      <c r="J22" s="52" t="str">
        <f>'RAW GRADES'!BK24</f>
        <v/>
      </c>
      <c r="K22" s="52">
        <f>'RAW GRADES'!CP24</f>
        <v>46.25</v>
      </c>
      <c r="L22" s="52">
        <f>'RAW GRADES'!CQ24</f>
        <v>46.25</v>
      </c>
      <c r="M22" s="54">
        <f>'RAW GRADES'!CR24</f>
        <v>46.25</v>
      </c>
      <c r="N22" s="58">
        <f>'RAW GRADES'!CS24</f>
        <v>27.75</v>
      </c>
      <c r="O22" s="56">
        <f>'RAW GRADES'!CT24</f>
        <v>5</v>
      </c>
      <c r="P22" s="59" t="str">
        <f t="shared" si="0"/>
        <v>FAILED</v>
      </c>
    </row>
    <row r="23" spans="1:16">
      <c r="A23" s="49">
        <v>16</v>
      </c>
      <c r="B23" s="50" t="str">
        <f>'RAW GRADES'!C25</f>
        <v>Santander Arvin M</v>
      </c>
      <c r="C23" s="57" t="str">
        <f>'RAW GRADES'!F25</f>
        <v xml:space="preserve"> </v>
      </c>
      <c r="D23" s="89" t="str">
        <f>'RAW GRADES'!I25</f>
        <v/>
      </c>
      <c r="E23" s="52" t="str">
        <f>'RAW GRADES'!AN25</f>
        <v/>
      </c>
      <c r="F23" s="52" t="str">
        <f>'RAW GRADES'!AU25</f>
        <v/>
      </c>
      <c r="G23" s="52" t="str">
        <f>'RAW GRADES'!BB25</f>
        <v/>
      </c>
      <c r="H23" s="53">
        <f>'RAW GRADES'!BC25</f>
        <v>0</v>
      </c>
      <c r="I23" s="53">
        <f>'RAW GRADES'!BD25</f>
        <v>0</v>
      </c>
      <c r="J23" s="52" t="str">
        <f>'RAW GRADES'!BK25</f>
        <v/>
      </c>
      <c r="K23" s="52">
        <f>'RAW GRADES'!CP25</f>
        <v>47.916666666666664</v>
      </c>
      <c r="L23" s="52">
        <f>'RAW GRADES'!CQ25</f>
        <v>47.916666666666664</v>
      </c>
      <c r="M23" s="54">
        <f>'RAW GRADES'!CR25</f>
        <v>47.92</v>
      </c>
      <c r="N23" s="58">
        <f>'RAW GRADES'!CS25</f>
        <v>28.751999999999999</v>
      </c>
      <c r="O23" s="56">
        <f>'RAW GRADES'!CT25</f>
        <v>5</v>
      </c>
      <c r="P23" s="59" t="str">
        <f t="shared" si="0"/>
        <v>FAILED</v>
      </c>
    </row>
    <row r="24" spans="1:16">
      <c r="A24" s="49">
        <v>17</v>
      </c>
      <c r="B24" s="50" t="str">
        <f>'RAW GRADES'!C26</f>
        <v>Silmete John Lloyd S</v>
      </c>
      <c r="C24" s="57" t="str">
        <f>'RAW GRADES'!F26</f>
        <v xml:space="preserve"> </v>
      </c>
      <c r="D24" s="89" t="str">
        <f>'RAW GRADES'!I26</f>
        <v/>
      </c>
      <c r="E24" s="52" t="str">
        <f>'RAW GRADES'!AN26</f>
        <v/>
      </c>
      <c r="F24" s="52" t="str">
        <f>'RAW GRADES'!AU26</f>
        <v/>
      </c>
      <c r="G24" s="52" t="str">
        <f>'RAW GRADES'!BB26</f>
        <v/>
      </c>
      <c r="H24" s="53">
        <f>'RAW GRADES'!BC26</f>
        <v>0</v>
      </c>
      <c r="I24" s="53">
        <f>'RAW GRADES'!BD26</f>
        <v>0</v>
      </c>
      <c r="J24" s="52" t="str">
        <f>'RAW GRADES'!BK26</f>
        <v/>
      </c>
      <c r="K24" s="52">
        <f>'RAW GRADES'!CP26</f>
        <v>47.916666666666664</v>
      </c>
      <c r="L24" s="52">
        <f>'RAW GRADES'!CQ26</f>
        <v>47.916666666666664</v>
      </c>
      <c r="M24" s="54">
        <f>'RAW GRADES'!CR26</f>
        <v>47.92</v>
      </c>
      <c r="N24" s="58">
        <f>'RAW GRADES'!CS26</f>
        <v>28.751999999999999</v>
      </c>
      <c r="O24" s="56">
        <f>'RAW GRADES'!CT26</f>
        <v>5</v>
      </c>
      <c r="P24" s="59" t="str">
        <f t="shared" si="0"/>
        <v>FAILED</v>
      </c>
    </row>
    <row r="25" spans="1:16">
      <c r="A25" s="49">
        <v>18</v>
      </c>
      <c r="B25" s="50" t="str">
        <f>'RAW GRADES'!C27</f>
        <v>Surizaki Takeji G</v>
      </c>
      <c r="C25" s="57" t="str">
        <f>'RAW GRADES'!F27</f>
        <v xml:space="preserve"> </v>
      </c>
      <c r="D25" s="89" t="str">
        <f>'RAW GRADES'!I27</f>
        <v/>
      </c>
      <c r="E25" s="52" t="str">
        <f>'RAW GRADES'!AN27</f>
        <v/>
      </c>
      <c r="F25" s="52" t="str">
        <f>'RAW GRADES'!AU27</f>
        <v/>
      </c>
      <c r="G25" s="52" t="str">
        <f>'RAW GRADES'!BB27</f>
        <v/>
      </c>
      <c r="H25" s="53">
        <f>'RAW GRADES'!BC27</f>
        <v>0</v>
      </c>
      <c r="I25" s="53">
        <f>'RAW GRADES'!BD27</f>
        <v>0</v>
      </c>
      <c r="J25" s="52" t="str">
        <f>'RAW GRADES'!BK27</f>
        <v/>
      </c>
      <c r="K25" s="52">
        <f>'RAW GRADES'!CP27</f>
        <v>50</v>
      </c>
      <c r="L25" s="52">
        <f>'RAW GRADES'!CQ27</f>
        <v>50</v>
      </c>
      <c r="M25" s="54">
        <f>'RAW GRADES'!CR27</f>
        <v>50</v>
      </c>
      <c r="N25" s="58">
        <f>'RAW GRADES'!CS27</f>
        <v>30</v>
      </c>
      <c r="O25" s="56">
        <f>'RAW GRADES'!CT27</f>
        <v>5</v>
      </c>
      <c r="P25" s="59" t="str">
        <f t="shared" si="0"/>
        <v>FAILED</v>
      </c>
    </row>
    <row r="26" spans="1:16">
      <c r="A26" s="49">
        <v>19</v>
      </c>
      <c r="B26" s="50" t="str">
        <f>'RAW GRADES'!C28</f>
        <v>Tubis Heartlyn Micah A</v>
      </c>
      <c r="C26" s="57" t="str">
        <f>'RAW GRADES'!F28</f>
        <v xml:space="preserve"> </v>
      </c>
      <c r="D26" s="89" t="str">
        <f>'RAW GRADES'!I28</f>
        <v/>
      </c>
      <c r="E26" s="52" t="str">
        <f>'RAW GRADES'!AN28</f>
        <v/>
      </c>
      <c r="F26" s="52" t="str">
        <f>'RAW GRADES'!AU28</f>
        <v/>
      </c>
      <c r="G26" s="52" t="str">
        <f>'RAW GRADES'!BB28</f>
        <v/>
      </c>
      <c r="H26" s="53">
        <f>'RAW GRADES'!BC28</f>
        <v>0</v>
      </c>
      <c r="I26" s="53">
        <f>'RAW GRADES'!BD28</f>
        <v>0</v>
      </c>
      <c r="J26" s="52" t="str">
        <f>'RAW GRADES'!BK28</f>
        <v/>
      </c>
      <c r="K26" s="52">
        <f>'RAW GRADES'!CP28</f>
        <v>47.916666666666664</v>
      </c>
      <c r="L26" s="52">
        <f>'RAW GRADES'!CQ28</f>
        <v>47.916666666666664</v>
      </c>
      <c r="M26" s="54">
        <f>'RAW GRADES'!CR28</f>
        <v>47.92</v>
      </c>
      <c r="N26" s="58">
        <f>'RAW GRADES'!CS28</f>
        <v>28.751999999999999</v>
      </c>
      <c r="O26" s="56">
        <f>'RAW GRADES'!CT28</f>
        <v>5</v>
      </c>
      <c r="P26" s="59" t="str">
        <f t="shared" si="0"/>
        <v>FAILED</v>
      </c>
    </row>
    <row r="27" spans="1:16">
      <c r="A27" s="49">
        <v>20</v>
      </c>
      <c r="B27" s="50" t="str">
        <f>'RAW GRADES'!C29</f>
        <v>Umbay Lorenz G</v>
      </c>
      <c r="C27" s="57" t="str">
        <f>'RAW GRADES'!F29</f>
        <v xml:space="preserve"> </v>
      </c>
      <c r="D27" s="89" t="str">
        <f>'RAW GRADES'!I29</f>
        <v/>
      </c>
      <c r="E27" s="52" t="str">
        <f>'RAW GRADES'!AN29</f>
        <v/>
      </c>
      <c r="F27" s="52" t="str">
        <f>'RAW GRADES'!AU29</f>
        <v/>
      </c>
      <c r="G27" s="52" t="str">
        <f>'RAW GRADES'!BB29</f>
        <v/>
      </c>
      <c r="H27" s="53">
        <f>'RAW GRADES'!BC29</f>
        <v>0</v>
      </c>
      <c r="I27" s="53">
        <f>'RAW GRADES'!BD29</f>
        <v>0</v>
      </c>
      <c r="J27" s="52" t="str">
        <f>'RAW GRADES'!BK29</f>
        <v/>
      </c>
      <c r="K27" s="52">
        <f>'RAW GRADES'!CP29</f>
        <v>50</v>
      </c>
      <c r="L27" s="52">
        <f>'RAW GRADES'!CQ29</f>
        <v>50</v>
      </c>
      <c r="M27" s="54">
        <f>'RAW GRADES'!CR29</f>
        <v>50</v>
      </c>
      <c r="N27" s="58">
        <f>'RAW GRADES'!CS29</f>
        <v>30</v>
      </c>
      <c r="O27" s="56">
        <f>'RAW GRADES'!CT29</f>
        <v>5</v>
      </c>
      <c r="P27" s="59" t="str">
        <f t="shared" si="0"/>
        <v>FAILED</v>
      </c>
    </row>
    <row r="28" spans="1:16">
      <c r="A28" s="49">
        <v>21</v>
      </c>
      <c r="B28" s="50" t="str">
        <f>'RAW GRADES'!C30</f>
        <v>Villanueva Ira O</v>
      </c>
      <c r="C28" s="57" t="str">
        <f>'RAW GRADES'!F30</f>
        <v xml:space="preserve"> </v>
      </c>
      <c r="D28" s="89" t="str">
        <f>'RAW GRADES'!I30</f>
        <v/>
      </c>
      <c r="E28" s="52" t="str">
        <f>'RAW GRADES'!AN30</f>
        <v/>
      </c>
      <c r="F28" s="52" t="str">
        <f>'RAW GRADES'!AU30</f>
        <v/>
      </c>
      <c r="G28" s="52" t="str">
        <f>'RAW GRADES'!BB30</f>
        <v/>
      </c>
      <c r="H28" s="53">
        <f>'RAW GRADES'!BC30</f>
        <v>0</v>
      </c>
      <c r="I28" s="53">
        <f>'RAW GRADES'!BD30</f>
        <v>0</v>
      </c>
      <c r="J28" s="52" t="str">
        <f>'RAW GRADES'!BK30</f>
        <v/>
      </c>
      <c r="K28" s="52">
        <f>'RAW GRADES'!CP30</f>
        <v>34.583333333333336</v>
      </c>
      <c r="L28" s="52">
        <f>'RAW GRADES'!CQ30</f>
        <v>34.583333333333336</v>
      </c>
      <c r="M28" s="54">
        <f>'RAW GRADES'!CR30</f>
        <v>34.58</v>
      </c>
      <c r="N28" s="58">
        <f>'RAW GRADES'!CS30</f>
        <v>20.747999999999998</v>
      </c>
      <c r="O28" s="56">
        <f>'RAW GRADES'!CT30</f>
        <v>5</v>
      </c>
      <c r="P28" s="59" t="str">
        <f t="shared" si="0"/>
        <v>FAILED</v>
      </c>
    </row>
    <row r="29" spans="1:16">
      <c r="A29" s="49">
        <v>22</v>
      </c>
      <c r="B29" s="50" t="str">
        <f>'RAW GRADES'!C31</f>
        <v xml:space="preserve">  </v>
      </c>
      <c r="C29" s="57" t="str">
        <f>'RAW GRADES'!F31</f>
        <v xml:space="preserve"> </v>
      </c>
      <c r="D29" s="89" t="str">
        <f>'RAW GRADES'!I31</f>
        <v/>
      </c>
      <c r="E29" s="52" t="str">
        <f>'RAW GRADES'!AN31</f>
        <v/>
      </c>
      <c r="F29" s="52" t="str">
        <f>'RAW GRADES'!AU31</f>
        <v/>
      </c>
      <c r="G29" s="52" t="str">
        <f>'RAW GRADES'!BB31</f>
        <v/>
      </c>
      <c r="H29" s="53">
        <f>'RAW GRADES'!BC31</f>
        <v>0</v>
      </c>
      <c r="I29" s="53">
        <f>'RAW GRADES'!BD31</f>
        <v>0</v>
      </c>
      <c r="J29" s="52" t="str">
        <f>'RAW GRADES'!BK31</f>
        <v/>
      </c>
      <c r="K29" s="52">
        <f>'RAW GRADES'!CP31</f>
        <v>0</v>
      </c>
      <c r="L29" s="52">
        <f>'RAW GRADES'!CQ31</f>
        <v>0</v>
      </c>
      <c r="M29" s="54">
        <f>'RAW GRADES'!CR31</f>
        <v>0</v>
      </c>
      <c r="N29" s="58">
        <f>'RAW GRADES'!CS31</f>
        <v>0</v>
      </c>
      <c r="O29" s="56">
        <f>'RAW GRADES'!CT31</f>
        <v>5</v>
      </c>
      <c r="P29" s="59" t="str">
        <f t="shared" si="0"/>
        <v>FAILED</v>
      </c>
    </row>
    <row r="30" spans="1:16">
      <c r="A30" s="49">
        <v>23</v>
      </c>
      <c r="B30" s="50" t="str">
        <f>'RAW GRADES'!C32</f>
        <v xml:space="preserve">  </v>
      </c>
      <c r="C30" s="57" t="str">
        <f>'RAW GRADES'!F32</f>
        <v xml:space="preserve"> </v>
      </c>
      <c r="D30" s="89" t="str">
        <f>'RAW GRADES'!I32</f>
        <v/>
      </c>
      <c r="E30" s="52" t="str">
        <f>'RAW GRADES'!AN32</f>
        <v/>
      </c>
      <c r="F30" s="52" t="str">
        <f>'RAW GRADES'!AU32</f>
        <v/>
      </c>
      <c r="G30" s="52" t="str">
        <f>'RAW GRADES'!BB32</f>
        <v/>
      </c>
      <c r="H30" s="53">
        <f>'RAW GRADES'!BC32</f>
        <v>0</v>
      </c>
      <c r="I30" s="53">
        <f>'RAW GRADES'!BD32</f>
        <v>0</v>
      </c>
      <c r="J30" s="52" t="str">
        <f>'RAW GRADES'!BK32</f>
        <v/>
      </c>
      <c r="K30" s="52">
        <f>'RAW GRADES'!CP32</f>
        <v>0</v>
      </c>
      <c r="L30" s="52">
        <f>'RAW GRADES'!CQ32</f>
        <v>0</v>
      </c>
      <c r="M30" s="54">
        <f>'RAW GRADES'!CR32</f>
        <v>0</v>
      </c>
      <c r="N30" s="58">
        <f>'RAW GRADES'!CS32</f>
        <v>0</v>
      </c>
      <c r="O30" s="56">
        <f>'RAW GRADES'!CT32</f>
        <v>5</v>
      </c>
      <c r="P30" s="59" t="str">
        <f t="shared" si="0"/>
        <v>FAILED</v>
      </c>
    </row>
    <row r="31" spans="1:16">
      <c r="A31" s="49">
        <v>24</v>
      </c>
      <c r="B31" s="50" t="str">
        <f>'RAW GRADES'!C33</f>
        <v xml:space="preserve">  </v>
      </c>
      <c r="C31" s="57" t="str">
        <f>'RAW GRADES'!F33</f>
        <v xml:space="preserve"> </v>
      </c>
      <c r="D31" s="89" t="str">
        <f>'RAW GRADES'!I33</f>
        <v/>
      </c>
      <c r="E31" s="52" t="str">
        <f>'RAW GRADES'!AN33</f>
        <v/>
      </c>
      <c r="F31" s="52" t="str">
        <f>'RAW GRADES'!AU33</f>
        <v/>
      </c>
      <c r="G31" s="52" t="str">
        <f>'RAW GRADES'!BB33</f>
        <v/>
      </c>
      <c r="H31" s="53">
        <f>'RAW GRADES'!BC33</f>
        <v>0</v>
      </c>
      <c r="I31" s="53">
        <f>'RAW GRADES'!BD33</f>
        <v>0</v>
      </c>
      <c r="J31" s="52" t="str">
        <f>'RAW GRADES'!BK33</f>
        <v/>
      </c>
      <c r="K31" s="52">
        <f>'RAW GRADES'!CP33</f>
        <v>0</v>
      </c>
      <c r="L31" s="52">
        <f>'RAW GRADES'!CQ33</f>
        <v>0</v>
      </c>
      <c r="M31" s="54">
        <f>'RAW GRADES'!CR33</f>
        <v>0</v>
      </c>
      <c r="N31" s="58">
        <f>'RAW GRADES'!CS33</f>
        <v>0</v>
      </c>
      <c r="O31" s="56">
        <f>'RAW GRADES'!CT33</f>
        <v>5</v>
      </c>
      <c r="P31" s="59" t="str">
        <f t="shared" si="0"/>
        <v>FAILED</v>
      </c>
    </row>
    <row r="32" spans="1:16">
      <c r="A32" s="49">
        <v>25</v>
      </c>
      <c r="B32" s="50" t="str">
        <f>'RAW GRADES'!C34</f>
        <v xml:space="preserve">  </v>
      </c>
      <c r="C32" s="57" t="str">
        <f>'RAW GRADES'!F34</f>
        <v xml:space="preserve"> </v>
      </c>
      <c r="D32" s="89" t="str">
        <f>'RAW GRADES'!I34</f>
        <v/>
      </c>
      <c r="E32" s="52" t="str">
        <f>'RAW GRADES'!AN34</f>
        <v/>
      </c>
      <c r="F32" s="52" t="str">
        <f>'RAW GRADES'!AU34</f>
        <v/>
      </c>
      <c r="G32" s="52" t="str">
        <f>'RAW GRADES'!BB34</f>
        <v/>
      </c>
      <c r="H32" s="53">
        <f>'RAW GRADES'!BC34</f>
        <v>0</v>
      </c>
      <c r="I32" s="53">
        <f>'RAW GRADES'!BD34</f>
        <v>0</v>
      </c>
      <c r="J32" s="52" t="str">
        <f>'RAW GRADES'!BK34</f>
        <v/>
      </c>
      <c r="K32" s="52">
        <f>'RAW GRADES'!CP34</f>
        <v>0</v>
      </c>
      <c r="L32" s="52">
        <f>'RAW GRADES'!CQ34</f>
        <v>0</v>
      </c>
      <c r="M32" s="54">
        <f>'RAW GRADES'!CR34</f>
        <v>0</v>
      </c>
      <c r="N32" s="58">
        <f>'RAW GRADES'!CS34</f>
        <v>0</v>
      </c>
      <c r="O32" s="56">
        <f>'RAW GRADES'!CT34</f>
        <v>5</v>
      </c>
      <c r="P32" s="59" t="str">
        <f t="shared" si="0"/>
        <v>FAILED</v>
      </c>
    </row>
    <row r="33" spans="1:16">
      <c r="A33" s="49">
        <v>26</v>
      </c>
      <c r="B33" s="50" t="str">
        <f>'RAW GRADES'!C35</f>
        <v xml:space="preserve">  </v>
      </c>
      <c r="C33" s="57" t="str">
        <f>'RAW GRADES'!F35</f>
        <v xml:space="preserve"> </v>
      </c>
      <c r="D33" s="89" t="str">
        <f>'RAW GRADES'!I35</f>
        <v/>
      </c>
      <c r="E33" s="52" t="str">
        <f>'RAW GRADES'!AN35</f>
        <v/>
      </c>
      <c r="F33" s="52" t="str">
        <f>'RAW GRADES'!AU35</f>
        <v/>
      </c>
      <c r="G33" s="52" t="str">
        <f>'RAW GRADES'!BB35</f>
        <v/>
      </c>
      <c r="H33" s="53">
        <f>'RAW GRADES'!BC35</f>
        <v>0</v>
      </c>
      <c r="I33" s="53">
        <f>'RAW GRADES'!BD35</f>
        <v>0</v>
      </c>
      <c r="J33" s="52" t="str">
        <f>'RAW GRADES'!BK35</f>
        <v/>
      </c>
      <c r="K33" s="52">
        <f>'RAW GRADES'!CP35</f>
        <v>0</v>
      </c>
      <c r="L33" s="52">
        <f>'RAW GRADES'!CQ35</f>
        <v>0</v>
      </c>
      <c r="M33" s="54">
        <f>'RAW GRADES'!CR35</f>
        <v>0</v>
      </c>
      <c r="N33" s="58">
        <f>'RAW GRADES'!CS35</f>
        <v>0</v>
      </c>
      <c r="O33" s="56">
        <f>'RAW GRADES'!CT35</f>
        <v>5</v>
      </c>
      <c r="P33" s="59" t="str">
        <f t="shared" si="0"/>
        <v>FAILED</v>
      </c>
    </row>
    <row r="34" spans="1:16">
      <c r="A34" s="49">
        <v>27</v>
      </c>
      <c r="B34" s="50" t="str">
        <f>'RAW GRADES'!C36</f>
        <v xml:space="preserve">  </v>
      </c>
      <c r="C34" s="57" t="str">
        <f>'RAW GRADES'!F36</f>
        <v xml:space="preserve"> </v>
      </c>
      <c r="D34" s="89" t="str">
        <f>'RAW GRADES'!I36</f>
        <v/>
      </c>
      <c r="E34" s="52" t="str">
        <f>'RAW GRADES'!AN36</f>
        <v/>
      </c>
      <c r="F34" s="52" t="str">
        <f>'RAW GRADES'!AU36</f>
        <v/>
      </c>
      <c r="G34" s="52" t="str">
        <f>'RAW GRADES'!BB36</f>
        <v/>
      </c>
      <c r="H34" s="53">
        <f>'RAW GRADES'!BC36</f>
        <v>0</v>
      </c>
      <c r="I34" s="53">
        <f>'RAW GRADES'!BD36</f>
        <v>0</v>
      </c>
      <c r="J34" s="52" t="str">
        <f>'RAW GRADES'!BK36</f>
        <v/>
      </c>
      <c r="K34" s="52">
        <f>'RAW GRADES'!CP36</f>
        <v>0</v>
      </c>
      <c r="L34" s="52">
        <f>'RAW GRADES'!CQ36</f>
        <v>0</v>
      </c>
      <c r="M34" s="54">
        <f>'RAW GRADES'!CR36</f>
        <v>0</v>
      </c>
      <c r="N34" s="58">
        <f>'RAW GRADES'!CS36</f>
        <v>0</v>
      </c>
      <c r="O34" s="56">
        <f>'RAW GRADES'!CT36</f>
        <v>5</v>
      </c>
      <c r="P34" s="59" t="str">
        <f t="shared" si="0"/>
        <v>FAILED</v>
      </c>
    </row>
    <row r="35" spans="1:16">
      <c r="A35" s="49">
        <v>28</v>
      </c>
      <c r="B35" s="50" t="str">
        <f>'RAW GRADES'!C37</f>
        <v xml:space="preserve">  </v>
      </c>
      <c r="C35" s="57" t="str">
        <f>'RAW GRADES'!F37</f>
        <v xml:space="preserve"> </v>
      </c>
      <c r="D35" s="89" t="str">
        <f>'RAW GRADES'!I37</f>
        <v/>
      </c>
      <c r="E35" s="52" t="str">
        <f>'RAW GRADES'!AN37</f>
        <v/>
      </c>
      <c r="F35" s="52" t="str">
        <f>'RAW GRADES'!AU37</f>
        <v/>
      </c>
      <c r="G35" s="52" t="str">
        <f>'RAW GRADES'!BB37</f>
        <v/>
      </c>
      <c r="H35" s="53">
        <f>'RAW GRADES'!BC37</f>
        <v>0</v>
      </c>
      <c r="I35" s="53">
        <f>'RAW GRADES'!BD37</f>
        <v>0</v>
      </c>
      <c r="J35" s="52" t="str">
        <f>'RAW GRADES'!BK37</f>
        <v/>
      </c>
      <c r="K35" s="52">
        <f>'RAW GRADES'!CP37</f>
        <v>0</v>
      </c>
      <c r="L35" s="52">
        <f>'RAW GRADES'!CQ37</f>
        <v>0</v>
      </c>
      <c r="M35" s="54">
        <f>'RAW GRADES'!CR37</f>
        <v>0</v>
      </c>
      <c r="N35" s="58">
        <f>'RAW GRADES'!CS37</f>
        <v>0</v>
      </c>
      <c r="O35" s="56">
        <f>'RAW GRADES'!CT37</f>
        <v>5</v>
      </c>
      <c r="P35" s="59" t="str">
        <f t="shared" si="0"/>
        <v>FAILED</v>
      </c>
    </row>
    <row r="36" spans="1:16">
      <c r="A36" s="49">
        <v>29</v>
      </c>
      <c r="B36" s="50" t="str">
        <f>'RAW GRADES'!C38</f>
        <v xml:space="preserve">  </v>
      </c>
      <c r="C36" s="57" t="str">
        <f>'RAW GRADES'!F38</f>
        <v xml:space="preserve"> </v>
      </c>
      <c r="D36" s="89" t="str">
        <f>'RAW GRADES'!I38</f>
        <v/>
      </c>
      <c r="E36" s="52" t="str">
        <f>'RAW GRADES'!AN38</f>
        <v/>
      </c>
      <c r="F36" s="52" t="str">
        <f>'RAW GRADES'!AU38</f>
        <v/>
      </c>
      <c r="G36" s="52" t="str">
        <f>'RAW GRADES'!BB38</f>
        <v/>
      </c>
      <c r="H36" s="53">
        <f>'RAW GRADES'!BC38</f>
        <v>0</v>
      </c>
      <c r="I36" s="53">
        <f>'RAW GRADES'!BD38</f>
        <v>0</v>
      </c>
      <c r="J36" s="52" t="str">
        <f>'RAW GRADES'!BK38</f>
        <v/>
      </c>
      <c r="K36" s="52">
        <f>'RAW GRADES'!CP38</f>
        <v>0</v>
      </c>
      <c r="L36" s="52">
        <f>'RAW GRADES'!CQ38</f>
        <v>0</v>
      </c>
      <c r="M36" s="54">
        <f>'RAW GRADES'!CR38</f>
        <v>0</v>
      </c>
      <c r="N36" s="58">
        <f>'RAW GRADES'!CS38</f>
        <v>0</v>
      </c>
      <c r="O36" s="56">
        <f>'RAW GRADES'!CT38</f>
        <v>5</v>
      </c>
      <c r="P36" s="59" t="str">
        <f t="shared" si="0"/>
        <v>FAILED</v>
      </c>
    </row>
    <row r="37" spans="1:16">
      <c r="A37" s="49">
        <v>30</v>
      </c>
      <c r="B37" s="50" t="str">
        <f>'RAW GRADES'!C39</f>
        <v xml:space="preserve">  </v>
      </c>
      <c r="C37" s="57" t="str">
        <f>'RAW GRADES'!F39</f>
        <v xml:space="preserve"> </v>
      </c>
      <c r="D37" s="89" t="str">
        <f>'RAW GRADES'!I39</f>
        <v/>
      </c>
      <c r="E37" s="52" t="str">
        <f>'RAW GRADES'!AN39</f>
        <v/>
      </c>
      <c r="F37" s="52" t="str">
        <f>'RAW GRADES'!AU39</f>
        <v/>
      </c>
      <c r="G37" s="52" t="str">
        <f>'RAW GRADES'!BB39</f>
        <v/>
      </c>
      <c r="H37" s="53">
        <f>'RAW GRADES'!BC39</f>
        <v>0</v>
      </c>
      <c r="I37" s="53">
        <f>'RAW GRADES'!BD39</f>
        <v>0</v>
      </c>
      <c r="J37" s="52" t="str">
        <f>'RAW GRADES'!BK39</f>
        <v/>
      </c>
      <c r="K37" s="52">
        <f>'RAW GRADES'!CP39</f>
        <v>0</v>
      </c>
      <c r="L37" s="52">
        <f>'RAW GRADES'!CQ39</f>
        <v>0</v>
      </c>
      <c r="M37" s="54">
        <f>'RAW GRADES'!CR39</f>
        <v>0</v>
      </c>
      <c r="N37" s="58">
        <f>'RAW GRADES'!CS39</f>
        <v>0</v>
      </c>
      <c r="O37" s="56">
        <f>'RAW GRADES'!CT39</f>
        <v>5</v>
      </c>
      <c r="P37" s="59" t="str">
        <f t="shared" si="0"/>
        <v>FAILED</v>
      </c>
    </row>
    <row r="38" spans="1:16">
      <c r="A38" s="49">
        <v>31</v>
      </c>
      <c r="B38" s="50" t="str">
        <f>'RAW GRADES'!C40</f>
        <v xml:space="preserve">  </v>
      </c>
      <c r="C38" s="57" t="str">
        <f>'RAW GRADES'!F40</f>
        <v xml:space="preserve"> </v>
      </c>
      <c r="D38" s="89" t="str">
        <f>'RAW GRADES'!I40</f>
        <v/>
      </c>
      <c r="E38" s="52" t="str">
        <f>'RAW GRADES'!AN40</f>
        <v/>
      </c>
      <c r="F38" s="52" t="str">
        <f>'RAW GRADES'!AU40</f>
        <v/>
      </c>
      <c r="G38" s="52" t="str">
        <f>'RAW GRADES'!BB40</f>
        <v/>
      </c>
      <c r="H38" s="53">
        <f>'RAW GRADES'!BC40</f>
        <v>0</v>
      </c>
      <c r="I38" s="53">
        <f>'RAW GRADES'!BD40</f>
        <v>0</v>
      </c>
      <c r="J38" s="52" t="str">
        <f>'RAW GRADES'!BK40</f>
        <v/>
      </c>
      <c r="K38" s="52">
        <f>'RAW GRADES'!CP40</f>
        <v>0</v>
      </c>
      <c r="L38" s="52">
        <f>'RAW GRADES'!CQ40</f>
        <v>0</v>
      </c>
      <c r="M38" s="54">
        <f>'RAW GRADES'!CR40</f>
        <v>0</v>
      </c>
      <c r="N38" s="58">
        <f>'RAW GRADES'!CS40</f>
        <v>0</v>
      </c>
      <c r="O38" s="56">
        <f>'RAW GRADES'!CT40</f>
        <v>5</v>
      </c>
      <c r="P38" s="59" t="str">
        <f t="shared" si="0"/>
        <v>FAILED</v>
      </c>
    </row>
    <row r="39" spans="1:16">
      <c r="A39" s="49">
        <v>32</v>
      </c>
      <c r="B39" s="50" t="str">
        <f>'RAW GRADES'!C41</f>
        <v xml:space="preserve">  </v>
      </c>
      <c r="C39" s="57" t="str">
        <f>'RAW GRADES'!F41</f>
        <v xml:space="preserve"> </v>
      </c>
      <c r="D39" s="89" t="str">
        <f>'RAW GRADES'!I41</f>
        <v/>
      </c>
      <c r="E39" s="52" t="str">
        <f>'RAW GRADES'!AN41</f>
        <v/>
      </c>
      <c r="F39" s="52" t="str">
        <f>'RAW GRADES'!AU41</f>
        <v/>
      </c>
      <c r="G39" s="52" t="str">
        <f>'RAW GRADES'!BB41</f>
        <v/>
      </c>
      <c r="H39" s="53">
        <f>'RAW GRADES'!BC41</f>
        <v>0</v>
      </c>
      <c r="I39" s="53">
        <f>'RAW GRADES'!BD41</f>
        <v>0</v>
      </c>
      <c r="J39" s="52" t="str">
        <f>'RAW GRADES'!BK41</f>
        <v/>
      </c>
      <c r="K39" s="52">
        <f>'RAW GRADES'!CP41</f>
        <v>0</v>
      </c>
      <c r="L39" s="52">
        <f>'RAW GRADES'!CQ41</f>
        <v>0</v>
      </c>
      <c r="M39" s="54">
        <f>'RAW GRADES'!CR41</f>
        <v>0</v>
      </c>
      <c r="N39" s="58">
        <f>'RAW GRADES'!CS41</f>
        <v>0</v>
      </c>
      <c r="O39" s="56">
        <f>'RAW GRADES'!CT41</f>
        <v>5</v>
      </c>
      <c r="P39" s="59" t="str">
        <f t="shared" si="0"/>
        <v>FAILED</v>
      </c>
    </row>
    <row r="40" spans="1:16">
      <c r="A40" s="49">
        <v>33</v>
      </c>
      <c r="B40" s="50" t="str">
        <f>'RAW GRADES'!C42</f>
        <v xml:space="preserve">  </v>
      </c>
      <c r="C40" s="57" t="str">
        <f>'RAW GRADES'!F42</f>
        <v xml:space="preserve"> </v>
      </c>
      <c r="D40" s="89" t="str">
        <f>'RAW GRADES'!I42</f>
        <v/>
      </c>
      <c r="E40" s="52" t="str">
        <f>'RAW GRADES'!AN42</f>
        <v/>
      </c>
      <c r="F40" s="52" t="str">
        <f>'RAW GRADES'!AU42</f>
        <v/>
      </c>
      <c r="G40" s="52" t="str">
        <f>'RAW GRADES'!BB42</f>
        <v/>
      </c>
      <c r="H40" s="53">
        <f>'RAW GRADES'!BC42</f>
        <v>0</v>
      </c>
      <c r="I40" s="53">
        <f>'RAW GRADES'!BD42</f>
        <v>0</v>
      </c>
      <c r="J40" s="52" t="str">
        <f>'RAW GRADES'!BK42</f>
        <v/>
      </c>
      <c r="K40" s="52">
        <f>'RAW GRADES'!CP42</f>
        <v>0</v>
      </c>
      <c r="L40" s="52">
        <f>'RAW GRADES'!CQ42</f>
        <v>0</v>
      </c>
      <c r="M40" s="54">
        <f>'RAW GRADES'!CR42</f>
        <v>0</v>
      </c>
      <c r="N40" s="58">
        <f>'RAW GRADES'!CS42</f>
        <v>0</v>
      </c>
      <c r="O40" s="56">
        <f>'RAW GRADES'!CT42</f>
        <v>5</v>
      </c>
      <c r="P40" s="59" t="str">
        <f t="shared" si="0"/>
        <v>FAILED</v>
      </c>
    </row>
    <row r="41" spans="1:16">
      <c r="A41" s="49">
        <v>34</v>
      </c>
      <c r="B41" s="50" t="str">
        <f>'RAW GRADES'!C43</f>
        <v xml:space="preserve">  </v>
      </c>
      <c r="C41" s="57" t="str">
        <f>'RAW GRADES'!F43</f>
        <v xml:space="preserve"> </v>
      </c>
      <c r="D41" s="89" t="str">
        <f>'RAW GRADES'!I43</f>
        <v/>
      </c>
      <c r="E41" s="52" t="str">
        <f>'RAW GRADES'!AN43</f>
        <v/>
      </c>
      <c r="F41" s="52" t="str">
        <f>'RAW GRADES'!AU43</f>
        <v/>
      </c>
      <c r="G41" s="52" t="str">
        <f>'RAW GRADES'!BB43</f>
        <v/>
      </c>
      <c r="H41" s="53">
        <f>'RAW GRADES'!BC43</f>
        <v>0</v>
      </c>
      <c r="I41" s="53">
        <f>'RAW GRADES'!BD43</f>
        <v>0</v>
      </c>
      <c r="J41" s="52" t="str">
        <f>'RAW GRADES'!BK43</f>
        <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xml:space="preserve">  </v>
      </c>
      <c r="C42" s="57" t="str">
        <f>'RAW GRADES'!F44</f>
        <v xml:space="preserve"> </v>
      </c>
      <c r="D42" s="89" t="str">
        <f>'RAW GRADES'!I44</f>
        <v/>
      </c>
      <c r="E42" s="52" t="str">
        <f>'RAW GRADES'!AN44</f>
        <v/>
      </c>
      <c r="F42" s="52" t="str">
        <f>'RAW GRADES'!AU44</f>
        <v/>
      </c>
      <c r="G42" s="52" t="str">
        <f>'RAW GRADES'!BB44</f>
        <v/>
      </c>
      <c r="H42" s="53">
        <f>'RAW GRADES'!BC44</f>
        <v>0</v>
      </c>
      <c r="I42" s="53">
        <f>'RAW GRADES'!BD44</f>
        <v>0</v>
      </c>
      <c r="J42" s="52" t="str">
        <f>'RAW GRADES'!BK44</f>
        <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xml:space="preserve">  </v>
      </c>
      <c r="C43" s="57" t="str">
        <f>'RAW GRADES'!F45</f>
        <v xml:space="preserve"> </v>
      </c>
      <c r="D43" s="89" t="str">
        <f>'RAW GRADES'!I45</f>
        <v/>
      </c>
      <c r="E43" s="52" t="str">
        <f>'RAW GRADES'!AN45</f>
        <v/>
      </c>
      <c r="F43" s="52" t="str">
        <f>'RAW GRADES'!AU45</f>
        <v/>
      </c>
      <c r="G43" s="52" t="str">
        <f>'RAW GRADES'!BB45</f>
        <v/>
      </c>
      <c r="H43" s="53">
        <f>'RAW GRADES'!BC45</f>
        <v>0</v>
      </c>
      <c r="I43" s="53">
        <f>'RAW GRADES'!BD45</f>
        <v>0</v>
      </c>
      <c r="J43" s="52" t="str">
        <f>'RAW GRADES'!BK45</f>
        <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xml:space="preserve">  </v>
      </c>
      <c r="C44" s="57" t="str">
        <f>'RAW GRADES'!F46</f>
        <v xml:space="preserve"> </v>
      </c>
      <c r="D44" s="89" t="str">
        <f>'RAW GRADES'!I46</f>
        <v/>
      </c>
      <c r="E44" s="52" t="str">
        <f>'RAW GRADES'!AN46</f>
        <v/>
      </c>
      <c r="F44" s="52" t="str">
        <f>'RAW GRADES'!AU46</f>
        <v/>
      </c>
      <c r="G44" s="52" t="str">
        <f>'RAW GRADES'!BB46</f>
        <v/>
      </c>
      <c r="H44" s="53">
        <f>'RAW GRADES'!BC46</f>
        <v>0</v>
      </c>
      <c r="I44" s="53">
        <f>'RAW GRADES'!BD46</f>
        <v>0</v>
      </c>
      <c r="J44" s="52" t="str">
        <f>'RAW GRADES'!BK46</f>
        <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xml:space="preserve">  </v>
      </c>
      <c r="C45" s="57" t="str">
        <f>'RAW GRADES'!F47</f>
        <v xml:space="preserve"> </v>
      </c>
      <c r="D45" s="89" t="str">
        <f>'RAW GRADES'!I47</f>
        <v/>
      </c>
      <c r="E45" s="52" t="str">
        <f>'RAW GRADES'!AN47</f>
        <v/>
      </c>
      <c r="F45" s="52" t="str">
        <f>'RAW GRADES'!AU47</f>
        <v/>
      </c>
      <c r="G45" s="52" t="str">
        <f>'RAW GRADES'!BB47</f>
        <v/>
      </c>
      <c r="H45" s="53">
        <f>'RAW GRADES'!BC47</f>
        <v>0</v>
      </c>
      <c r="I45" s="53">
        <f>'RAW GRADES'!BD47</f>
        <v>0</v>
      </c>
      <c r="J45" s="52" t="str">
        <f>'RAW GRADES'!BK47</f>
        <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xml:space="preserve">  </v>
      </c>
      <c r="C46" s="57" t="str">
        <f>'RAW GRADES'!F48</f>
        <v xml:space="preserve"> </v>
      </c>
      <c r="D46" s="89" t="str">
        <f>'RAW GRADES'!I48</f>
        <v/>
      </c>
      <c r="E46" s="52" t="str">
        <f>'RAW GRADES'!AN48</f>
        <v/>
      </c>
      <c r="F46" s="52" t="str">
        <f>'RAW GRADES'!AU48</f>
        <v/>
      </c>
      <c r="G46" s="52" t="str">
        <f>'RAW GRADES'!BB48</f>
        <v/>
      </c>
      <c r="H46" s="53">
        <f>'RAW GRADES'!BC48</f>
        <v>0</v>
      </c>
      <c r="I46" s="53">
        <f>'RAW GRADES'!BD48</f>
        <v>0</v>
      </c>
      <c r="J46" s="52" t="str">
        <f>'RAW GRADES'!BK48</f>
        <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xml:space="preserve">  </v>
      </c>
      <c r="C47" s="57" t="str">
        <f>'RAW GRADES'!F49</f>
        <v xml:space="preserve"> </v>
      </c>
      <c r="D47" s="89" t="str">
        <f>'RAW GRADES'!I49</f>
        <v/>
      </c>
      <c r="E47" s="52" t="str">
        <f>'RAW GRADES'!AN49</f>
        <v/>
      </c>
      <c r="F47" s="52" t="str">
        <f>'RAW GRADES'!AU49</f>
        <v/>
      </c>
      <c r="G47" s="52" t="str">
        <f>'RAW GRADES'!BB49</f>
        <v/>
      </c>
      <c r="H47" s="53">
        <f>'RAW GRADES'!BC49</f>
        <v>0</v>
      </c>
      <c r="I47" s="53">
        <f>'RAW GRADES'!BD49</f>
        <v>0</v>
      </c>
      <c r="J47" s="52" t="str">
        <f>'RAW GRADES'!BK49</f>
        <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xml:space="preserve">  </v>
      </c>
      <c r="C48" s="57" t="str">
        <f>'RAW GRADES'!F50</f>
        <v xml:space="preserve"> </v>
      </c>
      <c r="D48" s="89" t="str">
        <f>'RAW GRADES'!I50</f>
        <v/>
      </c>
      <c r="E48" s="52" t="str">
        <f>'RAW GRADES'!AN50</f>
        <v/>
      </c>
      <c r="F48" s="52" t="str">
        <f>'RAW GRADES'!AU50</f>
        <v/>
      </c>
      <c r="G48" s="52" t="str">
        <f>'RAW GRADES'!BB50</f>
        <v/>
      </c>
      <c r="H48" s="53">
        <f>'RAW GRADES'!BC50</f>
        <v>0</v>
      </c>
      <c r="I48" s="53">
        <f>'RAW GRADES'!BD50</f>
        <v>0</v>
      </c>
      <c r="J48" s="52" t="str">
        <f>'RAW GRADES'!BK50</f>
        <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xml:space="preserve">  </v>
      </c>
      <c r="C49" s="57" t="str">
        <f>'RAW GRADES'!F51</f>
        <v xml:space="preserve"> </v>
      </c>
      <c r="D49" s="89" t="str">
        <f>'RAW GRADES'!I51</f>
        <v/>
      </c>
      <c r="E49" s="52" t="str">
        <f>'RAW GRADES'!AN51</f>
        <v/>
      </c>
      <c r="F49" s="52" t="str">
        <f>'RAW GRADES'!AU51</f>
        <v/>
      </c>
      <c r="G49" s="52" t="str">
        <f>'RAW GRADES'!BB51</f>
        <v/>
      </c>
      <c r="H49" s="53">
        <f>'RAW GRADES'!BC51</f>
        <v>0</v>
      </c>
      <c r="I49" s="53">
        <f>'RAW GRADES'!BD51</f>
        <v>0</v>
      </c>
      <c r="J49" s="52" t="str">
        <f>'RAW GRADES'!BK51</f>
        <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xml:space="preserve">  </v>
      </c>
      <c r="C50" s="57" t="str">
        <f>'RAW GRADES'!F52</f>
        <v xml:space="preserve"> </v>
      </c>
      <c r="D50" s="89" t="str">
        <f>'RAW GRADES'!I52</f>
        <v/>
      </c>
      <c r="E50" s="52" t="str">
        <f>'RAW GRADES'!AN52</f>
        <v/>
      </c>
      <c r="F50" s="52" t="str">
        <f>'RAW GRADES'!AU52</f>
        <v/>
      </c>
      <c r="G50" s="52" t="str">
        <f>'RAW GRADES'!BB52</f>
        <v/>
      </c>
      <c r="H50" s="53">
        <f>'RAW GRADES'!BC52</f>
        <v>0</v>
      </c>
      <c r="I50" s="53">
        <f>'RAW GRADES'!BD52</f>
        <v>0</v>
      </c>
      <c r="J50" s="52" t="str">
        <f>'RAW GRADES'!BK52</f>
        <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xml:space="preserve">  </v>
      </c>
      <c r="C51" s="57" t="str">
        <f>'RAW GRADES'!F53</f>
        <v xml:space="preserve"> </v>
      </c>
      <c r="D51" s="89" t="str">
        <f>'RAW GRADES'!I53</f>
        <v/>
      </c>
      <c r="E51" s="52" t="str">
        <f>'RAW GRADES'!AN53</f>
        <v/>
      </c>
      <c r="F51" s="52" t="str">
        <f>'RAW GRADES'!AU53</f>
        <v/>
      </c>
      <c r="G51" s="52" t="str">
        <f>'RAW GRADES'!BB53</f>
        <v/>
      </c>
      <c r="H51" s="53">
        <f>'RAW GRADES'!BC53</f>
        <v>0</v>
      </c>
      <c r="I51" s="53">
        <f>'RAW GRADES'!BD53</f>
        <v>0</v>
      </c>
      <c r="J51" s="52" t="str">
        <f>'RAW GRADES'!BK53</f>
        <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xml:space="preserve">  </v>
      </c>
      <c r="C52" s="57" t="str">
        <f>'RAW GRADES'!F54</f>
        <v xml:space="preserve"> </v>
      </c>
      <c r="D52" s="89" t="str">
        <f>'RAW GRADES'!I54</f>
        <v/>
      </c>
      <c r="E52" s="52" t="str">
        <f>'RAW GRADES'!AN54</f>
        <v/>
      </c>
      <c r="F52" s="52" t="str">
        <f>'RAW GRADES'!AU54</f>
        <v/>
      </c>
      <c r="G52" s="52" t="str">
        <f>'RAW GRADES'!BB54</f>
        <v/>
      </c>
      <c r="H52" s="53">
        <f>'RAW GRADES'!BC54</f>
        <v>0</v>
      </c>
      <c r="I52" s="53">
        <f>'RAW GRADES'!BD54</f>
        <v>0</v>
      </c>
      <c r="J52" s="52" t="str">
        <f>'RAW GRADES'!BK54</f>
        <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xml:space="preserve">  </v>
      </c>
      <c r="C53" s="57" t="str">
        <f>'RAW GRADES'!F55</f>
        <v xml:space="preserve"> </v>
      </c>
      <c r="D53" s="89" t="str">
        <f>'RAW GRADES'!I55</f>
        <v/>
      </c>
      <c r="E53" s="52" t="str">
        <f>'RAW GRADES'!AN55</f>
        <v/>
      </c>
      <c r="F53" s="52" t="str">
        <f>'RAW GRADES'!AU55</f>
        <v/>
      </c>
      <c r="G53" s="52" t="str">
        <f>'RAW GRADES'!BB55</f>
        <v/>
      </c>
      <c r="H53" s="53">
        <f>'RAW GRADES'!BC55</f>
        <v>0</v>
      </c>
      <c r="I53" s="53">
        <f>'RAW GRADES'!BD55</f>
        <v>0</v>
      </c>
      <c r="J53" s="52" t="str">
        <f>'RAW GRADES'!BK55</f>
        <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xml:space="preserve">  </v>
      </c>
      <c r="C54" s="57" t="str">
        <f>'RAW GRADES'!F56</f>
        <v xml:space="preserve"> </v>
      </c>
      <c r="D54" s="89" t="str">
        <f>'RAW GRADES'!I56</f>
        <v/>
      </c>
      <c r="E54" s="52" t="str">
        <f>'RAW GRADES'!AN56</f>
        <v/>
      </c>
      <c r="F54" s="52" t="str">
        <f>'RAW GRADES'!AU56</f>
        <v/>
      </c>
      <c r="G54" s="52" t="str">
        <f>'RAW GRADES'!BB56</f>
        <v/>
      </c>
      <c r="H54" s="53">
        <f>'RAW GRADES'!BC56</f>
        <v>0</v>
      </c>
      <c r="I54" s="53">
        <f>'RAW GRADES'!BD56</f>
        <v>0</v>
      </c>
      <c r="J54" s="52" t="str">
        <f>'RAW GRADES'!BK56</f>
        <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xml:space="preserve">  </v>
      </c>
      <c r="C55" s="57" t="str">
        <f>'RAW GRADES'!F57</f>
        <v xml:space="preserve"> </v>
      </c>
      <c r="D55" s="89" t="str">
        <f>'RAW GRADES'!I57</f>
        <v/>
      </c>
      <c r="E55" s="52" t="str">
        <f>'RAW GRADES'!AN57</f>
        <v/>
      </c>
      <c r="F55" s="52" t="str">
        <f>'RAW GRADES'!AU57</f>
        <v/>
      </c>
      <c r="G55" s="52" t="str">
        <f>'RAW GRADES'!BB57</f>
        <v/>
      </c>
      <c r="H55" s="53">
        <f>'RAW GRADES'!BC57</f>
        <v>0</v>
      </c>
      <c r="I55" s="53">
        <f>'RAW GRADES'!BD57</f>
        <v>0</v>
      </c>
      <c r="J55" s="52" t="str">
        <f>'RAW GRADES'!BK57</f>
        <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xml:space="preserve">  </v>
      </c>
      <c r="C56" s="57" t="str">
        <f>'RAW GRADES'!F58</f>
        <v xml:space="preserve"> </v>
      </c>
      <c r="D56" s="89" t="str">
        <f>'RAW GRADES'!I58</f>
        <v/>
      </c>
      <c r="E56" s="52" t="str">
        <f>'RAW GRADES'!AN58</f>
        <v/>
      </c>
      <c r="F56" s="52" t="str">
        <f>'RAW GRADES'!AU58</f>
        <v/>
      </c>
      <c r="G56" s="52" t="str">
        <f>'RAW GRADES'!BB58</f>
        <v/>
      </c>
      <c r="H56" s="53">
        <f>'RAW GRADES'!BC58</f>
        <v>0</v>
      </c>
      <c r="I56" s="53">
        <f>'RAW GRADES'!BD58</f>
        <v>0</v>
      </c>
      <c r="J56" s="52" t="str">
        <f>'RAW GRADES'!BK58</f>
        <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xml:space="preserve">  </v>
      </c>
      <c r="C57" s="57" t="str">
        <f>'RAW GRADES'!F59</f>
        <v xml:space="preserve"> </v>
      </c>
      <c r="D57" s="89" t="str">
        <f>'RAW GRADES'!I59</f>
        <v/>
      </c>
      <c r="E57" s="52" t="str">
        <f>'RAW GRADES'!AN59</f>
        <v/>
      </c>
      <c r="F57" s="52" t="str">
        <f>'RAW GRADES'!AU59</f>
        <v/>
      </c>
      <c r="G57" s="52" t="str">
        <f>'RAW GRADES'!BB59</f>
        <v/>
      </c>
      <c r="H57" s="53">
        <f>'RAW GRADES'!BC59</f>
        <v>0</v>
      </c>
      <c r="I57" s="53">
        <f>'RAW GRADES'!BD59</f>
        <v>0</v>
      </c>
      <c r="J57" s="52" t="str">
        <f>'RAW GRADES'!BK59</f>
        <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xml:space="preserve">  </v>
      </c>
      <c r="C58" s="57" t="str">
        <f>'RAW GRADES'!F60</f>
        <v xml:space="preserve"> </v>
      </c>
      <c r="D58" s="89" t="str">
        <f>'RAW GRADES'!I60</f>
        <v/>
      </c>
      <c r="E58" s="52" t="str">
        <f>'RAW GRADES'!AN60</f>
        <v/>
      </c>
      <c r="F58" s="52" t="str">
        <f>'RAW GRADES'!AU60</f>
        <v/>
      </c>
      <c r="G58" s="52" t="str">
        <f>'RAW GRADES'!BB60</f>
        <v/>
      </c>
      <c r="H58" s="53">
        <f>'RAW GRADES'!BC60</f>
        <v>0</v>
      </c>
      <c r="I58" s="53">
        <f>'RAW GRADES'!BD60</f>
        <v>0</v>
      </c>
      <c r="J58" s="52" t="str">
        <f>'RAW GRADES'!BK60</f>
        <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xml:space="preserve">  </v>
      </c>
      <c r="C59" s="57" t="str">
        <f>'RAW GRADES'!F61</f>
        <v xml:space="preserve"> </v>
      </c>
      <c r="D59" s="89" t="str">
        <f>'RAW GRADES'!I61</f>
        <v/>
      </c>
      <c r="E59" s="52" t="str">
        <f>'RAW GRADES'!AN61</f>
        <v/>
      </c>
      <c r="F59" s="52" t="str">
        <f>'RAW GRADES'!AU61</f>
        <v/>
      </c>
      <c r="G59" s="52" t="str">
        <f>'RAW GRADES'!BB61</f>
        <v/>
      </c>
      <c r="H59" s="53">
        <f>'RAW GRADES'!BC61</f>
        <v>0</v>
      </c>
      <c r="I59" s="53">
        <f>'RAW GRADES'!BD61</f>
        <v>0</v>
      </c>
      <c r="J59" s="52" t="str">
        <f>'RAW GRADES'!BK61</f>
        <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xml:space="preserve">  </v>
      </c>
      <c r="C60" s="57" t="str">
        <f>'RAW GRADES'!F62</f>
        <v xml:space="preserve"> </v>
      </c>
      <c r="D60" s="89" t="str">
        <f>'RAW GRADES'!I62</f>
        <v/>
      </c>
      <c r="E60" s="52" t="str">
        <f>'RAW GRADES'!AN62</f>
        <v/>
      </c>
      <c r="F60" s="52" t="str">
        <f>'RAW GRADES'!AU62</f>
        <v/>
      </c>
      <c r="G60" s="52" t="str">
        <f>'RAW GRADES'!BB62</f>
        <v/>
      </c>
      <c r="H60" s="53">
        <f>'RAW GRADES'!BC62</f>
        <v>0</v>
      </c>
      <c r="I60" s="53">
        <f>'RAW GRADES'!BD62</f>
        <v>0</v>
      </c>
      <c r="J60" s="52" t="str">
        <f>'RAW GRADES'!BK62</f>
        <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xml:space="preserve">  </v>
      </c>
      <c r="C61" s="57" t="str">
        <f>'RAW GRADES'!F63</f>
        <v xml:space="preserve"> </v>
      </c>
      <c r="D61" s="89" t="str">
        <f>'RAW GRADES'!I63</f>
        <v/>
      </c>
      <c r="E61" s="52" t="str">
        <f>'RAW GRADES'!AN63</f>
        <v/>
      </c>
      <c r="F61" s="52" t="str">
        <f>'RAW GRADES'!AU63</f>
        <v/>
      </c>
      <c r="G61" s="52" t="str">
        <f>'RAW GRADES'!BB63</f>
        <v/>
      </c>
      <c r="H61" s="53">
        <f>'RAW GRADES'!BC63</f>
        <v>0</v>
      </c>
      <c r="I61" s="53">
        <f>'RAW GRADES'!BD63</f>
        <v>0</v>
      </c>
      <c r="J61" s="52" t="str">
        <f>'RAW GRADES'!BK63</f>
        <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xml:space="preserve">  </v>
      </c>
      <c r="C62" s="57" t="str">
        <f>'RAW GRADES'!F64</f>
        <v xml:space="preserve"> </v>
      </c>
      <c r="D62" s="89" t="str">
        <f>'RAW GRADES'!I64</f>
        <v/>
      </c>
      <c r="E62" s="52" t="str">
        <f>'RAW GRADES'!AN64</f>
        <v/>
      </c>
      <c r="F62" s="52" t="str">
        <f>'RAW GRADES'!AU64</f>
        <v/>
      </c>
      <c r="G62" s="52" t="str">
        <f>'RAW GRADES'!BB64</f>
        <v/>
      </c>
      <c r="H62" s="53">
        <f>'RAW GRADES'!BC64</f>
        <v>0</v>
      </c>
      <c r="I62" s="53">
        <f>'RAW GRADES'!BD64</f>
        <v>0</v>
      </c>
      <c r="J62" s="52" t="str">
        <f>'RAW GRADES'!BK64</f>
        <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xml:space="preserve">  </v>
      </c>
      <c r="C63" s="57" t="str">
        <f>'RAW GRADES'!F65</f>
        <v xml:space="preserve"> </v>
      </c>
      <c r="D63" s="89" t="str">
        <f>'RAW GRADES'!I65</f>
        <v/>
      </c>
      <c r="E63" s="52" t="str">
        <f>'RAW GRADES'!AN65</f>
        <v/>
      </c>
      <c r="F63" s="52" t="str">
        <f>'RAW GRADES'!AU65</f>
        <v/>
      </c>
      <c r="G63" s="52" t="str">
        <f>'RAW GRADES'!BB65</f>
        <v/>
      </c>
      <c r="H63" s="53">
        <f>'RAW GRADES'!BC65</f>
        <v>0</v>
      </c>
      <c r="I63" s="53">
        <f>'RAW GRADES'!BD65</f>
        <v>0</v>
      </c>
      <c r="J63" s="52" t="str">
        <f>'RAW GRADES'!BK65</f>
        <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xml:space="preserve">  </v>
      </c>
      <c r="C64" s="57" t="str">
        <f>'RAW GRADES'!F66</f>
        <v xml:space="preserve"> </v>
      </c>
      <c r="D64" s="89" t="str">
        <f>'RAW GRADES'!I66</f>
        <v/>
      </c>
      <c r="E64" s="52" t="str">
        <f>'RAW GRADES'!AN66</f>
        <v/>
      </c>
      <c r="F64" s="52" t="str">
        <f>'RAW GRADES'!AU66</f>
        <v/>
      </c>
      <c r="G64" s="52" t="str">
        <f>'RAW GRADES'!BB66</f>
        <v/>
      </c>
      <c r="H64" s="53">
        <f>'RAW GRADES'!BC66</f>
        <v>0</v>
      </c>
      <c r="I64" s="53">
        <f>'RAW GRADES'!BD66</f>
        <v>0</v>
      </c>
      <c r="J64" s="52" t="str">
        <f>'RAW GRADES'!BK66</f>
        <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xml:space="preserve">  </v>
      </c>
      <c r="C65" s="57" t="str">
        <f>'RAW GRADES'!F67</f>
        <v xml:space="preserve"> </v>
      </c>
      <c r="D65" s="89" t="str">
        <f>'RAW GRADES'!I67</f>
        <v/>
      </c>
      <c r="E65" s="52" t="str">
        <f>'RAW GRADES'!AN67</f>
        <v/>
      </c>
      <c r="F65" s="52" t="str">
        <f>'RAW GRADES'!AU67</f>
        <v/>
      </c>
      <c r="G65" s="52" t="str">
        <f>'RAW GRADES'!BB67</f>
        <v/>
      </c>
      <c r="H65" s="53">
        <f>'RAW GRADES'!BC67</f>
        <v>0</v>
      </c>
      <c r="I65" s="53">
        <f>'RAW GRADES'!BD67</f>
        <v>0</v>
      </c>
      <c r="J65" s="52" t="str">
        <f>'RAW GRADES'!BK67</f>
        <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xml:space="preserve">  </v>
      </c>
      <c r="C66" s="57" t="str">
        <f>'RAW GRADES'!F68</f>
        <v xml:space="preserve"> </v>
      </c>
      <c r="D66" s="89" t="str">
        <f>'RAW GRADES'!I68</f>
        <v/>
      </c>
      <c r="E66" s="52" t="str">
        <f>'RAW GRADES'!AN68</f>
        <v/>
      </c>
      <c r="F66" s="52" t="str">
        <f>'RAW GRADES'!AU68</f>
        <v/>
      </c>
      <c r="G66" s="52" t="str">
        <f>'RAW GRADES'!BB68</f>
        <v/>
      </c>
      <c r="H66" s="53">
        <f>'RAW GRADES'!BC68</f>
        <v>0</v>
      </c>
      <c r="I66" s="53">
        <f>'RAW GRADES'!BD68</f>
        <v>0</v>
      </c>
      <c r="J66" s="52" t="str">
        <f>'RAW GRADES'!BK68</f>
        <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xml:space="preserve">  </v>
      </c>
      <c r="C67" s="57" t="str">
        <f>'RAW GRADES'!F69</f>
        <v xml:space="preserve"> </v>
      </c>
      <c r="D67" s="89" t="str">
        <f>'RAW GRADES'!I69</f>
        <v/>
      </c>
      <c r="E67" s="52" t="str">
        <f>'RAW GRADES'!AN69</f>
        <v/>
      </c>
      <c r="F67" s="52" t="str">
        <f>'RAW GRADES'!AU69</f>
        <v/>
      </c>
      <c r="G67" s="52" t="str">
        <f>'RAW GRADES'!BB69</f>
        <v/>
      </c>
      <c r="H67" s="53">
        <f>'RAW GRADES'!BC69</f>
        <v>0</v>
      </c>
      <c r="I67" s="53">
        <f>'RAW GRADES'!BD69</f>
        <v>0</v>
      </c>
      <c r="J67" s="52" t="str">
        <f>'RAW GRADES'!BK69</f>
        <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xml:space="preserve">  </v>
      </c>
      <c r="C68" s="57" t="str">
        <f>'RAW GRADES'!F70</f>
        <v xml:space="preserve"> </v>
      </c>
      <c r="D68" s="89" t="str">
        <f>'RAW GRADES'!I70</f>
        <v/>
      </c>
      <c r="E68" s="52" t="str">
        <f>'RAW GRADES'!AN70</f>
        <v/>
      </c>
      <c r="F68" s="52" t="str">
        <f>'RAW GRADES'!AU70</f>
        <v/>
      </c>
      <c r="G68" s="52" t="str">
        <f>'RAW GRADES'!BB70</f>
        <v/>
      </c>
      <c r="H68" s="53">
        <f>'RAW GRADES'!BC70</f>
        <v>0</v>
      </c>
      <c r="I68" s="53">
        <f>'RAW GRADES'!BD70</f>
        <v>0</v>
      </c>
      <c r="J68" s="52" t="str">
        <f>'RAW GRADES'!BK70</f>
        <v/>
      </c>
      <c r="K68" s="52">
        <f>'RAW GRADES'!CP70</f>
        <v>0</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4" workbookViewId="0">
      <selection activeCell="C25" sqref="C25"/>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60"/>
      <c r="B3" s="260"/>
      <c r="C3" s="260"/>
      <c r="D3" s="260"/>
      <c r="E3" s="260"/>
      <c r="F3" s="260"/>
    </row>
    <row r="4" spans="1:6">
      <c r="A4" s="263" t="s">
        <v>106</v>
      </c>
      <c r="B4" s="263"/>
      <c r="C4" s="263"/>
      <c r="D4" s="263"/>
      <c r="E4" s="263"/>
      <c r="F4" s="263"/>
    </row>
    <row r="5" spans="1:6" ht="18">
      <c r="A5" s="264" t="s">
        <v>107</v>
      </c>
      <c r="B5" s="264"/>
      <c r="C5" s="264"/>
      <c r="D5" s="264"/>
      <c r="E5" s="264"/>
      <c r="F5" s="264"/>
    </row>
    <row r="6" spans="1:6">
      <c r="A6" s="263" t="s">
        <v>108</v>
      </c>
      <c r="B6" s="263"/>
      <c r="C6" s="263"/>
      <c r="D6" s="263"/>
      <c r="E6" s="263"/>
      <c r="F6" s="263"/>
    </row>
    <row r="7" spans="1:6">
      <c r="A7" s="265" t="s">
        <v>109</v>
      </c>
      <c r="B7" s="265"/>
      <c r="C7" s="265"/>
      <c r="D7" s="265"/>
      <c r="E7" s="265"/>
      <c r="F7" s="265"/>
    </row>
    <row r="8" spans="1:6">
      <c r="A8" s="266"/>
      <c r="B8" s="266"/>
      <c r="C8" s="266"/>
      <c r="D8" s="266"/>
      <c r="E8" s="266"/>
      <c r="F8" s="266"/>
    </row>
    <row r="9" spans="1:6">
      <c r="A9" s="260"/>
      <c r="B9" s="260"/>
      <c r="C9" s="260"/>
      <c r="D9" s="260"/>
      <c r="E9" s="260"/>
      <c r="F9" s="260"/>
    </row>
    <row r="10" spans="1:6" ht="18">
      <c r="A10" s="267"/>
      <c r="B10" s="267"/>
      <c r="C10" s="267"/>
      <c r="D10" s="267"/>
      <c r="E10" s="267"/>
      <c r="F10" s="267"/>
    </row>
    <row r="11" spans="1:6" ht="22.5">
      <c r="A11" s="268" t="s">
        <v>110</v>
      </c>
      <c r="B11" s="268"/>
      <c r="C11" s="268"/>
      <c r="D11" s="268"/>
      <c r="E11" s="268"/>
      <c r="F11" s="268"/>
    </row>
    <row r="12" spans="1:6">
      <c r="A12" s="266"/>
      <c r="B12" s="266"/>
      <c r="C12" s="266"/>
      <c r="D12" s="266"/>
      <c r="E12" s="266"/>
      <c r="F12" s="266"/>
    </row>
    <row r="13" spans="1:6">
      <c r="A13" s="60"/>
      <c r="B13" s="61" t="s">
        <v>111</v>
      </c>
      <c r="C13" s="269" t="str">
        <f>REGISTRATION!C7</f>
        <v>DCIT 55</v>
      </c>
      <c r="D13" s="269"/>
      <c r="E13" s="269"/>
      <c r="F13" s="62"/>
    </row>
    <row r="14" spans="1:6">
      <c r="A14" s="60"/>
      <c r="B14" s="61" t="s">
        <v>112</v>
      </c>
      <c r="C14" s="262" t="str">
        <f>REGISTRATION!C6</f>
        <v>Operating System</v>
      </c>
      <c r="D14" s="262"/>
      <c r="E14" s="262"/>
      <c r="F14" s="62"/>
    </row>
    <row r="15" spans="1:6">
      <c r="A15" s="60"/>
      <c r="B15" s="62" t="s">
        <v>113</v>
      </c>
      <c r="C15" s="248" t="str">
        <f>REGISTRATION!A4</f>
        <v>FIRST YEAR</v>
      </c>
      <c r="D15" s="248"/>
      <c r="E15" s="248"/>
      <c r="F15" s="63"/>
    </row>
    <row r="16" spans="1:6">
      <c r="A16" s="60"/>
      <c r="B16" s="62" t="s">
        <v>9</v>
      </c>
      <c r="C16" s="248" t="str">
        <f>UPPER(CONCATENATE(REGISTRATION!C8," ",REGISTRATION!D8))</f>
        <v>CS 3B</v>
      </c>
      <c r="D16" s="248"/>
      <c r="E16" s="248"/>
      <c r="F16" s="63"/>
    </row>
    <row r="17" spans="1:6">
      <c r="A17" s="60"/>
      <c r="B17" s="62" t="s">
        <v>115</v>
      </c>
      <c r="C17" s="248" t="str">
        <f>UPPER(CONCATENATE(REGISTRATION!P13," ","SEMESTER"," ","A.Y."," ",REGISTRATION!P12))</f>
        <v>FIRST SEMESTER A.Y. 2017-2018</v>
      </c>
      <c r="D17" s="248"/>
      <c r="E17" s="248"/>
      <c r="F17" s="63"/>
    </row>
    <row r="18" spans="1:6" ht="15.75" thickBot="1">
      <c r="A18" s="60"/>
      <c r="B18" s="60"/>
      <c r="C18" s="60"/>
      <c r="D18" s="60"/>
      <c r="E18" s="60"/>
      <c r="F18" s="60"/>
    </row>
    <row r="19" spans="1:6">
      <c r="A19" s="249" t="s">
        <v>13</v>
      </c>
      <c r="B19" s="252" t="s">
        <v>92</v>
      </c>
      <c r="C19" s="249" t="s">
        <v>31</v>
      </c>
      <c r="D19" s="249" t="s">
        <v>116</v>
      </c>
      <c r="E19" s="254" t="s">
        <v>117</v>
      </c>
      <c r="F19" s="249" t="s">
        <v>95</v>
      </c>
    </row>
    <row r="20" spans="1:6">
      <c r="A20" s="250"/>
      <c r="B20" s="253"/>
      <c r="C20" s="250"/>
      <c r="D20" s="250"/>
      <c r="E20" s="255"/>
      <c r="F20" s="257"/>
    </row>
    <row r="21" spans="1:6" ht="16.5" thickBot="1">
      <c r="A21" s="251"/>
      <c r="B21" s="64" t="s">
        <v>118</v>
      </c>
      <c r="C21" s="251"/>
      <c r="D21" s="251"/>
      <c r="E21" s="256"/>
      <c r="F21" s="258"/>
    </row>
    <row r="22" spans="1:6" ht="18">
      <c r="A22" s="65">
        <v>1</v>
      </c>
      <c r="B22" s="66" t="str">
        <f>'DEPT CHAIR'!B8</f>
        <v>Abad Jayson B</v>
      </c>
      <c r="C22" s="67" t="str">
        <f>REGISTRATION!B11</f>
        <v>2015-01-380</v>
      </c>
      <c r="D22" s="68">
        <f>'DEPT CHAIR'!O8</f>
        <v>5</v>
      </c>
      <c r="E22" s="69" t="str">
        <f>IF(D22&lt;=3,"3","0")</f>
        <v>0</v>
      </c>
      <c r="F22" s="70" t="str">
        <f>'DEPT CHAIR'!P8</f>
        <v>FAILED</v>
      </c>
    </row>
    <row r="23" spans="1:6" ht="18">
      <c r="A23" s="71">
        <v>2</v>
      </c>
      <c r="B23" s="66" t="str">
        <f>'DEPT CHAIR'!B9</f>
        <v>Almendras Mark Anthony G</v>
      </c>
      <c r="C23" s="67" t="str">
        <f>REGISTRATION!B12</f>
        <v>2015-01-1662</v>
      </c>
      <c r="D23" s="68">
        <f>'DEPT CHAIR'!O9</f>
        <v>5</v>
      </c>
      <c r="E23" s="69" t="str">
        <f t="shared" ref="E23:E81" si="0">IF(D23&lt;=3,"3","0")</f>
        <v>0</v>
      </c>
      <c r="F23" s="70" t="str">
        <f>'DEPT CHAIR'!P9</f>
        <v>FAILED</v>
      </c>
    </row>
    <row r="24" spans="1:6" ht="18">
      <c r="A24" s="65">
        <v>3</v>
      </c>
      <c r="B24" s="66" t="str">
        <f>'DEPT CHAIR'!B10</f>
        <v>Binamera Maynel L</v>
      </c>
      <c r="C24" s="67" t="str">
        <f>REGISTRATION!B13</f>
        <v>2015-01-1607</v>
      </c>
      <c r="D24" s="68">
        <f>'DEPT CHAIR'!O10</f>
        <v>5</v>
      </c>
      <c r="E24" s="69" t="str">
        <f t="shared" si="0"/>
        <v>0</v>
      </c>
      <c r="F24" s="70" t="str">
        <f>'DEPT CHAIR'!P10</f>
        <v>FAILED</v>
      </c>
    </row>
    <row r="25" spans="1:6" ht="18">
      <c r="A25" s="71">
        <v>4</v>
      </c>
      <c r="B25" s="66" t="str">
        <f>'DEPT CHAIR'!B11</f>
        <v>Calupad Roland Karl L</v>
      </c>
      <c r="C25" s="67">
        <f>REGISTRATION!B14</f>
        <v>0</v>
      </c>
      <c r="D25" s="68">
        <f>'DEPT CHAIR'!O11</f>
        <v>5</v>
      </c>
      <c r="E25" s="69" t="str">
        <f t="shared" si="0"/>
        <v>0</v>
      </c>
      <c r="F25" s="70" t="str">
        <f>'DEPT CHAIR'!P11</f>
        <v>FAILED</v>
      </c>
    </row>
    <row r="26" spans="1:6" ht="18">
      <c r="A26" s="65">
        <v>5</v>
      </c>
      <c r="B26" s="66" t="str">
        <f>'DEPT CHAIR'!B12</f>
        <v>Castillo Justine Lloyd G</v>
      </c>
      <c r="C26" s="67" t="str">
        <f>REGISTRATION!B15</f>
        <v>2016-01-326</v>
      </c>
      <c r="D26" s="68">
        <f>'DEPT CHAIR'!O12</f>
        <v>5</v>
      </c>
      <c r="E26" s="69" t="str">
        <f t="shared" si="0"/>
        <v>0</v>
      </c>
      <c r="F26" s="70" t="str">
        <f>'DEPT CHAIR'!P12</f>
        <v>FAILED</v>
      </c>
    </row>
    <row r="27" spans="1:6" ht="18">
      <c r="A27" s="71">
        <v>6</v>
      </c>
      <c r="B27" s="66" t="str">
        <f>'DEPT CHAIR'!B13</f>
        <v>Comiso Rommel A</v>
      </c>
      <c r="C27" s="67" t="str">
        <f>REGISTRATION!B16</f>
        <v>2015-01-603</v>
      </c>
      <c r="D27" s="68">
        <f>'DEPT CHAIR'!O13</f>
        <v>5</v>
      </c>
      <c r="E27" s="69" t="str">
        <f t="shared" si="0"/>
        <v>0</v>
      </c>
      <c r="F27" s="70" t="str">
        <f>'DEPT CHAIR'!P13</f>
        <v>FAILED</v>
      </c>
    </row>
    <row r="28" spans="1:6" ht="18">
      <c r="A28" s="65">
        <v>7</v>
      </c>
      <c r="B28" s="66" t="str">
        <f>'DEPT CHAIR'!B14</f>
        <v>Dela Pieza Larslie Z</v>
      </c>
      <c r="C28" s="67" t="str">
        <f>REGISTRATION!B17</f>
        <v>2015-01-1571</v>
      </c>
      <c r="D28" s="68">
        <f>'DEPT CHAIR'!O14</f>
        <v>5</v>
      </c>
      <c r="E28" s="69" t="str">
        <f t="shared" si="0"/>
        <v>0</v>
      </c>
      <c r="F28" s="70" t="str">
        <f>'DEPT CHAIR'!P14</f>
        <v>FAILED</v>
      </c>
    </row>
    <row r="29" spans="1:6" ht="18">
      <c r="A29" s="71">
        <v>8</v>
      </c>
      <c r="B29" s="66" t="str">
        <f>'DEPT CHAIR'!B15</f>
        <v>Estrella Alleiza Allu  A</v>
      </c>
      <c r="C29" s="67" t="str">
        <f>REGISTRATION!B18</f>
        <v>2015-01-1378</v>
      </c>
      <c r="D29" s="68">
        <f>'DEPT CHAIR'!O15</f>
        <v>5</v>
      </c>
      <c r="E29" s="69" t="str">
        <f t="shared" si="0"/>
        <v>0</v>
      </c>
      <c r="F29" s="70" t="str">
        <f>'DEPT CHAIR'!P15</f>
        <v>FAILED</v>
      </c>
    </row>
    <row r="30" spans="1:6" ht="18">
      <c r="A30" s="65">
        <v>9</v>
      </c>
      <c r="B30" s="66" t="str">
        <f>'DEPT CHAIR'!B16</f>
        <v>Gacos Mark Anthony S</v>
      </c>
      <c r="C30" s="67" t="str">
        <f>REGISTRATION!B19</f>
        <v>2015-01-1888</v>
      </c>
      <c r="D30" s="68">
        <f>'DEPT CHAIR'!O16</f>
        <v>5</v>
      </c>
      <c r="E30" s="69" t="str">
        <f t="shared" si="0"/>
        <v>0</v>
      </c>
      <c r="F30" s="70" t="str">
        <f>'DEPT CHAIR'!P16</f>
        <v>FAILED</v>
      </c>
    </row>
    <row r="31" spans="1:6" ht="18">
      <c r="A31" s="71">
        <v>10</v>
      </c>
      <c r="B31" s="66" t="str">
        <f>'DEPT CHAIR'!B17</f>
        <v>Mabburang Ma. Visitacion P</v>
      </c>
      <c r="C31" s="67" t="str">
        <f>REGISTRATION!B20</f>
        <v>2015-01-1728</v>
      </c>
      <c r="D31" s="68">
        <f>'DEPT CHAIR'!O17</f>
        <v>5</v>
      </c>
      <c r="E31" s="69" t="str">
        <f t="shared" si="0"/>
        <v>0</v>
      </c>
      <c r="F31" s="70" t="str">
        <f>'DEPT CHAIR'!P17</f>
        <v>FAILED</v>
      </c>
    </row>
    <row r="32" spans="1:6" ht="18">
      <c r="A32" s="65">
        <v>11</v>
      </c>
      <c r="B32" s="66" t="str">
        <f>'DEPT CHAIR'!B18</f>
        <v>Malate Melvin Chester G</v>
      </c>
      <c r="C32" s="67" t="str">
        <f>REGISTRATION!B21</f>
        <v>2015-01-1350</v>
      </c>
      <c r="D32" s="68">
        <f>'DEPT CHAIR'!O18</f>
        <v>5</v>
      </c>
      <c r="E32" s="69" t="str">
        <f t="shared" si="0"/>
        <v>0</v>
      </c>
      <c r="F32" s="70" t="str">
        <f>'DEPT CHAIR'!P18</f>
        <v>FAILED</v>
      </c>
    </row>
    <row r="33" spans="1:6" ht="18">
      <c r="A33" s="71">
        <v>12</v>
      </c>
      <c r="B33" s="66" t="str">
        <f>'DEPT CHAIR'!B19</f>
        <v>Miano Heartman John M</v>
      </c>
      <c r="C33" s="67" t="str">
        <f>REGISTRATION!B22</f>
        <v>2015-01-960</v>
      </c>
      <c r="D33" s="68">
        <f>'DEPT CHAIR'!O19</f>
        <v>5</v>
      </c>
      <c r="E33" s="69" t="str">
        <f t="shared" si="0"/>
        <v>0</v>
      </c>
      <c r="F33" s="70" t="str">
        <f>'DEPT CHAIR'!P19</f>
        <v>FAILED</v>
      </c>
    </row>
    <row r="34" spans="1:6" ht="18">
      <c r="A34" s="65">
        <v>13</v>
      </c>
      <c r="B34" s="66" t="str">
        <f>'DEPT CHAIR'!B20</f>
        <v>Murray Jake Alexander V</v>
      </c>
      <c r="C34" s="67" t="str">
        <f>REGISTRATION!B23</f>
        <v>2015-01-1610</v>
      </c>
      <c r="D34" s="68">
        <f>'DEPT CHAIR'!O20</f>
        <v>5</v>
      </c>
      <c r="E34" s="69" t="str">
        <f t="shared" si="0"/>
        <v>0</v>
      </c>
      <c r="F34" s="70" t="str">
        <f>'DEPT CHAIR'!P20</f>
        <v>FAILED</v>
      </c>
    </row>
    <row r="35" spans="1:6" ht="18">
      <c r="A35" s="71">
        <v>14</v>
      </c>
      <c r="B35" s="66" t="str">
        <f>'DEPT CHAIR'!B21</f>
        <v>Pineda Francis C</v>
      </c>
      <c r="C35" s="67" t="str">
        <f>REGISTRATION!B24</f>
        <v>2015-01-1336</v>
      </c>
      <c r="D35" s="68">
        <f>'DEPT CHAIR'!O21</f>
        <v>5</v>
      </c>
      <c r="E35" s="69" t="str">
        <f t="shared" si="0"/>
        <v>0</v>
      </c>
      <c r="F35" s="70" t="str">
        <f>'DEPT CHAIR'!P21</f>
        <v>FAILED</v>
      </c>
    </row>
    <row r="36" spans="1:6" ht="18">
      <c r="A36" s="65">
        <v>15</v>
      </c>
      <c r="B36" s="66" t="str">
        <f>'DEPT CHAIR'!B22</f>
        <v>Rascal Hashim Jr S</v>
      </c>
      <c r="C36" s="67" t="str">
        <f>REGISTRATION!B25</f>
        <v>2015-01-1677</v>
      </c>
      <c r="D36" s="68">
        <f>'DEPT CHAIR'!O22</f>
        <v>5</v>
      </c>
      <c r="E36" s="69" t="str">
        <f t="shared" si="0"/>
        <v>0</v>
      </c>
      <c r="F36" s="70" t="str">
        <f>'DEPT CHAIR'!P22</f>
        <v>FAILED</v>
      </c>
    </row>
    <row r="37" spans="1:6" ht="18">
      <c r="A37" s="71">
        <v>16</v>
      </c>
      <c r="B37" s="66" t="str">
        <f>'DEPT CHAIR'!B23</f>
        <v>Santander Arvin M</v>
      </c>
      <c r="C37" s="67" t="str">
        <f>REGISTRATION!B26</f>
        <v>2015-01-168</v>
      </c>
      <c r="D37" s="68">
        <f>'DEPT CHAIR'!O23</f>
        <v>5</v>
      </c>
      <c r="E37" s="69" t="str">
        <f t="shared" si="0"/>
        <v>0</v>
      </c>
      <c r="F37" s="70" t="str">
        <f>'DEPT CHAIR'!P23</f>
        <v>FAILED</v>
      </c>
    </row>
    <row r="38" spans="1:6" ht="18">
      <c r="A38" s="65">
        <v>17</v>
      </c>
      <c r="B38" s="66" t="str">
        <f>'DEPT CHAIR'!B24</f>
        <v>Silmete John Lloyd S</v>
      </c>
      <c r="C38" s="67" t="str">
        <f>REGISTRATION!B27</f>
        <v>2015-01-1585</v>
      </c>
      <c r="D38" s="68">
        <f>'DEPT CHAIR'!O24</f>
        <v>5</v>
      </c>
      <c r="E38" s="69" t="str">
        <f t="shared" si="0"/>
        <v>0</v>
      </c>
      <c r="F38" s="70" t="str">
        <f>'DEPT CHAIR'!P24</f>
        <v>FAILED</v>
      </c>
    </row>
    <row r="39" spans="1:6" ht="18">
      <c r="A39" s="71">
        <v>18</v>
      </c>
      <c r="B39" s="66" t="str">
        <f>'DEPT CHAIR'!B25</f>
        <v>Surizaki Takeji G</v>
      </c>
      <c r="C39" s="67" t="str">
        <f>REGISTRATION!B28</f>
        <v>2015-01-1810</v>
      </c>
      <c r="D39" s="68">
        <f>'DEPT CHAIR'!O25</f>
        <v>5</v>
      </c>
      <c r="E39" s="69" t="str">
        <f t="shared" si="0"/>
        <v>0</v>
      </c>
      <c r="F39" s="70" t="str">
        <f>'DEPT CHAIR'!P25</f>
        <v>FAILED</v>
      </c>
    </row>
    <row r="40" spans="1:6" ht="18">
      <c r="A40" s="65">
        <v>19</v>
      </c>
      <c r="B40" s="66" t="str">
        <f>'DEPT CHAIR'!B26</f>
        <v>Tubis Heartlyn Micah A</v>
      </c>
      <c r="C40" s="67" t="str">
        <f>REGISTRATION!B29</f>
        <v>2015-01-1841</v>
      </c>
      <c r="D40" s="68">
        <f>'DEPT CHAIR'!O26</f>
        <v>5</v>
      </c>
      <c r="E40" s="69" t="str">
        <f t="shared" si="0"/>
        <v>0</v>
      </c>
      <c r="F40" s="70" t="str">
        <f>'DEPT CHAIR'!P26</f>
        <v>FAILED</v>
      </c>
    </row>
    <row r="41" spans="1:6" ht="18">
      <c r="A41" s="71">
        <v>20</v>
      </c>
      <c r="B41" s="66" t="str">
        <f>'DEPT CHAIR'!B27</f>
        <v>Umbay Lorenz G</v>
      </c>
      <c r="C41" s="67" t="str">
        <f>REGISTRATION!B30</f>
        <v>2015-01-1806</v>
      </c>
      <c r="D41" s="68">
        <f>'DEPT CHAIR'!O27</f>
        <v>5</v>
      </c>
      <c r="E41" s="69" t="str">
        <f t="shared" si="0"/>
        <v>0</v>
      </c>
      <c r="F41" s="70" t="str">
        <f>'DEPT CHAIR'!P27</f>
        <v>FAILED</v>
      </c>
    </row>
    <row r="42" spans="1:6" ht="18">
      <c r="A42" s="65">
        <v>21</v>
      </c>
      <c r="B42" s="66" t="str">
        <f>'DEPT CHAIR'!B28</f>
        <v>Villanueva Ira O</v>
      </c>
      <c r="C42" s="67" t="str">
        <f>REGISTRATION!B31</f>
        <v>2015-01-1082</v>
      </c>
      <c r="D42" s="68">
        <f>'DEPT CHAIR'!O28</f>
        <v>5</v>
      </c>
      <c r="E42" s="69" t="str">
        <f t="shared" si="0"/>
        <v>0</v>
      </c>
      <c r="F42" s="70" t="str">
        <f>'DEPT CHAIR'!P28</f>
        <v>FAILED</v>
      </c>
    </row>
    <row r="43" spans="1:6" ht="18">
      <c r="A43" s="71">
        <v>22</v>
      </c>
      <c r="B43" s="66" t="str">
        <f>'DEPT CHAIR'!B29</f>
        <v xml:space="preserve">  </v>
      </c>
      <c r="C43" s="67">
        <f>REGISTRATION!B32</f>
        <v>0</v>
      </c>
      <c r="D43" s="68">
        <f>'DEPT CHAIR'!O29</f>
        <v>5</v>
      </c>
      <c r="E43" s="69" t="str">
        <f t="shared" si="0"/>
        <v>0</v>
      </c>
      <c r="F43" s="70" t="str">
        <f>'DEPT CHAIR'!P29</f>
        <v>FAILED</v>
      </c>
    </row>
    <row r="44" spans="1:6" ht="18">
      <c r="A44" s="65">
        <v>23</v>
      </c>
      <c r="B44" s="66" t="str">
        <f>'DEPT CHAIR'!B30</f>
        <v xml:space="preserve">  </v>
      </c>
      <c r="C44" s="67">
        <f>REGISTRATION!B33</f>
        <v>0</v>
      </c>
      <c r="D44" s="68">
        <f>'DEPT CHAIR'!O30</f>
        <v>5</v>
      </c>
      <c r="E44" s="69" t="str">
        <f t="shared" si="0"/>
        <v>0</v>
      </c>
      <c r="F44" s="70" t="str">
        <f>'DEPT CHAIR'!P30</f>
        <v>FAILED</v>
      </c>
    </row>
    <row r="45" spans="1:6" ht="18">
      <c r="A45" s="71">
        <v>24</v>
      </c>
      <c r="B45" s="66" t="str">
        <f>'DEPT CHAIR'!B31</f>
        <v xml:space="preserve">  </v>
      </c>
      <c r="C45" s="67">
        <f>REGISTRATION!B34</f>
        <v>0</v>
      </c>
      <c r="D45" s="68">
        <f>'DEPT CHAIR'!O31</f>
        <v>5</v>
      </c>
      <c r="E45" s="69" t="str">
        <f t="shared" si="0"/>
        <v>0</v>
      </c>
      <c r="F45" s="70" t="str">
        <f>'DEPT CHAIR'!P31</f>
        <v>FAILED</v>
      </c>
    </row>
    <row r="46" spans="1:6" ht="18">
      <c r="A46" s="65">
        <v>25</v>
      </c>
      <c r="B46" s="66" t="str">
        <f>'DEPT CHAIR'!B32</f>
        <v xml:space="preserve">  </v>
      </c>
      <c r="C46" s="67">
        <f>REGISTRATION!B35</f>
        <v>0</v>
      </c>
      <c r="D46" s="68">
        <f>'DEPT CHAIR'!O32</f>
        <v>5</v>
      </c>
      <c r="E46" s="69" t="str">
        <f t="shared" si="0"/>
        <v>0</v>
      </c>
      <c r="F46" s="70" t="str">
        <f>'DEPT CHAIR'!P32</f>
        <v>FAILED</v>
      </c>
    </row>
    <row r="47" spans="1:6" ht="18">
      <c r="A47" s="71">
        <v>26</v>
      </c>
      <c r="B47" s="66" t="str">
        <f>'DEPT CHAIR'!B33</f>
        <v xml:space="preserve">  </v>
      </c>
      <c r="C47" s="67">
        <f>REGISTRATION!B36</f>
        <v>0</v>
      </c>
      <c r="D47" s="68">
        <f>'DEPT CHAIR'!O33</f>
        <v>5</v>
      </c>
      <c r="E47" s="69" t="str">
        <f t="shared" si="0"/>
        <v>0</v>
      </c>
      <c r="F47" s="70" t="str">
        <f>'DEPT CHAIR'!P33</f>
        <v>FAILED</v>
      </c>
    </row>
    <row r="48" spans="1:6" ht="18">
      <c r="A48" s="65">
        <v>27</v>
      </c>
      <c r="B48" s="66" t="str">
        <f>'DEPT CHAIR'!B34</f>
        <v xml:space="preserve">  </v>
      </c>
      <c r="C48" s="67">
        <f>REGISTRATION!B37</f>
        <v>0</v>
      </c>
      <c r="D48" s="68">
        <f>'DEPT CHAIR'!O34</f>
        <v>5</v>
      </c>
      <c r="E48" s="69" t="str">
        <f t="shared" si="0"/>
        <v>0</v>
      </c>
      <c r="F48" s="70" t="str">
        <f>'DEPT CHAIR'!P34</f>
        <v>FAILED</v>
      </c>
    </row>
    <row r="49" spans="1:6" ht="18">
      <c r="A49" s="71">
        <v>28</v>
      </c>
      <c r="B49" s="66" t="str">
        <f>'DEPT CHAIR'!B35</f>
        <v xml:space="preserve">  </v>
      </c>
      <c r="C49" s="67">
        <f>REGISTRATION!B38</f>
        <v>0</v>
      </c>
      <c r="D49" s="68">
        <f>'DEPT CHAIR'!O35</f>
        <v>5</v>
      </c>
      <c r="E49" s="69" t="str">
        <f t="shared" si="0"/>
        <v>0</v>
      </c>
      <c r="F49" s="70" t="str">
        <f>'DEPT CHAIR'!P35</f>
        <v>FAILED</v>
      </c>
    </row>
    <row r="50" spans="1:6" ht="18">
      <c r="A50" s="65">
        <v>29</v>
      </c>
      <c r="B50" s="66" t="str">
        <f>'DEPT CHAIR'!B36</f>
        <v xml:space="preserve">  </v>
      </c>
      <c r="C50" s="67">
        <f>REGISTRATION!B39</f>
        <v>0</v>
      </c>
      <c r="D50" s="68">
        <f>'DEPT CHAIR'!O36</f>
        <v>5</v>
      </c>
      <c r="E50" s="69" t="str">
        <f t="shared" si="0"/>
        <v>0</v>
      </c>
      <c r="F50" s="70" t="str">
        <f>'DEPT CHAIR'!P36</f>
        <v>FAILED</v>
      </c>
    </row>
    <row r="51" spans="1:6" ht="18">
      <c r="A51" s="71">
        <v>30</v>
      </c>
      <c r="B51" s="66" t="str">
        <f>'DEPT CHAIR'!B37</f>
        <v xml:space="preserve">  </v>
      </c>
      <c r="C51" s="67">
        <f>REGISTRATION!B40</f>
        <v>0</v>
      </c>
      <c r="D51" s="68">
        <f>'DEPT CHAIR'!O37</f>
        <v>5</v>
      </c>
      <c r="E51" s="69" t="str">
        <f t="shared" si="0"/>
        <v>0</v>
      </c>
      <c r="F51" s="70" t="str">
        <f>'DEPT CHAIR'!P37</f>
        <v>FAILED</v>
      </c>
    </row>
    <row r="52" spans="1:6" ht="18">
      <c r="A52" s="65">
        <v>31</v>
      </c>
      <c r="B52" s="66" t="str">
        <f>'DEPT CHAIR'!B38</f>
        <v xml:space="preserve">  </v>
      </c>
      <c r="C52" s="67">
        <f>REGISTRATION!B41</f>
        <v>0</v>
      </c>
      <c r="D52" s="68">
        <f>'DEPT CHAIR'!O38</f>
        <v>5</v>
      </c>
      <c r="E52" s="69" t="str">
        <f t="shared" si="0"/>
        <v>0</v>
      </c>
      <c r="F52" s="70" t="str">
        <f>'DEPT CHAIR'!P38</f>
        <v>FAILED</v>
      </c>
    </row>
    <row r="53" spans="1:6" ht="18">
      <c r="A53" s="71">
        <v>32</v>
      </c>
      <c r="B53" s="66" t="str">
        <f>'DEPT CHAIR'!B39</f>
        <v xml:space="preserve">  </v>
      </c>
      <c r="C53" s="67">
        <f>REGISTRATION!B42</f>
        <v>0</v>
      </c>
      <c r="D53" s="68">
        <f>'DEPT CHAIR'!O39</f>
        <v>5</v>
      </c>
      <c r="E53" s="69" t="str">
        <f t="shared" si="0"/>
        <v>0</v>
      </c>
      <c r="F53" s="70" t="str">
        <f>'DEPT CHAIR'!P39</f>
        <v>FAILED</v>
      </c>
    </row>
    <row r="54" spans="1:6" ht="18">
      <c r="A54" s="65">
        <v>33</v>
      </c>
      <c r="B54" s="66" t="str">
        <f>'DEPT CHAIR'!B40</f>
        <v xml:space="preserve">  </v>
      </c>
      <c r="C54" s="67">
        <f>REGISTRATION!B43</f>
        <v>0</v>
      </c>
      <c r="D54" s="68">
        <f>'DEPT CHAIR'!O40</f>
        <v>5</v>
      </c>
      <c r="E54" s="69" t="str">
        <f t="shared" si="0"/>
        <v>0</v>
      </c>
      <c r="F54" s="70" t="str">
        <f>'DEPT CHAIR'!P40</f>
        <v>FAILED</v>
      </c>
    </row>
    <row r="55" spans="1:6" ht="18">
      <c r="A55" s="71">
        <v>34</v>
      </c>
      <c r="B55" s="66" t="str">
        <f>'DEPT CHAIR'!B41</f>
        <v xml:space="preserve">  </v>
      </c>
      <c r="C55" s="67">
        <f>REGISTRATION!B44</f>
        <v>0</v>
      </c>
      <c r="D55" s="68">
        <f>'DEPT CHAIR'!O41</f>
        <v>5</v>
      </c>
      <c r="E55" s="69" t="str">
        <f t="shared" si="0"/>
        <v>0</v>
      </c>
      <c r="F55" s="70" t="str">
        <f>'DEPT CHAIR'!P41</f>
        <v>FAILED</v>
      </c>
    </row>
    <row r="56" spans="1:6" ht="18">
      <c r="A56" s="65">
        <v>35</v>
      </c>
      <c r="B56" s="66" t="str">
        <f>'DEPT CHAIR'!B42</f>
        <v xml:space="preserve">  </v>
      </c>
      <c r="C56" s="67">
        <f>REGISTRATION!B45</f>
        <v>0</v>
      </c>
      <c r="D56" s="68">
        <f>'DEPT CHAIR'!O42</f>
        <v>5</v>
      </c>
      <c r="E56" s="69" t="str">
        <f t="shared" si="0"/>
        <v>0</v>
      </c>
      <c r="F56" s="70" t="str">
        <f>'DEPT CHAIR'!P42</f>
        <v>FAILED</v>
      </c>
    </row>
    <row r="57" spans="1:6" ht="18">
      <c r="A57" s="71">
        <v>36</v>
      </c>
      <c r="B57" s="66" t="str">
        <f>'DEPT CHAIR'!B43</f>
        <v xml:space="preserve">  </v>
      </c>
      <c r="C57" s="67">
        <f>REGISTRATION!B46</f>
        <v>0</v>
      </c>
      <c r="D57" s="68">
        <f>'DEPT CHAIR'!O43</f>
        <v>5</v>
      </c>
      <c r="E57" s="69" t="str">
        <f t="shared" si="0"/>
        <v>0</v>
      </c>
      <c r="F57" s="70" t="str">
        <f>'DEPT CHAIR'!P43</f>
        <v>FAILED</v>
      </c>
    </row>
    <row r="58" spans="1:6" ht="18">
      <c r="A58" s="65">
        <v>37</v>
      </c>
      <c r="B58" s="66" t="str">
        <f>'DEPT CHAIR'!B44</f>
        <v xml:space="preserve">  </v>
      </c>
      <c r="C58" s="67">
        <f>REGISTRATION!B47</f>
        <v>0</v>
      </c>
      <c r="D58" s="68">
        <f>'DEPT CHAIR'!O44</f>
        <v>5</v>
      </c>
      <c r="E58" s="69" t="str">
        <f t="shared" si="0"/>
        <v>0</v>
      </c>
      <c r="F58" s="70" t="str">
        <f>'DEPT CHAIR'!P44</f>
        <v>FAILED</v>
      </c>
    </row>
    <row r="59" spans="1:6" ht="18">
      <c r="A59" s="71">
        <v>38</v>
      </c>
      <c r="B59" s="66" t="str">
        <f>'DEPT CHAIR'!B45</f>
        <v xml:space="preserve">  </v>
      </c>
      <c r="C59" s="67">
        <f>REGISTRATION!B48</f>
        <v>0</v>
      </c>
      <c r="D59" s="68">
        <f>'DEPT CHAIR'!O45</f>
        <v>5</v>
      </c>
      <c r="E59" s="69" t="str">
        <f t="shared" si="0"/>
        <v>0</v>
      </c>
      <c r="F59" s="70" t="str">
        <f>'DEPT CHAIR'!P45</f>
        <v>FAILED</v>
      </c>
    </row>
    <row r="60" spans="1:6" ht="18">
      <c r="A60" s="65">
        <v>39</v>
      </c>
      <c r="B60" s="66" t="str">
        <f>'DEPT CHAIR'!B46</f>
        <v xml:space="preserve">  </v>
      </c>
      <c r="C60" s="67">
        <f>REGISTRATION!B49</f>
        <v>0</v>
      </c>
      <c r="D60" s="68">
        <f>'DEPT CHAIR'!O46</f>
        <v>5</v>
      </c>
      <c r="E60" s="69" t="str">
        <f t="shared" si="0"/>
        <v>0</v>
      </c>
      <c r="F60" s="70" t="str">
        <f>'DEPT CHAIR'!P46</f>
        <v>FAILED</v>
      </c>
    </row>
    <row r="61" spans="1:6" ht="18">
      <c r="A61" s="71">
        <v>40</v>
      </c>
      <c r="B61" s="66" t="str">
        <f>'DEPT CHAIR'!B47</f>
        <v xml:space="preserve">  </v>
      </c>
      <c r="C61" s="67">
        <f>REGISTRATION!B50</f>
        <v>0</v>
      </c>
      <c r="D61" s="68">
        <f>'DEPT CHAIR'!O47</f>
        <v>5</v>
      </c>
      <c r="E61" s="69" t="str">
        <f t="shared" si="0"/>
        <v>0</v>
      </c>
      <c r="F61" s="70" t="str">
        <f>'DEPT CHAIR'!P47</f>
        <v>FAILED</v>
      </c>
    </row>
    <row r="62" spans="1:6" ht="18">
      <c r="A62" s="65">
        <v>41</v>
      </c>
      <c r="B62" s="66" t="str">
        <f>'DEPT CHAIR'!B48</f>
        <v xml:space="preserve">  </v>
      </c>
      <c r="C62" s="67">
        <f>REGISTRATION!B51</f>
        <v>0</v>
      </c>
      <c r="D62" s="68">
        <f>'DEPT CHAIR'!O48</f>
        <v>5</v>
      </c>
      <c r="E62" s="69" t="str">
        <f t="shared" si="0"/>
        <v>0</v>
      </c>
      <c r="F62" s="70" t="str">
        <f>'DEPT CHAIR'!P48</f>
        <v>FAILED</v>
      </c>
    </row>
    <row r="63" spans="1:6" ht="18">
      <c r="A63" s="71">
        <v>42</v>
      </c>
      <c r="B63" s="66" t="str">
        <f>'DEPT CHAIR'!B49</f>
        <v xml:space="preserve">  </v>
      </c>
      <c r="C63" s="67">
        <f>REGISTRATION!B52</f>
        <v>0</v>
      </c>
      <c r="D63" s="68">
        <f>'DEPT CHAIR'!O49</f>
        <v>5</v>
      </c>
      <c r="E63" s="69" t="str">
        <f t="shared" si="0"/>
        <v>0</v>
      </c>
      <c r="F63" s="70" t="str">
        <f>'DEPT CHAIR'!P49</f>
        <v>FAILED</v>
      </c>
    </row>
    <row r="64" spans="1:6" ht="18">
      <c r="A64" s="65">
        <v>43</v>
      </c>
      <c r="B64" s="66" t="str">
        <f>'DEPT CHAIR'!B50</f>
        <v xml:space="preserve">  </v>
      </c>
      <c r="C64" s="67">
        <f>REGISTRATION!B53</f>
        <v>0</v>
      </c>
      <c r="D64" s="68">
        <f>'DEPT CHAIR'!O50</f>
        <v>5</v>
      </c>
      <c r="E64" s="69" t="str">
        <f t="shared" si="0"/>
        <v>0</v>
      </c>
      <c r="F64" s="70" t="str">
        <f>'DEPT CHAIR'!P50</f>
        <v>FAILED</v>
      </c>
    </row>
    <row r="65" spans="1:6" ht="18">
      <c r="A65" s="71">
        <v>44</v>
      </c>
      <c r="B65" s="66" t="str">
        <f>'DEPT CHAIR'!B51</f>
        <v xml:space="preserve">  </v>
      </c>
      <c r="C65" s="67">
        <f>REGISTRATION!B54</f>
        <v>0</v>
      </c>
      <c r="D65" s="68">
        <f>'DEPT CHAIR'!O51</f>
        <v>5</v>
      </c>
      <c r="E65" s="69" t="str">
        <f t="shared" si="0"/>
        <v>0</v>
      </c>
      <c r="F65" s="70" t="str">
        <f>'DEPT CHAIR'!P51</f>
        <v>FAILED</v>
      </c>
    </row>
    <row r="66" spans="1:6" ht="18">
      <c r="A66" s="65">
        <v>45</v>
      </c>
      <c r="B66" s="66" t="str">
        <f>'DEPT CHAIR'!B52</f>
        <v xml:space="preserve">  </v>
      </c>
      <c r="C66" s="67">
        <f>REGISTRATION!B55</f>
        <v>0</v>
      </c>
      <c r="D66" s="68">
        <f>'DEPT CHAIR'!O52</f>
        <v>5</v>
      </c>
      <c r="E66" s="69" t="str">
        <f t="shared" si="0"/>
        <v>0</v>
      </c>
      <c r="F66" s="70" t="str">
        <f>'DEPT CHAIR'!P52</f>
        <v>FAILED</v>
      </c>
    </row>
    <row r="67" spans="1:6" ht="18">
      <c r="A67" s="71">
        <v>46</v>
      </c>
      <c r="B67" s="66" t="str">
        <f>'DEPT CHAIR'!B53</f>
        <v xml:space="preserve">  </v>
      </c>
      <c r="C67" s="67">
        <f>REGISTRATION!B56</f>
        <v>0</v>
      </c>
      <c r="D67" s="68">
        <f>'DEPT CHAIR'!O53</f>
        <v>5</v>
      </c>
      <c r="E67" s="69" t="str">
        <f t="shared" si="0"/>
        <v>0</v>
      </c>
      <c r="F67" s="70" t="str">
        <f>'DEPT CHAIR'!P53</f>
        <v>FAILED</v>
      </c>
    </row>
    <row r="68" spans="1:6" ht="18">
      <c r="A68" s="65">
        <v>47</v>
      </c>
      <c r="B68" s="66" t="str">
        <f>'DEPT CHAIR'!B54</f>
        <v xml:space="preserve">  </v>
      </c>
      <c r="C68" s="67">
        <f>REGISTRATION!B57</f>
        <v>0</v>
      </c>
      <c r="D68" s="68">
        <f>'DEPT CHAIR'!O54</f>
        <v>5</v>
      </c>
      <c r="E68" s="69" t="str">
        <f t="shared" si="0"/>
        <v>0</v>
      </c>
      <c r="F68" s="70" t="str">
        <f>'DEPT CHAIR'!P54</f>
        <v>FAILED</v>
      </c>
    </row>
    <row r="69" spans="1:6" ht="18">
      <c r="A69" s="71">
        <v>48</v>
      </c>
      <c r="B69" s="66" t="str">
        <f>'DEPT CHAIR'!B55</f>
        <v xml:space="preserve">  </v>
      </c>
      <c r="C69" s="67">
        <f>REGISTRATION!B58</f>
        <v>0</v>
      </c>
      <c r="D69" s="68">
        <f>'DEPT CHAIR'!O55</f>
        <v>5</v>
      </c>
      <c r="E69" s="69" t="str">
        <f t="shared" si="0"/>
        <v>0</v>
      </c>
      <c r="F69" s="70" t="str">
        <f>'DEPT CHAIR'!P55</f>
        <v>FAILED</v>
      </c>
    </row>
    <row r="70" spans="1:6" ht="18">
      <c r="A70" s="65">
        <v>49</v>
      </c>
      <c r="B70" s="66" t="str">
        <f>'DEPT CHAIR'!B56</f>
        <v xml:space="preserve">  </v>
      </c>
      <c r="C70" s="67">
        <f>REGISTRATION!B59</f>
        <v>0</v>
      </c>
      <c r="D70" s="68">
        <f>'DEPT CHAIR'!O56</f>
        <v>5</v>
      </c>
      <c r="E70" s="69" t="str">
        <f t="shared" si="0"/>
        <v>0</v>
      </c>
      <c r="F70" s="70" t="str">
        <f>'DEPT CHAIR'!P56</f>
        <v>FAILED</v>
      </c>
    </row>
    <row r="71" spans="1:6" ht="18">
      <c r="A71" s="71">
        <v>50</v>
      </c>
      <c r="B71" s="66" t="str">
        <f>'DEPT CHAIR'!B57</f>
        <v xml:space="preserve">  </v>
      </c>
      <c r="C71" s="67">
        <f>REGISTRATION!B60</f>
        <v>0</v>
      </c>
      <c r="D71" s="68">
        <f>'DEPT CHAIR'!O57</f>
        <v>5</v>
      </c>
      <c r="E71" s="69" t="str">
        <f t="shared" si="0"/>
        <v>0</v>
      </c>
      <c r="F71" s="70" t="str">
        <f>'DEPT CHAIR'!P57</f>
        <v>FAILED</v>
      </c>
    </row>
    <row r="72" spans="1:6" ht="18">
      <c r="A72" s="65">
        <v>51</v>
      </c>
      <c r="B72" s="66" t="str">
        <f>'DEPT CHAIR'!B58</f>
        <v xml:space="preserve">  </v>
      </c>
      <c r="C72" s="67">
        <f>REGISTRATION!B61</f>
        <v>0</v>
      </c>
      <c r="D72" s="68">
        <f>'DEPT CHAIR'!O58</f>
        <v>5</v>
      </c>
      <c r="E72" s="69" t="str">
        <f t="shared" si="0"/>
        <v>0</v>
      </c>
      <c r="F72" s="70" t="str">
        <f>'DEPT CHAIR'!P58</f>
        <v>FAILED</v>
      </c>
    </row>
    <row r="73" spans="1:6" ht="18">
      <c r="A73" s="71">
        <v>52</v>
      </c>
      <c r="B73" s="66" t="str">
        <f>'DEPT CHAIR'!B59</f>
        <v xml:space="preserve">  </v>
      </c>
      <c r="C73" s="67">
        <f>REGISTRATION!B62</f>
        <v>0</v>
      </c>
      <c r="D73" s="68">
        <f>'DEPT CHAIR'!O59</f>
        <v>5</v>
      </c>
      <c r="E73" s="69" t="str">
        <f t="shared" si="0"/>
        <v>0</v>
      </c>
      <c r="F73" s="70" t="str">
        <f>'DEPT CHAIR'!P59</f>
        <v>FAILED</v>
      </c>
    </row>
    <row r="74" spans="1:6" ht="18">
      <c r="A74" s="65">
        <v>53</v>
      </c>
      <c r="B74" s="66" t="str">
        <f>'DEPT CHAIR'!B60</f>
        <v xml:space="preserve">  </v>
      </c>
      <c r="C74" s="67">
        <f>REGISTRATION!B63</f>
        <v>0</v>
      </c>
      <c r="D74" s="68">
        <f>'DEPT CHAIR'!O60</f>
        <v>5</v>
      </c>
      <c r="E74" s="69" t="str">
        <f t="shared" si="0"/>
        <v>0</v>
      </c>
      <c r="F74" s="70" t="str">
        <f>'DEPT CHAIR'!P60</f>
        <v>FAILED</v>
      </c>
    </row>
    <row r="75" spans="1:6" ht="18">
      <c r="A75" s="71">
        <v>54</v>
      </c>
      <c r="B75" s="66" t="str">
        <f>'DEPT CHAIR'!B61</f>
        <v xml:space="preserve">  </v>
      </c>
      <c r="C75" s="67">
        <f>REGISTRATION!B64</f>
        <v>0</v>
      </c>
      <c r="D75" s="68">
        <f>'DEPT CHAIR'!O61</f>
        <v>5</v>
      </c>
      <c r="E75" s="69" t="str">
        <f t="shared" si="0"/>
        <v>0</v>
      </c>
      <c r="F75" s="70" t="str">
        <f>'DEPT CHAIR'!P61</f>
        <v>FAILED</v>
      </c>
    </row>
    <row r="76" spans="1:6" ht="18">
      <c r="A76" s="65">
        <v>55</v>
      </c>
      <c r="B76" s="66" t="str">
        <f>'DEPT CHAIR'!B62</f>
        <v xml:space="preserve">  </v>
      </c>
      <c r="C76" s="67">
        <f>REGISTRATION!B65</f>
        <v>0</v>
      </c>
      <c r="D76" s="68">
        <f>'DEPT CHAIR'!O62</f>
        <v>5</v>
      </c>
      <c r="E76" s="69" t="str">
        <f t="shared" si="0"/>
        <v>0</v>
      </c>
      <c r="F76" s="70" t="str">
        <f>'DEPT CHAIR'!P62</f>
        <v>FAILED</v>
      </c>
    </row>
    <row r="77" spans="1:6" ht="18">
      <c r="A77" s="71">
        <v>56</v>
      </c>
      <c r="B77" s="66" t="str">
        <f>'DEPT CHAIR'!B63</f>
        <v xml:space="preserve">  </v>
      </c>
      <c r="C77" s="67">
        <f>REGISTRATION!B66</f>
        <v>0</v>
      </c>
      <c r="D77" s="68">
        <f>'DEPT CHAIR'!O63</f>
        <v>5</v>
      </c>
      <c r="E77" s="69" t="str">
        <f t="shared" si="0"/>
        <v>0</v>
      </c>
      <c r="F77" s="70" t="str">
        <f>'DEPT CHAIR'!P63</f>
        <v>FAILED</v>
      </c>
    </row>
    <row r="78" spans="1:6" ht="18">
      <c r="A78" s="65">
        <v>57</v>
      </c>
      <c r="B78" s="66" t="str">
        <f>'DEPT CHAIR'!B64</f>
        <v xml:space="preserve">  </v>
      </c>
      <c r="C78" s="67">
        <f>REGISTRATION!B67</f>
        <v>0</v>
      </c>
      <c r="D78" s="68">
        <f>'DEPT CHAIR'!O64</f>
        <v>5</v>
      </c>
      <c r="E78" s="69" t="str">
        <f t="shared" si="0"/>
        <v>0</v>
      </c>
      <c r="F78" s="70" t="str">
        <f>'DEPT CHAIR'!P64</f>
        <v>FAILED</v>
      </c>
    </row>
    <row r="79" spans="1:6" ht="18">
      <c r="A79" s="71">
        <v>58</v>
      </c>
      <c r="B79" s="66" t="str">
        <f>'DEPT CHAIR'!B65</f>
        <v xml:space="preserve">  </v>
      </c>
      <c r="C79" s="67">
        <f>REGISTRATION!B68</f>
        <v>0</v>
      </c>
      <c r="D79" s="68">
        <f>'DEPT CHAIR'!O65</f>
        <v>5</v>
      </c>
      <c r="E79" s="69" t="str">
        <f t="shared" si="0"/>
        <v>0</v>
      </c>
      <c r="F79" s="70" t="str">
        <f>'DEPT CHAIR'!P65</f>
        <v>FAILED</v>
      </c>
    </row>
    <row r="80" spans="1:6" ht="18">
      <c r="A80" s="65">
        <v>59</v>
      </c>
      <c r="B80" s="66" t="str">
        <f>'DEPT CHAIR'!B66</f>
        <v xml:space="preserve">  </v>
      </c>
      <c r="C80" s="67">
        <f>REGISTRATION!B69</f>
        <v>0</v>
      </c>
      <c r="D80" s="68">
        <f>'DEPT CHAIR'!O66</f>
        <v>5</v>
      </c>
      <c r="E80" s="69" t="str">
        <f t="shared" si="0"/>
        <v>0</v>
      </c>
      <c r="F80" s="70" t="str">
        <f>'DEPT CHAIR'!P66</f>
        <v>FAILED</v>
      </c>
    </row>
    <row r="81" spans="1:6" ht="18">
      <c r="A81" s="71">
        <v>60</v>
      </c>
      <c r="B81" s="66" t="str">
        <f>'DEPT CHAIR'!B67</f>
        <v xml:space="preserve">  </v>
      </c>
      <c r="C81" s="67">
        <f>REGISTRATION!B70</f>
        <v>0</v>
      </c>
      <c r="D81" s="68">
        <f>'DEPT CHAIR'!O67</f>
        <v>5</v>
      </c>
      <c r="E81" s="69" t="str">
        <f t="shared" si="0"/>
        <v>0</v>
      </c>
      <c r="F81" s="70" t="str">
        <f>'DEPT CHAIR'!P67</f>
        <v>FAILED</v>
      </c>
    </row>
    <row r="82" spans="1:6" ht="18.75" thickBot="1">
      <c r="A82" s="79">
        <v>61</v>
      </c>
      <c r="B82" s="80"/>
      <c r="C82" s="81"/>
      <c r="D82" s="82"/>
      <c r="E82" s="83"/>
      <c r="F82" s="84"/>
    </row>
    <row r="83" spans="1:6" ht="15.75" customHeight="1" thickBot="1">
      <c r="A83" s="232" t="s">
        <v>119</v>
      </c>
      <c r="B83" s="233"/>
      <c r="C83" s="233"/>
      <c r="D83" s="233"/>
      <c r="E83" s="233"/>
      <c r="F83" s="234"/>
    </row>
    <row r="84" spans="1:6" ht="15.75">
      <c r="A84" s="62"/>
      <c r="B84" s="72"/>
      <c r="C84" s="72"/>
      <c r="D84" s="62"/>
      <c r="E84" s="62"/>
      <c r="F84" s="62"/>
    </row>
    <row r="85" spans="1:6" ht="15.75">
      <c r="A85" s="62"/>
      <c r="B85" s="72"/>
      <c r="C85" s="72"/>
      <c r="D85" s="62"/>
      <c r="E85" s="62"/>
      <c r="F85" s="62"/>
    </row>
    <row r="86" spans="1:6">
      <c r="A86" s="60"/>
      <c r="B86" s="60"/>
      <c r="C86" s="60"/>
      <c r="D86" s="60"/>
      <c r="E86" s="60"/>
      <c r="F86" s="60"/>
    </row>
    <row r="87" spans="1:6" ht="16.5" thickBot="1">
      <c r="A87" s="60"/>
      <c r="B87" s="73" t="s">
        <v>120</v>
      </c>
      <c r="C87" s="60"/>
      <c r="D87" s="60"/>
      <c r="E87" s="259">
        <f ca="1">NOW()</f>
        <v>43050.500578587962</v>
      </c>
      <c r="F87" s="259"/>
    </row>
    <row r="88" spans="1:6" ht="15.75">
      <c r="A88" s="60"/>
      <c r="B88" s="72" t="str">
        <f>REGISTRATION!P14</f>
        <v>Gimel C. Contillo</v>
      </c>
      <c r="C88" s="73"/>
      <c r="D88" s="73"/>
      <c r="E88" s="260" t="s">
        <v>121</v>
      </c>
      <c r="F88" s="260"/>
    </row>
    <row r="89" spans="1:6">
      <c r="A89" s="60"/>
      <c r="B89" s="74" t="s">
        <v>122</v>
      </c>
      <c r="C89" s="74"/>
      <c r="D89" s="74"/>
      <c r="E89" s="60"/>
      <c r="F89" s="60"/>
    </row>
    <row r="90" spans="1:6">
      <c r="A90" s="60"/>
      <c r="B90" s="74"/>
      <c r="C90" s="74"/>
      <c r="D90" s="74"/>
      <c r="E90" s="260"/>
      <c r="F90" s="260"/>
    </row>
    <row r="91" spans="1:6">
      <c r="A91" s="60"/>
      <c r="B91" s="60"/>
      <c r="C91" s="60"/>
      <c r="D91" s="60"/>
      <c r="E91" s="60"/>
      <c r="F91" s="60"/>
    </row>
    <row r="92" spans="1:6">
      <c r="A92" s="60"/>
      <c r="B92" s="60"/>
      <c r="C92" s="60"/>
      <c r="D92" s="60"/>
      <c r="E92" s="60"/>
      <c r="F92" s="75"/>
    </row>
    <row r="93" spans="1:6">
      <c r="A93" s="60"/>
      <c r="B93" s="60"/>
      <c r="C93" s="60"/>
      <c r="D93" s="60"/>
      <c r="E93" s="60"/>
      <c r="F93" s="75"/>
    </row>
    <row r="94" spans="1:6">
      <c r="A94" s="60"/>
      <c r="B94" s="60"/>
      <c r="C94" s="60"/>
      <c r="D94" s="60"/>
      <c r="E94" s="60"/>
      <c r="F94" s="75"/>
    </row>
    <row r="95" spans="1:6">
      <c r="A95" s="60"/>
      <c r="B95" s="60"/>
      <c r="C95" s="60"/>
      <c r="D95" s="60"/>
      <c r="E95" s="60"/>
      <c r="F95" s="75"/>
    </row>
    <row r="96" spans="1:6">
      <c r="A96" s="60"/>
      <c r="B96" s="60"/>
      <c r="C96" s="60"/>
      <c r="D96" s="60"/>
      <c r="E96" s="60"/>
      <c r="F96" s="75"/>
    </row>
    <row r="97" spans="1:7">
      <c r="A97" s="60"/>
      <c r="B97" s="60"/>
      <c r="C97" s="60"/>
      <c r="D97" s="60"/>
      <c r="E97" s="60"/>
      <c r="F97" s="75"/>
    </row>
    <row r="98" spans="1:7">
      <c r="A98" s="60"/>
      <c r="B98" s="60"/>
      <c r="C98" s="60"/>
      <c r="D98" s="60"/>
      <c r="E98" s="60"/>
      <c r="F98" s="75"/>
    </row>
    <row r="99" spans="1:7">
      <c r="A99" s="60"/>
      <c r="B99" s="85"/>
      <c r="C99" s="85"/>
      <c r="D99" s="85"/>
      <c r="E99" s="85"/>
      <c r="F99" s="85"/>
      <c r="G99" s="85"/>
    </row>
    <row r="100" spans="1:7">
      <c r="A100" s="60"/>
      <c r="B100" s="60"/>
      <c r="C100" s="60"/>
      <c r="D100" s="60"/>
      <c r="E100" s="60"/>
      <c r="F100" s="60"/>
    </row>
    <row r="101" spans="1:7">
      <c r="A101" s="60"/>
      <c r="B101" s="60"/>
      <c r="C101" s="60"/>
      <c r="D101" s="60"/>
      <c r="E101" s="60"/>
      <c r="F101" s="60"/>
    </row>
    <row r="102" spans="1:7" ht="15.75">
      <c r="A102" s="60"/>
      <c r="B102" s="73"/>
      <c r="C102" s="73"/>
      <c r="D102" s="60"/>
      <c r="E102" s="76"/>
      <c r="F102" s="60"/>
    </row>
    <row r="103" spans="1:7">
      <c r="A103" s="60"/>
      <c r="B103" s="74"/>
      <c r="C103" s="74"/>
      <c r="D103" s="60"/>
      <c r="E103" s="60"/>
      <c r="F103" s="60"/>
    </row>
    <row r="104" spans="1:7">
      <c r="A104" s="60"/>
      <c r="B104" s="74"/>
      <c r="C104" s="74"/>
      <c r="D104" s="60"/>
      <c r="E104" s="60"/>
      <c r="F104" s="60"/>
    </row>
    <row r="105" spans="1:7" ht="15.75">
      <c r="A105" s="261" t="s">
        <v>136</v>
      </c>
      <c r="B105" s="261"/>
      <c r="C105" s="261"/>
      <c r="D105" s="261"/>
      <c r="E105" s="261"/>
      <c r="F105" s="261"/>
    </row>
    <row r="106" spans="1:7" ht="15.75" thickBot="1">
      <c r="A106" s="60"/>
      <c r="B106" s="60"/>
      <c r="C106" s="60"/>
      <c r="D106" s="60"/>
      <c r="E106" s="60"/>
      <c r="F106" s="60"/>
    </row>
    <row r="107" spans="1:7" ht="16.5" thickBot="1">
      <c r="A107" s="60"/>
      <c r="B107" s="78" t="s">
        <v>137</v>
      </c>
      <c r="C107" s="245" t="s">
        <v>138</v>
      </c>
      <c r="D107" s="246"/>
      <c r="E107" s="247" t="s">
        <v>139</v>
      </c>
      <c r="F107" s="246"/>
    </row>
    <row r="108" spans="1:7">
      <c r="A108" s="60"/>
      <c r="B108" s="86" t="s">
        <v>123</v>
      </c>
      <c r="C108" s="241">
        <f>COUNTIF($D$22:$D$82,"=1.0")+COUNTIF($D$22:$D$82,"=1.25")+(COUNTIF($D$22:$D$82,"=1.50")+COUNTIF($D$22:$D$82,"=1.75"))</f>
        <v>0</v>
      </c>
      <c r="D108" s="242"/>
      <c r="E108" s="243">
        <f>(C108/$C$114)*100</f>
        <v>0</v>
      </c>
      <c r="F108" s="244"/>
    </row>
    <row r="109" spans="1:7">
      <c r="A109" s="60"/>
      <c r="B109" s="87" t="s">
        <v>124</v>
      </c>
      <c r="C109" s="235">
        <f>COUNTIF($D$22:$D$82,"=2.0")+COUNTIF($D$22:$D$82,"=2.25")+(COUNTIF($D$22:$D$82,"=2.50")+COUNTIF($D$22:$D$82,"=2.75"))</f>
        <v>0</v>
      </c>
      <c r="D109" s="236"/>
      <c r="E109" s="237">
        <f>(C109/$C$114)*100</f>
        <v>0</v>
      </c>
      <c r="F109" s="238"/>
    </row>
    <row r="110" spans="1:7">
      <c r="A110" s="60"/>
      <c r="B110" s="87" t="s">
        <v>125</v>
      </c>
      <c r="C110" s="235">
        <f>COUNTIF($D$22:$D$82,"=3.0")</f>
        <v>0</v>
      </c>
      <c r="D110" s="236"/>
      <c r="E110" s="237">
        <f t="shared" ref="E110:E113" si="1">(C110/$C$114)*100</f>
        <v>0</v>
      </c>
      <c r="F110" s="238"/>
    </row>
    <row r="111" spans="1:7">
      <c r="A111" s="60"/>
      <c r="B111" s="87" t="s">
        <v>126</v>
      </c>
      <c r="C111" s="235">
        <f>COUNTIF($D$22:$D$82,"=5.0")</f>
        <v>60</v>
      </c>
      <c r="D111" s="236"/>
      <c r="E111" s="237">
        <f t="shared" si="1"/>
        <v>100</v>
      </c>
      <c r="F111" s="238"/>
    </row>
    <row r="112" spans="1:7">
      <c r="A112" s="60"/>
      <c r="B112" s="87" t="s">
        <v>127</v>
      </c>
      <c r="C112" s="239">
        <v>0</v>
      </c>
      <c r="D112" s="240"/>
      <c r="E112" s="237">
        <f t="shared" si="1"/>
        <v>0</v>
      </c>
      <c r="F112" s="238"/>
    </row>
    <row r="113" spans="1:6">
      <c r="A113" s="60"/>
      <c r="B113" s="87" t="s">
        <v>128</v>
      </c>
      <c r="C113" s="239">
        <v>0</v>
      </c>
      <c r="D113" s="240"/>
      <c r="E113" s="237">
        <f t="shared" si="1"/>
        <v>0</v>
      </c>
      <c r="F113" s="238"/>
    </row>
    <row r="114" spans="1:6" ht="16.5" thickBot="1">
      <c r="A114" s="60"/>
      <c r="B114" s="88" t="s">
        <v>129</v>
      </c>
      <c r="C114" s="228">
        <f>SUM(C108:D113)</f>
        <v>60</v>
      </c>
      <c r="D114" s="229"/>
      <c r="E114" s="230">
        <f>SUM(E108:F113)</f>
        <v>100</v>
      </c>
      <c r="F114" s="231"/>
    </row>
    <row r="115" spans="1:6">
      <c r="A115" s="60"/>
      <c r="B115" s="60"/>
      <c r="C115" s="60"/>
      <c r="D115" s="60"/>
      <c r="E115" s="60"/>
      <c r="F115" s="60"/>
    </row>
    <row r="116" spans="1:6">
      <c r="A116" s="60"/>
      <c r="B116" s="60"/>
      <c r="C116" s="60"/>
      <c r="D116" s="60"/>
      <c r="E116" s="60"/>
      <c r="F116" s="60"/>
    </row>
    <row r="117" spans="1:6">
      <c r="A117" s="60"/>
      <c r="B117" s="60"/>
      <c r="C117" s="60"/>
      <c r="D117" s="60"/>
      <c r="E117" s="60"/>
      <c r="F117" s="60"/>
    </row>
    <row r="118" spans="1:6" ht="15.75">
      <c r="A118" s="60"/>
      <c r="B118" s="77" t="s">
        <v>130</v>
      </c>
      <c r="C118" s="60"/>
      <c r="D118" s="60"/>
      <c r="E118" s="77" t="s">
        <v>131</v>
      </c>
      <c r="F118" s="60"/>
    </row>
    <row r="119" spans="1:6">
      <c r="A119" s="60"/>
      <c r="B119" s="60"/>
      <c r="C119" s="60"/>
      <c r="D119" s="60"/>
      <c r="E119" s="60"/>
      <c r="F119" s="60"/>
    </row>
    <row r="120" spans="1:6">
      <c r="A120" s="60"/>
      <c r="B120" s="74" t="s">
        <v>132</v>
      </c>
      <c r="C120" s="60"/>
      <c r="D120" s="60"/>
      <c r="E120" s="74" t="s">
        <v>132</v>
      </c>
      <c r="F120" s="60"/>
    </row>
    <row r="121" spans="1:6" ht="15.75">
      <c r="A121" s="60"/>
      <c r="B121" s="73" t="str">
        <f>REGISTRATION!P16</f>
        <v>Renen B. Viado</v>
      </c>
      <c r="C121" s="60"/>
      <c r="D121" s="60"/>
      <c r="E121" s="73" t="str">
        <f>REGISTRATION!P15</f>
        <v>Brylle D. Samson</v>
      </c>
      <c r="F121" s="60"/>
    </row>
    <row r="122" spans="1:6">
      <c r="A122" s="60"/>
      <c r="B122" s="74" t="s">
        <v>29</v>
      </c>
      <c r="C122" s="60"/>
      <c r="D122" s="60"/>
      <c r="E122" s="74" t="s">
        <v>133</v>
      </c>
      <c r="F122" s="60"/>
    </row>
    <row r="123" spans="1:6">
      <c r="A123" s="60"/>
      <c r="B123" s="60"/>
      <c r="C123" s="60"/>
      <c r="D123" s="60"/>
      <c r="E123" s="60"/>
      <c r="F123" s="60"/>
    </row>
    <row r="124" spans="1:6">
      <c r="A124" s="60"/>
      <c r="B124" s="60"/>
      <c r="C124" s="60"/>
      <c r="D124" s="60"/>
      <c r="E124" s="60"/>
      <c r="F124" s="60"/>
    </row>
    <row r="125" spans="1:6">
      <c r="A125" s="60"/>
      <c r="B125" s="60"/>
      <c r="C125" s="60"/>
      <c r="D125" s="60"/>
      <c r="E125" s="60"/>
      <c r="F125" s="60"/>
    </row>
    <row r="126" spans="1:6">
      <c r="A126" s="60"/>
      <c r="B126" s="60"/>
      <c r="C126" s="60"/>
      <c r="D126" s="60"/>
      <c r="E126" s="60"/>
      <c r="F126" s="60"/>
    </row>
    <row r="127" spans="1:6" ht="15.75">
      <c r="A127" s="60"/>
      <c r="B127" s="77" t="s">
        <v>134</v>
      </c>
      <c r="C127" s="60"/>
      <c r="D127" s="60"/>
      <c r="E127" s="60"/>
      <c r="F127" s="60"/>
    </row>
    <row r="128" spans="1:6" ht="15.75">
      <c r="A128" s="60"/>
      <c r="B128" s="77"/>
      <c r="C128" s="60"/>
      <c r="D128" s="60"/>
      <c r="E128" s="60"/>
      <c r="F128" s="60"/>
    </row>
    <row r="129" spans="1:6">
      <c r="A129" s="60"/>
      <c r="B129" s="74" t="s">
        <v>132</v>
      </c>
      <c r="C129" s="60"/>
      <c r="D129" s="60"/>
      <c r="E129" s="60"/>
      <c r="F129" s="60"/>
    </row>
    <row r="130" spans="1:6" ht="15.75">
      <c r="A130" s="60"/>
      <c r="B130" s="73" t="str">
        <f>REGISTRATION!P17</f>
        <v>Gilchor P. Cubillo, PhD</v>
      </c>
      <c r="C130" s="60"/>
      <c r="D130" s="60"/>
      <c r="E130" s="60"/>
      <c r="F130" s="60"/>
    </row>
    <row r="131" spans="1:6">
      <c r="A131" s="60"/>
      <c r="B131" s="74" t="s">
        <v>135</v>
      </c>
      <c r="C131" s="60"/>
      <c r="D131" s="60"/>
      <c r="E131" s="60"/>
      <c r="F131" s="60"/>
    </row>
  </sheetData>
  <sheetProtection sheet="1" objects="1" scenarios="1"/>
  <mergeCells count="42">
    <mergeCell ref="C14:E14"/>
    <mergeCell ref="A3:F3"/>
    <mergeCell ref="A4:F4"/>
    <mergeCell ref="A5:F5"/>
    <mergeCell ref="A6:F6"/>
    <mergeCell ref="A7:F7"/>
    <mergeCell ref="A8:F8"/>
    <mergeCell ref="A9:F9"/>
    <mergeCell ref="A10:F10"/>
    <mergeCell ref="A11:F11"/>
    <mergeCell ref="A12:F12"/>
    <mergeCell ref="C13:E13"/>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s>
  <conditionalFormatting sqref="F22:F81">
    <cfRule type="cellIs" dxfId="0"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73" t="s">
        <v>145</v>
      </c>
      <c r="B1" s="274"/>
      <c r="C1" s="274"/>
      <c r="D1" s="274"/>
      <c r="E1" s="274"/>
      <c r="F1" s="274"/>
      <c r="G1" s="274"/>
      <c r="H1" s="274"/>
      <c r="I1" s="274"/>
      <c r="J1" s="274"/>
      <c r="K1" s="274"/>
      <c r="L1" s="274"/>
      <c r="M1" s="274"/>
      <c r="N1" s="274"/>
      <c r="O1" s="274"/>
      <c r="P1" s="274"/>
      <c r="Q1" s="274"/>
      <c r="R1" s="275"/>
    </row>
    <row r="2" spans="1:18">
      <c r="A2" s="116"/>
      <c r="B2" s="41"/>
      <c r="C2" s="113"/>
      <c r="D2" s="270" t="s">
        <v>146</v>
      </c>
      <c r="E2" s="271"/>
      <c r="F2" s="271"/>
      <c r="G2" s="272"/>
      <c r="H2" s="270" t="s">
        <v>147</v>
      </c>
      <c r="I2" s="271"/>
      <c r="J2" s="271"/>
      <c r="K2" s="272"/>
      <c r="L2" s="270" t="s">
        <v>148</v>
      </c>
      <c r="M2" s="271"/>
      <c r="N2" s="271"/>
      <c r="O2" s="272"/>
      <c r="P2" s="270" t="s">
        <v>153</v>
      </c>
      <c r="Q2" s="271"/>
      <c r="R2" s="272"/>
    </row>
    <row r="3" spans="1:18">
      <c r="A3" s="116"/>
      <c r="B3" s="41" t="s">
        <v>90</v>
      </c>
      <c r="C3" s="113" t="s">
        <v>144</v>
      </c>
      <c r="D3" s="114" t="s">
        <v>149</v>
      </c>
      <c r="E3" s="112" t="s">
        <v>150</v>
      </c>
      <c r="F3" s="112" t="s">
        <v>151</v>
      </c>
      <c r="G3" s="115" t="s">
        <v>152</v>
      </c>
      <c r="H3" s="114" t="s">
        <v>149</v>
      </c>
      <c r="I3" s="112" t="s">
        <v>150</v>
      </c>
      <c r="J3" s="112" t="s">
        <v>151</v>
      </c>
      <c r="K3" s="115" t="s">
        <v>152</v>
      </c>
      <c r="L3" s="114" t="s">
        <v>149</v>
      </c>
      <c r="M3" s="112" t="s">
        <v>150</v>
      </c>
      <c r="N3" s="112" t="s">
        <v>151</v>
      </c>
      <c r="O3" s="115" t="s">
        <v>152</v>
      </c>
      <c r="P3" s="114" t="s">
        <v>154</v>
      </c>
      <c r="Q3" s="112" t="s">
        <v>155</v>
      </c>
      <c r="R3" s="115" t="s">
        <v>156</v>
      </c>
    </row>
    <row r="4" spans="1:18">
      <c r="A4" s="116">
        <v>1</v>
      </c>
      <c r="B4" s="111" t="str">
        <f>'SEMESTRAL GRADE'!C22</f>
        <v>2015-01-380</v>
      </c>
      <c r="C4" s="113" t="str">
        <f>'SEMESTRAL GRADE'!B22</f>
        <v>Abad Jayson B</v>
      </c>
      <c r="D4" s="116"/>
      <c r="E4" s="41"/>
      <c r="F4" s="41"/>
      <c r="G4" s="117"/>
      <c r="H4" s="116"/>
      <c r="I4" s="41"/>
      <c r="J4" s="41"/>
      <c r="K4" s="117"/>
      <c r="L4" s="116"/>
      <c r="M4" s="41"/>
      <c r="N4" s="41"/>
      <c r="O4" s="117"/>
      <c r="P4" s="116"/>
      <c r="Q4" s="41"/>
      <c r="R4" s="117"/>
    </row>
    <row r="5" spans="1:18">
      <c r="A5" s="116">
        <v>2</v>
      </c>
      <c r="B5" s="111" t="str">
        <f>'SEMESTRAL GRADE'!C23</f>
        <v>2015-01-1662</v>
      </c>
      <c r="C5" s="113" t="str">
        <f>'SEMESTRAL GRADE'!B23</f>
        <v>Almendras Mark Anthony G</v>
      </c>
      <c r="D5" s="116"/>
      <c r="E5" s="41"/>
      <c r="F5" s="41"/>
      <c r="G5" s="117"/>
      <c r="H5" s="116"/>
      <c r="I5" s="41"/>
      <c r="J5" s="41"/>
      <c r="K5" s="117"/>
      <c r="L5" s="116"/>
      <c r="M5" s="41"/>
      <c r="N5" s="41"/>
      <c r="O5" s="117"/>
      <c r="P5" s="116"/>
      <c r="Q5" s="41"/>
      <c r="R5" s="117"/>
    </row>
    <row r="6" spans="1:18">
      <c r="A6" s="116">
        <v>3</v>
      </c>
      <c r="B6" s="111" t="str">
        <f>'SEMESTRAL GRADE'!C24</f>
        <v>2015-01-1607</v>
      </c>
      <c r="C6" s="113" t="str">
        <f>'SEMESTRAL GRADE'!B24</f>
        <v>Binamera Maynel L</v>
      </c>
      <c r="D6" s="116"/>
      <c r="E6" s="41"/>
      <c r="F6" s="41"/>
      <c r="G6" s="117"/>
      <c r="H6" s="116"/>
      <c r="I6" s="41"/>
      <c r="J6" s="41"/>
      <c r="K6" s="117"/>
      <c r="L6" s="116"/>
      <c r="M6" s="41"/>
      <c r="N6" s="41"/>
      <c r="O6" s="117"/>
      <c r="P6" s="116"/>
      <c r="Q6" s="41"/>
      <c r="R6" s="117"/>
    </row>
    <row r="7" spans="1:18">
      <c r="A7" s="116">
        <v>4</v>
      </c>
      <c r="B7" s="111">
        <f>'SEMESTRAL GRADE'!C25</f>
        <v>0</v>
      </c>
      <c r="C7" s="113" t="str">
        <f>'SEMESTRAL GRADE'!B25</f>
        <v>Calupad Roland Karl L</v>
      </c>
      <c r="D7" s="116"/>
      <c r="E7" s="41"/>
      <c r="F7" s="41"/>
      <c r="G7" s="117"/>
      <c r="H7" s="116"/>
      <c r="I7" s="41"/>
      <c r="J7" s="41"/>
      <c r="K7" s="117"/>
      <c r="L7" s="116"/>
      <c r="M7" s="41"/>
      <c r="N7" s="41"/>
      <c r="O7" s="117"/>
      <c r="P7" s="116"/>
      <c r="Q7" s="41"/>
      <c r="R7" s="117"/>
    </row>
    <row r="8" spans="1:18">
      <c r="A8" s="116">
        <v>5</v>
      </c>
      <c r="B8" s="111" t="str">
        <f>'SEMESTRAL GRADE'!C26</f>
        <v>2016-01-326</v>
      </c>
      <c r="C8" s="113" t="str">
        <f>'SEMESTRAL GRADE'!B26</f>
        <v>Castillo Justine Lloyd G</v>
      </c>
      <c r="D8" s="116"/>
      <c r="E8" s="41"/>
      <c r="F8" s="41"/>
      <c r="G8" s="117"/>
      <c r="H8" s="116"/>
      <c r="I8" s="41"/>
      <c r="J8" s="41"/>
      <c r="K8" s="117"/>
      <c r="L8" s="116"/>
      <c r="M8" s="41"/>
      <c r="N8" s="41"/>
      <c r="O8" s="117"/>
      <c r="P8" s="116"/>
      <c r="Q8" s="41"/>
      <c r="R8" s="117"/>
    </row>
    <row r="9" spans="1:18">
      <c r="A9" s="116">
        <v>6</v>
      </c>
      <c r="B9" s="111" t="str">
        <f>'SEMESTRAL GRADE'!C27</f>
        <v>2015-01-603</v>
      </c>
      <c r="C9" s="113" t="str">
        <f>'SEMESTRAL GRADE'!B27</f>
        <v>Comiso Rommel A</v>
      </c>
      <c r="D9" s="116"/>
      <c r="E9" s="41"/>
      <c r="F9" s="41"/>
      <c r="G9" s="117"/>
      <c r="H9" s="116"/>
      <c r="I9" s="41"/>
      <c r="J9" s="41"/>
      <c r="K9" s="117"/>
      <c r="L9" s="116"/>
      <c r="M9" s="41"/>
      <c r="N9" s="41"/>
      <c r="O9" s="117"/>
      <c r="P9" s="116"/>
      <c r="Q9" s="41"/>
      <c r="R9" s="117"/>
    </row>
    <row r="10" spans="1:18">
      <c r="A10" s="116">
        <v>7</v>
      </c>
      <c r="B10" s="111" t="str">
        <f>'SEMESTRAL GRADE'!C28</f>
        <v>2015-01-1571</v>
      </c>
      <c r="C10" s="113" t="str">
        <f>'SEMESTRAL GRADE'!B28</f>
        <v>Dela Pieza Larslie Z</v>
      </c>
      <c r="D10" s="116"/>
      <c r="E10" s="41"/>
      <c r="F10" s="41"/>
      <c r="G10" s="117"/>
      <c r="H10" s="116"/>
      <c r="I10" s="41"/>
      <c r="J10" s="41"/>
      <c r="K10" s="117"/>
      <c r="L10" s="116"/>
      <c r="M10" s="41"/>
      <c r="N10" s="41"/>
      <c r="O10" s="117"/>
      <c r="P10" s="116"/>
      <c r="Q10" s="41"/>
      <c r="R10" s="117"/>
    </row>
    <row r="11" spans="1:18">
      <c r="A11" s="116">
        <v>8</v>
      </c>
      <c r="B11" s="111" t="str">
        <f>'SEMESTRAL GRADE'!C29</f>
        <v>2015-01-1378</v>
      </c>
      <c r="C11" s="113" t="str">
        <f>'SEMESTRAL GRADE'!B29</f>
        <v>Estrella Alleiza Allu  A</v>
      </c>
      <c r="D11" s="116"/>
      <c r="E11" s="41"/>
      <c r="F11" s="41"/>
      <c r="G11" s="117"/>
      <c r="H11" s="116"/>
      <c r="I11" s="41"/>
      <c r="J11" s="41"/>
      <c r="K11" s="117"/>
      <c r="L11" s="116"/>
      <c r="M11" s="41"/>
      <c r="N11" s="41"/>
      <c r="O11" s="117"/>
      <c r="P11" s="116"/>
      <c r="Q11" s="41"/>
      <c r="R11" s="117"/>
    </row>
    <row r="12" spans="1:18">
      <c r="A12" s="116">
        <v>9</v>
      </c>
      <c r="B12" s="111" t="str">
        <f>'SEMESTRAL GRADE'!C30</f>
        <v>2015-01-1888</v>
      </c>
      <c r="C12" s="113" t="str">
        <f>'SEMESTRAL GRADE'!B30</f>
        <v>Gacos Mark Anthony S</v>
      </c>
      <c r="D12" s="116"/>
      <c r="E12" s="41"/>
      <c r="F12" s="41"/>
      <c r="G12" s="117"/>
      <c r="H12" s="116"/>
      <c r="I12" s="41"/>
      <c r="J12" s="41"/>
      <c r="K12" s="117"/>
      <c r="L12" s="116"/>
      <c r="M12" s="41"/>
      <c r="N12" s="41"/>
      <c r="O12" s="117"/>
      <c r="P12" s="116"/>
      <c r="Q12" s="41"/>
      <c r="R12" s="117"/>
    </row>
    <row r="13" spans="1:18">
      <c r="A13" s="116">
        <v>10</v>
      </c>
      <c r="B13" s="111" t="str">
        <f>'SEMESTRAL GRADE'!C31</f>
        <v>2015-01-1728</v>
      </c>
      <c r="C13" s="113" t="str">
        <f>'SEMESTRAL GRADE'!B31</f>
        <v>Mabburang Ma. Visitacion P</v>
      </c>
      <c r="D13" s="116"/>
      <c r="E13" s="41"/>
      <c r="F13" s="41"/>
      <c r="G13" s="117"/>
      <c r="H13" s="116"/>
      <c r="I13" s="41"/>
      <c r="J13" s="41"/>
      <c r="K13" s="117"/>
      <c r="L13" s="116"/>
      <c r="M13" s="41"/>
      <c r="N13" s="41"/>
      <c r="O13" s="117"/>
      <c r="P13" s="116"/>
      <c r="Q13" s="41"/>
      <c r="R13" s="117"/>
    </row>
    <row r="14" spans="1:18">
      <c r="A14" s="116">
        <v>11</v>
      </c>
      <c r="B14" s="111" t="str">
        <f>'SEMESTRAL GRADE'!C32</f>
        <v>2015-01-1350</v>
      </c>
      <c r="C14" s="113" t="str">
        <f>'SEMESTRAL GRADE'!B32</f>
        <v>Malate Melvin Chester G</v>
      </c>
      <c r="D14" s="116"/>
      <c r="E14" s="41"/>
      <c r="F14" s="41"/>
      <c r="G14" s="117"/>
      <c r="H14" s="116"/>
      <c r="I14" s="41"/>
      <c r="J14" s="41"/>
      <c r="K14" s="117"/>
      <c r="L14" s="116"/>
      <c r="M14" s="41"/>
      <c r="N14" s="41"/>
      <c r="O14" s="117"/>
      <c r="P14" s="116"/>
      <c r="Q14" s="41"/>
      <c r="R14" s="117"/>
    </row>
    <row r="15" spans="1:18">
      <c r="A15" s="116">
        <v>12</v>
      </c>
      <c r="B15" s="111" t="str">
        <f>'SEMESTRAL GRADE'!C33</f>
        <v>2015-01-960</v>
      </c>
      <c r="C15" s="113" t="str">
        <f>'SEMESTRAL GRADE'!B33</f>
        <v>Miano Heartman John M</v>
      </c>
      <c r="D15" s="116"/>
      <c r="E15" s="41"/>
      <c r="F15" s="41"/>
      <c r="G15" s="117"/>
      <c r="H15" s="116"/>
      <c r="I15" s="41"/>
      <c r="J15" s="41"/>
      <c r="K15" s="117"/>
      <c r="L15" s="116"/>
      <c r="M15" s="41"/>
      <c r="N15" s="41"/>
      <c r="O15" s="117"/>
      <c r="P15" s="116"/>
      <c r="Q15" s="41"/>
      <c r="R15" s="117"/>
    </row>
    <row r="16" spans="1:18">
      <c r="A16" s="116">
        <v>13</v>
      </c>
      <c r="B16" s="111" t="str">
        <f>'SEMESTRAL GRADE'!C34</f>
        <v>2015-01-1610</v>
      </c>
      <c r="C16" s="113" t="str">
        <f>'SEMESTRAL GRADE'!B34</f>
        <v>Murray Jake Alexander V</v>
      </c>
      <c r="D16" s="116"/>
      <c r="E16" s="41"/>
      <c r="F16" s="41"/>
      <c r="G16" s="117"/>
      <c r="H16" s="116"/>
      <c r="I16" s="41"/>
      <c r="J16" s="41"/>
      <c r="K16" s="117"/>
      <c r="L16" s="116"/>
      <c r="M16" s="41"/>
      <c r="N16" s="41"/>
      <c r="O16" s="117"/>
      <c r="P16" s="116"/>
      <c r="Q16" s="41"/>
      <c r="R16" s="117"/>
    </row>
    <row r="17" spans="1:18">
      <c r="A17" s="116">
        <v>14</v>
      </c>
      <c r="B17" s="111" t="str">
        <f>'SEMESTRAL GRADE'!C35</f>
        <v>2015-01-1336</v>
      </c>
      <c r="C17" s="113" t="str">
        <f>'SEMESTRAL GRADE'!B35</f>
        <v>Pineda Francis C</v>
      </c>
      <c r="D17" s="116"/>
      <c r="E17" s="41"/>
      <c r="F17" s="41"/>
      <c r="G17" s="117"/>
      <c r="H17" s="116"/>
      <c r="I17" s="41"/>
      <c r="J17" s="41"/>
      <c r="K17" s="117"/>
      <c r="L17" s="116"/>
      <c r="M17" s="41"/>
      <c r="N17" s="41"/>
      <c r="O17" s="117"/>
      <c r="P17" s="116"/>
      <c r="Q17" s="41"/>
      <c r="R17" s="117"/>
    </row>
    <row r="18" spans="1:18">
      <c r="A18" s="116">
        <v>15</v>
      </c>
      <c r="B18" s="111" t="str">
        <f>'SEMESTRAL GRADE'!C36</f>
        <v>2015-01-1677</v>
      </c>
      <c r="C18" s="113" t="str">
        <f>'SEMESTRAL GRADE'!B36</f>
        <v>Rascal Hashim Jr S</v>
      </c>
      <c r="D18" s="116"/>
      <c r="E18" s="41"/>
      <c r="F18" s="41"/>
      <c r="G18" s="117"/>
      <c r="H18" s="116"/>
      <c r="I18" s="41"/>
      <c r="J18" s="41"/>
      <c r="K18" s="117"/>
      <c r="L18" s="116"/>
      <c r="M18" s="41"/>
      <c r="N18" s="41"/>
      <c r="O18" s="117"/>
      <c r="P18" s="116"/>
      <c r="Q18" s="41"/>
      <c r="R18" s="117"/>
    </row>
    <row r="19" spans="1:18">
      <c r="A19" s="116">
        <v>16</v>
      </c>
      <c r="B19" s="111" t="str">
        <f>'SEMESTRAL GRADE'!C37</f>
        <v>2015-01-168</v>
      </c>
      <c r="C19" s="113" t="str">
        <f>'SEMESTRAL GRADE'!B37</f>
        <v>Santander Arvin M</v>
      </c>
      <c r="D19" s="116"/>
      <c r="E19" s="41"/>
      <c r="F19" s="41"/>
      <c r="G19" s="117"/>
      <c r="H19" s="116"/>
      <c r="I19" s="41"/>
      <c r="J19" s="41"/>
      <c r="K19" s="117"/>
      <c r="L19" s="116"/>
      <c r="M19" s="41"/>
      <c r="N19" s="41"/>
      <c r="O19" s="117"/>
      <c r="P19" s="116"/>
      <c r="Q19" s="41"/>
      <c r="R19" s="117"/>
    </row>
    <row r="20" spans="1:18">
      <c r="A20" s="116">
        <v>17</v>
      </c>
      <c r="B20" s="111" t="str">
        <f>'SEMESTRAL GRADE'!C38</f>
        <v>2015-01-1585</v>
      </c>
      <c r="C20" s="113" t="str">
        <f>'SEMESTRAL GRADE'!B38</f>
        <v>Silmete John Lloyd S</v>
      </c>
      <c r="D20" s="116"/>
      <c r="E20" s="41"/>
      <c r="F20" s="41"/>
      <c r="G20" s="117"/>
      <c r="H20" s="116"/>
      <c r="I20" s="41"/>
      <c r="J20" s="41"/>
      <c r="K20" s="117"/>
      <c r="L20" s="116"/>
      <c r="M20" s="41"/>
      <c r="N20" s="41"/>
      <c r="O20" s="117"/>
      <c r="P20" s="116"/>
      <c r="Q20" s="41"/>
      <c r="R20" s="117"/>
    </row>
    <row r="21" spans="1:18">
      <c r="A21" s="116">
        <v>18</v>
      </c>
      <c r="B21" s="111" t="str">
        <f>'SEMESTRAL GRADE'!C39</f>
        <v>2015-01-1810</v>
      </c>
      <c r="C21" s="113" t="str">
        <f>'SEMESTRAL GRADE'!B39</f>
        <v>Surizaki Takeji G</v>
      </c>
      <c r="D21" s="116"/>
      <c r="E21" s="41"/>
      <c r="F21" s="41"/>
      <c r="G21" s="117"/>
      <c r="H21" s="116"/>
      <c r="I21" s="41"/>
      <c r="J21" s="41"/>
      <c r="K21" s="117"/>
      <c r="L21" s="116"/>
      <c r="M21" s="41"/>
      <c r="N21" s="41"/>
      <c r="O21" s="117"/>
      <c r="P21" s="116"/>
      <c r="Q21" s="41"/>
      <c r="R21" s="117"/>
    </row>
    <row r="22" spans="1:18">
      <c r="A22" s="116">
        <v>19</v>
      </c>
      <c r="B22" s="111" t="str">
        <f>'SEMESTRAL GRADE'!C40</f>
        <v>2015-01-1841</v>
      </c>
      <c r="C22" s="113" t="str">
        <f>'SEMESTRAL GRADE'!B40</f>
        <v>Tubis Heartlyn Micah A</v>
      </c>
      <c r="D22" s="116"/>
      <c r="E22" s="41"/>
      <c r="F22" s="41"/>
      <c r="G22" s="117"/>
      <c r="H22" s="116"/>
      <c r="I22" s="41"/>
      <c r="J22" s="41"/>
      <c r="K22" s="117"/>
      <c r="L22" s="116"/>
      <c r="M22" s="41"/>
      <c r="N22" s="41"/>
      <c r="O22" s="117"/>
      <c r="P22" s="116"/>
      <c r="Q22" s="41"/>
      <c r="R22" s="117"/>
    </row>
    <row r="23" spans="1:18">
      <c r="A23" s="116">
        <v>20</v>
      </c>
      <c r="B23" s="111" t="str">
        <f>'SEMESTRAL GRADE'!C41</f>
        <v>2015-01-1806</v>
      </c>
      <c r="C23" s="113" t="str">
        <f>'SEMESTRAL GRADE'!B41</f>
        <v>Umbay Lorenz G</v>
      </c>
      <c r="D23" s="116"/>
      <c r="E23" s="41"/>
      <c r="F23" s="41"/>
      <c r="G23" s="117"/>
      <c r="H23" s="116"/>
      <c r="I23" s="41"/>
      <c r="J23" s="41"/>
      <c r="K23" s="117"/>
      <c r="L23" s="116"/>
      <c r="M23" s="41"/>
      <c r="N23" s="41"/>
      <c r="O23" s="117"/>
      <c r="P23" s="116"/>
      <c r="Q23" s="41"/>
      <c r="R23" s="117"/>
    </row>
    <row r="24" spans="1:18">
      <c r="A24" s="116">
        <v>21</v>
      </c>
      <c r="B24" s="111" t="str">
        <f>'SEMESTRAL GRADE'!C42</f>
        <v>2015-01-1082</v>
      </c>
      <c r="C24" s="113" t="str">
        <f>'SEMESTRAL GRADE'!B42</f>
        <v>Villanueva Ira O</v>
      </c>
      <c r="D24" s="116"/>
      <c r="E24" s="41"/>
      <c r="F24" s="41"/>
      <c r="G24" s="117"/>
      <c r="H24" s="116"/>
      <c r="I24" s="41"/>
      <c r="J24" s="41"/>
      <c r="K24" s="117"/>
      <c r="L24" s="116"/>
      <c r="M24" s="41"/>
      <c r="N24" s="41"/>
      <c r="O24" s="117"/>
      <c r="P24" s="116"/>
      <c r="Q24" s="41"/>
      <c r="R24" s="117"/>
    </row>
    <row r="25" spans="1:18">
      <c r="A25" s="116">
        <v>22</v>
      </c>
      <c r="B25" s="111">
        <f>'SEMESTRAL GRADE'!C43</f>
        <v>0</v>
      </c>
      <c r="C25" s="113" t="str">
        <f>'SEMESTRAL GRADE'!B43</f>
        <v xml:space="preserve">  </v>
      </c>
      <c r="D25" s="116"/>
      <c r="E25" s="41"/>
      <c r="F25" s="41"/>
      <c r="G25" s="117"/>
      <c r="H25" s="116"/>
      <c r="I25" s="41"/>
      <c r="J25" s="41"/>
      <c r="K25" s="117"/>
      <c r="L25" s="116"/>
      <c r="M25" s="41"/>
      <c r="N25" s="41"/>
      <c r="O25" s="117"/>
      <c r="P25" s="116"/>
      <c r="Q25" s="41"/>
      <c r="R25" s="117"/>
    </row>
    <row r="26" spans="1:18">
      <c r="A26" s="116">
        <v>23</v>
      </c>
      <c r="B26" s="111">
        <f>'SEMESTRAL GRADE'!C44</f>
        <v>0</v>
      </c>
      <c r="C26" s="113" t="str">
        <f>'SEMESTRAL GRADE'!B44</f>
        <v xml:space="preserve">  </v>
      </c>
      <c r="D26" s="116"/>
      <c r="E26" s="41"/>
      <c r="F26" s="41"/>
      <c r="G26" s="117"/>
      <c r="H26" s="116"/>
      <c r="I26" s="41"/>
      <c r="J26" s="41"/>
      <c r="K26" s="117"/>
      <c r="L26" s="116"/>
      <c r="M26" s="41"/>
      <c r="N26" s="41"/>
      <c r="O26" s="117"/>
      <c r="P26" s="116"/>
      <c r="Q26" s="41"/>
      <c r="R26" s="117"/>
    </row>
    <row r="27" spans="1:18">
      <c r="A27" s="116">
        <v>24</v>
      </c>
      <c r="B27" s="111">
        <f>'SEMESTRAL GRADE'!C45</f>
        <v>0</v>
      </c>
      <c r="C27" s="113" t="str">
        <f>'SEMESTRAL GRADE'!B45</f>
        <v xml:space="preserve">  </v>
      </c>
      <c r="D27" s="116"/>
      <c r="E27" s="41"/>
      <c r="F27" s="41"/>
      <c r="G27" s="117"/>
      <c r="H27" s="116"/>
      <c r="I27" s="41"/>
      <c r="J27" s="41"/>
      <c r="K27" s="117"/>
      <c r="L27" s="116"/>
      <c r="M27" s="41"/>
      <c r="N27" s="41"/>
      <c r="O27" s="117"/>
      <c r="P27" s="116"/>
      <c r="Q27" s="41"/>
      <c r="R27" s="117"/>
    </row>
    <row r="28" spans="1:18">
      <c r="A28" s="116">
        <v>25</v>
      </c>
      <c r="B28" s="111">
        <f>'SEMESTRAL GRADE'!C46</f>
        <v>0</v>
      </c>
      <c r="C28" s="113" t="str">
        <f>'SEMESTRAL GRADE'!B46</f>
        <v xml:space="preserve">  </v>
      </c>
      <c r="D28" s="116"/>
      <c r="E28" s="41"/>
      <c r="F28" s="41"/>
      <c r="G28" s="117"/>
      <c r="H28" s="116"/>
      <c r="I28" s="41"/>
      <c r="J28" s="41"/>
      <c r="K28" s="117"/>
      <c r="L28" s="116"/>
      <c r="M28" s="41"/>
      <c r="N28" s="41"/>
      <c r="O28" s="117"/>
      <c r="P28" s="116"/>
      <c r="Q28" s="41"/>
      <c r="R28" s="117"/>
    </row>
    <row r="29" spans="1:18">
      <c r="A29" s="116">
        <v>26</v>
      </c>
      <c r="B29" s="111">
        <f>'SEMESTRAL GRADE'!C47</f>
        <v>0</v>
      </c>
      <c r="C29" s="113" t="str">
        <f>'SEMESTRAL GRADE'!B47</f>
        <v xml:space="preserve">  </v>
      </c>
      <c r="D29" s="116"/>
      <c r="E29" s="41"/>
      <c r="F29" s="41"/>
      <c r="G29" s="117"/>
      <c r="H29" s="116"/>
      <c r="I29" s="41"/>
      <c r="J29" s="41"/>
      <c r="K29" s="117"/>
      <c r="L29" s="116"/>
      <c r="M29" s="41"/>
      <c r="N29" s="41"/>
      <c r="O29" s="117"/>
      <c r="P29" s="116"/>
      <c r="Q29" s="41"/>
      <c r="R29" s="117"/>
    </row>
    <row r="30" spans="1:18">
      <c r="A30" s="116">
        <v>27</v>
      </c>
      <c r="B30" s="111">
        <f>'SEMESTRAL GRADE'!C48</f>
        <v>0</v>
      </c>
      <c r="C30" s="113" t="str">
        <f>'SEMESTRAL GRADE'!B48</f>
        <v xml:space="preserve">  </v>
      </c>
      <c r="D30" s="116"/>
      <c r="E30" s="41"/>
      <c r="F30" s="41"/>
      <c r="G30" s="117"/>
      <c r="H30" s="116"/>
      <c r="I30" s="41"/>
      <c r="J30" s="41"/>
      <c r="K30" s="117"/>
      <c r="L30" s="116"/>
      <c r="M30" s="41"/>
      <c r="N30" s="41"/>
      <c r="O30" s="117"/>
      <c r="P30" s="116"/>
      <c r="Q30" s="41"/>
      <c r="R30" s="117"/>
    </row>
    <row r="31" spans="1:18">
      <c r="A31" s="116">
        <v>28</v>
      </c>
      <c r="B31" s="111">
        <f>'SEMESTRAL GRADE'!C49</f>
        <v>0</v>
      </c>
      <c r="C31" s="113" t="str">
        <f>'SEMESTRAL GRADE'!B49</f>
        <v xml:space="preserve">  </v>
      </c>
      <c r="D31" s="116"/>
      <c r="E31" s="41"/>
      <c r="F31" s="41"/>
      <c r="G31" s="117"/>
      <c r="H31" s="116"/>
      <c r="I31" s="41"/>
      <c r="J31" s="41"/>
      <c r="K31" s="117"/>
      <c r="L31" s="116"/>
      <c r="M31" s="41"/>
      <c r="N31" s="41"/>
      <c r="O31" s="117"/>
      <c r="P31" s="116"/>
      <c r="Q31" s="41"/>
      <c r="R31" s="117"/>
    </row>
    <row r="32" spans="1:18">
      <c r="A32" s="116">
        <v>29</v>
      </c>
      <c r="B32" s="111">
        <f>'SEMESTRAL GRADE'!C50</f>
        <v>0</v>
      </c>
      <c r="C32" s="113" t="str">
        <f>'SEMESTRAL GRADE'!B50</f>
        <v xml:space="preserve">  </v>
      </c>
      <c r="D32" s="116"/>
      <c r="E32" s="41"/>
      <c r="F32" s="41"/>
      <c r="G32" s="117"/>
      <c r="H32" s="116"/>
      <c r="I32" s="41"/>
      <c r="J32" s="41"/>
      <c r="K32" s="117"/>
      <c r="L32" s="116"/>
      <c r="M32" s="41"/>
      <c r="N32" s="41"/>
      <c r="O32" s="117"/>
      <c r="P32" s="116"/>
      <c r="Q32" s="41"/>
      <c r="R32" s="117"/>
    </row>
    <row r="33" spans="1:18">
      <c r="A33" s="116">
        <v>30</v>
      </c>
      <c r="B33" s="111"/>
      <c r="C33" s="113"/>
      <c r="D33" s="116"/>
      <c r="E33" s="41"/>
      <c r="F33" s="41"/>
      <c r="G33" s="117"/>
      <c r="H33" s="116"/>
      <c r="I33" s="41"/>
      <c r="J33" s="41"/>
      <c r="K33" s="117"/>
      <c r="L33" s="116"/>
      <c r="M33" s="41"/>
      <c r="N33" s="41"/>
      <c r="O33" s="117"/>
      <c r="P33" s="116"/>
      <c r="Q33" s="41"/>
      <c r="R33" s="117"/>
    </row>
    <row r="34" spans="1:18">
      <c r="A34" s="116">
        <v>31</v>
      </c>
      <c r="B34" s="111"/>
      <c r="C34" s="113"/>
      <c r="D34" s="116"/>
      <c r="E34" s="41"/>
      <c r="F34" s="41"/>
      <c r="G34" s="117"/>
      <c r="H34" s="116"/>
      <c r="I34" s="41"/>
      <c r="J34" s="41"/>
      <c r="K34" s="117"/>
      <c r="L34" s="116"/>
      <c r="M34" s="41"/>
      <c r="N34" s="41"/>
      <c r="O34" s="117"/>
      <c r="P34" s="116"/>
      <c r="Q34" s="41"/>
      <c r="R34" s="117"/>
    </row>
    <row r="35" spans="1:18">
      <c r="A35" s="116">
        <v>32</v>
      </c>
      <c r="B35" s="111"/>
      <c r="C35" s="113"/>
      <c r="D35" s="116"/>
      <c r="E35" s="41"/>
      <c r="F35" s="41"/>
      <c r="G35" s="117"/>
      <c r="H35" s="116"/>
      <c r="I35" s="41"/>
      <c r="J35" s="41"/>
      <c r="K35" s="117"/>
      <c r="L35" s="116"/>
      <c r="M35" s="41"/>
      <c r="N35" s="41"/>
      <c r="O35" s="117"/>
      <c r="P35" s="116"/>
      <c r="Q35" s="41"/>
      <c r="R35" s="117"/>
    </row>
    <row r="36" spans="1:18">
      <c r="A36" s="116">
        <v>33</v>
      </c>
      <c r="B36" s="111"/>
      <c r="C36" s="113"/>
      <c r="D36" s="116"/>
      <c r="E36" s="41"/>
      <c r="F36" s="41"/>
      <c r="G36" s="117"/>
      <c r="H36" s="116"/>
      <c r="I36" s="41"/>
      <c r="J36" s="41"/>
      <c r="K36" s="117"/>
      <c r="L36" s="116"/>
      <c r="M36" s="41"/>
      <c r="N36" s="41"/>
      <c r="O36" s="117"/>
      <c r="P36" s="116"/>
      <c r="Q36" s="41"/>
      <c r="R36" s="117"/>
    </row>
    <row r="37" spans="1:18">
      <c r="A37" s="116">
        <v>34</v>
      </c>
      <c r="B37" s="111"/>
      <c r="C37" s="113"/>
      <c r="D37" s="116"/>
      <c r="E37" s="41"/>
      <c r="F37" s="41"/>
      <c r="G37" s="117"/>
      <c r="H37" s="116"/>
      <c r="I37" s="41"/>
      <c r="J37" s="41"/>
      <c r="K37" s="117"/>
      <c r="L37" s="116"/>
      <c r="M37" s="41"/>
      <c r="N37" s="41"/>
      <c r="O37" s="117"/>
      <c r="P37" s="116"/>
      <c r="Q37" s="41"/>
      <c r="R37" s="117"/>
    </row>
    <row r="38" spans="1:18">
      <c r="A38" s="116">
        <v>35</v>
      </c>
      <c r="B38" s="111"/>
      <c r="C38" s="113"/>
      <c r="D38" s="116"/>
      <c r="E38" s="41"/>
      <c r="F38" s="41"/>
      <c r="G38" s="117"/>
      <c r="H38" s="116"/>
      <c r="I38" s="41"/>
      <c r="J38" s="41"/>
      <c r="K38" s="117"/>
      <c r="L38" s="116"/>
      <c r="M38" s="41"/>
      <c r="N38" s="41"/>
      <c r="O38" s="117"/>
      <c r="P38" s="116"/>
      <c r="Q38" s="41"/>
      <c r="R38" s="117"/>
    </row>
    <row r="39" spans="1:18">
      <c r="A39" s="116">
        <v>36</v>
      </c>
      <c r="B39" s="111"/>
      <c r="C39" s="113"/>
      <c r="D39" s="116"/>
      <c r="E39" s="41"/>
      <c r="F39" s="41"/>
      <c r="G39" s="117"/>
      <c r="H39" s="116"/>
      <c r="I39" s="41"/>
      <c r="J39" s="41"/>
      <c r="K39" s="117"/>
      <c r="L39" s="116"/>
      <c r="M39" s="41"/>
      <c r="N39" s="41"/>
      <c r="O39" s="117"/>
      <c r="P39" s="116"/>
      <c r="Q39" s="41"/>
      <c r="R39" s="117"/>
    </row>
    <row r="40" spans="1:18">
      <c r="A40" s="116">
        <v>37</v>
      </c>
      <c r="B40" s="111"/>
      <c r="C40" s="113"/>
      <c r="D40" s="116"/>
      <c r="E40" s="41"/>
      <c r="F40" s="41"/>
      <c r="G40" s="117"/>
      <c r="H40" s="116"/>
      <c r="I40" s="41"/>
      <c r="J40" s="41"/>
      <c r="K40" s="117"/>
      <c r="L40" s="116"/>
      <c r="M40" s="41"/>
      <c r="N40" s="41"/>
      <c r="O40" s="117"/>
      <c r="P40" s="116"/>
      <c r="Q40" s="41"/>
      <c r="R40" s="117"/>
    </row>
    <row r="41" spans="1:18">
      <c r="A41" s="116">
        <v>38</v>
      </c>
      <c r="B41" s="111"/>
      <c r="C41" s="113"/>
      <c r="D41" s="116"/>
      <c r="E41" s="41"/>
      <c r="F41" s="41"/>
      <c r="G41" s="117"/>
      <c r="H41" s="116"/>
      <c r="I41" s="41"/>
      <c r="J41" s="41"/>
      <c r="K41" s="117"/>
      <c r="L41" s="116"/>
      <c r="M41" s="41"/>
      <c r="N41" s="41"/>
      <c r="O41" s="117"/>
      <c r="P41" s="116"/>
      <c r="Q41" s="41"/>
      <c r="R41" s="117"/>
    </row>
    <row r="42" spans="1:18">
      <c r="A42" s="116">
        <v>39</v>
      </c>
      <c r="B42" s="111"/>
      <c r="C42" s="113"/>
      <c r="D42" s="116"/>
      <c r="E42" s="41"/>
      <c r="F42" s="41"/>
      <c r="G42" s="117"/>
      <c r="H42" s="116"/>
      <c r="I42" s="41"/>
      <c r="J42" s="41"/>
      <c r="K42" s="117"/>
      <c r="L42" s="116"/>
      <c r="M42" s="41"/>
      <c r="N42" s="41"/>
      <c r="O42" s="117"/>
      <c r="P42" s="116"/>
      <c r="Q42" s="41"/>
      <c r="R42" s="117"/>
    </row>
    <row r="43" spans="1:18" ht="15.75" thickBot="1">
      <c r="A43" s="118">
        <v>40</v>
      </c>
      <c r="B43" s="121"/>
      <c r="C43" s="122"/>
      <c r="D43" s="118"/>
      <c r="E43" s="119"/>
      <c r="F43" s="119"/>
      <c r="G43" s="120"/>
      <c r="H43" s="118"/>
      <c r="I43" s="119"/>
      <c r="J43" s="119"/>
      <c r="K43" s="120"/>
      <c r="L43" s="118"/>
      <c r="M43" s="119"/>
      <c r="N43" s="119"/>
      <c r="O43" s="120"/>
      <c r="P43" s="118"/>
      <c r="Q43" s="119"/>
      <c r="R43" s="120"/>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dcterms:created xsi:type="dcterms:W3CDTF">2016-12-14T23:32:57Z</dcterms:created>
  <dcterms:modified xsi:type="dcterms:W3CDTF">2017-11-11T04:00:50Z</dcterms:modified>
</cp:coreProperties>
</file>