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<sst xmlns="http://schemas.openxmlformats.org/spreadsheetml/2006/main" count="312" uniqueCount="235">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</sst>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8" fillId="14" borderId="10" xfId="0" applyFont="1" applyFill="1" applyBorder="1" applyAlignment="1">
      <alignment horizontal="center" vertical="center" wrapText="1"/>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5" fillId="0" borderId="25" xfId="0" applyFont="1" applyBorder="1" applyAlignment="1">
      <alignment horizontal="center" vertical="center"/>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21" zoomScale="200" zoomScaleNormal="200" workbookViewId="0">
      <selection activeCell="D28" sqref="D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5" t="s">
        <v>0</v>
      </c>
      <c r="B6" s="126"/>
      <c r="C6" s="127" t="s">
        <v>219</v>
      </c>
      <c r="D6" s="127"/>
      <c r="E6" s="128" t="s">
        <v>1</v>
      </c>
      <c r="F6" s="128"/>
      <c r="G6" s="1">
        <v>2</v>
      </c>
      <c r="H6" s="2" t="s">
        <v>2</v>
      </c>
      <c r="I6" s="1"/>
      <c r="J6" s="129" t="s">
        <v>3</v>
      </c>
      <c r="K6" s="129"/>
      <c r="L6" s="130"/>
      <c r="M6" s="130"/>
    </row>
    <row r="7" spans="1:18">
      <c r="A7" s="131" t="s">
        <v>4</v>
      </c>
      <c r="B7" s="132"/>
      <c r="C7" s="3" t="s">
        <v>220</v>
      </c>
      <c r="D7" s="4" t="s">
        <v>5</v>
      </c>
      <c r="E7" s="133" t="s">
        <v>6</v>
      </c>
      <c r="F7" s="133"/>
      <c r="G7" s="5">
        <v>1</v>
      </c>
      <c r="H7" s="6" t="s">
        <v>7</v>
      </c>
      <c r="I7" s="7"/>
      <c r="J7" s="133" t="s">
        <v>8</v>
      </c>
      <c r="K7" s="133"/>
      <c r="L7" s="134"/>
      <c r="M7" s="134"/>
    </row>
    <row r="8" spans="1:18" ht="15.75" thickBot="1">
      <c r="A8" s="135" t="s">
        <v>9</v>
      </c>
      <c r="B8" s="136"/>
      <c r="C8" s="8" t="s">
        <v>221</v>
      </c>
      <c r="D8" s="9" t="s">
        <v>222</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163</v>
      </c>
      <c r="C11" s="15" t="s">
        <v>164</v>
      </c>
      <c r="D11" s="15" t="s">
        <v>165</v>
      </c>
      <c r="E11" s="15" t="s">
        <v>166</v>
      </c>
      <c r="F11" s="16" t="s">
        <v>218</v>
      </c>
      <c r="G11" s="153"/>
      <c r="H11" s="154"/>
      <c r="I11" s="155"/>
      <c r="J11" s="156"/>
      <c r="K11" s="157"/>
      <c r="L11" s="153"/>
      <c r="M11" s="155"/>
      <c r="O11" s="165" t="s">
        <v>23</v>
      </c>
      <c r="P11" s="166"/>
      <c r="Q11" s="166"/>
      <c r="R11" s="167"/>
    </row>
    <row r="12" spans="1:18">
      <c r="A12" s="14">
        <v>2</v>
      </c>
      <c r="B12" s="15" t="s">
        <v>229</v>
      </c>
      <c r="C12" s="15" t="s">
        <v>231</v>
      </c>
      <c r="D12" s="15" t="s">
        <v>230</v>
      </c>
      <c r="E12" s="15" t="s">
        <v>184</v>
      </c>
      <c r="F12" s="16" t="s">
        <v>218</v>
      </c>
      <c r="G12" s="150"/>
      <c r="H12" s="150"/>
      <c r="I12" s="150"/>
      <c r="J12" s="151"/>
      <c r="K12" s="151"/>
      <c r="L12" s="152"/>
      <c r="M12" s="152"/>
      <c r="O12" s="19" t="s">
        <v>24</v>
      </c>
      <c r="P12" s="163" t="s">
        <v>159</v>
      </c>
      <c r="Q12" s="163"/>
      <c r="R12" s="163"/>
    </row>
    <row r="13" spans="1:18">
      <c r="A13" s="14">
        <v>3</v>
      </c>
      <c r="B13" s="15" t="s">
        <v>167</v>
      </c>
      <c r="C13" s="15" t="s">
        <v>168</v>
      </c>
      <c r="D13" s="15" t="s">
        <v>169</v>
      </c>
      <c r="E13" s="15" t="s">
        <v>170</v>
      </c>
      <c r="F13" s="16" t="s">
        <v>218</v>
      </c>
      <c r="G13" s="150"/>
      <c r="H13" s="150"/>
      <c r="I13" s="150"/>
      <c r="J13" s="151"/>
      <c r="K13" s="151"/>
      <c r="L13" s="152"/>
      <c r="M13" s="152"/>
      <c r="O13" s="19" t="s">
        <v>25</v>
      </c>
      <c r="P13" s="163" t="s">
        <v>224</v>
      </c>
      <c r="Q13" s="163"/>
      <c r="R13" s="163"/>
    </row>
    <row r="14" spans="1:18">
      <c r="A14" s="14">
        <v>4</v>
      </c>
      <c r="B14" s="15" t="s">
        <v>171</v>
      </c>
      <c r="C14" s="15" t="s">
        <v>172</v>
      </c>
      <c r="D14" s="15" t="s">
        <v>173</v>
      </c>
      <c r="E14" s="15" t="s">
        <v>225</v>
      </c>
      <c r="F14" s="16" t="s">
        <v>218</v>
      </c>
      <c r="G14" s="150"/>
      <c r="H14" s="150"/>
      <c r="I14" s="150"/>
      <c r="J14" s="151"/>
      <c r="K14" s="151"/>
      <c r="L14" s="152"/>
      <c r="M14" s="152"/>
      <c r="O14" s="19" t="s">
        <v>26</v>
      </c>
      <c r="P14" s="160" t="s">
        <v>160</v>
      </c>
      <c r="Q14" s="161"/>
      <c r="R14" s="162"/>
    </row>
    <row r="15" spans="1:18">
      <c r="A15" s="14">
        <v>5</v>
      </c>
      <c r="B15" s="15" t="s">
        <v>174</v>
      </c>
      <c r="C15" s="15" t="s">
        <v>175</v>
      </c>
      <c r="D15" s="15" t="s">
        <v>176</v>
      </c>
      <c r="E15" s="15" t="s">
        <v>177</v>
      </c>
      <c r="F15" s="16" t="s">
        <v>218</v>
      </c>
      <c r="G15" s="150"/>
      <c r="H15" s="150"/>
      <c r="I15" s="150"/>
      <c r="J15" s="151"/>
      <c r="K15" s="151"/>
      <c r="L15" s="152"/>
      <c r="M15" s="152"/>
      <c r="O15" s="20" t="s">
        <v>27</v>
      </c>
      <c r="P15" s="160" t="s">
        <v>161</v>
      </c>
      <c r="Q15" s="161"/>
      <c r="R15" s="162"/>
    </row>
    <row r="16" spans="1:18">
      <c r="A16" s="14">
        <v>6</v>
      </c>
      <c r="B16" s="15" t="s">
        <v>178</v>
      </c>
      <c r="C16" s="15" t="s">
        <v>179</v>
      </c>
      <c r="D16" s="15" t="s">
        <v>180</v>
      </c>
      <c r="E16" s="15"/>
      <c r="F16" s="16" t="s">
        <v>218</v>
      </c>
      <c r="G16" s="150"/>
      <c r="H16" s="150"/>
      <c r="I16" s="150"/>
      <c r="J16" s="151"/>
      <c r="K16" s="151"/>
      <c r="L16" s="152"/>
      <c r="M16" s="152"/>
      <c r="O16" s="20" t="s">
        <v>29</v>
      </c>
      <c r="P16" s="168" t="s">
        <v>223</v>
      </c>
      <c r="Q16" s="169"/>
      <c r="R16" s="170"/>
    </row>
    <row r="17" spans="1:18">
      <c r="A17" s="14">
        <v>7</v>
      </c>
      <c r="B17" s="15" t="s">
        <v>181</v>
      </c>
      <c r="C17" s="15" t="s">
        <v>182</v>
      </c>
      <c r="D17" s="15" t="s">
        <v>183</v>
      </c>
      <c r="E17" s="15" t="s">
        <v>184</v>
      </c>
      <c r="F17" s="16" t="s">
        <v>218</v>
      </c>
      <c r="G17" s="150"/>
      <c r="H17" s="150"/>
      <c r="I17" s="150"/>
      <c r="J17" s="151"/>
      <c r="K17" s="151"/>
      <c r="L17" s="152"/>
      <c r="M17" s="152"/>
      <c r="O17" s="20" t="s">
        <v>28</v>
      </c>
      <c r="P17" s="160" t="s">
        <v>162</v>
      </c>
      <c r="Q17" s="161"/>
      <c r="R17" s="162"/>
    </row>
    <row r="18" spans="1:18">
      <c r="A18" s="14">
        <v>8</v>
      </c>
      <c r="B18" s="15" t="s">
        <v>185</v>
      </c>
      <c r="C18" s="15" t="s">
        <v>186</v>
      </c>
      <c r="D18" s="15" t="s">
        <v>187</v>
      </c>
      <c r="E18" s="15" t="s">
        <v>188</v>
      </c>
      <c r="F18" s="16" t="s">
        <v>218</v>
      </c>
      <c r="G18" s="150"/>
      <c r="H18" s="150"/>
      <c r="I18" s="150"/>
      <c r="J18" s="151"/>
      <c r="K18" s="151"/>
      <c r="L18" s="152"/>
      <c r="M18" s="152"/>
    </row>
    <row r="19" spans="1:18">
      <c r="A19" s="14">
        <v>9</v>
      </c>
      <c r="B19" s="15" t="s">
        <v>189</v>
      </c>
      <c r="C19" s="15" t="s">
        <v>190</v>
      </c>
      <c r="D19" s="15" t="s">
        <v>191</v>
      </c>
      <c r="E19" s="15" t="s">
        <v>192</v>
      </c>
      <c r="F19" s="16" t="s">
        <v>218</v>
      </c>
      <c r="G19" s="150"/>
      <c r="H19" s="150"/>
      <c r="I19" s="150"/>
      <c r="J19" s="151"/>
      <c r="K19" s="151"/>
      <c r="L19" s="152"/>
      <c r="M19" s="152"/>
    </row>
    <row r="20" spans="1:18">
      <c r="A20" s="14">
        <v>10</v>
      </c>
      <c r="B20" s="15" t="s">
        <v>193</v>
      </c>
      <c r="C20" s="15" t="s">
        <v>194</v>
      </c>
      <c r="D20" s="15" t="s">
        <v>226</v>
      </c>
      <c r="E20" s="15" t="s">
        <v>184</v>
      </c>
      <c r="F20" s="16" t="s">
        <v>218</v>
      </c>
      <c r="G20" s="150"/>
      <c r="H20" s="150"/>
      <c r="I20" s="150"/>
      <c r="J20" s="151"/>
      <c r="K20" s="151"/>
      <c r="L20" s="152"/>
      <c r="M20" s="152"/>
    </row>
    <row r="21" spans="1:18">
      <c r="A21" s="14">
        <v>11</v>
      </c>
      <c r="B21" s="15" t="s">
        <v>195</v>
      </c>
      <c r="C21" s="15" t="s">
        <v>196</v>
      </c>
      <c r="D21" s="15" t="s">
        <v>197</v>
      </c>
      <c r="E21" s="15" t="s">
        <v>188</v>
      </c>
      <c r="F21" s="16" t="s">
        <v>218</v>
      </c>
      <c r="G21" s="150"/>
      <c r="H21" s="150"/>
      <c r="I21" s="150"/>
      <c r="J21" s="151"/>
      <c r="K21" s="151"/>
      <c r="L21" s="152"/>
      <c r="M21" s="152"/>
      <c r="P21" s="100" t="s">
        <v>143</v>
      </c>
    </row>
    <row r="22" spans="1:18">
      <c r="A22" s="14">
        <v>12</v>
      </c>
      <c r="B22" s="15" t="s">
        <v>198</v>
      </c>
      <c r="C22" s="15" t="s">
        <v>199</v>
      </c>
      <c r="D22" s="15" t="s">
        <v>200</v>
      </c>
      <c r="E22" s="15" t="s">
        <v>192</v>
      </c>
      <c r="F22" s="16" t="s">
        <v>218</v>
      </c>
      <c r="G22" s="150"/>
      <c r="H22" s="150"/>
      <c r="I22" s="150"/>
      <c r="J22" s="151"/>
      <c r="K22" s="151"/>
      <c r="L22" s="152"/>
      <c r="M22" s="152"/>
      <c r="P22" s="101">
        <v>0</v>
      </c>
      <c r="Q22" s="101">
        <v>5</v>
      </c>
    </row>
    <row r="23" spans="1:18">
      <c r="A23" s="14">
        <v>13</v>
      </c>
      <c r="B23" s="15" t="s">
        <v>201</v>
      </c>
      <c r="C23" s="15" t="s">
        <v>202</v>
      </c>
      <c r="D23" s="15" t="s">
        <v>203</v>
      </c>
      <c r="E23" s="15" t="s">
        <v>227</v>
      </c>
      <c r="F23" s="16" t="s">
        <v>218</v>
      </c>
      <c r="G23" s="150"/>
      <c r="H23" s="150"/>
      <c r="I23" s="150"/>
      <c r="J23" s="151"/>
      <c r="K23" s="151"/>
      <c r="L23" s="152"/>
      <c r="M23" s="152"/>
      <c r="P23" s="102">
        <v>70</v>
      </c>
      <c r="Q23" s="101">
        <v>3</v>
      </c>
    </row>
    <row r="24" spans="1:18">
      <c r="A24" s="14">
        <v>14</v>
      </c>
      <c r="B24" s="15" t="s">
        <v>205</v>
      </c>
      <c r="C24" s="15" t="s">
        <v>206</v>
      </c>
      <c r="D24" s="15" t="s">
        <v>207</v>
      </c>
      <c r="E24" s="15" t="s">
        <v>170</v>
      </c>
      <c r="F24" s="16" t="s">
        <v>218</v>
      </c>
      <c r="G24" s="150"/>
      <c r="H24" s="150"/>
      <c r="I24" s="150"/>
      <c r="J24" s="151"/>
      <c r="K24" s="151"/>
      <c r="L24" s="152"/>
      <c r="M24" s="152"/>
      <c r="P24" s="102">
        <v>73.34</v>
      </c>
      <c r="Q24" s="101">
        <v>2.75</v>
      </c>
    </row>
    <row r="25" spans="1:18">
      <c r="A25" s="14">
        <v>15</v>
      </c>
      <c r="B25" s="15" t="s">
        <v>208</v>
      </c>
      <c r="C25" s="15" t="s">
        <v>209</v>
      </c>
      <c r="D25" s="15" t="s">
        <v>210</v>
      </c>
      <c r="E25" s="15" t="s">
        <v>192</v>
      </c>
      <c r="F25" s="16" t="s">
        <v>218</v>
      </c>
      <c r="G25" s="150"/>
      <c r="H25" s="150"/>
      <c r="I25" s="150"/>
      <c r="J25" s="151"/>
      <c r="K25" s="151"/>
      <c r="L25" s="152"/>
      <c r="M25" s="152"/>
      <c r="P25" s="102">
        <v>76.680000000000007</v>
      </c>
      <c r="Q25" s="101">
        <v>2.5</v>
      </c>
    </row>
    <row r="26" spans="1:18">
      <c r="A26" s="14">
        <v>16</v>
      </c>
      <c r="B26" s="15" t="s">
        <v>211</v>
      </c>
      <c r="C26" s="15" t="s">
        <v>212</v>
      </c>
      <c r="D26" s="15" t="s">
        <v>213</v>
      </c>
      <c r="E26" s="15" t="s">
        <v>204</v>
      </c>
      <c r="F26" s="16" t="s">
        <v>218</v>
      </c>
      <c r="G26" s="150"/>
      <c r="H26" s="150"/>
      <c r="I26" s="150"/>
      <c r="J26" s="151"/>
      <c r="K26" s="151"/>
      <c r="L26" s="152"/>
      <c r="M26" s="152"/>
      <c r="P26" s="102">
        <v>80.02</v>
      </c>
      <c r="Q26" s="101">
        <v>2.25</v>
      </c>
    </row>
    <row r="27" spans="1:18">
      <c r="A27" s="14">
        <v>17</v>
      </c>
      <c r="B27" s="15" t="s">
        <v>228</v>
      </c>
      <c r="C27" s="15" t="s">
        <v>233</v>
      </c>
      <c r="D27" s="15" t="s">
        <v>234</v>
      </c>
      <c r="E27" s="15" t="s">
        <v>166</v>
      </c>
      <c r="F27" s="16" t="s">
        <v>218</v>
      </c>
      <c r="G27" s="150"/>
      <c r="H27" s="150"/>
      <c r="I27" s="150"/>
      <c r="J27" s="151"/>
      <c r="K27" s="151"/>
      <c r="L27" s="152"/>
      <c r="M27" s="152"/>
      <c r="P27" s="102">
        <v>83.36</v>
      </c>
      <c r="Q27" s="101">
        <v>2</v>
      </c>
    </row>
    <row r="28" spans="1:18">
      <c r="A28" s="14">
        <v>18</v>
      </c>
      <c r="B28" s="15" t="s">
        <v>214</v>
      </c>
      <c r="C28" s="15" t="s">
        <v>215</v>
      </c>
      <c r="D28" s="15" t="s">
        <v>216</v>
      </c>
      <c r="E28" s="15" t="s">
        <v>217</v>
      </c>
      <c r="F28" s="16"/>
      <c r="G28" s="150"/>
      <c r="H28" s="150"/>
      <c r="I28" s="150"/>
      <c r="J28" s="151"/>
      <c r="K28" s="151"/>
      <c r="L28" s="152"/>
      <c r="M28" s="152"/>
      <c r="P28" s="102">
        <v>86.7</v>
      </c>
      <c r="Q28" s="101">
        <v>1.75</v>
      </c>
    </row>
    <row r="29" spans="1:18">
      <c r="A29" s="14">
        <v>19</v>
      </c>
      <c r="B29" s="15"/>
      <c r="C29" s="15"/>
      <c r="D29" s="15"/>
      <c r="E29" s="15"/>
      <c r="F29" s="16"/>
      <c r="G29" s="150"/>
      <c r="H29" s="150"/>
      <c r="I29" s="150"/>
      <c r="J29" s="151"/>
      <c r="K29" s="151"/>
      <c r="L29" s="152"/>
      <c r="M29" s="152"/>
      <c r="P29" s="102">
        <v>90.04</v>
      </c>
      <c r="Q29" s="101">
        <v>1.5</v>
      </c>
    </row>
    <row r="30" spans="1:18">
      <c r="A30" s="14">
        <v>20</v>
      </c>
      <c r="B30" s="15"/>
      <c r="C30" s="15"/>
      <c r="D30" s="15"/>
      <c r="E30" s="15"/>
      <c r="F30" s="16"/>
      <c r="G30" s="150"/>
      <c r="H30" s="150"/>
      <c r="I30" s="150"/>
      <c r="J30" s="151"/>
      <c r="K30" s="151"/>
      <c r="L30" s="152"/>
      <c r="M30" s="152"/>
      <c r="P30" s="102">
        <v>93.38</v>
      </c>
      <c r="Q30" s="101">
        <v>1.25</v>
      </c>
    </row>
    <row r="31" spans="1:18">
      <c r="A31" s="14">
        <v>21</v>
      </c>
      <c r="B31" s="15"/>
      <c r="C31" s="15"/>
      <c r="D31" s="15"/>
      <c r="E31" s="15"/>
      <c r="F31" s="16"/>
      <c r="G31" s="150"/>
      <c r="H31" s="150"/>
      <c r="I31" s="150"/>
      <c r="J31" s="151"/>
      <c r="K31" s="151"/>
      <c r="L31" s="152"/>
      <c r="M31" s="152"/>
      <c r="P31" s="101"/>
      <c r="Q31" s="101"/>
    </row>
    <row r="32" spans="1:18">
      <c r="A32" s="14">
        <v>22</v>
      </c>
      <c r="B32" s="15"/>
      <c r="C32" s="15"/>
      <c r="D32" s="15"/>
      <c r="E32" s="15"/>
      <c r="F32" s="16"/>
      <c r="G32" s="150"/>
      <c r="H32" s="150"/>
      <c r="I32" s="150"/>
      <c r="J32" s="151"/>
      <c r="K32" s="151"/>
      <c r="L32" s="152"/>
      <c r="M32" s="152"/>
      <c r="P32" s="101">
        <v>96.72</v>
      </c>
      <c r="Q32" s="101">
        <v>1</v>
      </c>
    </row>
    <row r="33" spans="1:13">
      <c r="A33" s="14">
        <v>23</v>
      </c>
      <c r="B33" s="15"/>
      <c r="C33" s="15"/>
      <c r="D33" s="15"/>
      <c r="E33" s="15"/>
      <c r="F33" s="16"/>
      <c r="G33" s="150"/>
      <c r="H33" s="150"/>
      <c r="I33" s="150"/>
      <c r="J33" s="151"/>
      <c r="K33" s="151"/>
      <c r="L33" s="152"/>
      <c r="M33" s="152"/>
    </row>
    <row r="34" spans="1:13">
      <c r="A34" s="14">
        <v>24</v>
      </c>
      <c r="B34" s="15"/>
      <c r="C34" s="17"/>
      <c r="D34" s="15"/>
      <c r="E34" s="15"/>
      <c r="F34" s="16"/>
      <c r="G34" s="150"/>
      <c r="H34" s="150"/>
      <c r="I34" s="150"/>
      <c r="J34" s="151"/>
      <c r="K34" s="151"/>
      <c r="L34" s="152"/>
      <c r="M34" s="152"/>
    </row>
    <row r="35" spans="1:13">
      <c r="A35" s="14">
        <v>25</v>
      </c>
      <c r="B35" s="15"/>
      <c r="C35" s="15"/>
      <c r="D35" s="15"/>
      <c r="E35" s="15"/>
      <c r="F35" s="16"/>
      <c r="G35" s="150"/>
      <c r="H35" s="150"/>
      <c r="I35" s="150"/>
      <c r="J35" s="151"/>
      <c r="K35" s="151"/>
      <c r="L35" s="152"/>
      <c r="M35" s="152"/>
    </row>
    <row r="36" spans="1:13">
      <c r="A36" s="14">
        <v>26</v>
      </c>
      <c r="B36" s="15"/>
      <c r="C36" s="15"/>
      <c r="D36" s="15"/>
      <c r="E36" s="15"/>
      <c r="F36" s="16"/>
      <c r="G36" s="150"/>
      <c r="H36" s="150"/>
      <c r="I36" s="150"/>
      <c r="J36" s="151"/>
      <c r="K36" s="151"/>
      <c r="L36" s="152"/>
      <c r="M36" s="152"/>
    </row>
    <row r="37" spans="1:13">
      <c r="A37" s="14">
        <v>27</v>
      </c>
      <c r="B37" s="15"/>
      <c r="C37" s="17"/>
      <c r="D37" s="15"/>
      <c r="E37" s="15"/>
      <c r="F37" s="16"/>
      <c r="G37" s="150"/>
      <c r="H37" s="150"/>
      <c r="I37" s="150"/>
      <c r="J37" s="151"/>
      <c r="K37" s="151"/>
      <c r="L37" s="152"/>
      <c r="M37" s="152"/>
    </row>
    <row r="38" spans="1:13">
      <c r="A38" s="14">
        <v>28</v>
      </c>
      <c r="B38" s="15"/>
      <c r="C38" s="15"/>
      <c r="D38" s="15"/>
      <c r="E38" s="15"/>
      <c r="F38" s="16"/>
      <c r="G38" s="150"/>
      <c r="H38" s="150"/>
      <c r="I38" s="150"/>
      <c r="J38" s="151"/>
      <c r="K38" s="151"/>
      <c r="L38" s="152"/>
      <c r="M38" s="152"/>
    </row>
    <row r="39" spans="1:13">
      <c r="A39" s="14">
        <v>29</v>
      </c>
      <c r="B39" s="15"/>
      <c r="C39" s="15"/>
      <c r="D39" s="15"/>
      <c r="E39" s="15"/>
      <c r="F39" s="16"/>
      <c r="G39" s="150"/>
      <c r="H39" s="150"/>
      <c r="I39" s="150"/>
      <c r="J39" s="151"/>
      <c r="K39" s="151"/>
      <c r="L39" s="152"/>
      <c r="M39" s="152"/>
    </row>
    <row r="40" spans="1:13">
      <c r="A40" s="14">
        <v>30</v>
      </c>
      <c r="B40" s="15"/>
      <c r="C40" s="15"/>
      <c r="D40" s="15"/>
      <c r="E40" s="15"/>
      <c r="F40" s="16"/>
      <c r="G40" s="150"/>
      <c r="H40" s="150"/>
      <c r="I40" s="150"/>
      <c r="J40" s="151"/>
      <c r="K40" s="151"/>
      <c r="L40" s="152"/>
      <c r="M40" s="152"/>
    </row>
    <row r="41" spans="1:13">
      <c r="A41" s="14">
        <v>31</v>
      </c>
      <c r="B41" s="15"/>
      <c r="C41" s="15"/>
      <c r="D41" s="15"/>
      <c r="E41" s="15"/>
      <c r="F41" s="16"/>
      <c r="G41" s="150"/>
      <c r="H41" s="150"/>
      <c r="I41" s="150"/>
      <c r="J41" s="151"/>
      <c r="K41" s="151"/>
      <c r="L41" s="152"/>
      <c r="M41" s="152"/>
    </row>
    <row r="42" spans="1:13">
      <c r="A42" s="14">
        <v>32</v>
      </c>
      <c r="B42" s="15"/>
      <c r="C42" s="15"/>
      <c r="D42" s="15"/>
      <c r="E42" s="15"/>
      <c r="F42" s="16"/>
      <c r="G42" s="150"/>
      <c r="H42" s="150"/>
      <c r="I42" s="150"/>
      <c r="J42" s="151"/>
      <c r="K42" s="151"/>
      <c r="L42" s="152"/>
      <c r="M42" s="152"/>
    </row>
    <row r="43" spans="1:13">
      <c r="A43" s="14">
        <v>33</v>
      </c>
      <c r="B43" s="15"/>
      <c r="C43" s="15"/>
      <c r="D43" s="15"/>
      <c r="E43" s="15"/>
      <c r="F43" s="16"/>
      <c r="G43" s="150"/>
      <c r="H43" s="150"/>
      <c r="I43" s="150"/>
      <c r="J43" s="151"/>
      <c r="K43" s="151"/>
      <c r="L43" s="152"/>
      <c r="M43" s="152"/>
    </row>
    <row r="44" spans="1:13">
      <c r="A44" s="14">
        <v>34</v>
      </c>
      <c r="B44" s="15"/>
      <c r="C44" s="15"/>
      <c r="D44" s="15"/>
      <c r="E44" s="15"/>
      <c r="F44" s="16"/>
      <c r="G44" s="150"/>
      <c r="H44" s="150"/>
      <c r="I44" s="150"/>
      <c r="J44" s="151"/>
      <c r="K44" s="151"/>
      <c r="L44" s="152"/>
      <c r="M44" s="152"/>
    </row>
    <row r="45" spans="1:13">
      <c r="A45" s="14">
        <v>35</v>
      </c>
      <c r="B45" s="15"/>
      <c r="C45" s="15"/>
      <c r="D45" s="15"/>
      <c r="E45" s="15"/>
      <c r="F45" s="16"/>
      <c r="G45" s="150"/>
      <c r="H45" s="150"/>
      <c r="I45" s="150"/>
      <c r="J45" s="151"/>
      <c r="K45" s="151"/>
      <c r="L45" s="152"/>
      <c r="M45" s="152"/>
    </row>
    <row r="46" spans="1:13">
      <c r="A46" s="14">
        <v>36</v>
      </c>
      <c r="B46" s="18"/>
      <c r="C46" s="15"/>
      <c r="D46" s="15"/>
      <c r="E46" s="15"/>
      <c r="F46" s="16"/>
      <c r="G46" s="150"/>
      <c r="H46" s="150"/>
      <c r="I46" s="150"/>
      <c r="J46" s="151"/>
      <c r="K46" s="151"/>
      <c r="L46" s="152"/>
      <c r="M46" s="152"/>
    </row>
    <row r="47" spans="1:13">
      <c r="A47" s="14">
        <v>37</v>
      </c>
      <c r="B47" s="18"/>
      <c r="C47" s="15"/>
      <c r="D47" s="15"/>
      <c r="E47" s="15"/>
      <c r="F47" s="16"/>
      <c r="G47" s="150"/>
      <c r="H47" s="150"/>
      <c r="I47" s="150"/>
      <c r="J47" s="151"/>
      <c r="K47" s="151"/>
      <c r="L47" s="152"/>
      <c r="M47" s="152"/>
    </row>
    <row r="48" spans="1:13">
      <c r="A48" s="14">
        <v>38</v>
      </c>
      <c r="B48" s="15"/>
      <c r="C48" s="15"/>
      <c r="D48" s="15"/>
      <c r="E48" s="15"/>
      <c r="F48" s="16"/>
      <c r="G48" s="150"/>
      <c r="H48" s="150"/>
      <c r="I48" s="150"/>
      <c r="J48" s="151"/>
      <c r="K48" s="151"/>
      <c r="L48" s="152"/>
      <c r="M48" s="152"/>
    </row>
    <row r="49" spans="1:13">
      <c r="A49" s="14">
        <v>39</v>
      </c>
      <c r="B49" s="15"/>
      <c r="C49" s="15"/>
      <c r="D49" s="15"/>
      <c r="E49" s="15"/>
      <c r="F49" s="16"/>
      <c r="G49" s="150"/>
      <c r="H49" s="150"/>
      <c r="I49" s="150"/>
      <c r="J49" s="151"/>
      <c r="K49" s="151"/>
      <c r="L49" s="152"/>
      <c r="M49" s="152"/>
    </row>
    <row r="50" spans="1:13">
      <c r="A50" s="14">
        <v>40</v>
      </c>
      <c r="B50" s="15"/>
      <c r="C50" s="15"/>
      <c r="D50" s="15"/>
      <c r="E50" s="15"/>
      <c r="F50" s="16"/>
      <c r="G50" s="150"/>
      <c r="H50" s="150"/>
      <c r="I50" s="150"/>
      <c r="J50" s="151"/>
      <c r="K50" s="151"/>
      <c r="L50" s="152"/>
      <c r="M50" s="152"/>
    </row>
    <row r="51" spans="1:13">
      <c r="A51" s="14">
        <v>41</v>
      </c>
      <c r="B51" s="15"/>
      <c r="C51" s="15"/>
      <c r="D51" s="15"/>
      <c r="E51" s="15"/>
      <c r="F51" s="16"/>
      <c r="G51" s="150"/>
      <c r="H51" s="150"/>
      <c r="I51" s="150"/>
      <c r="J51" s="151"/>
      <c r="K51" s="151"/>
      <c r="L51" s="152"/>
      <c r="M51" s="152"/>
    </row>
    <row r="52" spans="1:13">
      <c r="A52" s="14">
        <v>42</v>
      </c>
      <c r="B52" s="15"/>
      <c r="C52" s="15"/>
      <c r="D52" s="15"/>
      <c r="E52" s="15"/>
      <c r="F52" s="16"/>
      <c r="G52" s="150"/>
      <c r="H52" s="150"/>
      <c r="I52" s="150"/>
      <c r="J52" s="151"/>
      <c r="K52" s="151"/>
      <c r="L52" s="152"/>
      <c r="M52" s="152"/>
    </row>
    <row r="53" spans="1:13">
      <c r="A53" s="14">
        <v>43</v>
      </c>
      <c r="B53" s="15"/>
      <c r="C53" s="15"/>
      <c r="D53" s="15"/>
      <c r="E53" s="15"/>
      <c r="F53" s="16"/>
      <c r="G53" s="150"/>
      <c r="H53" s="150"/>
      <c r="I53" s="150"/>
      <c r="J53" s="151"/>
      <c r="K53" s="151"/>
      <c r="L53" s="152"/>
      <c r="M53" s="152"/>
    </row>
    <row r="54" spans="1:13">
      <c r="A54" s="14">
        <v>44</v>
      </c>
      <c r="B54" s="15"/>
      <c r="C54" s="15"/>
      <c r="D54" s="15"/>
      <c r="E54" s="15"/>
      <c r="F54" s="16"/>
      <c r="G54" s="150"/>
      <c r="H54" s="150"/>
      <c r="I54" s="150"/>
      <c r="J54" s="151"/>
      <c r="K54" s="151"/>
      <c r="L54" s="152"/>
      <c r="M54" s="152"/>
    </row>
    <row r="55" spans="1:13">
      <c r="A55" s="14">
        <v>45</v>
      </c>
      <c r="B55" s="15"/>
      <c r="C55" s="17"/>
      <c r="D55" s="15"/>
      <c r="E55" s="15"/>
      <c r="F55" s="16"/>
      <c r="G55" s="150"/>
      <c r="H55" s="150"/>
      <c r="I55" s="150"/>
      <c r="J55" s="151"/>
      <c r="K55" s="151"/>
      <c r="L55" s="152"/>
      <c r="M55" s="152"/>
    </row>
    <row r="56" spans="1:13">
      <c r="A56" s="14">
        <v>46</v>
      </c>
      <c r="B56" s="15"/>
      <c r="C56" s="15"/>
      <c r="D56" s="15"/>
      <c r="E56" s="15"/>
      <c r="F56" s="16"/>
      <c r="G56" s="150"/>
      <c r="H56" s="150"/>
      <c r="I56" s="150"/>
      <c r="J56" s="151"/>
      <c r="K56" s="151"/>
      <c r="L56" s="152"/>
      <c r="M56" s="152"/>
    </row>
    <row r="57" spans="1:13">
      <c r="A57" s="14">
        <v>47</v>
      </c>
      <c r="B57" s="90"/>
      <c r="C57" s="90"/>
      <c r="D57" s="90"/>
      <c r="E57" s="90"/>
      <c r="F57" s="16"/>
      <c r="G57" s="150"/>
      <c r="H57" s="150"/>
      <c r="I57" s="150"/>
      <c r="J57" s="151"/>
      <c r="K57" s="151"/>
      <c r="L57" s="152"/>
      <c r="M57" s="152"/>
    </row>
    <row r="58" spans="1:13">
      <c r="A58" s="14">
        <v>48</v>
      </c>
      <c r="B58" s="15"/>
      <c r="C58" s="15"/>
      <c r="D58" s="15"/>
      <c r="E58" s="15"/>
      <c r="F58" s="16"/>
      <c r="G58" s="150"/>
      <c r="H58" s="150"/>
      <c r="I58" s="150"/>
      <c r="J58" s="151"/>
      <c r="K58" s="151"/>
      <c r="L58" s="152"/>
      <c r="M58" s="152"/>
    </row>
    <row r="59" spans="1:13">
      <c r="A59" s="14">
        <v>49</v>
      </c>
      <c r="B59" s="90"/>
      <c r="C59" s="90"/>
      <c r="D59" s="90"/>
      <c r="E59" s="90"/>
      <c r="F59" s="16"/>
      <c r="G59" s="150"/>
      <c r="H59" s="150"/>
      <c r="I59" s="150"/>
      <c r="J59" s="151"/>
      <c r="K59" s="151"/>
      <c r="L59" s="152"/>
      <c r="M59" s="152"/>
    </row>
    <row r="60" spans="1:13">
      <c r="A60" s="14">
        <v>50</v>
      </c>
      <c r="B60" s="90"/>
      <c r="C60" s="90"/>
      <c r="D60" s="90"/>
      <c r="E60" s="90"/>
      <c r="F60" s="16"/>
      <c r="G60" s="150"/>
      <c r="H60" s="150"/>
      <c r="I60" s="150"/>
      <c r="J60" s="151"/>
      <c r="K60" s="151"/>
      <c r="L60" s="152"/>
      <c r="M60" s="152"/>
    </row>
    <row r="61" spans="1:13">
      <c r="A61" s="14">
        <v>51</v>
      </c>
      <c r="B61" s="15"/>
      <c r="C61" s="15"/>
      <c r="D61" s="15"/>
      <c r="E61" s="15"/>
      <c r="F61" s="16"/>
      <c r="G61" s="150"/>
      <c r="H61" s="150"/>
      <c r="I61" s="150"/>
      <c r="J61" s="151"/>
      <c r="K61" s="151"/>
      <c r="L61" s="152"/>
      <c r="M61" s="152"/>
    </row>
    <row r="62" spans="1:13">
      <c r="A62" s="14">
        <v>52</v>
      </c>
      <c r="B62" s="15"/>
      <c r="C62" s="15"/>
      <c r="D62" s="15"/>
      <c r="E62" s="15"/>
      <c r="F62" s="16"/>
      <c r="G62" s="150"/>
      <c r="H62" s="150"/>
      <c r="I62" s="150"/>
      <c r="J62" s="151"/>
      <c r="K62" s="151"/>
      <c r="L62" s="152"/>
      <c r="M62" s="152"/>
    </row>
    <row r="63" spans="1:13">
      <c r="A63" s="14">
        <v>53</v>
      </c>
      <c r="B63" s="15"/>
      <c r="C63" s="15"/>
      <c r="D63" s="15"/>
      <c r="E63" s="15"/>
      <c r="F63" s="16"/>
      <c r="G63" s="150"/>
      <c r="H63" s="150"/>
      <c r="I63" s="150"/>
      <c r="J63" s="151"/>
      <c r="K63" s="151"/>
      <c r="L63" s="152"/>
      <c r="M63" s="152"/>
    </row>
    <row r="64" spans="1:13">
      <c r="A64" s="14">
        <v>54</v>
      </c>
      <c r="B64" s="15"/>
      <c r="C64" s="17"/>
      <c r="D64" s="15"/>
      <c r="E64" s="15"/>
      <c r="F64" s="16"/>
      <c r="G64" s="150"/>
      <c r="H64" s="150"/>
      <c r="I64" s="150"/>
      <c r="J64" s="151"/>
      <c r="K64" s="151"/>
      <c r="L64" s="152"/>
      <c r="M64" s="152"/>
    </row>
    <row r="65" spans="1:13">
      <c r="A65" s="14">
        <v>55</v>
      </c>
      <c r="B65" s="15"/>
      <c r="C65" s="15"/>
      <c r="D65" s="15"/>
      <c r="E65" s="15"/>
      <c r="F65" s="16"/>
      <c r="G65" s="150"/>
      <c r="H65" s="150"/>
      <c r="I65" s="150"/>
      <c r="J65" s="151"/>
      <c r="K65" s="151"/>
      <c r="L65" s="152"/>
      <c r="M65" s="152"/>
    </row>
    <row r="66" spans="1:13">
      <c r="A66" s="14">
        <v>56</v>
      </c>
      <c r="B66" s="15"/>
      <c r="C66" s="15"/>
      <c r="D66" s="15"/>
      <c r="E66" s="15"/>
      <c r="F66" s="16"/>
      <c r="G66" s="150"/>
      <c r="H66" s="150"/>
      <c r="I66" s="150"/>
      <c r="J66" s="151"/>
      <c r="K66" s="151"/>
      <c r="L66" s="152"/>
      <c r="M66" s="152"/>
    </row>
    <row r="67" spans="1:13">
      <c r="A67" s="14">
        <v>57</v>
      </c>
      <c r="B67" s="15"/>
      <c r="C67" s="15"/>
      <c r="D67" s="15"/>
      <c r="E67" s="90"/>
      <c r="F67" s="16"/>
      <c r="G67" s="150"/>
      <c r="H67" s="150"/>
      <c r="I67" s="150"/>
      <c r="J67" s="151"/>
      <c r="K67" s="151"/>
      <c r="L67" s="152"/>
      <c r="M67" s="152"/>
    </row>
    <row r="68" spans="1:13">
      <c r="A68" s="14">
        <v>58</v>
      </c>
      <c r="B68" s="15"/>
      <c r="C68" s="15"/>
      <c r="D68" s="15"/>
      <c r="E68" s="15"/>
      <c r="F68" s="16"/>
      <c r="G68" s="150"/>
      <c r="H68" s="150"/>
      <c r="I68" s="150"/>
      <c r="J68" s="151"/>
      <c r="K68" s="151"/>
      <c r="L68" s="152"/>
      <c r="M68" s="152"/>
    </row>
    <row r="69" spans="1:13">
      <c r="A69" s="14">
        <v>59</v>
      </c>
      <c r="B69" s="15"/>
      <c r="C69" s="15"/>
      <c r="D69" s="15"/>
      <c r="E69" s="15"/>
      <c r="F69" s="16"/>
      <c r="G69" s="150"/>
      <c r="H69" s="150"/>
      <c r="I69" s="150"/>
      <c r="J69" s="151"/>
      <c r="K69" s="151"/>
      <c r="L69" s="152"/>
      <c r="M69" s="152"/>
    </row>
    <row r="70" spans="1:13">
      <c r="A70" s="14">
        <v>60</v>
      </c>
      <c r="B70" s="15"/>
      <c r="C70" s="15"/>
      <c r="D70" s="15"/>
      <c r="E70" s="15"/>
      <c r="F70" s="16"/>
      <c r="G70" s="150"/>
      <c r="H70" s="150"/>
      <c r="I70" s="150"/>
      <c r="J70" s="151"/>
      <c r="K70" s="151"/>
      <c r="L70" s="152"/>
      <c r="M70" s="152"/>
    </row>
    <row r="71" spans="1:13">
      <c r="A71" s="14">
        <v>61</v>
      </c>
      <c r="B71" s="90"/>
      <c r="C71" s="90"/>
      <c r="D71" s="90"/>
      <c r="E71" s="90"/>
      <c r="F71" s="16"/>
      <c r="G71" s="150"/>
      <c r="H71" s="150"/>
      <c r="I71" s="150"/>
      <c r="J71" s="151"/>
      <c r="K71" s="151"/>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5" workbookViewId="0">
      <pane xSplit="3" topLeftCell="CN1" activePane="topRight" state="frozen"/>
      <selection pane="topRight" activeCell="CO10" sqref="CO1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5" t="s">
        <v>36</v>
      </c>
      <c r="E6" s="206"/>
      <c r="F6" s="206"/>
      <c r="G6" s="206"/>
      <c r="H6" s="206"/>
      <c r="I6" s="206"/>
      <c r="J6" s="190" t="s">
        <v>140</v>
      </c>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t="s">
        <v>141</v>
      </c>
      <c r="AP6" s="190"/>
      <c r="AQ6" s="190"/>
      <c r="AR6" s="190"/>
      <c r="AS6" s="190" t="s">
        <v>37</v>
      </c>
      <c r="AT6" s="190"/>
      <c r="AU6" s="190"/>
      <c r="AV6" s="190" t="s">
        <v>38</v>
      </c>
      <c r="AW6" s="190"/>
      <c r="AX6" s="190"/>
      <c r="AY6" s="190"/>
      <c r="AZ6" s="190"/>
      <c r="BA6" s="190"/>
      <c r="BB6" s="190"/>
      <c r="BC6" s="194" t="s">
        <v>39</v>
      </c>
      <c r="BD6" s="195"/>
      <c r="BE6" s="196" t="s">
        <v>102</v>
      </c>
      <c r="BF6" s="197"/>
      <c r="BG6" s="197"/>
      <c r="BH6" s="197"/>
      <c r="BI6" s="197"/>
      <c r="BJ6" s="197"/>
      <c r="BK6" s="198"/>
      <c r="BL6" s="199" t="s">
        <v>103</v>
      </c>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71" t="s">
        <v>40</v>
      </c>
      <c r="CR6" s="171"/>
      <c r="CS6" s="172" t="s">
        <v>41</v>
      </c>
      <c r="CT6" s="172" t="s">
        <v>42</v>
      </c>
      <c r="CU6" s="191" t="s">
        <v>43</v>
      </c>
    </row>
    <row r="7" spans="1:99" ht="15.75" thickBot="1">
      <c r="A7" s="174"/>
      <c r="B7" s="176"/>
      <c r="C7" s="176"/>
      <c r="E7" s="124"/>
      <c r="F7" s="123">
        <v>0.3</v>
      </c>
      <c r="H7" s="124"/>
      <c r="I7" s="124">
        <v>0.3</v>
      </c>
      <c r="J7" s="185"/>
      <c r="K7" s="185"/>
      <c r="L7" s="185"/>
      <c r="M7" s="185"/>
      <c r="N7" s="185"/>
      <c r="O7" s="185"/>
      <c r="P7" s="185"/>
      <c r="Q7" s="185"/>
      <c r="R7" s="185"/>
      <c r="S7" s="185"/>
      <c r="T7" s="186">
        <f>COUNT(J9,L9,N9,P9,R9,T9)</f>
        <v>0</v>
      </c>
      <c r="U7" s="186"/>
      <c r="V7" s="185"/>
      <c r="W7" s="185"/>
      <c r="X7" s="185"/>
      <c r="Y7" s="185"/>
      <c r="Z7" s="185"/>
      <c r="AA7" s="185"/>
      <c r="AB7" s="185"/>
      <c r="AC7" s="185"/>
      <c r="AD7" s="185"/>
      <c r="AE7" s="185"/>
      <c r="AF7" s="185"/>
      <c r="AG7" s="185"/>
      <c r="AH7" s="185"/>
      <c r="AI7" s="185"/>
      <c r="AJ7" s="185"/>
      <c r="AK7" s="185"/>
      <c r="AL7" s="185"/>
      <c r="AM7" s="185"/>
      <c r="AN7" s="97">
        <v>0.2</v>
      </c>
      <c r="AO7" s="185"/>
      <c r="AP7" s="185"/>
      <c r="AQ7" s="185"/>
      <c r="AR7" s="185"/>
      <c r="AS7" s="186">
        <f>COUNT(AO9,AQ9,AS9)</f>
        <v>0</v>
      </c>
      <c r="AT7" s="186"/>
      <c r="AU7" s="21">
        <v>0.1</v>
      </c>
      <c r="AV7" s="185"/>
      <c r="AW7" s="185"/>
      <c r="AX7" s="185"/>
      <c r="AY7" s="185"/>
      <c r="AZ7" s="186">
        <f>COUNT(AV9,AX9,AZ9)</f>
        <v>0</v>
      </c>
      <c r="BA7" s="186"/>
      <c r="BB7" s="22">
        <v>0.1</v>
      </c>
      <c r="BC7" s="194"/>
      <c r="BD7" s="195"/>
      <c r="BE7" s="185" t="s">
        <v>232</v>
      </c>
      <c r="BF7" s="185"/>
      <c r="BG7" s="185" t="s">
        <v>232</v>
      </c>
      <c r="BH7" s="185"/>
      <c r="BI7" s="186">
        <f>COUNT(BE9,BG9,BI9)</f>
        <v>2</v>
      </c>
      <c r="BJ7" s="186"/>
      <c r="BK7" s="105">
        <v>0.5</v>
      </c>
      <c r="BL7" s="185">
        <v>42980</v>
      </c>
      <c r="BM7" s="185"/>
      <c r="BN7" s="185">
        <v>42980</v>
      </c>
      <c r="BO7" s="185"/>
      <c r="BP7" s="185">
        <v>42980</v>
      </c>
      <c r="BQ7" s="185"/>
      <c r="BR7" s="185">
        <v>42987</v>
      </c>
      <c r="BS7" s="185"/>
      <c r="BT7" s="185"/>
      <c r="BU7" s="185"/>
      <c r="BV7" s="185"/>
      <c r="BW7" s="185"/>
      <c r="BX7" s="185"/>
      <c r="BY7" s="185"/>
      <c r="BZ7" s="185"/>
      <c r="CA7" s="185"/>
      <c r="CB7" s="185"/>
      <c r="CC7" s="185"/>
      <c r="CD7" s="185"/>
      <c r="CE7" s="185"/>
      <c r="CF7" s="185"/>
      <c r="CG7" s="185"/>
      <c r="CH7" s="185"/>
      <c r="CI7" s="185"/>
      <c r="CJ7" s="185"/>
      <c r="CK7" s="185"/>
      <c r="CL7" s="185"/>
      <c r="CM7" s="185"/>
      <c r="CN7" s="186">
        <f>COUNT(CN9,CL9,CJ9,CH9,CF9,CD9,CB9,BZ9,BX9,BV9,BT9,BR9,BP9,BN9,BL9)</f>
        <v>5</v>
      </c>
      <c r="CO7" s="186"/>
      <c r="CP7" s="106">
        <v>0.5</v>
      </c>
      <c r="CQ7" s="171"/>
      <c r="CR7" s="171"/>
      <c r="CS7" s="172"/>
      <c r="CT7" s="172"/>
      <c r="CU7" s="192"/>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3" t="s">
        <v>63</v>
      </c>
      <c r="AO8" s="184" t="s">
        <v>64</v>
      </c>
      <c r="AP8" s="184"/>
      <c r="AQ8" s="184" t="s">
        <v>65</v>
      </c>
      <c r="AR8" s="184"/>
      <c r="AS8" s="184" t="s">
        <v>66</v>
      </c>
      <c r="AT8" s="184"/>
      <c r="AU8" s="24" t="s">
        <v>67</v>
      </c>
      <c r="AV8" s="184" t="s">
        <v>68</v>
      </c>
      <c r="AW8" s="184"/>
      <c r="AX8" s="184" t="s">
        <v>69</v>
      </c>
      <c r="AY8" s="184"/>
      <c r="AZ8" s="184" t="s">
        <v>70</v>
      </c>
      <c r="BA8" s="184"/>
      <c r="BB8" s="25" t="s">
        <v>71</v>
      </c>
      <c r="BC8" s="194"/>
      <c r="BD8" s="195"/>
      <c r="BE8" s="207" t="s">
        <v>44</v>
      </c>
      <c r="BF8" s="202"/>
      <c r="BG8" s="202" t="s">
        <v>45</v>
      </c>
      <c r="BH8" s="202"/>
      <c r="BI8" s="202" t="s">
        <v>46</v>
      </c>
      <c r="BJ8" s="202"/>
      <c r="BK8" s="26" t="s">
        <v>47</v>
      </c>
      <c r="BL8" s="203" t="s">
        <v>72</v>
      </c>
      <c r="BM8" s="204"/>
      <c r="BN8" s="203" t="s">
        <v>73</v>
      </c>
      <c r="BO8" s="204"/>
      <c r="BP8" s="203" t="s">
        <v>74</v>
      </c>
      <c r="BQ8" s="204"/>
      <c r="BR8" s="203" t="s">
        <v>75</v>
      </c>
      <c r="BS8" s="204"/>
      <c r="BT8" s="203" t="s">
        <v>76</v>
      </c>
      <c r="BU8" s="204"/>
      <c r="BV8" s="200" t="s">
        <v>77</v>
      </c>
      <c r="BW8" s="201"/>
      <c r="BX8" s="200" t="s">
        <v>78</v>
      </c>
      <c r="BY8" s="201"/>
      <c r="BZ8" s="200" t="s">
        <v>79</v>
      </c>
      <c r="CA8" s="201"/>
      <c r="CB8" s="200" t="s">
        <v>80</v>
      </c>
      <c r="CC8" s="201"/>
      <c r="CD8" s="200" t="s">
        <v>81</v>
      </c>
      <c r="CE8" s="201"/>
      <c r="CF8" s="200" t="s">
        <v>82</v>
      </c>
      <c r="CG8" s="201"/>
      <c r="CH8" s="200" t="s">
        <v>83</v>
      </c>
      <c r="CI8" s="201"/>
      <c r="CJ8" s="200" t="s">
        <v>84</v>
      </c>
      <c r="CK8" s="201"/>
      <c r="CL8" s="200" t="s">
        <v>85</v>
      </c>
      <c r="CM8" s="201"/>
      <c r="CN8" s="200" t="s">
        <v>86</v>
      </c>
      <c r="CO8" s="201"/>
      <c r="CP8" s="26" t="s">
        <v>105</v>
      </c>
      <c r="CQ8" s="171"/>
      <c r="CR8" s="171"/>
      <c r="CS8" s="172"/>
      <c r="CT8" s="172"/>
      <c r="CU8" s="192"/>
    </row>
    <row r="9" spans="1:99" ht="15.75" thickBot="1">
      <c r="A9" s="175"/>
      <c r="B9" s="176"/>
      <c r="C9" s="176"/>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v>100</v>
      </c>
      <c r="BF9" s="30" t="s">
        <v>87</v>
      </c>
      <c r="BG9" s="27">
        <v>100</v>
      </c>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2"/>
      <c r="CT9" s="172"/>
      <c r="CU9" s="193"/>
    </row>
    <row r="10" spans="1:99">
      <c r="A10" s="42">
        <f>REGISTRATION!A11</f>
        <v>1</v>
      </c>
      <c r="B10" s="42" t="str">
        <f>REGISTRATION!B11</f>
        <v>2015-01-916</v>
      </c>
      <c r="C10" s="42" t="str">
        <f>CONCATENATE(REGISTRATION!C11," ",REGISTRATION!D11," ",REGISTRATION!E11)</f>
        <v>Adriano Jomari A.</v>
      </c>
      <c r="D10" s="107"/>
      <c r="E10" s="92" t="e">
        <f>(D10/$D$9)*100</f>
        <v>#DIV/0!</v>
      </c>
      <c r="F10" s="95" t="str">
        <f t="shared" ref="F10:F41" si="0">IFERROR((E10*$F$7), " ")</f>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f>IFERROR(((BE10/$BE$9)*100),"")</f>
        <v>0</v>
      </c>
      <c r="BG10" s="107"/>
      <c r="BH10" s="92">
        <f>IFERROR(((BG10/$BG$9)*100),"")</f>
        <v>0</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t="e">
        <f>(D11/$D$9)*100</f>
        <v>#DIV/0!</v>
      </c>
      <c r="F11" s="95" t="str">
        <f t="shared" si="0"/>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f t="shared" ref="BF11:BF70" si="20">IFERROR(((BE11/$BE$9)*100),"")</f>
        <v>0</v>
      </c>
      <c r="BG11" s="108"/>
      <c r="BH11" s="92">
        <f t="shared" ref="BH11:BH70" si="21">IFERROR(((BG11/$BG$9)*100),"")</f>
        <v>0</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t="e">
        <f t="shared" ref="E12:E70" si="43">(D12/$D$9)*100</f>
        <v>#DIV/0!</v>
      </c>
      <c r="F12" s="95" t="str">
        <f t="shared" si="0"/>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f t="shared" si="20"/>
        <v>0</v>
      </c>
      <c r="BG12" s="108"/>
      <c r="BH12" s="92">
        <f t="shared" si="21"/>
        <v>0</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t="e">
        <f t="shared" si="43"/>
        <v>#DIV/0!</v>
      </c>
      <c r="F13" s="95" t="str">
        <f t="shared" si="0"/>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f t="shared" si="20"/>
        <v>0</v>
      </c>
      <c r="BG13" s="108"/>
      <c r="BH13" s="92">
        <f t="shared" si="21"/>
        <v>0</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30</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t="e">
        <f t="shared" si="43"/>
        <v>#DIV/0!</v>
      </c>
      <c r="F14" s="95" t="str">
        <f t="shared" si="0"/>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f t="shared" si="20"/>
        <v>0</v>
      </c>
      <c r="BG14" s="108"/>
      <c r="BH14" s="92">
        <f t="shared" si="21"/>
        <v>0</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t="e">
        <f t="shared" si="43"/>
        <v>#DIV/0!</v>
      </c>
      <c r="F15" s="95" t="str">
        <f t="shared" si="0"/>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f t="shared" si="20"/>
        <v>0</v>
      </c>
      <c r="BG15" s="108"/>
      <c r="BH15" s="92">
        <f t="shared" si="21"/>
        <v>0</v>
      </c>
      <c r="BI15" s="108"/>
      <c r="BJ15" s="92" t="str">
        <f t="shared" si="44"/>
        <v/>
      </c>
      <c r="BK15" s="103">
        <f t="shared" si="22"/>
        <v>0</v>
      </c>
      <c r="BL15" s="108"/>
      <c r="BM15" s="92">
        <f t="shared" si="23"/>
        <v>0</v>
      </c>
      <c r="BN15" s="108"/>
      <c r="BO15" s="92">
        <f t="shared" si="24"/>
        <v>0</v>
      </c>
      <c r="BP15" s="108"/>
      <c r="BQ15" s="92">
        <f t="shared" si="25"/>
        <v>0</v>
      </c>
      <c r="BR15" s="108"/>
      <c r="BS15" s="92">
        <f t="shared" si="26"/>
        <v>0</v>
      </c>
      <c r="BT15" s="108">
        <v>90</v>
      </c>
      <c r="BU15" s="92">
        <f t="shared" si="27"/>
        <v>90</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9</v>
      </c>
      <c r="CQ15" s="99">
        <f t="shared" si="39"/>
        <v>9</v>
      </c>
      <c r="CR15" s="99">
        <f t="shared" si="40"/>
        <v>9</v>
      </c>
      <c r="CS15" s="104">
        <f t="shared" si="41"/>
        <v>5.3999999999999995</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t="e">
        <f t="shared" si="43"/>
        <v>#DIV/0!</v>
      </c>
      <c r="F16" s="95" t="str">
        <f t="shared" si="0"/>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f t="shared" si="20"/>
        <v>0</v>
      </c>
      <c r="BG16" s="108"/>
      <c r="BH16" s="92">
        <f t="shared" si="21"/>
        <v>0</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t="e">
        <f t="shared" si="43"/>
        <v>#DIV/0!</v>
      </c>
      <c r="F17" s="95" t="str">
        <f t="shared" si="0"/>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f t="shared" si="20"/>
        <v>0</v>
      </c>
      <c r="BG17" s="108"/>
      <c r="BH17" s="92">
        <f t="shared" si="21"/>
        <v>0</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t="e">
        <f t="shared" si="43"/>
        <v>#DIV/0!</v>
      </c>
      <c r="F18" s="95" t="str">
        <f t="shared" si="0"/>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f t="shared" si="20"/>
        <v>0</v>
      </c>
      <c r="BG18" s="108"/>
      <c r="BH18" s="92">
        <f t="shared" si="21"/>
        <v>0</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c r="BU18" s="92">
        <f t="shared" si="27"/>
        <v>0</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40</v>
      </c>
      <c r="CQ18" s="99">
        <f t="shared" si="39"/>
        <v>40</v>
      </c>
      <c r="CR18" s="99">
        <f t="shared" si="40"/>
        <v>40</v>
      </c>
      <c r="CS18" s="104">
        <f t="shared" si="41"/>
        <v>24</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t="e">
        <f t="shared" si="43"/>
        <v>#DIV/0!</v>
      </c>
      <c r="F19" s="95" t="str">
        <f t="shared" si="0"/>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f t="shared" si="20"/>
        <v>0</v>
      </c>
      <c r="BG19" s="108"/>
      <c r="BH19" s="92">
        <f t="shared" si="21"/>
        <v>0</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t="e">
        <f t="shared" si="43"/>
        <v>#DIV/0!</v>
      </c>
      <c r="F20" s="95" t="str">
        <f t="shared" si="0"/>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f t="shared" si="20"/>
        <v>0</v>
      </c>
      <c r="BG20" s="108"/>
      <c r="BH20" s="92">
        <f t="shared" si="21"/>
        <v>0</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48.5</v>
      </c>
      <c r="CQ20" s="99">
        <f t="shared" si="39"/>
        <v>48.5</v>
      </c>
      <c r="CR20" s="99">
        <f t="shared" si="40"/>
        <v>48.5</v>
      </c>
      <c r="CS20" s="104">
        <f t="shared" si="41"/>
        <v>29.099999999999998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t="e">
        <f t="shared" si="43"/>
        <v>#DIV/0!</v>
      </c>
      <c r="F21" s="95" t="str">
        <f t="shared" si="0"/>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f t="shared" si="21"/>
        <v>0</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t="e">
        <f t="shared" si="43"/>
        <v>#DIV/0!</v>
      </c>
      <c r="F22" s="95" t="str">
        <f t="shared" si="0"/>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f t="shared" si="20"/>
        <v>0</v>
      </c>
      <c r="BG22" s="108"/>
      <c r="BH22" s="92">
        <f t="shared" si="21"/>
        <v>0</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v>
      </c>
      <c r="CQ22" s="99">
        <f t="shared" si="39"/>
        <v>48</v>
      </c>
      <c r="CR22" s="99">
        <f t="shared" si="40"/>
        <v>48</v>
      </c>
      <c r="CS22" s="104">
        <f t="shared" si="41"/>
        <v>28.799999999999997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t="e">
        <f t="shared" si="43"/>
        <v>#DIV/0!</v>
      </c>
      <c r="F23" s="95" t="str">
        <f t="shared" si="0"/>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f t="shared" si="20"/>
        <v>0</v>
      </c>
      <c r="BG23" s="108"/>
      <c r="BH23" s="92">
        <f t="shared" si="21"/>
        <v>0</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f t="shared" si="27"/>
        <v>0</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40</v>
      </c>
      <c r="CQ23" s="99">
        <f t="shared" si="39"/>
        <v>40</v>
      </c>
      <c r="CR23" s="99">
        <f t="shared" si="40"/>
        <v>40</v>
      </c>
      <c r="CS23" s="104">
        <f t="shared" ref="CS23:CS70" si="45">IFERROR(((CR23*0.6)+(BD23*0.4)),"")</f>
        <v>24</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t="e">
        <f t="shared" si="43"/>
        <v>#DIV/0!</v>
      </c>
      <c r="F24" s="95" t="str">
        <f t="shared" si="0"/>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f t="shared" si="20"/>
        <v>0</v>
      </c>
      <c r="BG24" s="108"/>
      <c r="BH24" s="92">
        <f t="shared" si="21"/>
        <v>0</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75</v>
      </c>
      <c r="BU24" s="92">
        <f t="shared" si="27"/>
        <v>75</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47.5</v>
      </c>
      <c r="CQ24" s="99">
        <f t="shared" si="39"/>
        <v>47.5</v>
      </c>
      <c r="CR24" s="99">
        <f t="shared" si="40"/>
        <v>47.5</v>
      </c>
      <c r="CS24" s="104">
        <f t="shared" si="45"/>
        <v>28.5</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t="e">
        <f t="shared" si="43"/>
        <v>#DIV/0!</v>
      </c>
      <c r="F25" s="95" t="str">
        <f t="shared" si="0"/>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f t="shared" si="20"/>
        <v>0</v>
      </c>
      <c r="BG25" s="108"/>
      <c r="BH25" s="92">
        <f t="shared" si="21"/>
        <v>0</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v>
      </c>
      <c r="CQ25" s="99">
        <f t="shared" si="39"/>
        <v>49</v>
      </c>
      <c r="CR25" s="99">
        <f t="shared" si="40"/>
        <v>49</v>
      </c>
      <c r="CS25" s="104">
        <f t="shared" si="45"/>
        <v>29.4</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t="e">
        <f t="shared" si="43"/>
        <v>#DIV/0!</v>
      </c>
      <c r="F26" s="95" t="str">
        <f t="shared" si="0"/>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f t="shared" si="20"/>
        <v>0</v>
      </c>
      <c r="BG26" s="108"/>
      <c r="BH26" s="92">
        <f t="shared" si="21"/>
        <v>0</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t="e">
        <f t="shared" si="43"/>
        <v>#DIV/0!</v>
      </c>
      <c r="F27" s="95" t="str">
        <f t="shared" si="0"/>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f t="shared" si="20"/>
        <v>0</v>
      </c>
      <c r="BG27" s="108"/>
      <c r="BH27" s="92">
        <f t="shared" si="21"/>
        <v>0</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t="e">
        <f t="shared" si="43"/>
        <v>#DIV/0!</v>
      </c>
      <c r="F28" s="95" t="str">
        <f t="shared" si="0"/>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f t="shared" si="20"/>
        <v>0</v>
      </c>
      <c r="BG28" s="108"/>
      <c r="BH28" s="92">
        <f t="shared" si="21"/>
        <v>0</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t="e">
        <f t="shared" si="43"/>
        <v>#DIV/0!</v>
      </c>
      <c r="F29" s="95" t="str">
        <f t="shared" si="0"/>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f t="shared" si="20"/>
        <v>0</v>
      </c>
      <c r="BG29" s="108"/>
      <c r="BH29" s="92">
        <f t="shared" si="21"/>
        <v>0</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t="e">
        <f t="shared" si="43"/>
        <v>#DIV/0!</v>
      </c>
      <c r="F30" s="95" t="str">
        <f t="shared" si="0"/>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f t="shared" si="20"/>
        <v>0</v>
      </c>
      <c r="BG30" s="108"/>
      <c r="BH30" s="92">
        <f t="shared" si="21"/>
        <v>0</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t="e">
        <f t="shared" si="43"/>
        <v>#DIV/0!</v>
      </c>
      <c r="F31" s="95" t="str">
        <f t="shared" si="0"/>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f t="shared" si="20"/>
        <v>0</v>
      </c>
      <c r="BG31" s="108"/>
      <c r="BH31" s="92">
        <f t="shared" si="21"/>
        <v>0</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t="e">
        <f t="shared" si="43"/>
        <v>#DIV/0!</v>
      </c>
      <c r="F32" s="95" t="str">
        <f t="shared" si="0"/>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f t="shared" si="20"/>
        <v>0</v>
      </c>
      <c r="BG32" s="108"/>
      <c r="BH32" s="92">
        <f t="shared" si="21"/>
        <v>0</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t="e">
        <f t="shared" si="43"/>
        <v>#DIV/0!</v>
      </c>
      <c r="F33" s="95" t="str">
        <f t="shared" si="0"/>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f t="shared" si="20"/>
        <v>0</v>
      </c>
      <c r="BG33" s="108"/>
      <c r="BH33" s="92">
        <f t="shared" si="21"/>
        <v>0</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t="e">
        <f t="shared" si="43"/>
        <v>#DIV/0!</v>
      </c>
      <c r="F34" s="95" t="str">
        <f t="shared" si="0"/>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f t="shared" si="20"/>
        <v>0</v>
      </c>
      <c r="BG34" s="108"/>
      <c r="BH34" s="92">
        <f t="shared" si="21"/>
        <v>0</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t="e">
        <f t="shared" si="43"/>
        <v>#DIV/0!</v>
      </c>
      <c r="F35" s="95" t="str">
        <f t="shared" si="0"/>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f t="shared" si="20"/>
        <v>0</v>
      </c>
      <c r="BG35" s="108"/>
      <c r="BH35" s="92">
        <f t="shared" si="21"/>
        <v>0</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t="e">
        <f t="shared" si="43"/>
        <v>#DIV/0!</v>
      </c>
      <c r="F36" s="95" t="str">
        <f t="shared" si="0"/>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f t="shared" si="20"/>
        <v>0</v>
      </c>
      <c r="BG36" s="108"/>
      <c r="BH36" s="92">
        <f t="shared" si="21"/>
        <v>0</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t="e">
        <f t="shared" si="43"/>
        <v>#DIV/0!</v>
      </c>
      <c r="F37" s="95" t="str">
        <f t="shared" si="0"/>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f t="shared" si="20"/>
        <v>0</v>
      </c>
      <c r="BG37" s="108"/>
      <c r="BH37" s="92">
        <f t="shared" si="21"/>
        <v>0</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t="e">
        <f t="shared" si="43"/>
        <v>#DIV/0!</v>
      </c>
      <c r="F38" s="95" t="str">
        <f t="shared" si="0"/>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f t="shared" si="20"/>
        <v>0</v>
      </c>
      <c r="BG38" s="108"/>
      <c r="BH38" s="92">
        <f t="shared" si="21"/>
        <v>0</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t="e">
        <f t="shared" si="43"/>
        <v>#DIV/0!</v>
      </c>
      <c r="F39" s="95" t="str">
        <f t="shared" si="0"/>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f t="shared" si="20"/>
        <v>0</v>
      </c>
      <c r="BG39" s="108"/>
      <c r="BH39" s="92">
        <f t="shared" si="21"/>
        <v>0</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t="e">
        <f t="shared" si="43"/>
        <v>#DIV/0!</v>
      </c>
      <c r="F40" s="95" t="str">
        <f t="shared" si="0"/>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f t="shared" si="20"/>
        <v>0</v>
      </c>
      <c r="BG40" s="108"/>
      <c r="BH40" s="92">
        <f t="shared" si="21"/>
        <v>0</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t="e">
        <f t="shared" si="43"/>
        <v>#DIV/0!</v>
      </c>
      <c r="F41" s="95" t="str">
        <f t="shared" si="0"/>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f t="shared" si="20"/>
        <v>0</v>
      </c>
      <c r="BG41" s="108"/>
      <c r="BH41" s="92">
        <f t="shared" si="21"/>
        <v>0</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t="e">
        <f t="shared" si="43"/>
        <v>#DIV/0!</v>
      </c>
      <c r="F42" s="95" t="str">
        <f t="shared" ref="F42:F70" si="46">IFERROR((E42*$F$7), " ")</f>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f t="shared" si="20"/>
        <v>0</v>
      </c>
      <c r="BG42" s="108"/>
      <c r="BH42" s="92">
        <f t="shared" si="21"/>
        <v>0</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t="e">
        <f t="shared" si="43"/>
        <v>#DIV/0!</v>
      </c>
      <c r="F43" s="95" t="str">
        <f t="shared" si="46"/>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f t="shared" si="20"/>
        <v>0</v>
      </c>
      <c r="BG43" s="108"/>
      <c r="BH43" s="92">
        <f t="shared" si="21"/>
        <v>0</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t="e">
        <f t="shared" si="43"/>
        <v>#DIV/0!</v>
      </c>
      <c r="F44" s="95" t="str">
        <f t="shared" si="46"/>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f t="shared" si="21"/>
        <v>0</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t="e">
        <f t="shared" si="43"/>
        <v>#DIV/0!</v>
      </c>
      <c r="F45" s="95" t="str">
        <f t="shared" si="46"/>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f t="shared" si="21"/>
        <v>0</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t="e">
        <f t="shared" si="43"/>
        <v>#DIV/0!</v>
      </c>
      <c r="F46" s="95" t="str">
        <f t="shared" si="46"/>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f t="shared" si="21"/>
        <v>0</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t="e">
        <f t="shared" si="43"/>
        <v>#DIV/0!</v>
      </c>
      <c r="F47" s="95" t="str">
        <f t="shared" si="46"/>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f t="shared" si="21"/>
        <v>0</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t="e">
        <f t="shared" si="43"/>
        <v>#DIV/0!</v>
      </c>
      <c r="F48" s="95" t="str">
        <f t="shared" si="46"/>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f t="shared" si="21"/>
        <v>0</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t="e">
        <f t="shared" si="43"/>
        <v>#DIV/0!</v>
      </c>
      <c r="F49" s="95" t="str">
        <f t="shared" si="46"/>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f t="shared" si="21"/>
        <v>0</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t="e">
        <f t="shared" si="43"/>
        <v>#DIV/0!</v>
      </c>
      <c r="F50" s="95" t="str">
        <f t="shared" si="46"/>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f t="shared" si="21"/>
        <v>0</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t="e">
        <f t="shared" si="43"/>
        <v>#DIV/0!</v>
      </c>
      <c r="F51" s="95" t="str">
        <f t="shared" si="46"/>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f t="shared" si="21"/>
        <v>0</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t="e">
        <f t="shared" si="43"/>
        <v>#DIV/0!</v>
      </c>
      <c r="F52" s="95" t="str">
        <f t="shared" si="46"/>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f t="shared" si="21"/>
        <v>0</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t="e">
        <f t="shared" si="43"/>
        <v>#DIV/0!</v>
      </c>
      <c r="F53" s="95" t="str">
        <f t="shared" si="46"/>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f t="shared" si="21"/>
        <v>0</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t="e">
        <f t="shared" si="43"/>
        <v>#DIV/0!</v>
      </c>
      <c r="F54" s="95" t="str">
        <f t="shared" si="46"/>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f t="shared" si="21"/>
        <v>0</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t="e">
        <f t="shared" si="43"/>
        <v>#DIV/0!</v>
      </c>
      <c r="F55" s="95" t="str">
        <f t="shared" si="46"/>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f t="shared" si="21"/>
        <v>0</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t="e">
        <f t="shared" si="43"/>
        <v>#DIV/0!</v>
      </c>
      <c r="F56" s="95" t="str">
        <f t="shared" si="46"/>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f t="shared" si="21"/>
        <v>0</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t="e">
        <f t="shared" si="43"/>
        <v>#DIV/0!</v>
      </c>
      <c r="F57" s="95" t="str">
        <f t="shared" si="46"/>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f t="shared" si="21"/>
        <v>0</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t="e">
        <f t="shared" si="43"/>
        <v>#DIV/0!</v>
      </c>
      <c r="F58" s="95" t="str">
        <f t="shared" si="46"/>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f t="shared" si="21"/>
        <v>0</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t="e">
        <f t="shared" si="43"/>
        <v>#DIV/0!</v>
      </c>
      <c r="F59" s="95" t="str">
        <f t="shared" si="46"/>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f t="shared" si="21"/>
        <v>0</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t="e">
        <f t="shared" si="43"/>
        <v>#DIV/0!</v>
      </c>
      <c r="F60" s="95" t="str">
        <f t="shared" si="46"/>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f t="shared" si="21"/>
        <v>0</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t="e">
        <f t="shared" si="43"/>
        <v>#DIV/0!</v>
      </c>
      <c r="F61" s="95" t="str">
        <f t="shared" si="46"/>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f t="shared" si="21"/>
        <v>0</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t="e">
        <f t="shared" si="43"/>
        <v>#DIV/0!</v>
      </c>
      <c r="F62" s="95" t="str">
        <f t="shared" si="46"/>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f t="shared" si="21"/>
        <v>0</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t="e">
        <f t="shared" si="43"/>
        <v>#DIV/0!</v>
      </c>
      <c r="F63" s="95" t="str">
        <f t="shared" si="46"/>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f t="shared" si="21"/>
        <v>0</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t="e">
        <f t="shared" si="43"/>
        <v>#DIV/0!</v>
      </c>
      <c r="F64" s="95" t="str">
        <f t="shared" si="46"/>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f t="shared" si="21"/>
        <v>0</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t="e">
        <f t="shared" si="43"/>
        <v>#DIV/0!</v>
      </c>
      <c r="F65" s="95" t="str">
        <f t="shared" si="46"/>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f t="shared" si="21"/>
        <v>0</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t="e">
        <f t="shared" si="43"/>
        <v>#DIV/0!</v>
      </c>
      <c r="F66" s="95" t="str">
        <f t="shared" si="46"/>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f t="shared" si="21"/>
        <v>0</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t="e">
        <f t="shared" si="43"/>
        <v>#DIV/0!</v>
      </c>
      <c r="F67" s="95" t="str">
        <f t="shared" si="46"/>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f t="shared" si="21"/>
        <v>0</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t="e">
        <f t="shared" si="43"/>
        <v>#DIV/0!</v>
      </c>
      <c r="F68" s="95" t="str">
        <f t="shared" si="46"/>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f t="shared" si="21"/>
        <v>0</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t="e">
        <f t="shared" si="43"/>
        <v>#DIV/0!</v>
      </c>
      <c r="F69" s="95" t="str">
        <f t="shared" si="46"/>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f t="shared" si="21"/>
        <v>0</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t="e">
        <f t="shared" si="43"/>
        <v>#DIV/0!</v>
      </c>
      <c r="F70" s="95" t="str">
        <f t="shared" si="46"/>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f t="shared" si="21"/>
        <v>0</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2:CU3"/>
    <mergeCell ref="CB8:CC8"/>
    <mergeCell ref="CD8:CE8"/>
    <mergeCell ref="CF8:CG8"/>
    <mergeCell ref="CH8:CI8"/>
    <mergeCell ref="CJ8:CK8"/>
    <mergeCell ref="CL8:CM8"/>
    <mergeCell ref="BP8:BQ8"/>
    <mergeCell ref="BR8:BS8"/>
    <mergeCell ref="BT8:BU8"/>
    <mergeCell ref="BV8:BW8"/>
    <mergeCell ref="BX8:BY8"/>
    <mergeCell ref="BZ8:CA8"/>
    <mergeCell ref="AZ8:BA8"/>
    <mergeCell ref="BG8:BH8"/>
    <mergeCell ref="AD8:AE8"/>
    <mergeCell ref="AF8:AG8"/>
    <mergeCell ref="AH8:AI8"/>
    <mergeCell ref="AJ8:AK8"/>
    <mergeCell ref="AV8:AW8"/>
    <mergeCell ref="AX8:AY8"/>
    <mergeCell ref="D6:I6"/>
    <mergeCell ref="X8:Y8"/>
    <mergeCell ref="Z8:AA8"/>
    <mergeCell ref="AB8:AC8"/>
    <mergeCell ref="N8:O8"/>
    <mergeCell ref="P8:Q8"/>
    <mergeCell ref="R8:S8"/>
    <mergeCell ref="T8:U8"/>
    <mergeCell ref="V8:W8"/>
    <mergeCell ref="X7:Y7"/>
    <mergeCell ref="Z7:AA7"/>
    <mergeCell ref="AB7:AC7"/>
    <mergeCell ref="J6:AN6"/>
    <mergeCell ref="V7:W7"/>
    <mergeCell ref="CN8:CO8"/>
    <mergeCell ref="BI7:BJ7"/>
    <mergeCell ref="AH7:AI7"/>
    <mergeCell ref="AJ7:AK7"/>
    <mergeCell ref="AL7:AM7"/>
    <mergeCell ref="AO7:AP7"/>
    <mergeCell ref="AQ7:AR7"/>
    <mergeCell ref="AS7:AT7"/>
    <mergeCell ref="BI8:BJ8"/>
    <mergeCell ref="BL8:BM8"/>
    <mergeCell ref="BN8:BO8"/>
    <mergeCell ref="AL8:AM8"/>
    <mergeCell ref="AO8:AP8"/>
    <mergeCell ref="AQ8:AR8"/>
    <mergeCell ref="AS8:AT8"/>
    <mergeCell ref="BE8:BF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t="str">
        <f>'RAW GRADES'!F10</f>
        <v/>
      </c>
      <c r="D8" s="89" t="str">
        <f>'RAW GRADES'!I10</f>
        <v/>
      </c>
      <c r="E8" s="52" t="str">
        <f>'RAW GRADES'!AN10</f>
        <v/>
      </c>
      <c r="F8" s="52" t="str">
        <f>'RAW GRADES'!AU10</f>
        <v/>
      </c>
      <c r="G8" s="52" t="str">
        <f>'RAW GRADES'!BB10</f>
        <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t="str">
        <f>'RAW GRADES'!F11</f>
        <v/>
      </c>
      <c r="D9" s="89" t="str">
        <f>'RAW GRADES'!I11</f>
        <v/>
      </c>
      <c r="E9" s="52" t="str">
        <f>'RAW GRADES'!AN11</f>
        <v/>
      </c>
      <c r="F9" s="52" t="str">
        <f>'RAW GRADES'!AU11</f>
        <v/>
      </c>
      <c r="G9" s="52" t="str">
        <f>'RAW GRADES'!BB11</f>
        <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t="str">
        <f>'RAW GRADES'!F12</f>
        <v/>
      </c>
      <c r="D10" s="89" t="str">
        <f>'RAW GRADES'!I12</f>
        <v/>
      </c>
      <c r="E10" s="52" t="str">
        <f>'RAW GRADES'!AN12</f>
        <v/>
      </c>
      <c r="F10" s="52" t="str">
        <f>'RAW GRADES'!AU12</f>
        <v/>
      </c>
      <c r="G10" s="52" t="str">
        <f>'RAW GRADES'!BB12</f>
        <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t="str">
        <f>'RAW GRADES'!F13</f>
        <v/>
      </c>
      <c r="D11" s="89" t="str">
        <f>'RAW GRADES'!I13</f>
        <v/>
      </c>
      <c r="E11" s="52" t="str">
        <f>'RAW GRADES'!AN13</f>
        <v/>
      </c>
      <c r="F11" s="52" t="str">
        <f>'RAW GRADES'!AU13</f>
        <v/>
      </c>
      <c r="G11" s="52" t="str">
        <f>'RAW GRADES'!BB13</f>
        <v/>
      </c>
      <c r="H11" s="53">
        <f>'RAW GRADES'!BC13</f>
        <v>0</v>
      </c>
      <c r="I11" s="53">
        <f>'RAW GRADES'!BD13</f>
        <v>0</v>
      </c>
      <c r="J11" s="52">
        <f>'RAW GRADES'!BK13</f>
        <v>0</v>
      </c>
      <c r="K11" s="52">
        <f>'RAW GRADES'!CP13</f>
        <v>50</v>
      </c>
      <c r="L11" s="52">
        <f>'RAW GRADES'!CQ13</f>
        <v>50</v>
      </c>
      <c r="M11" s="54">
        <f>'RAW GRADES'!CR13</f>
        <v>50</v>
      </c>
      <c r="N11" s="58">
        <f>'RAW GRADES'!CS13</f>
        <v>30</v>
      </c>
      <c r="O11" s="56">
        <f>'RAW GRADES'!CT13</f>
        <v>5</v>
      </c>
      <c r="P11" s="59" t="str">
        <f t="shared" si="0"/>
        <v>FAILED</v>
      </c>
    </row>
    <row r="12" spans="1:16">
      <c r="A12" s="49">
        <v>5</v>
      </c>
      <c r="B12" s="50" t="str">
        <f>'RAW GRADES'!C14</f>
        <v>Cabuntucan Sweet Zerlyn Z.</v>
      </c>
      <c r="C12" s="57" t="str">
        <f>'RAW GRADES'!F14</f>
        <v/>
      </c>
      <c r="D12" s="89" t="str">
        <f>'RAW GRADES'!I14</f>
        <v/>
      </c>
      <c r="E12" s="52" t="str">
        <f>'RAW GRADES'!AN14</f>
        <v/>
      </c>
      <c r="F12" s="52" t="str">
        <f>'RAW GRADES'!AU14</f>
        <v/>
      </c>
      <c r="G12" s="52" t="str">
        <f>'RAW GRADES'!BB14</f>
        <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t="str">
        <f>'RAW GRADES'!F15</f>
        <v/>
      </c>
      <c r="D13" s="89" t="str">
        <f>'RAW GRADES'!I15</f>
        <v/>
      </c>
      <c r="E13" s="52" t="str">
        <f>'RAW GRADES'!AN15</f>
        <v/>
      </c>
      <c r="F13" s="52" t="str">
        <f>'RAW GRADES'!AU15</f>
        <v/>
      </c>
      <c r="G13" s="52" t="str">
        <f>'RAW GRADES'!BB15</f>
        <v/>
      </c>
      <c r="H13" s="53">
        <f>'RAW GRADES'!BC15</f>
        <v>0</v>
      </c>
      <c r="I13" s="53">
        <f>'RAW GRADES'!BD15</f>
        <v>0</v>
      </c>
      <c r="J13" s="52">
        <f>'RAW GRADES'!BK15</f>
        <v>0</v>
      </c>
      <c r="K13" s="52">
        <f>'RAW GRADES'!CP15</f>
        <v>9</v>
      </c>
      <c r="L13" s="52">
        <f>'RAW GRADES'!CQ15</f>
        <v>9</v>
      </c>
      <c r="M13" s="54">
        <f>'RAW GRADES'!CR15</f>
        <v>9</v>
      </c>
      <c r="N13" s="58">
        <f>'RAW GRADES'!CS15</f>
        <v>5.3999999999999995</v>
      </c>
      <c r="O13" s="56">
        <f>'RAW GRADES'!CT15</f>
        <v>5</v>
      </c>
      <c r="P13" s="59" t="str">
        <f t="shared" si="0"/>
        <v>FAILED</v>
      </c>
    </row>
    <row r="14" spans="1:16">
      <c r="A14" s="49">
        <v>7</v>
      </c>
      <c r="B14" s="50" t="str">
        <f>'RAW GRADES'!C16</f>
        <v>Caridad Jethro C.</v>
      </c>
      <c r="C14" s="57" t="str">
        <f>'RAW GRADES'!F16</f>
        <v/>
      </c>
      <c r="D14" s="89" t="str">
        <f>'RAW GRADES'!I16</f>
        <v/>
      </c>
      <c r="E14" s="52" t="str">
        <f>'RAW GRADES'!AN16</f>
        <v/>
      </c>
      <c r="F14" s="52" t="str">
        <f>'RAW GRADES'!AU16</f>
        <v/>
      </c>
      <c r="G14" s="52" t="str">
        <f>'RAW GRADES'!BB16</f>
        <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t="str">
        <f>'RAW GRADES'!F17</f>
        <v/>
      </c>
      <c r="D15" s="89" t="str">
        <f>'RAW GRADES'!I17</f>
        <v/>
      </c>
      <c r="E15" s="52" t="str">
        <f>'RAW GRADES'!AN17</f>
        <v/>
      </c>
      <c r="F15" s="52" t="str">
        <f>'RAW GRADES'!AU17</f>
        <v/>
      </c>
      <c r="G15" s="52" t="str">
        <f>'RAW GRADES'!BB17</f>
        <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t="str">
        <f>'RAW GRADES'!F18</f>
        <v/>
      </c>
      <c r="D16" s="89" t="str">
        <f>'RAW GRADES'!I18</f>
        <v/>
      </c>
      <c r="E16" s="52" t="str">
        <f>'RAW GRADES'!AN18</f>
        <v/>
      </c>
      <c r="F16" s="52" t="str">
        <f>'RAW GRADES'!AU18</f>
        <v/>
      </c>
      <c r="G16" s="52" t="str">
        <f>'RAW GRADES'!BB18</f>
        <v/>
      </c>
      <c r="H16" s="53">
        <f>'RAW GRADES'!BC18</f>
        <v>0</v>
      </c>
      <c r="I16" s="53">
        <f>'RAW GRADES'!BD18</f>
        <v>0</v>
      </c>
      <c r="J16" s="52">
        <f>'RAW GRADES'!BK18</f>
        <v>0</v>
      </c>
      <c r="K16" s="52">
        <f>'RAW GRADES'!CP18</f>
        <v>40</v>
      </c>
      <c r="L16" s="52">
        <f>'RAW GRADES'!CQ18</f>
        <v>40</v>
      </c>
      <c r="M16" s="54">
        <f>'RAW GRADES'!CR18</f>
        <v>40</v>
      </c>
      <c r="N16" s="58">
        <f>'RAW GRADES'!CS18</f>
        <v>24</v>
      </c>
      <c r="O16" s="56">
        <f>'RAW GRADES'!CT18</f>
        <v>5</v>
      </c>
      <c r="P16" s="59" t="str">
        <f t="shared" si="0"/>
        <v>FAILED</v>
      </c>
    </row>
    <row r="17" spans="1:16">
      <c r="A17" s="49">
        <v>10</v>
      </c>
      <c r="B17" s="50" t="str">
        <f>'RAW GRADES'!C19</f>
        <v>Gallaza Gillejoy C.</v>
      </c>
      <c r="C17" s="57" t="str">
        <f>'RAW GRADES'!F19</f>
        <v/>
      </c>
      <c r="D17" s="89" t="str">
        <f>'RAW GRADES'!I19</f>
        <v/>
      </c>
      <c r="E17" s="52" t="str">
        <f>'RAW GRADES'!AN19</f>
        <v/>
      </c>
      <c r="F17" s="52" t="str">
        <f>'RAW GRADES'!AU19</f>
        <v/>
      </c>
      <c r="G17" s="52" t="str">
        <f>'RAW GRADES'!BB19</f>
        <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t="str">
        <f>'RAW GRADES'!F20</f>
        <v/>
      </c>
      <c r="D18" s="89" t="str">
        <f>'RAW GRADES'!I20</f>
        <v/>
      </c>
      <c r="E18" s="52" t="str">
        <f>'RAW GRADES'!AN20</f>
        <v/>
      </c>
      <c r="F18" s="52" t="str">
        <f>'RAW GRADES'!AU20</f>
        <v/>
      </c>
      <c r="G18" s="52" t="str">
        <f>'RAW GRADES'!BB20</f>
        <v/>
      </c>
      <c r="H18" s="53">
        <f>'RAW GRADES'!BC20</f>
        <v>0</v>
      </c>
      <c r="I18" s="53">
        <f>'RAW GRADES'!BD20</f>
        <v>0</v>
      </c>
      <c r="J18" s="52">
        <f>'RAW GRADES'!BK20</f>
        <v>0</v>
      </c>
      <c r="K18" s="52">
        <f>'RAW GRADES'!CP20</f>
        <v>48.5</v>
      </c>
      <c r="L18" s="52">
        <f>'RAW GRADES'!CQ20</f>
        <v>48.5</v>
      </c>
      <c r="M18" s="54">
        <f>'RAW GRADES'!CR20</f>
        <v>48.5</v>
      </c>
      <c r="N18" s="58">
        <f>'RAW GRADES'!CS20</f>
        <v>29.099999999999998</v>
      </c>
      <c r="O18" s="56">
        <f>'RAW GRADES'!CT20</f>
        <v>5</v>
      </c>
      <c r="P18" s="59" t="str">
        <f t="shared" si="0"/>
        <v>FAILED</v>
      </c>
    </row>
    <row r="19" spans="1:16">
      <c r="A19" s="49">
        <v>12</v>
      </c>
      <c r="B19" s="50" t="str">
        <f>'RAW GRADES'!C21</f>
        <v>Mata Vince M.</v>
      </c>
      <c r="C19" s="57" t="str">
        <f>'RAW GRADES'!F21</f>
        <v/>
      </c>
      <c r="D19" s="89" t="str">
        <f>'RAW GRADES'!I21</f>
        <v/>
      </c>
      <c r="E19" s="52" t="str">
        <f>'RAW GRADES'!AN21</f>
        <v/>
      </c>
      <c r="F19" s="52" t="str">
        <f>'RAW GRADES'!AU21</f>
        <v/>
      </c>
      <c r="G19" s="52" t="str">
        <f>'RAW GRADES'!BB21</f>
        <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t="str">
        <f>'RAW GRADES'!F22</f>
        <v/>
      </c>
      <c r="D20" s="89" t="str">
        <f>'RAW GRADES'!I22</f>
        <v/>
      </c>
      <c r="E20" s="52" t="str">
        <f>'RAW GRADES'!AN22</f>
        <v/>
      </c>
      <c r="F20" s="52" t="str">
        <f>'RAW GRADES'!AU22</f>
        <v/>
      </c>
      <c r="G20" s="52" t="str">
        <f>'RAW GRADES'!BB22</f>
        <v/>
      </c>
      <c r="H20" s="53">
        <f>'RAW GRADES'!BC22</f>
        <v>0</v>
      </c>
      <c r="I20" s="53">
        <f>'RAW GRADES'!BD22</f>
        <v>0</v>
      </c>
      <c r="J20" s="52">
        <f>'RAW GRADES'!BK22</f>
        <v>0</v>
      </c>
      <c r="K20" s="52">
        <f>'RAW GRADES'!CP22</f>
        <v>48</v>
      </c>
      <c r="L20" s="52">
        <f>'RAW GRADES'!CQ22</f>
        <v>48</v>
      </c>
      <c r="M20" s="54">
        <f>'RAW GRADES'!CR22</f>
        <v>48</v>
      </c>
      <c r="N20" s="58">
        <f>'RAW GRADES'!CS22</f>
        <v>28.799999999999997</v>
      </c>
      <c r="O20" s="56">
        <f>'RAW GRADES'!CT22</f>
        <v>5</v>
      </c>
      <c r="P20" s="59" t="str">
        <f t="shared" si="0"/>
        <v>FAILED</v>
      </c>
    </row>
    <row r="21" spans="1:16">
      <c r="A21" s="49">
        <v>14</v>
      </c>
      <c r="B21" s="50" t="str">
        <f>'RAW GRADES'!C23</f>
        <v>Nepomuceno John Michael V.</v>
      </c>
      <c r="C21" s="57" t="str">
        <f>'RAW GRADES'!F23</f>
        <v/>
      </c>
      <c r="D21" s="89" t="str">
        <f>'RAW GRADES'!I23</f>
        <v/>
      </c>
      <c r="E21" s="52" t="str">
        <f>'RAW GRADES'!AN23</f>
        <v/>
      </c>
      <c r="F21" s="52" t="str">
        <f>'RAW GRADES'!AU23</f>
        <v/>
      </c>
      <c r="G21" s="52" t="str">
        <f>'RAW GRADES'!BB23</f>
        <v/>
      </c>
      <c r="H21" s="53">
        <f>'RAW GRADES'!BC23</f>
        <v>0</v>
      </c>
      <c r="I21" s="53">
        <f>'RAW GRADES'!BD23</f>
        <v>0</v>
      </c>
      <c r="J21" s="52">
        <f>'RAW GRADES'!BK23</f>
        <v>0</v>
      </c>
      <c r="K21" s="52">
        <f>'RAW GRADES'!CP23</f>
        <v>40</v>
      </c>
      <c r="L21" s="52">
        <f>'RAW GRADES'!CQ23</f>
        <v>40</v>
      </c>
      <c r="M21" s="54">
        <f>'RAW GRADES'!CR23</f>
        <v>40</v>
      </c>
      <c r="N21" s="58">
        <f>'RAW GRADES'!CS23</f>
        <v>24</v>
      </c>
      <c r="O21" s="56">
        <f>'RAW GRADES'!CT23</f>
        <v>5</v>
      </c>
      <c r="P21" s="59" t="str">
        <f t="shared" si="0"/>
        <v>FAILED</v>
      </c>
    </row>
    <row r="22" spans="1:16">
      <c r="A22" s="49">
        <v>15</v>
      </c>
      <c r="B22" s="50" t="str">
        <f>'RAW GRADES'!C24</f>
        <v>Pacantara Hazel Joy M.</v>
      </c>
      <c r="C22" s="57" t="str">
        <f>'RAW GRADES'!F24</f>
        <v/>
      </c>
      <c r="D22" s="89" t="str">
        <f>'RAW GRADES'!I24</f>
        <v/>
      </c>
      <c r="E22" s="52" t="str">
        <f>'RAW GRADES'!AN24</f>
        <v/>
      </c>
      <c r="F22" s="52" t="str">
        <f>'RAW GRADES'!AU24</f>
        <v/>
      </c>
      <c r="G22" s="52" t="str">
        <f>'RAW GRADES'!BB24</f>
        <v/>
      </c>
      <c r="H22" s="53">
        <f>'RAW GRADES'!BC24</f>
        <v>0</v>
      </c>
      <c r="I22" s="53">
        <f>'RAW GRADES'!BD24</f>
        <v>0</v>
      </c>
      <c r="J22" s="52">
        <f>'RAW GRADES'!BK24</f>
        <v>0</v>
      </c>
      <c r="K22" s="52">
        <f>'RAW GRADES'!CP24</f>
        <v>47.5</v>
      </c>
      <c r="L22" s="52">
        <f>'RAW GRADES'!CQ24</f>
        <v>47.5</v>
      </c>
      <c r="M22" s="54">
        <f>'RAW GRADES'!CR24</f>
        <v>47.5</v>
      </c>
      <c r="N22" s="58">
        <f>'RAW GRADES'!CS24</f>
        <v>28.5</v>
      </c>
      <c r="O22" s="56">
        <f>'RAW GRADES'!CT24</f>
        <v>5</v>
      </c>
      <c r="P22" s="59" t="str">
        <f t="shared" si="0"/>
        <v>FAILED</v>
      </c>
    </row>
    <row r="23" spans="1:16">
      <c r="A23" s="49">
        <v>16</v>
      </c>
      <c r="B23" s="50" t="str">
        <f>'RAW GRADES'!C25</f>
        <v>Panes Princess Mae S.</v>
      </c>
      <c r="C23" s="57" t="str">
        <f>'RAW GRADES'!F25</f>
        <v/>
      </c>
      <c r="D23" s="89" t="str">
        <f>'RAW GRADES'!I25</f>
        <v/>
      </c>
      <c r="E23" s="52" t="str">
        <f>'RAW GRADES'!AN25</f>
        <v/>
      </c>
      <c r="F23" s="52" t="str">
        <f>'RAW GRADES'!AU25</f>
        <v/>
      </c>
      <c r="G23" s="52" t="str">
        <f>'RAW GRADES'!BB25</f>
        <v/>
      </c>
      <c r="H23" s="53">
        <f>'RAW GRADES'!BC25</f>
        <v>0</v>
      </c>
      <c r="I23" s="53">
        <f>'RAW GRADES'!BD25</f>
        <v>0</v>
      </c>
      <c r="J23" s="52">
        <f>'RAW GRADES'!BK25</f>
        <v>0</v>
      </c>
      <c r="K23" s="52">
        <f>'RAW GRADES'!CP25</f>
        <v>49</v>
      </c>
      <c r="L23" s="52">
        <f>'RAW GRADES'!CQ25</f>
        <v>49</v>
      </c>
      <c r="M23" s="54">
        <f>'RAW GRADES'!CR25</f>
        <v>49</v>
      </c>
      <c r="N23" s="58">
        <f>'RAW GRADES'!CS25</f>
        <v>29.4</v>
      </c>
      <c r="O23" s="56">
        <f>'RAW GRADES'!CT25</f>
        <v>5</v>
      </c>
      <c r="P23" s="59" t="str">
        <f t="shared" si="0"/>
        <v>FAILED</v>
      </c>
    </row>
    <row r="24" spans="1:16">
      <c r="A24" s="49">
        <v>17</v>
      </c>
      <c r="B24" s="50" t="str">
        <f>'RAW GRADES'!C26</f>
        <v>Petinglay Rex Jr. A.</v>
      </c>
      <c r="C24" s="57" t="str">
        <f>'RAW GRADES'!F26</f>
        <v/>
      </c>
      <c r="D24" s="89" t="str">
        <f>'RAW GRADES'!I26</f>
        <v/>
      </c>
      <c r="E24" s="52" t="str">
        <f>'RAW GRADES'!AN26</f>
        <v/>
      </c>
      <c r="F24" s="52" t="str">
        <f>'RAW GRADES'!AU26</f>
        <v/>
      </c>
      <c r="G24" s="52" t="str">
        <f>'RAW GRADES'!BB26</f>
        <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t="str">
        <f>'RAW GRADES'!F27</f>
        <v/>
      </c>
      <c r="D25" s="89" t="str">
        <f>'RAW GRADES'!I27</f>
        <v/>
      </c>
      <c r="E25" s="52" t="str">
        <f>'RAW GRADES'!AN27</f>
        <v/>
      </c>
      <c r="F25" s="52" t="str">
        <f>'RAW GRADES'!AU27</f>
        <v/>
      </c>
      <c r="G25" s="52" t="str">
        <f>'RAW GRADES'!BB27</f>
        <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t="str">
        <f>'RAW GRADES'!F28</f>
        <v/>
      </c>
      <c r="D26" s="89" t="str">
        <f>'RAW GRADES'!I28</f>
        <v/>
      </c>
      <c r="E26" s="52" t="str">
        <f>'RAW GRADES'!AN28</f>
        <v/>
      </c>
      <c r="F26" s="52" t="str">
        <f>'RAW GRADES'!AU28</f>
        <v/>
      </c>
      <c r="G26" s="52" t="str">
        <f>'RAW GRADES'!BB28</f>
        <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t="str">
        <f>'RAW GRADES'!F29</f>
        <v/>
      </c>
      <c r="D27" s="89" t="str">
        <f>'RAW GRADES'!I29</f>
        <v/>
      </c>
      <c r="E27" s="52" t="str">
        <f>'RAW GRADES'!AN29</f>
        <v/>
      </c>
      <c r="F27" s="52" t="str">
        <f>'RAW GRADES'!AU29</f>
        <v/>
      </c>
      <c r="G27" s="52" t="str">
        <f>'RAW GRADES'!BB29</f>
        <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t="str">
        <f>'RAW GRADES'!F30</f>
        <v/>
      </c>
      <c r="D28" s="89" t="str">
        <f>'RAW GRADES'!I30</f>
        <v/>
      </c>
      <c r="E28" s="52" t="str">
        <f>'RAW GRADES'!AN30</f>
        <v/>
      </c>
      <c r="F28" s="52" t="str">
        <f>'RAW GRADES'!AU30</f>
        <v/>
      </c>
      <c r="G28" s="52" t="str">
        <f>'RAW GRADES'!BB30</f>
        <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t="str">
        <f>'RAW GRADES'!F31</f>
        <v/>
      </c>
      <c r="D29" s="89" t="str">
        <f>'RAW GRADES'!I31</f>
        <v/>
      </c>
      <c r="E29" s="52" t="str">
        <f>'RAW GRADES'!AN31</f>
        <v/>
      </c>
      <c r="F29" s="52" t="str">
        <f>'RAW GRADES'!AU31</f>
        <v/>
      </c>
      <c r="G29" s="52" t="str">
        <f>'RAW GRADES'!BB31</f>
        <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t="str">
        <f>'RAW GRADES'!F32</f>
        <v/>
      </c>
      <c r="D30" s="89" t="str">
        <f>'RAW GRADES'!I32</f>
        <v/>
      </c>
      <c r="E30" s="52" t="str">
        <f>'RAW GRADES'!AN32</f>
        <v/>
      </c>
      <c r="F30" s="52" t="str">
        <f>'RAW GRADES'!AU32</f>
        <v/>
      </c>
      <c r="G30" s="52" t="str">
        <f>'RAW GRADES'!BB32</f>
        <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t="str">
        <f>'RAW GRADES'!F33</f>
        <v/>
      </c>
      <c r="D31" s="89" t="str">
        <f>'RAW GRADES'!I33</f>
        <v/>
      </c>
      <c r="E31" s="52" t="str">
        <f>'RAW GRADES'!AN33</f>
        <v/>
      </c>
      <c r="F31" s="52" t="str">
        <f>'RAW GRADES'!AU33</f>
        <v/>
      </c>
      <c r="G31" s="52" t="str">
        <f>'RAW GRADES'!BB33</f>
        <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t="str">
        <f>'RAW GRADES'!F34</f>
        <v/>
      </c>
      <c r="D32" s="89" t="str">
        <f>'RAW GRADES'!I34</f>
        <v/>
      </c>
      <c r="E32" s="52" t="str">
        <f>'RAW GRADES'!AN34</f>
        <v/>
      </c>
      <c r="F32" s="52" t="str">
        <f>'RAW GRADES'!AU34</f>
        <v/>
      </c>
      <c r="G32" s="52" t="str">
        <f>'RAW GRADES'!BB34</f>
        <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t="str">
        <f>'RAW GRADES'!F35</f>
        <v/>
      </c>
      <c r="D33" s="89" t="str">
        <f>'RAW GRADES'!I35</f>
        <v/>
      </c>
      <c r="E33" s="52" t="str">
        <f>'RAW GRADES'!AN35</f>
        <v/>
      </c>
      <c r="F33" s="52" t="str">
        <f>'RAW GRADES'!AU35</f>
        <v/>
      </c>
      <c r="G33" s="52" t="str">
        <f>'RAW GRADES'!BB35</f>
        <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t="str">
        <f>'RAW GRADES'!F36</f>
        <v/>
      </c>
      <c r="D34" s="89" t="str">
        <f>'RAW GRADES'!I36</f>
        <v/>
      </c>
      <c r="E34" s="52" t="str">
        <f>'RAW GRADES'!AN36</f>
        <v/>
      </c>
      <c r="F34" s="52" t="str">
        <f>'RAW GRADES'!AU36</f>
        <v/>
      </c>
      <c r="G34" s="52" t="str">
        <f>'RAW GRADES'!BB36</f>
        <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t="str">
        <f>'RAW GRADES'!F37</f>
        <v/>
      </c>
      <c r="D35" s="89" t="str">
        <f>'RAW GRADES'!I37</f>
        <v/>
      </c>
      <c r="E35" s="52" t="str">
        <f>'RAW GRADES'!AN37</f>
        <v/>
      </c>
      <c r="F35" s="52" t="str">
        <f>'RAW GRADES'!AU37</f>
        <v/>
      </c>
      <c r="G35" s="52" t="str">
        <f>'RAW GRADES'!BB37</f>
        <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t="str">
        <f>'RAW GRADES'!F38</f>
        <v/>
      </c>
      <c r="D36" s="89" t="str">
        <f>'RAW GRADES'!I38</f>
        <v/>
      </c>
      <c r="E36" s="52" t="str">
        <f>'RAW GRADES'!AN38</f>
        <v/>
      </c>
      <c r="F36" s="52" t="str">
        <f>'RAW GRADES'!AU38</f>
        <v/>
      </c>
      <c r="G36" s="52" t="str">
        <f>'RAW GRADES'!BB38</f>
        <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t="str">
        <f>'RAW GRADES'!F39</f>
        <v/>
      </c>
      <c r="D37" s="89" t="str">
        <f>'RAW GRADES'!I39</f>
        <v/>
      </c>
      <c r="E37" s="52" t="str">
        <f>'RAW GRADES'!AN39</f>
        <v/>
      </c>
      <c r="F37" s="52" t="str">
        <f>'RAW GRADES'!AU39</f>
        <v/>
      </c>
      <c r="G37" s="52" t="str">
        <f>'RAW GRADES'!BB39</f>
        <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t="str">
        <f>'RAW GRADES'!F40</f>
        <v/>
      </c>
      <c r="D38" s="89" t="str">
        <f>'RAW GRADES'!I40</f>
        <v/>
      </c>
      <c r="E38" s="52" t="str">
        <f>'RAW GRADES'!AN40</f>
        <v/>
      </c>
      <c r="F38" s="52" t="str">
        <f>'RAW GRADES'!AU40</f>
        <v/>
      </c>
      <c r="G38" s="52" t="str">
        <f>'RAW GRADES'!BB40</f>
        <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t="str">
        <f>'RAW GRADES'!F41</f>
        <v/>
      </c>
      <c r="D39" s="89" t="str">
        <f>'RAW GRADES'!I41</f>
        <v/>
      </c>
      <c r="E39" s="52" t="str">
        <f>'RAW GRADES'!AN41</f>
        <v/>
      </c>
      <c r="F39" s="52" t="str">
        <f>'RAW GRADES'!AU41</f>
        <v/>
      </c>
      <c r="G39" s="52" t="str">
        <f>'RAW GRADES'!BB41</f>
        <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t="str">
        <f>'RAW GRADES'!F42</f>
        <v/>
      </c>
      <c r="D40" s="89" t="str">
        <f>'RAW GRADES'!I42</f>
        <v/>
      </c>
      <c r="E40" s="52" t="str">
        <f>'RAW GRADES'!AN42</f>
        <v/>
      </c>
      <c r="F40" s="52" t="str">
        <f>'RAW GRADES'!AU42</f>
        <v/>
      </c>
      <c r="G40" s="52" t="str">
        <f>'RAW GRADES'!BB42</f>
        <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t="str">
        <f>'RAW GRADES'!F43</f>
        <v/>
      </c>
      <c r="D41" s="89" t="str">
        <f>'RAW GRADES'!I43</f>
        <v/>
      </c>
      <c r="E41" s="52" t="str">
        <f>'RAW GRADES'!AN43</f>
        <v/>
      </c>
      <c r="F41" s="52" t="str">
        <f>'RAW GRADES'!AU43</f>
        <v/>
      </c>
      <c r="G41" s="52" t="str">
        <f>'RAW GRADES'!BB43</f>
        <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t="str">
        <f>'RAW GRADES'!F44</f>
        <v/>
      </c>
      <c r="D42" s="89" t="str">
        <f>'RAW GRADES'!I44</f>
        <v/>
      </c>
      <c r="E42" s="52" t="str">
        <f>'RAW GRADES'!AN44</f>
        <v/>
      </c>
      <c r="F42" s="52" t="str">
        <f>'RAW GRADES'!AU44</f>
        <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t="str">
        <f>'RAW GRADES'!F45</f>
        <v/>
      </c>
      <c r="D43" s="89" t="str">
        <f>'RAW GRADES'!I45</f>
        <v/>
      </c>
      <c r="E43" s="52" t="str">
        <f>'RAW GRADES'!AN45</f>
        <v/>
      </c>
      <c r="F43" s="52" t="str">
        <f>'RAW GRADES'!AU45</f>
        <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t="str">
        <f>'RAW GRADES'!F46</f>
        <v/>
      </c>
      <c r="D44" s="89" t="str">
        <f>'RAW GRADES'!I46</f>
        <v/>
      </c>
      <c r="E44" s="52" t="str">
        <f>'RAW GRADES'!AN46</f>
        <v/>
      </c>
      <c r="F44" s="52" t="str">
        <f>'RAW GRADES'!AU46</f>
        <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t="str">
        <f>'RAW GRADES'!F47</f>
        <v/>
      </c>
      <c r="D45" s="89" t="str">
        <f>'RAW GRADES'!I47</f>
        <v/>
      </c>
      <c r="E45" s="52" t="str">
        <f>'RAW GRADES'!AN47</f>
        <v/>
      </c>
      <c r="F45" s="52" t="str">
        <f>'RAW GRADES'!AU47</f>
        <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t="str">
        <f>'RAW GRADES'!F48</f>
        <v/>
      </c>
      <c r="D46" s="89" t="str">
        <f>'RAW GRADES'!I48</f>
        <v/>
      </c>
      <c r="E46" s="52" t="str">
        <f>'RAW GRADES'!AN48</f>
        <v/>
      </c>
      <c r="F46" s="52" t="str">
        <f>'RAW GRADES'!AU48</f>
        <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t="str">
        <f>'RAW GRADES'!F49</f>
        <v/>
      </c>
      <c r="D47" s="89" t="str">
        <f>'RAW GRADES'!I49</f>
        <v/>
      </c>
      <c r="E47" s="52" t="str">
        <f>'RAW GRADES'!AN49</f>
        <v/>
      </c>
      <c r="F47" s="52" t="str">
        <f>'RAW GRADES'!AU49</f>
        <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t="str">
        <f>'RAW GRADES'!F50</f>
        <v/>
      </c>
      <c r="D48" s="89" t="str">
        <f>'RAW GRADES'!I50</f>
        <v/>
      </c>
      <c r="E48" s="52" t="str">
        <f>'RAW GRADES'!AN50</f>
        <v/>
      </c>
      <c r="F48" s="52" t="str">
        <f>'RAW GRADES'!AU50</f>
        <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t="str">
        <f>'RAW GRADES'!F51</f>
        <v/>
      </c>
      <c r="D49" s="89" t="str">
        <f>'RAW GRADES'!I51</f>
        <v/>
      </c>
      <c r="E49" s="52" t="str">
        <f>'RAW GRADES'!AN51</f>
        <v/>
      </c>
      <c r="F49" s="52" t="str">
        <f>'RAW GRADES'!AU51</f>
        <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t="str">
        <f>'RAW GRADES'!F52</f>
        <v/>
      </c>
      <c r="D50" s="89" t="str">
        <f>'RAW GRADES'!I52</f>
        <v/>
      </c>
      <c r="E50" s="52" t="str">
        <f>'RAW GRADES'!AN52</f>
        <v/>
      </c>
      <c r="F50" s="52" t="str">
        <f>'RAW GRADES'!AU52</f>
        <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t="str">
        <f>'RAW GRADES'!F53</f>
        <v/>
      </c>
      <c r="D51" s="89" t="str">
        <f>'RAW GRADES'!I53</f>
        <v/>
      </c>
      <c r="E51" s="52" t="str">
        <f>'RAW GRADES'!AN53</f>
        <v/>
      </c>
      <c r="F51" s="52" t="str">
        <f>'RAW GRADES'!AU53</f>
        <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t="str">
        <f>'RAW GRADES'!F54</f>
        <v/>
      </c>
      <c r="D52" s="89" t="str">
        <f>'RAW GRADES'!I54</f>
        <v/>
      </c>
      <c r="E52" s="52" t="str">
        <f>'RAW GRADES'!AN54</f>
        <v/>
      </c>
      <c r="F52" s="52" t="str">
        <f>'RAW GRADES'!AU54</f>
        <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t="str">
        <f>'RAW GRADES'!F55</f>
        <v/>
      </c>
      <c r="D53" s="89" t="str">
        <f>'RAW GRADES'!I55</f>
        <v/>
      </c>
      <c r="E53" s="52" t="str">
        <f>'RAW GRADES'!AN55</f>
        <v/>
      </c>
      <c r="F53" s="52" t="str">
        <f>'RAW GRADES'!AU55</f>
        <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t="str">
        <f>'RAW GRADES'!F56</f>
        <v/>
      </c>
      <c r="D54" s="89" t="str">
        <f>'RAW GRADES'!I56</f>
        <v/>
      </c>
      <c r="E54" s="52" t="str">
        <f>'RAW GRADES'!AN56</f>
        <v/>
      </c>
      <c r="F54" s="52" t="str">
        <f>'RAW GRADES'!AU56</f>
        <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t="str">
        <f>'RAW GRADES'!F57</f>
        <v/>
      </c>
      <c r="D55" s="89" t="str">
        <f>'RAW GRADES'!I57</f>
        <v/>
      </c>
      <c r="E55" s="52" t="str">
        <f>'RAW GRADES'!AN57</f>
        <v/>
      </c>
      <c r="F55" s="52" t="str">
        <f>'RAW GRADES'!AU57</f>
        <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t="str">
        <f>'RAW GRADES'!F58</f>
        <v/>
      </c>
      <c r="D56" s="89" t="str">
        <f>'RAW GRADES'!I58</f>
        <v/>
      </c>
      <c r="E56" s="52" t="str">
        <f>'RAW GRADES'!AN58</f>
        <v/>
      </c>
      <c r="F56" s="52" t="str">
        <f>'RAW GRADES'!AU58</f>
        <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t="str">
        <f>'RAW GRADES'!F59</f>
        <v/>
      </c>
      <c r="D57" s="89" t="str">
        <f>'RAW GRADES'!I59</f>
        <v/>
      </c>
      <c r="E57" s="52" t="str">
        <f>'RAW GRADES'!AN59</f>
        <v/>
      </c>
      <c r="F57" s="52" t="str">
        <f>'RAW GRADES'!AU59</f>
        <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t="str">
        <f>'RAW GRADES'!F60</f>
        <v/>
      </c>
      <c r="D58" s="89" t="str">
        <f>'RAW GRADES'!I60</f>
        <v/>
      </c>
      <c r="E58" s="52" t="str">
        <f>'RAW GRADES'!AN60</f>
        <v/>
      </c>
      <c r="F58" s="52" t="str">
        <f>'RAW GRADES'!AU60</f>
        <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t="str">
        <f>'RAW GRADES'!F61</f>
        <v/>
      </c>
      <c r="D59" s="89" t="str">
        <f>'RAW GRADES'!I61</f>
        <v/>
      </c>
      <c r="E59" s="52" t="str">
        <f>'RAW GRADES'!AN61</f>
        <v/>
      </c>
      <c r="F59" s="52" t="str">
        <f>'RAW GRADES'!AU61</f>
        <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t="str">
        <f>'RAW GRADES'!F62</f>
        <v/>
      </c>
      <c r="D60" s="89" t="str">
        <f>'RAW GRADES'!I62</f>
        <v/>
      </c>
      <c r="E60" s="52" t="str">
        <f>'RAW GRADES'!AN62</f>
        <v/>
      </c>
      <c r="F60" s="52" t="str">
        <f>'RAW GRADES'!AU62</f>
        <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t="str">
        <f>'RAW GRADES'!F63</f>
        <v/>
      </c>
      <c r="D61" s="89" t="str">
        <f>'RAW GRADES'!I63</f>
        <v/>
      </c>
      <c r="E61" s="52" t="str">
        <f>'RAW GRADES'!AN63</f>
        <v/>
      </c>
      <c r="F61" s="52" t="str">
        <f>'RAW GRADES'!AU63</f>
        <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t="str">
        <f>'RAW GRADES'!F64</f>
        <v/>
      </c>
      <c r="D62" s="89" t="str">
        <f>'RAW GRADES'!I64</f>
        <v/>
      </c>
      <c r="E62" s="52" t="str">
        <f>'RAW GRADES'!AN64</f>
        <v/>
      </c>
      <c r="F62" s="52" t="str">
        <f>'RAW GRADES'!AU64</f>
        <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t="str">
        <f>'RAW GRADES'!F65</f>
        <v/>
      </c>
      <c r="D63" s="89" t="str">
        <f>'RAW GRADES'!I65</f>
        <v/>
      </c>
      <c r="E63" s="52" t="str">
        <f>'RAW GRADES'!AN65</f>
        <v/>
      </c>
      <c r="F63" s="52" t="str">
        <f>'RAW GRADES'!AU65</f>
        <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t="str">
        <f>'RAW GRADES'!F66</f>
        <v/>
      </c>
      <c r="D64" s="89" t="str">
        <f>'RAW GRADES'!I66</f>
        <v/>
      </c>
      <c r="E64" s="52" t="str">
        <f>'RAW GRADES'!AN66</f>
        <v/>
      </c>
      <c r="F64" s="52" t="str">
        <f>'RAW GRADES'!AU66</f>
        <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t="str">
        <f>'RAW GRADES'!F67</f>
        <v/>
      </c>
      <c r="D65" s="89" t="str">
        <f>'RAW GRADES'!I67</f>
        <v/>
      </c>
      <c r="E65" s="52" t="str">
        <f>'RAW GRADES'!AN67</f>
        <v/>
      </c>
      <c r="F65" s="52" t="str">
        <f>'RAW GRADES'!AU67</f>
        <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t="str">
        <f>'RAW GRADES'!F68</f>
        <v/>
      </c>
      <c r="D66" s="89" t="str">
        <f>'RAW GRADES'!I68</f>
        <v/>
      </c>
      <c r="E66" s="52" t="str">
        <f>'RAW GRADES'!AN68</f>
        <v/>
      </c>
      <c r="F66" s="52" t="str">
        <f>'RAW GRADES'!AU68</f>
        <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t="str">
        <f>'RAW GRADES'!F69</f>
        <v/>
      </c>
      <c r="D67" s="89" t="str">
        <f>'RAW GRADES'!I69</f>
        <v/>
      </c>
      <c r="E67" s="52" t="str">
        <f>'RAW GRADES'!AN69</f>
        <v/>
      </c>
      <c r="F67" s="52" t="str">
        <f>'RAW GRADES'!AU69</f>
        <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t="str">
        <f>'RAW GRADES'!F70</f>
        <v/>
      </c>
      <c r="D68" s="89" t="str">
        <f>'RAW GRADES'!I70</f>
        <v/>
      </c>
      <c r="E68" s="52" t="str">
        <f>'RAW GRADES'!AN70</f>
        <v/>
      </c>
      <c r="F68" s="52" t="str">
        <f>'RAW GRADES'!AU70</f>
        <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60"/>
      <c r="B13" s="61" t="s">
        <v>111</v>
      </c>
      <c r="C13" s="231" t="str">
        <f>REGISTRATION!C7</f>
        <v>DCIT 55</v>
      </c>
      <c r="D13" s="231"/>
      <c r="E13" s="231"/>
      <c r="F13" s="62"/>
    </row>
    <row r="14" spans="1:6">
      <c r="A14" s="60"/>
      <c r="B14" s="61" t="s">
        <v>112</v>
      </c>
      <c r="C14" s="223" t="str">
        <f>REGISTRATION!C6</f>
        <v>Operating System</v>
      </c>
      <c r="D14" s="223"/>
      <c r="E14" s="223"/>
      <c r="F14" s="62"/>
    </row>
    <row r="15" spans="1:6">
      <c r="A15" s="60"/>
      <c r="B15" s="62" t="s">
        <v>113</v>
      </c>
      <c r="C15" s="234" t="str">
        <f>REGISTRATION!A4</f>
        <v>FIRST YEAR</v>
      </c>
      <c r="D15" s="234"/>
      <c r="E15" s="234"/>
      <c r="F15" s="63"/>
    </row>
    <row r="16" spans="1:6">
      <c r="A16" s="60"/>
      <c r="B16" s="62" t="s">
        <v>9</v>
      </c>
      <c r="C16" s="234" t="str">
        <f>UPPER(CONCATENATE(REGISTRATION!C8," ",REGISTRATION!D8))</f>
        <v>IT 3G</v>
      </c>
      <c r="D16" s="234"/>
      <c r="E16" s="234"/>
      <c r="F16" s="63"/>
    </row>
    <row r="17" spans="1:6">
      <c r="A17" s="60"/>
      <c r="B17" s="62" t="s">
        <v>115</v>
      </c>
      <c r="C17" s="234" t="str">
        <f>UPPER(CONCATENATE(REGISTRATION!P13," ","SEMESTER"," ","A.Y."," ",REGISTRATION!P12))</f>
        <v>FIRST SEMESTER A.Y. 2017-2018</v>
      </c>
      <c r="D17" s="234"/>
      <c r="E17" s="234"/>
      <c r="F17" s="63"/>
    </row>
    <row r="18" spans="1:6" ht="15.75" thickBot="1">
      <c r="A18" s="60"/>
      <c r="B18" s="60"/>
      <c r="C18" s="60"/>
      <c r="D18" s="60"/>
      <c r="E18" s="60"/>
      <c r="F18" s="60"/>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4" t="s">
        <v>118</v>
      </c>
      <c r="C21" s="237"/>
      <c r="D21" s="237"/>
      <c r="E21" s="242"/>
      <c r="F21" s="244"/>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1" t="s">
        <v>119</v>
      </c>
      <c r="B83" s="252"/>
      <c r="C83" s="252"/>
      <c r="D83" s="252"/>
      <c r="E83" s="252"/>
      <c r="F83" s="25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5">
        <f ca="1">NOW()</f>
        <v>43003.651956712965</v>
      </c>
      <c r="F87" s="245"/>
    </row>
    <row r="88" spans="1:6" ht="15.75">
      <c r="A88" s="60"/>
      <c r="B88" s="72" t="str">
        <f>REGISTRATION!P14</f>
        <v>Gimel C. Contillo</v>
      </c>
      <c r="C88" s="73"/>
      <c r="D88" s="73"/>
      <c r="E88" s="224" t="s">
        <v>121</v>
      </c>
      <c r="F88" s="224"/>
    </row>
    <row r="89" spans="1:6">
      <c r="A89" s="60"/>
      <c r="B89" s="74" t="s">
        <v>122</v>
      </c>
      <c r="C89" s="74"/>
      <c r="D89" s="74"/>
      <c r="E89" s="60"/>
      <c r="F89" s="60"/>
    </row>
    <row r="90" spans="1:6">
      <c r="A90" s="60"/>
      <c r="B90" s="74"/>
      <c r="C90" s="74"/>
      <c r="D90" s="74"/>
      <c r="E90" s="224"/>
      <c r="F90" s="224"/>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6" t="s">
        <v>136</v>
      </c>
      <c r="B105" s="246"/>
      <c r="C105" s="246"/>
      <c r="D105" s="246"/>
      <c r="E105" s="246"/>
      <c r="F105" s="246"/>
    </row>
    <row r="106" spans="1:7" ht="15.75" thickBot="1">
      <c r="A106" s="60"/>
      <c r="B106" s="60"/>
      <c r="C106" s="60"/>
      <c r="D106" s="60"/>
      <c r="E106" s="60"/>
      <c r="F106" s="60"/>
    </row>
    <row r="107" spans="1:7" ht="16.5" thickBot="1">
      <c r="A107" s="60"/>
      <c r="B107" s="78" t="s">
        <v>137</v>
      </c>
      <c r="C107" s="264" t="s">
        <v>138</v>
      </c>
      <c r="D107" s="233"/>
      <c r="E107" s="232" t="s">
        <v>139</v>
      </c>
      <c r="F107" s="233"/>
    </row>
    <row r="108" spans="1:7">
      <c r="A108" s="60"/>
      <c r="B108" s="86" t="s">
        <v>123</v>
      </c>
      <c r="C108" s="260">
        <f>COUNTIF($D$22:$D$82,"=1.0")+COUNTIF($D$22:$D$82,"=1.25")+(COUNTIF($D$22:$D$82,"=1.50")+COUNTIF($D$22:$D$82,"=1.75"))</f>
        <v>0</v>
      </c>
      <c r="D108" s="261"/>
      <c r="E108" s="262">
        <f>(C108/$C$114)*100</f>
        <v>0</v>
      </c>
      <c r="F108" s="263"/>
    </row>
    <row r="109" spans="1:7">
      <c r="A109" s="60"/>
      <c r="B109" s="87" t="s">
        <v>124</v>
      </c>
      <c r="C109" s="254">
        <f>COUNTIF($D$22:$D$82,"=2.0")+COUNTIF($D$22:$D$82,"=2.25")+(COUNTIF($D$22:$D$82,"=2.50")+COUNTIF($D$22:$D$82,"=2.75"))</f>
        <v>0</v>
      </c>
      <c r="D109" s="255"/>
      <c r="E109" s="256">
        <f>(C109/$C$114)*100</f>
        <v>0</v>
      </c>
      <c r="F109" s="257"/>
    </row>
    <row r="110" spans="1:7">
      <c r="A110" s="60"/>
      <c r="B110" s="87" t="s">
        <v>125</v>
      </c>
      <c r="C110" s="254">
        <f>COUNTIF($D$22:$D$82,"=3.0")</f>
        <v>0</v>
      </c>
      <c r="D110" s="255"/>
      <c r="E110" s="256">
        <f t="shared" ref="E110:E113" si="1">(C110/$C$114)*100</f>
        <v>0</v>
      </c>
      <c r="F110" s="257"/>
    </row>
    <row r="111" spans="1:7">
      <c r="A111" s="60"/>
      <c r="B111" s="87" t="s">
        <v>126</v>
      </c>
      <c r="C111" s="254">
        <f>COUNTIF($D$22:$D$82,"=5.0")</f>
        <v>60</v>
      </c>
      <c r="D111" s="255"/>
      <c r="E111" s="256">
        <f t="shared" si="1"/>
        <v>100</v>
      </c>
      <c r="F111" s="257"/>
    </row>
    <row r="112" spans="1:7">
      <c r="A112" s="60"/>
      <c r="B112" s="87" t="s">
        <v>127</v>
      </c>
      <c r="C112" s="258">
        <v>0</v>
      </c>
      <c r="D112" s="259"/>
      <c r="E112" s="256">
        <f t="shared" si="1"/>
        <v>0</v>
      </c>
      <c r="F112" s="257"/>
    </row>
    <row r="113" spans="1:6">
      <c r="A113" s="60"/>
      <c r="B113" s="87" t="s">
        <v>128</v>
      </c>
      <c r="C113" s="258">
        <v>0</v>
      </c>
      <c r="D113" s="259"/>
      <c r="E113" s="256">
        <f t="shared" si="1"/>
        <v>0</v>
      </c>
      <c r="F113" s="257"/>
    </row>
    <row r="114" spans="1:6" ht="16.5" thickBot="1">
      <c r="A114" s="60"/>
      <c r="B114" s="88" t="s">
        <v>129</v>
      </c>
      <c r="C114" s="247">
        <f>SUM(C108:D113)</f>
        <v>60</v>
      </c>
      <c r="D114" s="248"/>
      <c r="E114" s="249">
        <f>SUM(E108:F113)</f>
        <v>100</v>
      </c>
      <c r="F114" s="25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2017-09-25T07:38:50Z</dcterms:modified>
</cp:coreProperties>
</file>