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HP\00_HODNOTA_ZA_PENIAZE\01_INVESTICIE\02_DOPRAVA\Tab3\R3_Tvrdosin_Nizna\"/>
    </mc:Choice>
  </mc:AlternateContent>
  <bookViews>
    <workbookView xWindow="0" yWindow="0" windowWidth="27870" windowHeight="14820"/>
  </bookViews>
  <sheets>
    <sheet name="graf1" sheetId="1" r:id="rId1"/>
    <sheet name="obr3" sheetId="2" r:id="rId2"/>
    <sheet name="graf3_4" sheetId="4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7" i="1"/>
</calcChain>
</file>

<file path=xl/sharedStrings.xml><?xml version="1.0" encoding="utf-8"?>
<sst xmlns="http://schemas.openxmlformats.org/spreadsheetml/2006/main" count="71" uniqueCount="64">
  <si>
    <t>Hodnota za peniaze projektu</t>
  </si>
  <si>
    <t>R3 Tvrdošín - Nižná nad Oravou</t>
  </si>
  <si>
    <t>Graf 1</t>
  </si>
  <si>
    <t>Okresné mestá, ktorými prechádza cesta I. triedy a nemajú obchvat (tis. vozidiel/24h)</t>
  </si>
  <si>
    <t>Mesto</t>
  </si>
  <si>
    <t xml:space="preserve">Nákladná doprava </t>
  </si>
  <si>
    <t>Osobná doprava</t>
  </si>
  <si>
    <t>Motocykle</t>
  </si>
  <si>
    <t>Veľký Krtíš</t>
  </si>
  <si>
    <t>Sobrance</t>
  </si>
  <si>
    <t>Banská Štiavnica</t>
  </si>
  <si>
    <t>Snina</t>
  </si>
  <si>
    <t>Krupina</t>
  </si>
  <si>
    <t>Stropkov</t>
  </si>
  <si>
    <t>Dolný Kubín</t>
  </si>
  <si>
    <t>Partizánske</t>
  </si>
  <si>
    <t>Tvrdošín</t>
  </si>
  <si>
    <t>Nové Zámky</t>
  </si>
  <si>
    <t>Michalovce</t>
  </si>
  <si>
    <t>Kežmarok</t>
  </si>
  <si>
    <t>Humenné</t>
  </si>
  <si>
    <t>Senica</t>
  </si>
  <si>
    <t>Levice</t>
  </si>
  <si>
    <t>Vranov nad Topľou</t>
  </si>
  <si>
    <t>Kysucké Nové Mesto</t>
  </si>
  <si>
    <t>Šaľa</t>
  </si>
  <si>
    <t>Komárno</t>
  </si>
  <si>
    <t>Spolu</t>
  </si>
  <si>
    <t>Podiel ŤNV</t>
  </si>
  <si>
    <t>Graf 3</t>
  </si>
  <si>
    <t>Obrázok 3</t>
  </si>
  <si>
    <t>Výsledky smerového prieskumu (2013) a vysvetlenie dopravnej intenzity nového obchvatu v 2023</t>
  </si>
  <si>
    <t>Cesta z Trstenej</t>
  </si>
  <si>
    <t>Počet vozidiel za 24h</t>
  </si>
  <si>
    <t>Cesta z Nižnej nad Oravou</t>
  </si>
  <si>
    <t>Prognóza bez obchvatu (2023)</t>
  </si>
  <si>
    <t>Tranzitné smery (2013)</t>
  </si>
  <si>
    <t>Dolný Kubín - Trstená</t>
  </si>
  <si>
    <t>Trstená - Dolný Kubín</t>
  </si>
  <si>
    <t>Trstená - Námestovo</t>
  </si>
  <si>
    <t>Podiel vozidiel z celkového prúdu na vstupe do Tvrdošína z daného smeru</t>
  </si>
  <si>
    <t>Dolný Kubín - Námestovo</t>
  </si>
  <si>
    <t>Námestovo - Trstená</t>
  </si>
  <si>
    <t>Námestovo - Dolný Kubín</t>
  </si>
  <si>
    <t xml:space="preserve"> </t>
  </si>
  <si>
    <t>Zdroj: CBA projektu</t>
  </si>
  <si>
    <t>Zdroj: Dopravný model koridorov</t>
  </si>
  <si>
    <t>Vysvetlenie dopravnej intenzity nového obchvatu (2023)</t>
  </si>
  <si>
    <t>Tranzit smer Dolný Kubín</t>
  </si>
  <si>
    <t>Tranzit smer Trstená</t>
  </si>
  <si>
    <t>Prognóza modelu (2023)</t>
  </si>
  <si>
    <t>Nevysvetlená časť dopravnej inteznity</t>
  </si>
  <si>
    <t>Bod zlomu pre návratnosť</t>
  </si>
  <si>
    <t>Zdroj: CBA projektu a spracovanie ÚHP</t>
  </si>
  <si>
    <t>Zdroj: CSD 2015</t>
  </si>
  <si>
    <t>Analýza citlivosti projektu na predraženie</t>
  </si>
  <si>
    <t>Graf 4</t>
  </si>
  <si>
    <t>Analýza citlivosti projektu na pokles dopravného zaťaženia</t>
  </si>
  <si>
    <t>Pomer prínosov a nákladov</t>
  </si>
  <si>
    <t>Nárast investičných nákladov (eur)</t>
  </si>
  <si>
    <t>Zdroj: CBA projektu, spracovanie ÚHP</t>
  </si>
  <si>
    <t>Pokles dopravného zaťaženia (osobné vozidlá)</t>
  </si>
  <si>
    <t>Pokles dopravného zaťaženia (nákladné vozidlá)</t>
  </si>
  <si>
    <t>Pokles dopravného zaťaženia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</si>
</sst>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i/>
      <sz val="11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9" fontId="3" fillId="0" borderId="0" xfId="1" applyFont="1"/>
    <xf numFmtId="9" fontId="3" fillId="0" borderId="1" xfId="1" applyFont="1" applyBorder="1"/>
    <xf numFmtId="166" fontId="3" fillId="0" borderId="0" xfId="1" applyNumberFormat="1" applyFont="1"/>
    <xf numFmtId="166" fontId="3" fillId="0" borderId="1" xfId="1" applyNumberFormat="1" applyFont="1" applyBorder="1"/>
    <xf numFmtId="3" fontId="3" fillId="0" borderId="0" xfId="0" applyNumberFormat="1" applyFont="1"/>
    <xf numFmtId="3" fontId="3" fillId="0" borderId="1" xfId="0" applyNumberFormat="1" applyFont="1" applyBorder="1"/>
    <xf numFmtId="3" fontId="2" fillId="0" borderId="1" xfId="0" applyNumberFormat="1" applyFont="1" applyBorder="1"/>
    <xf numFmtId="9" fontId="3" fillId="0" borderId="0" xfId="1" applyNumberFormat="1" applyFont="1"/>
    <xf numFmtId="9" fontId="3" fillId="0" borderId="1" xfId="1" applyNumberFormat="1" applyFont="1" applyBorder="1"/>
    <xf numFmtId="0" fontId="3" fillId="0" borderId="0" xfId="0" applyFont="1" applyBorder="1"/>
    <xf numFmtId="3" fontId="3" fillId="0" borderId="0" xfId="0" applyNumberFormat="1" applyFont="1" applyBorder="1"/>
    <xf numFmtId="3" fontId="5" fillId="0" borderId="0" xfId="0" applyNumberFormat="1" applyFont="1" applyBorder="1" applyAlignment="1">
      <alignment horizontal="right" vertical="top"/>
    </xf>
    <xf numFmtId="3" fontId="4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Border="1"/>
    <xf numFmtId="2" fontId="3" fillId="0" borderId="1" xfId="0" applyNumberFormat="1" applyFont="1" applyBorder="1"/>
  </cellXfs>
  <cellStyles count="2">
    <cellStyle name="Normálne" xfId="0" builtinId="0"/>
    <cellStyle name="Percentá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6.5" x14ac:dyDescent="0.3"/>
  <cols>
    <col min="1" max="1" width="17.85546875" style="2" customWidth="1"/>
    <col min="2" max="2" width="16.85546875" style="2" customWidth="1"/>
    <col min="3" max="3" width="15.5703125" style="2" bestFit="1" customWidth="1"/>
    <col min="4" max="4" width="10" style="2" bestFit="1" customWidth="1"/>
    <col min="5" max="5" width="6.42578125" style="2" bestFit="1" customWidth="1"/>
    <col min="6" max="6" width="10.42578125" style="2" bestFit="1" customWidth="1"/>
    <col min="7" max="16384" width="9.140625" style="2"/>
  </cols>
  <sheetData>
    <row r="1" spans="1:6" x14ac:dyDescent="0.3">
      <c r="A1" s="1" t="s">
        <v>0</v>
      </c>
    </row>
    <row r="2" spans="1:6" x14ac:dyDescent="0.3">
      <c r="A2" s="3" t="s">
        <v>1</v>
      </c>
    </row>
    <row r="4" spans="1:6" x14ac:dyDescent="0.3">
      <c r="A4" s="1" t="s">
        <v>2</v>
      </c>
      <c r="B4" s="1" t="s">
        <v>3</v>
      </c>
    </row>
    <row r="6" spans="1:6" x14ac:dyDescent="0.3">
      <c r="A6" s="4" t="s">
        <v>4</v>
      </c>
      <c r="B6" s="4" t="s">
        <v>5</v>
      </c>
      <c r="C6" s="4" t="s">
        <v>6</v>
      </c>
      <c r="D6" s="4" t="s">
        <v>7</v>
      </c>
      <c r="E6" s="4" t="s">
        <v>27</v>
      </c>
      <c r="F6" s="4" t="s">
        <v>28</v>
      </c>
    </row>
    <row r="7" spans="1:6" x14ac:dyDescent="0.3">
      <c r="A7" s="2" t="s">
        <v>8</v>
      </c>
      <c r="B7" s="10">
        <v>681</v>
      </c>
      <c r="C7" s="10">
        <v>5615</v>
      </c>
      <c r="D7" s="10">
        <v>35</v>
      </c>
      <c r="E7" s="10">
        <f>SUM(B7:D7)</f>
        <v>6331</v>
      </c>
      <c r="F7" s="8">
        <f>B7/E7</f>
        <v>0.10756594534828622</v>
      </c>
    </row>
    <row r="8" spans="1:6" x14ac:dyDescent="0.3">
      <c r="A8" s="2" t="s">
        <v>9</v>
      </c>
      <c r="B8" s="10">
        <v>880</v>
      </c>
      <c r="C8" s="10">
        <v>5919</v>
      </c>
      <c r="D8" s="10">
        <v>13</v>
      </c>
      <c r="E8" s="10">
        <f t="shared" ref="E8:E25" si="0">SUM(B8:D8)</f>
        <v>6812</v>
      </c>
      <c r="F8" s="8">
        <f t="shared" ref="F8:F25" si="1">B8/E8</f>
        <v>0.12918379330593072</v>
      </c>
    </row>
    <row r="9" spans="1:6" x14ac:dyDescent="0.3">
      <c r="A9" s="2" t="s">
        <v>10</v>
      </c>
      <c r="B9" s="10">
        <v>870</v>
      </c>
      <c r="C9" s="10">
        <v>7123</v>
      </c>
      <c r="D9" s="10">
        <v>103</v>
      </c>
      <c r="E9" s="10">
        <f t="shared" si="0"/>
        <v>8096</v>
      </c>
      <c r="F9" s="8">
        <f t="shared" si="1"/>
        <v>0.1074604743083004</v>
      </c>
    </row>
    <row r="10" spans="1:6" x14ac:dyDescent="0.3">
      <c r="A10" s="2" t="s">
        <v>11</v>
      </c>
      <c r="B10" s="10">
        <v>667</v>
      </c>
      <c r="C10" s="10">
        <v>7922</v>
      </c>
      <c r="D10" s="10">
        <v>38</v>
      </c>
      <c r="E10" s="10">
        <f t="shared" si="0"/>
        <v>8627</v>
      </c>
      <c r="F10" s="8">
        <f t="shared" si="1"/>
        <v>7.7315405123449629E-2</v>
      </c>
    </row>
    <row r="11" spans="1:6" x14ac:dyDescent="0.3">
      <c r="A11" s="2" t="s">
        <v>12</v>
      </c>
      <c r="B11" s="10">
        <v>1801</v>
      </c>
      <c r="C11" s="10">
        <v>7856</v>
      </c>
      <c r="D11" s="10">
        <v>76</v>
      </c>
      <c r="E11" s="10">
        <f t="shared" si="0"/>
        <v>9733</v>
      </c>
      <c r="F11" s="8">
        <f t="shared" si="1"/>
        <v>0.1850405835816295</v>
      </c>
    </row>
    <row r="12" spans="1:6" x14ac:dyDescent="0.3">
      <c r="A12" s="2" t="s">
        <v>13</v>
      </c>
      <c r="B12" s="10">
        <v>2397</v>
      </c>
      <c r="C12" s="10">
        <v>8135</v>
      </c>
      <c r="D12" s="10">
        <v>75</v>
      </c>
      <c r="E12" s="10">
        <f t="shared" si="0"/>
        <v>10607</v>
      </c>
      <c r="F12" s="8">
        <f t="shared" si="1"/>
        <v>0.22598284151975112</v>
      </c>
    </row>
    <row r="13" spans="1:6" x14ac:dyDescent="0.3">
      <c r="A13" s="2" t="s">
        <v>14</v>
      </c>
      <c r="B13" s="10">
        <v>2228</v>
      </c>
      <c r="C13" s="10">
        <v>8499</v>
      </c>
      <c r="D13" s="10">
        <v>18</v>
      </c>
      <c r="E13" s="10">
        <f t="shared" si="0"/>
        <v>10745</v>
      </c>
      <c r="F13" s="8">
        <f t="shared" si="1"/>
        <v>0.20735225686365752</v>
      </c>
    </row>
    <row r="14" spans="1:6" x14ac:dyDescent="0.3">
      <c r="A14" s="2" t="s">
        <v>15</v>
      </c>
      <c r="B14" s="10">
        <v>1471</v>
      </c>
      <c r="C14" s="10">
        <v>10998</v>
      </c>
      <c r="D14" s="10">
        <v>58</v>
      </c>
      <c r="E14" s="10">
        <f t="shared" si="0"/>
        <v>12527</v>
      </c>
      <c r="F14" s="8">
        <f t="shared" si="1"/>
        <v>0.11742635906442085</v>
      </c>
    </row>
    <row r="15" spans="1:6" x14ac:dyDescent="0.3">
      <c r="A15" s="2" t="s">
        <v>16</v>
      </c>
      <c r="B15" s="10">
        <v>1792</v>
      </c>
      <c r="C15" s="10">
        <v>11363</v>
      </c>
      <c r="D15" s="10">
        <v>41</v>
      </c>
      <c r="E15" s="10">
        <f t="shared" si="0"/>
        <v>13196</v>
      </c>
      <c r="F15" s="8">
        <f t="shared" si="1"/>
        <v>0.13579872688693542</v>
      </c>
    </row>
    <row r="16" spans="1:6" x14ac:dyDescent="0.3">
      <c r="A16" s="2" t="s">
        <v>17</v>
      </c>
      <c r="B16" s="10">
        <v>2268</v>
      </c>
      <c r="C16" s="10">
        <v>11698</v>
      </c>
      <c r="D16" s="10">
        <v>31</v>
      </c>
      <c r="E16" s="10">
        <f t="shared" si="0"/>
        <v>13997</v>
      </c>
      <c r="F16" s="8">
        <f t="shared" si="1"/>
        <v>0.16203472172608416</v>
      </c>
    </row>
    <row r="17" spans="1:6" x14ac:dyDescent="0.3">
      <c r="A17" s="2" t="s">
        <v>18</v>
      </c>
      <c r="B17" s="10">
        <v>1721</v>
      </c>
      <c r="C17" s="10">
        <v>13021</v>
      </c>
      <c r="D17" s="10">
        <v>41</v>
      </c>
      <c r="E17" s="10">
        <f t="shared" si="0"/>
        <v>14783</v>
      </c>
      <c r="F17" s="8">
        <f t="shared" si="1"/>
        <v>0.11641750659541365</v>
      </c>
    </row>
    <row r="18" spans="1:6" x14ac:dyDescent="0.3">
      <c r="A18" s="2" t="s">
        <v>19</v>
      </c>
      <c r="B18" s="10">
        <v>2005</v>
      </c>
      <c r="C18" s="10">
        <v>13354</v>
      </c>
      <c r="D18" s="10">
        <v>72</v>
      </c>
      <c r="E18" s="10">
        <f t="shared" si="0"/>
        <v>15431</v>
      </c>
      <c r="F18" s="8">
        <f t="shared" si="1"/>
        <v>0.12993325124748883</v>
      </c>
    </row>
    <row r="19" spans="1:6" x14ac:dyDescent="0.3">
      <c r="A19" s="2" t="s">
        <v>20</v>
      </c>
      <c r="B19" s="10">
        <v>1718</v>
      </c>
      <c r="C19" s="10">
        <v>13812</v>
      </c>
      <c r="D19" s="10">
        <v>35</v>
      </c>
      <c r="E19" s="10">
        <f t="shared" si="0"/>
        <v>15565</v>
      </c>
      <c r="F19" s="8">
        <f t="shared" si="1"/>
        <v>0.11037584323803405</v>
      </c>
    </row>
    <row r="20" spans="1:6" x14ac:dyDescent="0.3">
      <c r="A20" s="2" t="s">
        <v>21</v>
      </c>
      <c r="B20" s="10">
        <v>2586</v>
      </c>
      <c r="C20" s="10">
        <v>14270</v>
      </c>
      <c r="D20" s="10">
        <v>59</v>
      </c>
      <c r="E20" s="10">
        <f t="shared" si="0"/>
        <v>16915</v>
      </c>
      <c r="F20" s="8">
        <f t="shared" si="1"/>
        <v>0.1528820573455513</v>
      </c>
    </row>
    <row r="21" spans="1:6" x14ac:dyDescent="0.3">
      <c r="A21" s="2" t="s">
        <v>22</v>
      </c>
      <c r="B21" s="10">
        <v>2162</v>
      </c>
      <c r="C21" s="10">
        <v>15146</v>
      </c>
      <c r="D21" s="10">
        <v>59</v>
      </c>
      <c r="E21" s="10">
        <f t="shared" si="0"/>
        <v>17367</v>
      </c>
      <c r="F21" s="8">
        <f t="shared" si="1"/>
        <v>0.12448897334024299</v>
      </c>
    </row>
    <row r="22" spans="1:6" x14ac:dyDescent="0.3">
      <c r="A22" s="2" t="s">
        <v>23</v>
      </c>
      <c r="B22" s="10">
        <v>2958</v>
      </c>
      <c r="C22" s="10">
        <v>14340</v>
      </c>
      <c r="D22" s="10">
        <v>73</v>
      </c>
      <c r="E22" s="10">
        <f t="shared" si="0"/>
        <v>17371</v>
      </c>
      <c r="F22" s="8">
        <f t="shared" si="1"/>
        <v>0.17028380634390652</v>
      </c>
    </row>
    <row r="23" spans="1:6" x14ac:dyDescent="0.3">
      <c r="A23" s="2" t="s">
        <v>24</v>
      </c>
      <c r="B23" s="10">
        <v>4171</v>
      </c>
      <c r="C23" s="10">
        <v>15084</v>
      </c>
      <c r="D23" s="10">
        <v>53</v>
      </c>
      <c r="E23" s="10">
        <f t="shared" si="0"/>
        <v>19308</v>
      </c>
      <c r="F23" s="8">
        <f t="shared" si="1"/>
        <v>0.21602444582556454</v>
      </c>
    </row>
    <row r="24" spans="1:6" x14ac:dyDescent="0.3">
      <c r="A24" s="2" t="s">
        <v>25</v>
      </c>
      <c r="B24" s="10">
        <v>2848</v>
      </c>
      <c r="C24" s="10">
        <v>17045</v>
      </c>
      <c r="D24" s="10">
        <v>126</v>
      </c>
      <c r="E24" s="10">
        <f t="shared" si="0"/>
        <v>20019</v>
      </c>
      <c r="F24" s="8">
        <f t="shared" si="1"/>
        <v>0.14226484839402567</v>
      </c>
    </row>
    <row r="25" spans="1:6" x14ac:dyDescent="0.3">
      <c r="A25" s="5" t="s">
        <v>26</v>
      </c>
      <c r="B25" s="11">
        <v>2171</v>
      </c>
      <c r="C25" s="11">
        <v>19573</v>
      </c>
      <c r="D25" s="11">
        <v>103</v>
      </c>
      <c r="E25" s="11">
        <f t="shared" si="0"/>
        <v>21847</v>
      </c>
      <c r="F25" s="9">
        <f t="shared" si="1"/>
        <v>9.9372911612578385E-2</v>
      </c>
    </row>
    <row r="26" spans="1:6" x14ac:dyDescent="0.3">
      <c r="F26" s="17" t="s">
        <v>54</v>
      </c>
    </row>
  </sheetData>
  <pageMargins left="0.7" right="0.7" top="0.75" bottom="0.75" header="0.3" footer="0.3"/>
  <pageSetup paperSiz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/>
  </sheetViews>
  <sheetFormatPr defaultRowHeight="16.5" x14ac:dyDescent="0.3"/>
  <cols>
    <col min="1" max="1" width="50.5703125" style="2" bestFit="1" customWidth="1"/>
    <col min="2" max="2" width="24.85546875" style="2" customWidth="1"/>
    <col min="3" max="3" width="15.5703125" style="2" bestFit="1" customWidth="1"/>
    <col min="4" max="4" width="10" style="2" bestFit="1" customWidth="1"/>
    <col min="5" max="5" width="6.42578125" style="2" bestFit="1" customWidth="1"/>
    <col min="6" max="6" width="10.42578125" style="2" bestFit="1" customWidth="1"/>
    <col min="7" max="16384" width="9.140625" style="2"/>
  </cols>
  <sheetData>
    <row r="1" spans="1:6" x14ac:dyDescent="0.3">
      <c r="A1" s="1" t="s">
        <v>0</v>
      </c>
    </row>
    <row r="2" spans="1:6" x14ac:dyDescent="0.3">
      <c r="A2" s="3" t="s">
        <v>1</v>
      </c>
    </row>
    <row r="4" spans="1:6" x14ac:dyDescent="0.3">
      <c r="A4" s="1" t="s">
        <v>30</v>
      </c>
      <c r="B4" s="1" t="s">
        <v>31</v>
      </c>
    </row>
    <row r="6" spans="1:6" x14ac:dyDescent="0.3">
      <c r="A6" s="4" t="s">
        <v>35</v>
      </c>
      <c r="B6" s="4" t="s">
        <v>33</v>
      </c>
      <c r="C6" s="10"/>
      <c r="D6" s="10"/>
      <c r="E6" s="10"/>
      <c r="F6" s="10"/>
    </row>
    <row r="7" spans="1:6" x14ac:dyDescent="0.3">
      <c r="A7" s="2" t="s">
        <v>32</v>
      </c>
      <c r="B7" s="10">
        <v>14285</v>
      </c>
      <c r="C7" s="10"/>
      <c r="D7" s="10"/>
      <c r="E7" s="10"/>
      <c r="F7" s="8"/>
    </row>
    <row r="8" spans="1:6" x14ac:dyDescent="0.3">
      <c r="A8" s="5" t="s">
        <v>34</v>
      </c>
      <c r="B8" s="11">
        <v>12831</v>
      </c>
      <c r="C8" s="10"/>
      <c r="D8" s="10"/>
      <c r="E8" s="10"/>
      <c r="F8" s="8"/>
    </row>
    <row r="9" spans="1:6" x14ac:dyDescent="0.3">
      <c r="A9" s="15"/>
      <c r="B9" s="17" t="s">
        <v>45</v>
      </c>
      <c r="C9" s="10"/>
      <c r="D9" s="10"/>
      <c r="E9" s="10"/>
      <c r="F9" s="8"/>
    </row>
    <row r="10" spans="1:6" x14ac:dyDescent="0.3">
      <c r="B10" s="10"/>
      <c r="C10" s="10"/>
      <c r="D10" s="10"/>
      <c r="E10" s="10"/>
      <c r="F10" s="8"/>
    </row>
    <row r="11" spans="1:6" x14ac:dyDescent="0.3">
      <c r="A11" s="4" t="s">
        <v>36</v>
      </c>
      <c r="B11" s="12" t="s">
        <v>40</v>
      </c>
      <c r="C11" s="10"/>
      <c r="D11" s="10"/>
      <c r="E11" s="10"/>
      <c r="F11" s="8"/>
    </row>
    <row r="12" spans="1:6" x14ac:dyDescent="0.3">
      <c r="A12" s="2" t="s">
        <v>37</v>
      </c>
      <c r="B12" s="13">
        <v>0.23499999999999999</v>
      </c>
      <c r="C12" s="10"/>
      <c r="D12" s="10"/>
      <c r="E12" s="10"/>
      <c r="F12" s="8"/>
    </row>
    <row r="13" spans="1:6" x14ac:dyDescent="0.3">
      <c r="A13" s="2" t="s">
        <v>38</v>
      </c>
      <c r="B13" s="13">
        <v>0.22</v>
      </c>
      <c r="C13" s="10"/>
      <c r="D13" s="10"/>
      <c r="E13" s="10"/>
      <c r="F13" s="8"/>
    </row>
    <row r="14" spans="1:6" x14ac:dyDescent="0.3">
      <c r="A14" s="2" t="s">
        <v>39</v>
      </c>
      <c r="B14" s="13">
        <v>0.06</v>
      </c>
      <c r="C14" s="10"/>
      <c r="D14" s="10"/>
      <c r="E14" s="10"/>
      <c r="F14" s="8"/>
    </row>
    <row r="15" spans="1:6" x14ac:dyDescent="0.3">
      <c r="A15" s="2" t="s">
        <v>41</v>
      </c>
      <c r="B15" s="13">
        <v>0.08</v>
      </c>
      <c r="C15" s="10"/>
      <c r="D15" s="10"/>
      <c r="E15" s="10"/>
      <c r="F15" s="8"/>
    </row>
    <row r="16" spans="1:6" x14ac:dyDescent="0.3">
      <c r="A16" s="2" t="s">
        <v>42</v>
      </c>
      <c r="B16" s="13">
        <v>0.15</v>
      </c>
      <c r="C16" s="10"/>
      <c r="D16" s="10"/>
      <c r="E16" s="10"/>
      <c r="F16" s="8"/>
    </row>
    <row r="17" spans="1:6" x14ac:dyDescent="0.3">
      <c r="A17" s="5" t="s">
        <v>43</v>
      </c>
      <c r="B17" s="14">
        <v>0.2</v>
      </c>
      <c r="C17" s="10"/>
      <c r="D17" s="10"/>
      <c r="E17" s="10"/>
      <c r="F17" s="8"/>
    </row>
    <row r="18" spans="1:6" x14ac:dyDescent="0.3">
      <c r="A18" s="2" t="s">
        <v>44</v>
      </c>
      <c r="B18" s="17" t="s">
        <v>46</v>
      </c>
      <c r="C18" s="10"/>
      <c r="D18" s="10"/>
      <c r="E18" s="10"/>
      <c r="F18" s="8"/>
    </row>
    <row r="19" spans="1:6" x14ac:dyDescent="0.3">
      <c r="A19" s="15"/>
      <c r="B19" s="10"/>
      <c r="C19" s="10"/>
      <c r="D19" s="10"/>
      <c r="E19" s="10"/>
      <c r="F19" s="8"/>
    </row>
    <row r="20" spans="1:6" x14ac:dyDescent="0.3">
      <c r="A20" s="4" t="s">
        <v>47</v>
      </c>
      <c r="B20" s="4" t="s">
        <v>33</v>
      </c>
      <c r="C20" s="10"/>
      <c r="D20" s="10"/>
      <c r="E20" s="10"/>
      <c r="F20" s="8"/>
    </row>
    <row r="21" spans="1:6" x14ac:dyDescent="0.3">
      <c r="A21" s="2" t="s">
        <v>48</v>
      </c>
      <c r="B21" s="10">
        <f>B13*B8/2</f>
        <v>1411.41</v>
      </c>
      <c r="C21" s="10"/>
      <c r="D21" s="10"/>
      <c r="E21" s="10"/>
      <c r="F21" s="8"/>
    </row>
    <row r="22" spans="1:6" x14ac:dyDescent="0.3">
      <c r="A22" s="2" t="s">
        <v>49</v>
      </c>
      <c r="B22" s="10">
        <f>B7*B12/2</f>
        <v>1678.4875</v>
      </c>
      <c r="C22" s="10"/>
      <c r="D22" s="10"/>
      <c r="E22" s="10"/>
      <c r="F22" s="8"/>
    </row>
    <row r="23" spans="1:6" x14ac:dyDescent="0.3">
      <c r="A23" s="3" t="s">
        <v>51</v>
      </c>
      <c r="B23" s="18">
        <f>B25-B21-B22</f>
        <v>3330.1025</v>
      </c>
      <c r="C23" s="10"/>
      <c r="D23" s="10"/>
      <c r="E23" s="10"/>
      <c r="F23" s="8"/>
    </row>
    <row r="24" spans="1:6" x14ac:dyDescent="0.3">
      <c r="A24" s="3" t="s">
        <v>52</v>
      </c>
      <c r="B24" s="18">
        <f>B25*0.55</f>
        <v>3531.0000000000005</v>
      </c>
      <c r="C24" s="10"/>
      <c r="D24" s="10"/>
      <c r="E24" s="10"/>
      <c r="F24" s="8"/>
    </row>
    <row r="25" spans="1:6" x14ac:dyDescent="0.3">
      <c r="A25" s="4" t="s">
        <v>50</v>
      </c>
      <c r="B25" s="12">
        <v>6420</v>
      </c>
      <c r="C25" s="10"/>
      <c r="D25" s="10"/>
      <c r="E25" s="10"/>
      <c r="F25" s="8"/>
    </row>
    <row r="26" spans="1:6" x14ac:dyDescent="0.3">
      <c r="B26" s="17" t="s">
        <v>53</v>
      </c>
      <c r="C26" s="10"/>
      <c r="D26" s="10"/>
      <c r="E26" s="10"/>
      <c r="F26" s="8"/>
    </row>
  </sheetData>
  <pageMargins left="0.7" right="0.7" top="0.75" bottom="0.75" header="0.3" footer="0.3"/>
  <pageSetup paperSize="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defaultRowHeight="16.5" x14ac:dyDescent="0.3"/>
  <cols>
    <col min="1" max="1" width="42.5703125" style="2" bestFit="1" customWidth="1"/>
    <col min="2" max="2" width="53.5703125" style="2" bestFit="1" customWidth="1"/>
    <col min="3" max="3" width="30.42578125" style="2" bestFit="1" customWidth="1"/>
    <col min="4" max="4" width="28.28515625" style="2" bestFit="1" customWidth="1"/>
    <col min="5" max="5" width="6.42578125" style="2" bestFit="1" customWidth="1"/>
    <col min="6" max="6" width="10.42578125" style="2" bestFit="1" customWidth="1"/>
    <col min="7" max="16384" width="9.140625" style="2"/>
  </cols>
  <sheetData>
    <row r="1" spans="1:2" x14ac:dyDescent="0.3">
      <c r="A1" s="1" t="s">
        <v>0</v>
      </c>
    </row>
    <row r="2" spans="1:2" x14ac:dyDescent="0.3">
      <c r="A2" s="3" t="s">
        <v>1</v>
      </c>
    </row>
    <row r="4" spans="1:2" x14ac:dyDescent="0.3">
      <c r="A4" s="1" t="s">
        <v>29</v>
      </c>
      <c r="B4" s="1" t="s">
        <v>55</v>
      </c>
    </row>
    <row r="5" spans="1:2" x14ac:dyDescent="0.3">
      <c r="A5" s="1" t="s">
        <v>56</v>
      </c>
      <c r="B5" s="1" t="s">
        <v>57</v>
      </c>
    </row>
    <row r="7" spans="1:2" x14ac:dyDescent="0.3">
      <c r="A7" s="4" t="s">
        <v>59</v>
      </c>
      <c r="B7" s="4" t="s">
        <v>58</v>
      </c>
    </row>
    <row r="8" spans="1:2" x14ac:dyDescent="0.3">
      <c r="A8" s="10">
        <v>0</v>
      </c>
      <c r="B8" s="19">
        <v>1.3685813477682227</v>
      </c>
    </row>
    <row r="9" spans="1:2" x14ac:dyDescent="0.3">
      <c r="A9" s="10">
        <v>2000000</v>
      </c>
      <c r="B9" s="19">
        <v>1.3288544817154984</v>
      </c>
    </row>
    <row r="10" spans="1:2" x14ac:dyDescent="0.3">
      <c r="A10" s="10">
        <v>4000000</v>
      </c>
      <c r="B10" s="19">
        <v>1.2914563722513746</v>
      </c>
    </row>
    <row r="11" spans="1:2" x14ac:dyDescent="0.3">
      <c r="A11" s="10">
        <v>6000000</v>
      </c>
      <c r="B11" s="19">
        <v>1.2561880853252176</v>
      </c>
    </row>
    <row r="12" spans="1:2" x14ac:dyDescent="0.3">
      <c r="A12" s="10">
        <v>8000000</v>
      </c>
      <c r="B12" s="19">
        <v>1.2228727181370089</v>
      </c>
    </row>
    <row r="13" spans="1:2" x14ac:dyDescent="0.3">
      <c r="A13" s="10">
        <v>10000000</v>
      </c>
      <c r="B13" s="19">
        <v>1.191352431447682</v>
      </c>
    </row>
    <row r="14" spans="1:2" x14ac:dyDescent="0.3">
      <c r="A14" s="10">
        <v>12000000</v>
      </c>
      <c r="B14" s="19">
        <v>1.1614859490150762</v>
      </c>
    </row>
    <row r="15" spans="1:2" x14ac:dyDescent="0.3">
      <c r="A15" s="10">
        <v>14000000</v>
      </c>
      <c r="B15" s="19">
        <v>1.1331464405664753</v>
      </c>
    </row>
    <row r="16" spans="1:2" x14ac:dyDescent="0.3">
      <c r="A16" s="10">
        <v>16000000</v>
      </c>
      <c r="B16" s="19">
        <v>1.1062197213871232</v>
      </c>
    </row>
    <row r="17" spans="1:4" x14ac:dyDescent="0.3">
      <c r="A17" s="10">
        <v>18000000</v>
      </c>
      <c r="B17" s="19">
        <v>1.0806027146241377</v>
      </c>
    </row>
    <row r="18" spans="1:4" x14ac:dyDescent="0.3">
      <c r="A18" s="10">
        <v>20000000</v>
      </c>
      <c r="B18" s="19">
        <v>1.0562021326431386</v>
      </c>
    </row>
    <row r="19" spans="1:4" x14ac:dyDescent="0.3">
      <c r="A19" s="10">
        <v>22000000</v>
      </c>
      <c r="B19" s="19">
        <v>1.0329333418758675</v>
      </c>
    </row>
    <row r="20" spans="1:4" x14ac:dyDescent="0.3">
      <c r="A20" s="16">
        <v>24000000</v>
      </c>
      <c r="B20" s="20">
        <v>1.0107193820454721</v>
      </c>
    </row>
    <row r="21" spans="1:4" x14ac:dyDescent="0.3">
      <c r="A21" s="11">
        <v>26000000</v>
      </c>
      <c r="B21" s="21">
        <v>0.9894901158182291</v>
      </c>
    </row>
    <row r="22" spans="1:4" x14ac:dyDescent="0.3">
      <c r="B22" s="17" t="s">
        <v>60</v>
      </c>
    </row>
    <row r="24" spans="1:4" x14ac:dyDescent="0.3">
      <c r="A24" s="4" t="s">
        <v>63</v>
      </c>
      <c r="B24" s="4" t="s">
        <v>61</v>
      </c>
      <c r="C24" s="4" t="s">
        <v>62</v>
      </c>
      <c r="D24" s="4" t="s">
        <v>58</v>
      </c>
    </row>
    <row r="25" spans="1:4" x14ac:dyDescent="0.3">
      <c r="A25" s="6">
        <v>0</v>
      </c>
      <c r="B25" s="10">
        <v>0</v>
      </c>
      <c r="C25" s="10">
        <v>0</v>
      </c>
      <c r="D25" s="19">
        <v>1.3685813477682227</v>
      </c>
    </row>
    <row r="26" spans="1:4" x14ac:dyDescent="0.3">
      <c r="A26" s="6">
        <v>7.434944237918216E-2</v>
      </c>
      <c r="B26" s="10">
        <v>500</v>
      </c>
      <c r="C26" s="10">
        <v>100</v>
      </c>
      <c r="D26" s="19">
        <v>1.3357156198591946</v>
      </c>
    </row>
    <row r="27" spans="1:4" x14ac:dyDescent="0.3">
      <c r="A27" s="6">
        <v>0.13630731102850063</v>
      </c>
      <c r="B27" s="10">
        <v>1000</v>
      </c>
      <c r="C27" s="10">
        <v>100</v>
      </c>
      <c r="D27" s="19">
        <v>1.2953286919548783</v>
      </c>
    </row>
    <row r="28" spans="1:4" x14ac:dyDescent="0.3">
      <c r="A28" s="6">
        <v>0.21065675340768278</v>
      </c>
      <c r="B28" s="10">
        <v>1500</v>
      </c>
      <c r="C28" s="10">
        <v>200</v>
      </c>
      <c r="D28" s="19">
        <v>1.2361917573641812</v>
      </c>
    </row>
    <row r="29" spans="1:4" x14ac:dyDescent="0.3">
      <c r="A29" s="6">
        <v>0.27261462205700127</v>
      </c>
      <c r="B29" s="10">
        <v>2000</v>
      </c>
      <c r="C29" s="10">
        <v>200</v>
      </c>
      <c r="D29" s="19">
        <v>1.1799715417271079</v>
      </c>
    </row>
    <row r="30" spans="1:4" x14ac:dyDescent="0.3">
      <c r="A30" s="6">
        <v>0.34696406443618338</v>
      </c>
      <c r="B30" s="10">
        <v>2500</v>
      </c>
      <c r="C30" s="10">
        <v>300</v>
      </c>
      <c r="D30" s="19">
        <v>1.105020746566197</v>
      </c>
    </row>
    <row r="31" spans="1:4" x14ac:dyDescent="0.3">
      <c r="A31" s="6">
        <v>0.40892193308550184</v>
      </c>
      <c r="B31" s="10">
        <v>3000</v>
      </c>
      <c r="C31" s="10">
        <v>300</v>
      </c>
      <c r="D31" s="19">
        <v>1.0333080438916777</v>
      </c>
    </row>
    <row r="32" spans="1:4" x14ac:dyDescent="0.3">
      <c r="A32" s="6">
        <v>0.48327137546468402</v>
      </c>
      <c r="B32" s="10">
        <v>3500</v>
      </c>
      <c r="C32" s="10">
        <v>400</v>
      </c>
      <c r="D32" s="19">
        <v>0.93735907849582678</v>
      </c>
    </row>
    <row r="33" spans="1:4" x14ac:dyDescent="0.3">
      <c r="A33" s="7">
        <v>0.55762081784386619</v>
      </c>
      <c r="B33" s="11">
        <v>4000</v>
      </c>
      <c r="C33" s="11">
        <v>500</v>
      </c>
      <c r="D33" s="21">
        <v>0.82547480676069074</v>
      </c>
    </row>
    <row r="34" spans="1:4" x14ac:dyDescent="0.3">
      <c r="D34" s="17" t="s">
        <v>60</v>
      </c>
    </row>
  </sheetData>
  <pageMargins left="0.7" right="0.7" top="0.75" bottom="0.75" header="0.3" footer="0.3"/>
  <pageSetup paperSize="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graf1</vt:lpstr>
      <vt:lpstr>obr3</vt:lpstr>
      <vt:lpstr>graf3_4</vt:lpstr>
    </vt:vector>
  </TitlesOfParts>
  <Company>Ministerstvo financií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Luptak Matus</dc:creator>
  <cp:lastModifiedBy>Luptak Matus</cp:lastModifiedBy>
  <dcterms:created xsi:type="dcterms:W3CDTF">2017-06-20T12:42:13Z</dcterms:created>
  <dcterms:modified xsi:type="dcterms:W3CDTF">2017-06-20T13:03:55Z</dcterms:modified>
</cp:coreProperties>
</file>