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UHP\00_HODNOTA_ZA_PENIAZE\01x_INVESTICIE\02_NDS\09_R2_JUH\02_STANOVISKA\09_Soroska\Interne\"/>
    </mc:Choice>
  </mc:AlternateContent>
  <bookViews>
    <workbookView xWindow="0" yWindow="0" windowWidth="28800" windowHeight="14235"/>
  </bookViews>
  <sheets>
    <sheet name="summary" sheetId="1" r:id="rId1"/>
    <sheet name="intensiti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N2" i="1"/>
  <c r="O2" i="1"/>
  <c r="L2" i="1"/>
  <c r="U127" i="2" l="1"/>
  <c r="V127" i="2"/>
  <c r="U4" i="2"/>
  <c r="V4" i="2"/>
  <c r="U5" i="2"/>
  <c r="V5" i="2"/>
  <c r="U6" i="2"/>
  <c r="V6" i="2"/>
  <c r="U7" i="2"/>
  <c r="V7" i="2"/>
  <c r="U8" i="2"/>
  <c r="V8" i="2"/>
  <c r="U9" i="2"/>
  <c r="V9" i="2"/>
  <c r="U10" i="2"/>
  <c r="V10" i="2"/>
  <c r="U11" i="2"/>
  <c r="V11" i="2"/>
  <c r="U12" i="2"/>
  <c r="V12" i="2"/>
  <c r="U13" i="2"/>
  <c r="V13" i="2"/>
  <c r="U14" i="2"/>
  <c r="V14" i="2"/>
  <c r="U15" i="2"/>
  <c r="V15" i="2"/>
  <c r="U16" i="2"/>
  <c r="V16" i="2"/>
  <c r="U17" i="2"/>
  <c r="V17" i="2"/>
  <c r="U18" i="2"/>
  <c r="V18" i="2"/>
  <c r="U19" i="2"/>
  <c r="V19" i="2"/>
  <c r="U20" i="2"/>
  <c r="V20" i="2"/>
  <c r="U21" i="2"/>
  <c r="V21" i="2"/>
  <c r="U22" i="2"/>
  <c r="V22" i="2"/>
  <c r="U23" i="2"/>
  <c r="V23" i="2"/>
  <c r="U24" i="2"/>
  <c r="V24" i="2"/>
  <c r="U25" i="2"/>
  <c r="V25" i="2"/>
  <c r="U26" i="2"/>
  <c r="V26" i="2"/>
  <c r="U27" i="2"/>
  <c r="V27" i="2"/>
  <c r="U28" i="2"/>
  <c r="V28" i="2"/>
  <c r="U29" i="2"/>
  <c r="V29" i="2"/>
  <c r="U30" i="2"/>
  <c r="V30" i="2"/>
  <c r="U31" i="2"/>
  <c r="V31" i="2"/>
  <c r="U32" i="2"/>
  <c r="V32" i="2"/>
  <c r="U33" i="2"/>
  <c r="V33" i="2"/>
  <c r="U34" i="2"/>
  <c r="V34" i="2"/>
  <c r="U35" i="2"/>
  <c r="V35" i="2"/>
  <c r="U36" i="2"/>
  <c r="V36" i="2"/>
  <c r="U37" i="2"/>
  <c r="V37" i="2"/>
  <c r="U38" i="2"/>
  <c r="V38" i="2"/>
  <c r="U39" i="2"/>
  <c r="V39" i="2"/>
  <c r="U40" i="2"/>
  <c r="V40" i="2"/>
  <c r="U41" i="2"/>
  <c r="V41" i="2"/>
  <c r="U42" i="2"/>
  <c r="V42" i="2"/>
  <c r="U43" i="2"/>
  <c r="V43" i="2"/>
  <c r="U44" i="2"/>
  <c r="V44" i="2"/>
  <c r="U45" i="2"/>
  <c r="V45" i="2"/>
  <c r="U46" i="2"/>
  <c r="V46" i="2"/>
  <c r="U47" i="2"/>
  <c r="V47" i="2"/>
  <c r="U48" i="2"/>
  <c r="V48" i="2"/>
  <c r="U49" i="2"/>
  <c r="V49" i="2"/>
  <c r="U50" i="2"/>
  <c r="V50" i="2"/>
  <c r="U51" i="2"/>
  <c r="V51" i="2"/>
  <c r="U52" i="2"/>
  <c r="V52" i="2"/>
  <c r="U53" i="2"/>
  <c r="V53" i="2"/>
  <c r="U54" i="2"/>
  <c r="V54" i="2"/>
  <c r="U55" i="2"/>
  <c r="V55" i="2"/>
  <c r="U56" i="2"/>
  <c r="V56" i="2"/>
  <c r="U57" i="2"/>
  <c r="V57" i="2"/>
  <c r="U58" i="2"/>
  <c r="V58" i="2"/>
  <c r="U59" i="2"/>
  <c r="V59" i="2"/>
  <c r="U60" i="2"/>
  <c r="V60" i="2"/>
  <c r="U61" i="2"/>
  <c r="V61" i="2"/>
  <c r="U62" i="2"/>
  <c r="V62" i="2"/>
  <c r="U63" i="2"/>
  <c r="V63" i="2"/>
  <c r="U64" i="2"/>
  <c r="V64" i="2"/>
  <c r="U65" i="2"/>
  <c r="V65" i="2"/>
  <c r="U66" i="2"/>
  <c r="V66" i="2"/>
  <c r="U67" i="2"/>
  <c r="V67" i="2"/>
  <c r="U68" i="2"/>
  <c r="V68" i="2"/>
  <c r="U69" i="2"/>
  <c r="V69" i="2"/>
  <c r="U70" i="2"/>
  <c r="V70" i="2"/>
  <c r="U71" i="2"/>
  <c r="V71" i="2"/>
  <c r="U72" i="2"/>
  <c r="V72" i="2"/>
  <c r="U73" i="2"/>
  <c r="V73" i="2"/>
  <c r="U74" i="2"/>
  <c r="V74" i="2"/>
  <c r="U75" i="2"/>
  <c r="V75" i="2"/>
  <c r="U76" i="2"/>
  <c r="V76" i="2"/>
  <c r="U77" i="2"/>
  <c r="V77" i="2"/>
  <c r="U78" i="2"/>
  <c r="V78" i="2"/>
  <c r="U79" i="2"/>
  <c r="V79" i="2"/>
  <c r="U80" i="2"/>
  <c r="V80" i="2"/>
  <c r="U81" i="2"/>
  <c r="V81" i="2"/>
  <c r="U82" i="2"/>
  <c r="V82" i="2"/>
  <c r="U83" i="2"/>
  <c r="V83" i="2"/>
  <c r="U84" i="2"/>
  <c r="V84" i="2"/>
  <c r="U85" i="2"/>
  <c r="V85" i="2"/>
  <c r="U86" i="2"/>
  <c r="V86" i="2"/>
  <c r="U87" i="2"/>
  <c r="V87" i="2"/>
  <c r="U88" i="2"/>
  <c r="V88" i="2"/>
  <c r="U89" i="2"/>
  <c r="V89" i="2"/>
  <c r="U90" i="2"/>
  <c r="V90" i="2"/>
  <c r="U91" i="2"/>
  <c r="V91" i="2"/>
  <c r="U92" i="2"/>
  <c r="V92" i="2"/>
  <c r="U93" i="2"/>
  <c r="V93" i="2"/>
  <c r="U94" i="2"/>
  <c r="V94" i="2"/>
  <c r="U95" i="2"/>
  <c r="V95" i="2"/>
  <c r="U96" i="2"/>
  <c r="V96" i="2"/>
  <c r="U97" i="2"/>
  <c r="V97" i="2"/>
  <c r="U98" i="2"/>
  <c r="V98" i="2"/>
  <c r="U99" i="2"/>
  <c r="V99" i="2"/>
  <c r="U100" i="2"/>
  <c r="V100" i="2"/>
  <c r="U101" i="2"/>
  <c r="V101" i="2"/>
  <c r="U102" i="2"/>
  <c r="V102" i="2"/>
  <c r="U103" i="2"/>
  <c r="V103" i="2"/>
  <c r="U104" i="2"/>
  <c r="V104" i="2"/>
  <c r="U105" i="2"/>
  <c r="V105" i="2"/>
  <c r="U106" i="2"/>
  <c r="V106" i="2"/>
  <c r="U107" i="2"/>
  <c r="V107" i="2"/>
  <c r="U108" i="2"/>
  <c r="V108" i="2"/>
  <c r="U109" i="2"/>
  <c r="V109" i="2"/>
  <c r="U110" i="2"/>
  <c r="V110" i="2"/>
  <c r="U111" i="2"/>
  <c r="V111" i="2"/>
  <c r="U112" i="2"/>
  <c r="V112" i="2"/>
  <c r="U113" i="2"/>
  <c r="V113" i="2"/>
  <c r="U114" i="2"/>
  <c r="V114" i="2"/>
  <c r="U115" i="2"/>
  <c r="V115" i="2"/>
  <c r="U116" i="2"/>
  <c r="V116" i="2"/>
  <c r="U117" i="2"/>
  <c r="V117" i="2"/>
  <c r="U118" i="2"/>
  <c r="V118" i="2"/>
  <c r="U119" i="2"/>
  <c r="V119" i="2"/>
  <c r="U120" i="2"/>
  <c r="V120" i="2"/>
  <c r="U121" i="2"/>
  <c r="V121" i="2"/>
  <c r="U122" i="2"/>
  <c r="V122" i="2"/>
  <c r="U123" i="2"/>
  <c r="V123" i="2"/>
  <c r="U124" i="2"/>
  <c r="V124" i="2"/>
  <c r="U125" i="2"/>
  <c r="V125" i="2"/>
  <c r="U126" i="2"/>
  <c r="V126" i="2"/>
  <c r="V3" i="2"/>
  <c r="U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3" i="2"/>
  <c r="T3" i="2"/>
  <c r="K127" i="2"/>
  <c r="J127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J108" i="2"/>
  <c r="K108" i="2"/>
  <c r="J109" i="2"/>
  <c r="K109" i="2"/>
  <c r="J110" i="2"/>
  <c r="K110" i="2"/>
  <c r="J111" i="2"/>
  <c r="K111" i="2"/>
  <c r="J112" i="2"/>
  <c r="K112" i="2"/>
  <c r="J113" i="2"/>
  <c r="K113" i="2"/>
  <c r="J114" i="2"/>
  <c r="K114" i="2"/>
  <c r="J115" i="2"/>
  <c r="K115" i="2"/>
  <c r="J116" i="2"/>
  <c r="K116" i="2"/>
  <c r="J117" i="2"/>
  <c r="K117" i="2"/>
  <c r="J118" i="2"/>
  <c r="K118" i="2"/>
  <c r="J119" i="2"/>
  <c r="K119" i="2"/>
  <c r="J120" i="2"/>
  <c r="K120" i="2"/>
  <c r="J121" i="2"/>
  <c r="K121" i="2"/>
  <c r="J122" i="2"/>
  <c r="K122" i="2"/>
  <c r="J123" i="2"/>
  <c r="K123" i="2"/>
  <c r="J124" i="2"/>
  <c r="K124" i="2"/>
  <c r="J125" i="2"/>
  <c r="K125" i="2"/>
  <c r="J126" i="2"/>
  <c r="K126" i="2"/>
  <c r="K3" i="2"/>
  <c r="J3" i="2"/>
  <c r="I4" i="2"/>
  <c r="I5" i="2"/>
  <c r="I6" i="2"/>
  <c r="I127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3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" i="2"/>
  <c r="T127" i="2"/>
  <c r="D7" i="1"/>
  <c r="C7" i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3" i="2"/>
  <c r="C3" i="1"/>
  <c r="D3" i="1" s="1"/>
  <c r="C4" i="1"/>
  <c r="D4" i="1" s="1"/>
  <c r="C2" i="1"/>
  <c r="D2" i="1" s="1"/>
  <c r="B5" i="1"/>
  <c r="B14" i="1"/>
  <c r="C8" i="1"/>
  <c r="C9" i="1"/>
  <c r="C10" i="1"/>
  <c r="C11" i="1"/>
  <c r="C12" i="1"/>
  <c r="C13" i="1"/>
  <c r="C6" i="1"/>
  <c r="P5" i="1" l="1"/>
  <c r="D9" i="1" s="1"/>
  <c r="P3" i="1"/>
  <c r="D6" i="1" s="1"/>
  <c r="P2" i="1"/>
  <c r="P4" i="1"/>
  <c r="D11" i="1" s="1"/>
  <c r="S127" i="2"/>
  <c r="D5" i="1"/>
  <c r="C5" i="1"/>
  <c r="H127" i="2"/>
  <c r="C14" i="1"/>
  <c r="B17" i="1"/>
  <c r="D8" i="1" l="1"/>
  <c r="D10" i="1"/>
  <c r="D13" i="1"/>
  <c r="D12" i="1"/>
  <c r="C17" i="1"/>
  <c r="D14" i="1" l="1"/>
  <c r="D17" i="1" s="1"/>
</calcChain>
</file>

<file path=xl/sharedStrings.xml><?xml version="1.0" encoding="utf-8"?>
<sst xmlns="http://schemas.openxmlformats.org/spreadsheetml/2006/main" count="306" uniqueCount="46">
  <si>
    <t>Investment costs (economic)</t>
  </si>
  <si>
    <t>Replacement and renewal costs</t>
  </si>
  <si>
    <t>Infrastructure O&amp;M costs*</t>
  </si>
  <si>
    <t>Total economic costs</t>
  </si>
  <si>
    <t>Passenger travel time savings</t>
  </si>
  <si>
    <t>Freight travel time savings</t>
  </si>
  <si>
    <t>Fuel costs savings</t>
  </si>
  <si>
    <t>General VOC savings</t>
  </si>
  <si>
    <t>Emission costs savings</t>
  </si>
  <si>
    <t>GHG costs savings</t>
  </si>
  <si>
    <t>Noise costs savings</t>
  </si>
  <si>
    <t>Accident costs savings</t>
  </si>
  <si>
    <t>Total benefits</t>
  </si>
  <si>
    <t>Residual value</t>
  </si>
  <si>
    <t>Coeficient of benefits/costs ratio (B/C)</t>
  </si>
  <si>
    <t>car</t>
  </si>
  <si>
    <t>R02</t>
  </si>
  <si>
    <t>I/</t>
  </si>
  <si>
    <t>III/</t>
  </si>
  <si>
    <t>bus</t>
  </si>
  <si>
    <t>truck</t>
  </si>
  <si>
    <t>van</t>
  </si>
  <si>
    <t>tot</t>
  </si>
  <si>
    <t>ratio car</t>
  </si>
  <si>
    <t>Without</t>
  </si>
  <si>
    <t>With</t>
  </si>
  <si>
    <t>ratio bus</t>
  </si>
  <si>
    <t>differentiation</t>
  </si>
  <si>
    <t>VOC</t>
  </si>
  <si>
    <t>pers/veh</t>
  </si>
  <si>
    <t>Unit</t>
  </si>
  <si>
    <t>l/km</t>
  </si>
  <si>
    <t>EUR/km</t>
  </si>
  <si>
    <t>ratio van</t>
  </si>
  <si>
    <t>ratio truck</t>
  </si>
  <si>
    <t>Costs and benefits from CBA</t>
  </si>
  <si>
    <t>Original values</t>
  </si>
  <si>
    <t>Raw multiplication</t>
  </si>
  <si>
    <t>Source</t>
  </si>
  <si>
    <t>CBA</t>
  </si>
  <si>
    <t>Metodika OPII</t>
  </si>
  <si>
    <t>Weighted ratio or cars</t>
  </si>
  <si>
    <t>Toll use of cars</t>
  </si>
  <si>
    <t>Intensity ratio in tunnel</t>
  </si>
  <si>
    <t>Occupancy</t>
  </si>
  <si>
    <t>Fuel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</si>
</sst>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4" fontId="0" fillId="0" borderId="0" xfId="0" applyNumberFormat="1"/>
    <xf numFmtId="0" fontId="2" fillId="0" borderId="0" xfId="0" applyFont="1"/>
    <xf numFmtId="4" fontId="2" fillId="0" borderId="0" xfId="0" applyNumberFormat="1" applyFont="1"/>
    <xf numFmtId="1" fontId="0" fillId="0" borderId="0" xfId="0" applyNumberFormat="1"/>
    <xf numFmtId="9" fontId="0" fillId="0" borderId="0" xfId="1" applyFont="1"/>
    <xf numFmtId="9" fontId="0" fillId="0" borderId="0" xfId="0" applyNumberFormat="1"/>
    <xf numFmtId="9" fontId="2" fillId="0" borderId="0" xfId="0" applyNumberFormat="1" applyFont="1"/>
    <xf numFmtId="3" fontId="0" fillId="0" borderId="0" xfId="0" applyNumberFormat="1"/>
    <xf numFmtId="3" fontId="2" fillId="0" borderId="0" xfId="0" applyNumberFormat="1" applyFont="1"/>
    <xf numFmtId="0" fontId="0" fillId="0" borderId="0" xfId="0" applyFont="1"/>
    <xf numFmtId="4" fontId="2" fillId="2" borderId="0" xfId="0" applyNumberFormat="1" applyFont="1" applyFill="1"/>
  </cellXfs>
  <cellStyles count="2">
    <cellStyle name="Normálne" xfId="0" builtinId="0"/>
    <cellStyle name="Percentá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activeCell="I12" sqref="I12"/>
    </sheetView>
  </sheetViews>
  <sheetFormatPr defaultRowHeight="15" x14ac:dyDescent="0.25"/>
  <cols>
    <col min="1" max="1" width="36" bestFit="1" customWidth="1"/>
    <col min="2" max="2" width="14.28515625" bestFit="1" customWidth="1"/>
    <col min="3" max="3" width="17.42578125" bestFit="1" customWidth="1"/>
    <col min="4" max="4" width="14.28515625" style="1" bestFit="1" customWidth="1"/>
    <col min="6" max="6" width="14.140625" bestFit="1" customWidth="1"/>
    <col min="9" max="9" width="22.28515625" bestFit="1" customWidth="1"/>
    <col min="10" max="10" width="13.7109375" bestFit="1" customWidth="1"/>
    <col min="11" max="11" width="9" bestFit="1" customWidth="1"/>
    <col min="16" max="16" width="20.85546875" bestFit="1" customWidth="1"/>
  </cols>
  <sheetData>
    <row r="1" spans="1:16" x14ac:dyDescent="0.25">
      <c r="A1" s="2" t="s">
        <v>35</v>
      </c>
      <c r="B1" s="2" t="s">
        <v>36</v>
      </c>
      <c r="C1" s="2" t="s">
        <v>37</v>
      </c>
      <c r="D1" s="3" t="s">
        <v>27</v>
      </c>
      <c r="J1" s="2" t="s">
        <v>38</v>
      </c>
      <c r="K1" s="2" t="s">
        <v>30</v>
      </c>
      <c r="L1" s="2" t="s">
        <v>15</v>
      </c>
      <c r="M1" s="2" t="s">
        <v>19</v>
      </c>
      <c r="N1" s="2" t="s">
        <v>21</v>
      </c>
      <c r="O1" s="2" t="s">
        <v>20</v>
      </c>
      <c r="P1" s="2" t="s">
        <v>41</v>
      </c>
    </row>
    <row r="2" spans="1:16" x14ac:dyDescent="0.25">
      <c r="A2" t="s">
        <v>0</v>
      </c>
      <c r="B2" s="8">
        <v>193331919.77716902</v>
      </c>
      <c r="C2" s="8">
        <f>B2</f>
        <v>193331919.77716902</v>
      </c>
      <c r="D2" s="8">
        <f>C2</f>
        <v>193331919.77716902</v>
      </c>
      <c r="F2" t="s">
        <v>42</v>
      </c>
      <c r="G2" s="5">
        <v>0.8</v>
      </c>
      <c r="I2" t="s">
        <v>43</v>
      </c>
      <c r="J2" t="s">
        <v>39</v>
      </c>
      <c r="L2" s="6">
        <f>intensities!S13</f>
        <v>0.60386774797255149</v>
      </c>
      <c r="M2" s="6">
        <f>intensities!T13</f>
        <v>3.6182158452900813E-2</v>
      </c>
      <c r="N2" s="6">
        <f>intensities!U13</f>
        <v>0.12944479101684342</v>
      </c>
      <c r="O2" s="6">
        <f>intensities!V13</f>
        <v>0.23050530255770429</v>
      </c>
      <c r="P2" s="6">
        <f>L2/SUM(L2:O2)</f>
        <v>0.60386774797255149</v>
      </c>
    </row>
    <row r="3" spans="1:16" x14ac:dyDescent="0.25">
      <c r="A3" t="s">
        <v>1</v>
      </c>
      <c r="B3" s="8">
        <v>975108.53527030675</v>
      </c>
      <c r="C3" s="8">
        <f t="shared" ref="C3:D4" si="0">B3</f>
        <v>975108.53527030675</v>
      </c>
      <c r="D3" s="8">
        <f t="shared" si="0"/>
        <v>975108.53527030675</v>
      </c>
      <c r="G3" s="6"/>
      <c r="I3" t="s">
        <v>44</v>
      </c>
      <c r="J3" t="s">
        <v>40</v>
      </c>
      <c r="K3" t="s">
        <v>29</v>
      </c>
      <c r="L3">
        <v>1.8</v>
      </c>
      <c r="M3">
        <v>22</v>
      </c>
      <c r="N3">
        <v>1.5</v>
      </c>
      <c r="O3">
        <v>1.2</v>
      </c>
      <c r="P3" s="5">
        <f>L3*$L$2/SUMPRODUCT($L$2:$O$2,L3:O3)</f>
        <v>0.46180146035700559</v>
      </c>
    </row>
    <row r="4" spans="1:16" x14ac:dyDescent="0.25">
      <c r="A4" t="s">
        <v>2</v>
      </c>
      <c r="B4" s="8">
        <v>35264225.249544688</v>
      </c>
      <c r="C4" s="8">
        <f t="shared" si="0"/>
        <v>35264225.249544688</v>
      </c>
      <c r="D4" s="8">
        <f t="shared" si="0"/>
        <v>35264225.249544688</v>
      </c>
      <c r="I4" t="s">
        <v>45</v>
      </c>
      <c r="J4" t="s">
        <v>40</v>
      </c>
      <c r="K4" t="s">
        <v>31</v>
      </c>
      <c r="L4">
        <v>9</v>
      </c>
      <c r="M4">
        <v>30</v>
      </c>
      <c r="N4">
        <v>12</v>
      </c>
      <c r="O4">
        <v>45</v>
      </c>
      <c r="P4" s="5">
        <f>L4*$L$2/SUMPRODUCT($L$2:$O$2,L4:O4)</f>
        <v>0.29462791051590326</v>
      </c>
    </row>
    <row r="5" spans="1:16" s="2" customFormat="1" x14ac:dyDescent="0.25">
      <c r="A5" s="2" t="s">
        <v>3</v>
      </c>
      <c r="B5" s="9">
        <f>SUM(B2:B4)</f>
        <v>229571253.561984</v>
      </c>
      <c r="C5" s="9">
        <f>SUM(C2:C4)</f>
        <v>229571253.561984</v>
      </c>
      <c r="D5" s="9">
        <f>SUM(D2:D4)</f>
        <v>229571253.561984</v>
      </c>
      <c r="F5" s="10"/>
      <c r="G5" s="10"/>
      <c r="H5" s="10"/>
      <c r="I5" t="s">
        <v>28</v>
      </c>
      <c r="J5" t="s">
        <v>40</v>
      </c>
      <c r="K5" t="s">
        <v>32</v>
      </c>
      <c r="L5">
        <v>0.15</v>
      </c>
      <c r="M5">
        <v>0.48</v>
      </c>
      <c r="N5">
        <v>0.31</v>
      </c>
      <c r="O5">
        <v>1</v>
      </c>
      <c r="P5" s="5">
        <f>L5*$L$2/SUMPRODUCT($L$2:$O$2,L5:O5)</f>
        <v>0.23926243892793292</v>
      </c>
    </row>
    <row r="6" spans="1:16" x14ac:dyDescent="0.25">
      <c r="A6" t="s">
        <v>4</v>
      </c>
      <c r="B6" s="8">
        <v>82774942.826306239</v>
      </c>
      <c r="C6" s="8">
        <f>B6*$G$2</f>
        <v>66219954.261044994</v>
      </c>
      <c r="D6" s="8">
        <f>B6*(1-$P$3)+B6*$P$3*$G$2</f>
        <v>75129824.930675074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6" x14ac:dyDescent="0.25">
      <c r="A7" t="s">
        <v>5</v>
      </c>
      <c r="B7" s="8">
        <v>10421115.731485173</v>
      </c>
      <c r="C7" s="8">
        <f>B7</f>
        <v>10421115.731485173</v>
      </c>
      <c r="D7" s="8">
        <f>B7</f>
        <v>10421115.731485173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</row>
    <row r="8" spans="1:16" x14ac:dyDescent="0.25">
      <c r="A8" t="s">
        <v>6</v>
      </c>
      <c r="B8" s="8">
        <v>1389474.1156572828</v>
      </c>
      <c r="C8" s="8">
        <f t="shared" ref="C8:C13" si="1">B8*$G$2</f>
        <v>1111579.2925258263</v>
      </c>
      <c r="D8" s="8">
        <f>B8*(1-$P$4)+B8*$P$4*$G$2</f>
        <v>1307598.5445748752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1:16" x14ac:dyDescent="0.25">
      <c r="A9" t="s">
        <v>7</v>
      </c>
      <c r="B9" s="8">
        <v>25021358.893252973</v>
      </c>
      <c r="C9" s="8">
        <f t="shared" si="1"/>
        <v>20017087.11460238</v>
      </c>
      <c r="D9" s="8">
        <f>B9*(1-$P$5)+B9*$P$5*$G$2</f>
        <v>23824024.622434806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</row>
    <row r="10" spans="1:16" x14ac:dyDescent="0.25">
      <c r="A10" t="s">
        <v>8</v>
      </c>
      <c r="B10" s="8">
        <v>3356688.9486134984</v>
      </c>
      <c r="C10" s="8">
        <f t="shared" si="1"/>
        <v>2685351.1588907987</v>
      </c>
      <c r="D10" s="8">
        <f>B10*(1-$P$4)+B10*$P$4*$G$2</f>
        <v>3158894.0983771342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 spans="1:16" x14ac:dyDescent="0.25">
      <c r="A11" t="s">
        <v>9</v>
      </c>
      <c r="B11" s="8">
        <v>405352.06153967936</v>
      </c>
      <c r="C11" s="8">
        <f t="shared" si="1"/>
        <v>324281.64923174353</v>
      </c>
      <c r="D11" s="8">
        <f>B11*(1-$P$4)+B11*$P$4*$G$2</f>
        <v>381466.45535672939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</row>
    <row r="12" spans="1:16" x14ac:dyDescent="0.25">
      <c r="A12" t="s">
        <v>10</v>
      </c>
      <c r="B12" s="8">
        <v>4640959.240225913</v>
      </c>
      <c r="C12" s="8">
        <f t="shared" si="1"/>
        <v>3712767.3921807306</v>
      </c>
      <c r="D12" s="8">
        <f>B12*(1-$P$2)+B12*$P$2*$G$2</f>
        <v>4080454.119260388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</row>
    <row r="13" spans="1:16" x14ac:dyDescent="0.25">
      <c r="A13" t="s">
        <v>11</v>
      </c>
      <c r="B13" s="8">
        <v>1767133.2652115028</v>
      </c>
      <c r="C13" s="8">
        <f t="shared" si="1"/>
        <v>1413706.6121692024</v>
      </c>
      <c r="D13" s="8">
        <f>B13*(1-$P$2)+B13*$P$2*$G$2</f>
        <v>1553710.3081653723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</row>
    <row r="14" spans="1:16" s="2" customFormat="1" x14ac:dyDescent="0.25">
      <c r="A14" s="2" t="s">
        <v>12</v>
      </c>
      <c r="B14" s="9">
        <f>SUM(B6:B13)</f>
        <v>129777025.08229226</v>
      </c>
      <c r="C14" s="9">
        <f>SUM(C6:C13)</f>
        <v>105905843.21213086</v>
      </c>
      <c r="D14" s="9">
        <f>SUM(D6:D13)</f>
        <v>119857088.81032956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6" x14ac:dyDescent="0.25">
      <c r="A15" t="s">
        <v>13</v>
      </c>
      <c r="B15" s="8">
        <v>48508012.564735241</v>
      </c>
      <c r="C15" s="8">
        <v>48508012.564735241</v>
      </c>
      <c r="D15" s="8">
        <v>48508012.564735241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</row>
    <row r="16" spans="1:16" x14ac:dyDescent="0.25">
      <c r="B16" s="8"/>
      <c r="C16" s="8"/>
      <c r="D16" s="8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16" s="2" customFormat="1" x14ac:dyDescent="0.25">
      <c r="A17" s="2" t="s">
        <v>14</v>
      </c>
      <c r="B17" s="3">
        <f>(B14+B15)/B5</f>
        <v>0.77660000928160944</v>
      </c>
      <c r="C17" s="3">
        <f>(C14+C15)/C5</f>
        <v>0.67261842840081254</v>
      </c>
      <c r="D17" s="11">
        <f>(D14+D15)/D5</f>
        <v>0.73338930185179474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 x14ac:dyDescent="0.25"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1"/>
  <sheetViews>
    <sheetView workbookViewId="0">
      <selection activeCell="S13" sqref="S13:V13"/>
    </sheetView>
  </sheetViews>
  <sheetFormatPr defaultRowHeight="15" x14ac:dyDescent="0.25"/>
  <cols>
    <col min="8" max="10" width="9.140625" customWidth="1"/>
    <col min="11" max="11" width="10" bestFit="1" customWidth="1"/>
  </cols>
  <sheetData>
    <row r="1" spans="1:22" x14ac:dyDescent="0.25">
      <c r="A1" s="2" t="s">
        <v>24</v>
      </c>
      <c r="L1" s="2"/>
      <c r="M1" s="2" t="s">
        <v>25</v>
      </c>
    </row>
    <row r="2" spans="1:22" x14ac:dyDescent="0.25">
      <c r="A2" s="2">
        <v>2020</v>
      </c>
      <c r="C2" s="2" t="s">
        <v>15</v>
      </c>
      <c r="D2" s="2" t="s">
        <v>19</v>
      </c>
      <c r="E2" s="2" t="s">
        <v>21</v>
      </c>
      <c r="F2" s="2" t="s">
        <v>20</v>
      </c>
      <c r="G2" s="2" t="s">
        <v>22</v>
      </c>
      <c r="H2" s="2" t="s">
        <v>23</v>
      </c>
      <c r="I2" s="2" t="s">
        <v>26</v>
      </c>
      <c r="J2" s="2" t="s">
        <v>33</v>
      </c>
      <c r="K2" s="2" t="s">
        <v>34</v>
      </c>
      <c r="M2" s="2">
        <v>2025</v>
      </c>
      <c r="N2" s="2" t="s">
        <v>15</v>
      </c>
      <c r="O2" s="2" t="s">
        <v>19</v>
      </c>
      <c r="P2" s="2" t="s">
        <v>21</v>
      </c>
      <c r="Q2" s="2" t="s">
        <v>20</v>
      </c>
      <c r="R2" s="2" t="s">
        <v>22</v>
      </c>
      <c r="S2" s="2" t="s">
        <v>23</v>
      </c>
      <c r="T2" s="2" t="s">
        <v>26</v>
      </c>
      <c r="U2" s="2" t="s">
        <v>33</v>
      </c>
      <c r="V2" s="2" t="s">
        <v>34</v>
      </c>
    </row>
    <row r="3" spans="1:22" x14ac:dyDescent="0.25">
      <c r="A3" t="s">
        <v>16</v>
      </c>
      <c r="B3">
        <v>0.496</v>
      </c>
      <c r="C3" s="4">
        <v>0</v>
      </c>
      <c r="D3" s="4">
        <v>0</v>
      </c>
      <c r="E3" s="4">
        <v>0</v>
      </c>
      <c r="F3" s="4">
        <v>0</v>
      </c>
      <c r="G3" s="4">
        <f>SUM(C3:F3)</f>
        <v>0</v>
      </c>
      <c r="H3" s="5" t="str">
        <f>IF($G3=0,"NA",C3/$G3)</f>
        <v>NA</v>
      </c>
      <c r="I3" s="5" t="str">
        <f>IF($G3=0,"NA",D3/$G3)</f>
        <v>NA</v>
      </c>
      <c r="J3" s="5" t="str">
        <f>IF($G3=0,"NA",E3/$G3)</f>
        <v>NA</v>
      </c>
      <c r="K3" s="5" t="str">
        <f>IF($G3=0,"NA",F3/$G3)</f>
        <v>NA</v>
      </c>
      <c r="M3" t="s">
        <v>16</v>
      </c>
      <c r="N3" s="4">
        <v>960.25599999999997</v>
      </c>
      <c r="O3" s="4">
        <v>57.536000000000001</v>
      </c>
      <c r="P3" s="4">
        <v>205.84</v>
      </c>
      <c r="Q3" s="4">
        <v>366.54399999999998</v>
      </c>
      <c r="R3" s="4">
        <f>SUM(N3:Q3)</f>
        <v>1590.1759999999999</v>
      </c>
      <c r="S3" s="5">
        <f>IF($R3=0,"NA",N3/$R3)</f>
        <v>0.60386774797255149</v>
      </c>
      <c r="T3" s="5">
        <f>IF($R3=0,"NA",O3/$R3)</f>
        <v>3.6182158452900813E-2</v>
      </c>
      <c r="U3" s="5">
        <f>IF($R3=0,"NA",P3/$R3)</f>
        <v>0.12944479101684342</v>
      </c>
      <c r="V3" s="5">
        <f>IF($R3=0,"NA",Q3/$R3)</f>
        <v>0.23050530255770429</v>
      </c>
    </row>
    <row r="4" spans="1:22" x14ac:dyDescent="0.25">
      <c r="A4" t="s">
        <v>16</v>
      </c>
      <c r="B4">
        <v>0.496</v>
      </c>
      <c r="C4" s="4">
        <v>0</v>
      </c>
      <c r="D4" s="4">
        <v>0</v>
      </c>
      <c r="E4" s="4">
        <v>0</v>
      </c>
      <c r="F4" s="4">
        <v>0</v>
      </c>
      <c r="G4" s="4">
        <f t="shared" ref="G4:G67" si="0">SUM(C4:F4)</f>
        <v>0</v>
      </c>
      <c r="H4" s="5" t="str">
        <f t="shared" ref="H4:H67" si="1">IF($G4=0,"NA",C4/$G4)</f>
        <v>NA</v>
      </c>
      <c r="I4" s="5" t="str">
        <f t="shared" ref="I4:I67" si="2">IF($G4=0,"NA",D4/$G4)</f>
        <v>NA</v>
      </c>
      <c r="J4" s="5" t="str">
        <f t="shared" ref="J4:J67" si="3">IF($G4=0,"NA",E4/$G4)</f>
        <v>NA</v>
      </c>
      <c r="K4" s="5" t="str">
        <f t="shared" ref="K4:K67" si="4">IF($G4=0,"NA",F4/$G4)</f>
        <v>NA</v>
      </c>
      <c r="M4" t="s">
        <v>16</v>
      </c>
      <c r="N4" s="4">
        <v>978.11199999999997</v>
      </c>
      <c r="O4" s="4">
        <v>64.48</v>
      </c>
      <c r="P4" s="4">
        <v>212.28800000000001</v>
      </c>
      <c r="Q4" s="4">
        <v>378.44799999999998</v>
      </c>
      <c r="R4" s="4">
        <f t="shared" ref="R4:R67" si="5">SUM(N4:Q4)</f>
        <v>1633.328</v>
      </c>
      <c r="S4" s="5">
        <f t="shared" ref="S4:S67" si="6">IF($R4=0,"NA",N4/$R4)</f>
        <v>0.59884603704828421</v>
      </c>
      <c r="T4" s="5">
        <f t="shared" ref="T4:T67" si="7">IF($R4=0,"NA",O4/$R4)</f>
        <v>3.9477679927118134E-2</v>
      </c>
      <c r="U4" s="5">
        <f t="shared" ref="U4:U67" si="8">IF($R4=0,"NA",P4/$R4)</f>
        <v>0.12997266929851201</v>
      </c>
      <c r="V4" s="5">
        <f t="shared" ref="V4:V67" si="9">IF($R4=0,"NA",Q4/$R4)</f>
        <v>0.23170361372608564</v>
      </c>
    </row>
    <row r="5" spans="1:22" x14ac:dyDescent="0.25">
      <c r="A5" t="s">
        <v>16</v>
      </c>
      <c r="B5">
        <v>1.7689999999999999</v>
      </c>
      <c r="C5" s="4">
        <v>0</v>
      </c>
      <c r="D5" s="4">
        <v>0</v>
      </c>
      <c r="E5" s="4">
        <v>0</v>
      </c>
      <c r="F5" s="4">
        <v>0</v>
      </c>
      <c r="G5" s="4">
        <f t="shared" si="0"/>
        <v>0</v>
      </c>
      <c r="H5" s="5" t="str">
        <f t="shared" si="1"/>
        <v>NA</v>
      </c>
      <c r="I5" s="5" t="str">
        <f t="shared" si="2"/>
        <v>NA</v>
      </c>
      <c r="J5" s="5" t="str">
        <f t="shared" si="3"/>
        <v>NA</v>
      </c>
      <c r="K5" s="5" t="str">
        <f t="shared" si="4"/>
        <v>NA</v>
      </c>
      <c r="M5" t="s">
        <v>16</v>
      </c>
      <c r="N5" s="4">
        <v>3424.7839999999997</v>
      </c>
      <c r="O5" s="4">
        <v>205.20399999999998</v>
      </c>
      <c r="P5" s="4">
        <v>734.13499999999999</v>
      </c>
      <c r="Q5" s="4">
        <v>1307.2909999999999</v>
      </c>
      <c r="R5" s="4">
        <f t="shared" si="5"/>
        <v>5671.4139999999998</v>
      </c>
      <c r="S5" s="5">
        <f t="shared" si="6"/>
        <v>0.60386774797255138</v>
      </c>
      <c r="T5" s="5">
        <f t="shared" si="7"/>
        <v>3.6182158452900806E-2</v>
      </c>
      <c r="U5" s="5">
        <f t="shared" si="8"/>
        <v>0.12944479101684342</v>
      </c>
      <c r="V5" s="5">
        <f t="shared" si="9"/>
        <v>0.23050530255770429</v>
      </c>
    </row>
    <row r="6" spans="1:22" x14ac:dyDescent="0.25">
      <c r="A6" t="s">
        <v>16</v>
      </c>
      <c r="B6">
        <v>1.7689999999999999</v>
      </c>
      <c r="C6" s="4">
        <v>0</v>
      </c>
      <c r="D6" s="4">
        <v>0</v>
      </c>
      <c r="E6" s="4">
        <v>0</v>
      </c>
      <c r="F6" s="4">
        <v>0</v>
      </c>
      <c r="G6" s="4">
        <f t="shared" si="0"/>
        <v>0</v>
      </c>
      <c r="H6" s="5" t="str">
        <f t="shared" si="1"/>
        <v>NA</v>
      </c>
      <c r="I6" s="5" t="str">
        <f t="shared" si="2"/>
        <v>NA</v>
      </c>
      <c r="J6" s="5" t="str">
        <f t="shared" si="3"/>
        <v>NA</v>
      </c>
      <c r="K6" s="5" t="str">
        <f t="shared" si="4"/>
        <v>NA</v>
      </c>
      <c r="M6" t="s">
        <v>16</v>
      </c>
      <c r="N6" s="4">
        <v>3488.4679999999998</v>
      </c>
      <c r="O6" s="4">
        <v>229.97</v>
      </c>
      <c r="P6" s="4">
        <v>757.13199999999995</v>
      </c>
      <c r="Q6" s="4">
        <v>1349.7469999999998</v>
      </c>
      <c r="R6" s="4">
        <f t="shared" si="5"/>
        <v>5825.3169999999991</v>
      </c>
      <c r="S6" s="5">
        <f t="shared" si="6"/>
        <v>0.59884603704828432</v>
      </c>
      <c r="T6" s="5">
        <f t="shared" si="7"/>
        <v>3.9477679927118134E-2</v>
      </c>
      <c r="U6" s="5">
        <f t="shared" si="8"/>
        <v>0.12997266929851201</v>
      </c>
      <c r="V6" s="5">
        <f t="shared" si="9"/>
        <v>0.23170361372608564</v>
      </c>
    </row>
    <row r="7" spans="1:22" x14ac:dyDescent="0.25">
      <c r="A7" t="s">
        <v>16</v>
      </c>
      <c r="B7">
        <v>2.4900000000000002</v>
      </c>
      <c r="C7" s="4">
        <v>0</v>
      </c>
      <c r="D7" s="4">
        <v>0</v>
      </c>
      <c r="E7" s="4">
        <v>0</v>
      </c>
      <c r="F7" s="4">
        <v>0</v>
      </c>
      <c r="G7" s="4">
        <f t="shared" si="0"/>
        <v>0</v>
      </c>
      <c r="H7" s="5" t="str">
        <f t="shared" si="1"/>
        <v>NA</v>
      </c>
      <c r="I7" s="5" t="str">
        <f t="shared" si="2"/>
        <v>NA</v>
      </c>
      <c r="J7" s="5" t="str">
        <f t="shared" si="3"/>
        <v>NA</v>
      </c>
      <c r="K7" s="5" t="str">
        <f t="shared" si="4"/>
        <v>NA</v>
      </c>
      <c r="M7" t="s">
        <v>16</v>
      </c>
      <c r="N7" s="4">
        <v>4820.6400000000003</v>
      </c>
      <c r="O7" s="4">
        <v>288.84000000000003</v>
      </c>
      <c r="P7" s="4">
        <v>1033.3500000000001</v>
      </c>
      <c r="Q7" s="4">
        <v>1840.1100000000001</v>
      </c>
      <c r="R7" s="4">
        <f t="shared" si="5"/>
        <v>7982.9400000000005</v>
      </c>
      <c r="S7" s="5">
        <f t="shared" si="6"/>
        <v>0.60386774797255149</v>
      </c>
      <c r="T7" s="5">
        <f t="shared" si="7"/>
        <v>3.6182158452900813E-2</v>
      </c>
      <c r="U7" s="5">
        <f t="shared" si="8"/>
        <v>0.12944479101684342</v>
      </c>
      <c r="V7" s="5">
        <f t="shared" si="9"/>
        <v>0.23050530255770429</v>
      </c>
    </row>
    <row r="8" spans="1:22" x14ac:dyDescent="0.25">
      <c r="A8" t="s">
        <v>16</v>
      </c>
      <c r="B8">
        <v>2.4900000000000002</v>
      </c>
      <c r="C8" s="4">
        <v>0</v>
      </c>
      <c r="D8" s="4">
        <v>0</v>
      </c>
      <c r="E8" s="4">
        <v>0</v>
      </c>
      <c r="F8" s="4">
        <v>0</v>
      </c>
      <c r="G8" s="4">
        <f t="shared" si="0"/>
        <v>0</v>
      </c>
      <c r="H8" s="5" t="str">
        <f t="shared" si="1"/>
        <v>NA</v>
      </c>
      <c r="I8" s="5" t="str">
        <f t="shared" si="2"/>
        <v>NA</v>
      </c>
      <c r="J8" s="5" t="str">
        <f t="shared" si="3"/>
        <v>NA</v>
      </c>
      <c r="K8" s="5" t="str">
        <f t="shared" si="4"/>
        <v>NA</v>
      </c>
      <c r="M8" t="s">
        <v>16</v>
      </c>
      <c r="N8" s="4">
        <v>4910.2800000000007</v>
      </c>
      <c r="O8" s="4">
        <v>323.70000000000005</v>
      </c>
      <c r="P8" s="4">
        <v>1065.72</v>
      </c>
      <c r="Q8" s="4">
        <v>1899.8700000000001</v>
      </c>
      <c r="R8" s="4">
        <f t="shared" si="5"/>
        <v>8199.5700000000015</v>
      </c>
      <c r="S8" s="5">
        <f t="shared" si="6"/>
        <v>0.59884603704828421</v>
      </c>
      <c r="T8" s="5">
        <f t="shared" si="7"/>
        <v>3.9477679927118127E-2</v>
      </c>
      <c r="U8" s="5">
        <f t="shared" si="8"/>
        <v>0.12997266929851198</v>
      </c>
      <c r="V8" s="5">
        <f t="shared" si="9"/>
        <v>0.23170361372608561</v>
      </c>
    </row>
    <row r="9" spans="1:22" x14ac:dyDescent="0.25">
      <c r="A9" t="s">
        <v>16</v>
      </c>
      <c r="B9">
        <v>1.284</v>
      </c>
      <c r="C9" s="4">
        <v>0</v>
      </c>
      <c r="D9" s="4">
        <v>0</v>
      </c>
      <c r="E9" s="4">
        <v>0</v>
      </c>
      <c r="F9" s="4">
        <v>0</v>
      </c>
      <c r="G9" s="4">
        <f t="shared" si="0"/>
        <v>0</v>
      </c>
      <c r="H9" s="5" t="str">
        <f t="shared" si="1"/>
        <v>NA</v>
      </c>
      <c r="I9" s="5" t="str">
        <f t="shared" si="2"/>
        <v>NA</v>
      </c>
      <c r="J9" s="5" t="str">
        <f t="shared" si="3"/>
        <v>NA</v>
      </c>
      <c r="K9" s="5" t="str">
        <f t="shared" si="4"/>
        <v>NA</v>
      </c>
      <c r="M9" t="s">
        <v>16</v>
      </c>
      <c r="N9" s="4">
        <v>2485.8240000000001</v>
      </c>
      <c r="O9" s="4">
        <v>148.94400000000002</v>
      </c>
      <c r="P9" s="4">
        <v>532.86</v>
      </c>
      <c r="Q9" s="4">
        <v>948.87599999999998</v>
      </c>
      <c r="R9" s="4">
        <f t="shared" si="5"/>
        <v>4116.5039999999999</v>
      </c>
      <c r="S9" s="5">
        <f t="shared" si="6"/>
        <v>0.60386774797255149</v>
      </c>
      <c r="T9" s="5">
        <f t="shared" si="7"/>
        <v>3.6182158452900813E-2</v>
      </c>
      <c r="U9" s="5">
        <f t="shared" si="8"/>
        <v>0.12944479101684342</v>
      </c>
      <c r="V9" s="5">
        <f t="shared" si="9"/>
        <v>0.23050530255770429</v>
      </c>
    </row>
    <row r="10" spans="1:22" x14ac:dyDescent="0.25">
      <c r="A10" t="s">
        <v>16</v>
      </c>
      <c r="B10">
        <v>1.284</v>
      </c>
      <c r="C10" s="4">
        <v>0</v>
      </c>
      <c r="D10" s="4">
        <v>0</v>
      </c>
      <c r="E10" s="4">
        <v>0</v>
      </c>
      <c r="F10" s="4">
        <v>0</v>
      </c>
      <c r="G10" s="4">
        <f t="shared" si="0"/>
        <v>0</v>
      </c>
      <c r="H10" s="5" t="str">
        <f t="shared" si="1"/>
        <v>NA</v>
      </c>
      <c r="I10" s="5" t="str">
        <f t="shared" si="2"/>
        <v>NA</v>
      </c>
      <c r="J10" s="5" t="str">
        <f t="shared" si="3"/>
        <v>NA</v>
      </c>
      <c r="K10" s="5" t="str">
        <f t="shared" si="4"/>
        <v>NA</v>
      </c>
      <c r="M10" t="s">
        <v>16</v>
      </c>
      <c r="N10" s="4">
        <v>2532.0480000000002</v>
      </c>
      <c r="O10" s="4">
        <v>166.92000000000002</v>
      </c>
      <c r="P10" s="4">
        <v>549.55200000000002</v>
      </c>
      <c r="Q10" s="4">
        <v>979.69200000000001</v>
      </c>
      <c r="R10" s="4">
        <f t="shared" si="5"/>
        <v>4228.2120000000004</v>
      </c>
      <c r="S10" s="5">
        <f t="shared" si="6"/>
        <v>0.59884603704828421</v>
      </c>
      <c r="T10" s="5">
        <f t="shared" si="7"/>
        <v>3.9477679927118127E-2</v>
      </c>
      <c r="U10" s="5">
        <f t="shared" si="8"/>
        <v>0.12997266929851198</v>
      </c>
      <c r="V10" s="5">
        <f t="shared" si="9"/>
        <v>0.23170361372608561</v>
      </c>
    </row>
    <row r="11" spans="1:22" x14ac:dyDescent="0.25">
      <c r="A11" t="s">
        <v>16</v>
      </c>
      <c r="B11">
        <v>0.57999999999999996</v>
      </c>
      <c r="C11" s="4">
        <v>0</v>
      </c>
      <c r="D11" s="4">
        <v>0</v>
      </c>
      <c r="E11" s="4">
        <v>0</v>
      </c>
      <c r="F11" s="4">
        <v>0</v>
      </c>
      <c r="G11" s="4">
        <f t="shared" si="0"/>
        <v>0</v>
      </c>
      <c r="H11" s="5" t="str">
        <f t="shared" si="1"/>
        <v>NA</v>
      </c>
      <c r="I11" s="5" t="str">
        <f t="shared" si="2"/>
        <v>NA</v>
      </c>
      <c r="J11" s="5" t="str">
        <f t="shared" si="3"/>
        <v>NA</v>
      </c>
      <c r="K11" s="5" t="str">
        <f t="shared" si="4"/>
        <v>NA</v>
      </c>
      <c r="M11" t="s">
        <v>16</v>
      </c>
      <c r="N11" s="4">
        <v>1143.76</v>
      </c>
      <c r="O11" s="4">
        <v>75.399999999999991</v>
      </c>
      <c r="P11" s="4">
        <v>248.23999999999998</v>
      </c>
      <c r="Q11" s="4">
        <v>442.53999999999996</v>
      </c>
      <c r="R11" s="4">
        <f t="shared" si="5"/>
        <v>1909.94</v>
      </c>
      <c r="S11" s="5">
        <f t="shared" si="6"/>
        <v>0.59884603704828421</v>
      </c>
      <c r="T11" s="5">
        <f t="shared" si="7"/>
        <v>3.9477679927118127E-2</v>
      </c>
      <c r="U11" s="5">
        <f t="shared" si="8"/>
        <v>0.12997266929851198</v>
      </c>
      <c r="V11" s="5">
        <f t="shared" si="9"/>
        <v>0.23170361372608561</v>
      </c>
    </row>
    <row r="12" spans="1:22" x14ac:dyDescent="0.25">
      <c r="A12" t="s">
        <v>16</v>
      </c>
      <c r="B12">
        <v>0.57999999999999996</v>
      </c>
      <c r="C12" s="4">
        <v>0</v>
      </c>
      <c r="D12" s="4">
        <v>0</v>
      </c>
      <c r="E12" s="4">
        <v>0</v>
      </c>
      <c r="F12" s="4">
        <v>0</v>
      </c>
      <c r="G12" s="4">
        <f t="shared" si="0"/>
        <v>0</v>
      </c>
      <c r="H12" s="5" t="str">
        <f t="shared" si="1"/>
        <v>NA</v>
      </c>
      <c r="I12" s="5" t="str">
        <f t="shared" si="2"/>
        <v>NA</v>
      </c>
      <c r="J12" s="5" t="str">
        <f t="shared" si="3"/>
        <v>NA</v>
      </c>
      <c r="K12" s="5" t="str">
        <f t="shared" si="4"/>
        <v>NA</v>
      </c>
      <c r="M12" t="s">
        <v>16</v>
      </c>
      <c r="N12" s="4">
        <v>1122.8799999999999</v>
      </c>
      <c r="O12" s="4">
        <v>67.28</v>
      </c>
      <c r="P12" s="4">
        <v>240.7</v>
      </c>
      <c r="Q12" s="4">
        <v>428.61999999999995</v>
      </c>
      <c r="R12" s="4">
        <f t="shared" si="5"/>
        <v>1859.4799999999998</v>
      </c>
      <c r="S12" s="5">
        <f t="shared" si="6"/>
        <v>0.60386774797255149</v>
      </c>
      <c r="T12" s="5">
        <f t="shared" si="7"/>
        <v>3.6182158452900813E-2</v>
      </c>
      <c r="U12" s="5">
        <f t="shared" si="8"/>
        <v>0.12944479101684342</v>
      </c>
      <c r="V12" s="5">
        <f t="shared" si="9"/>
        <v>0.23050530255770429</v>
      </c>
    </row>
    <row r="13" spans="1:22" x14ac:dyDescent="0.25">
      <c r="A13" t="s">
        <v>16</v>
      </c>
      <c r="B13">
        <v>4.274</v>
      </c>
      <c r="C13" s="4">
        <v>0</v>
      </c>
      <c r="D13" s="4">
        <v>0</v>
      </c>
      <c r="E13" s="4">
        <v>0</v>
      </c>
      <c r="F13" s="4">
        <v>0</v>
      </c>
      <c r="G13" s="4">
        <f t="shared" si="0"/>
        <v>0</v>
      </c>
      <c r="H13" s="5" t="str">
        <f t="shared" si="1"/>
        <v>NA</v>
      </c>
      <c r="I13" s="5" t="str">
        <f t="shared" si="2"/>
        <v>NA</v>
      </c>
      <c r="J13" s="5" t="str">
        <f t="shared" si="3"/>
        <v>NA</v>
      </c>
      <c r="K13" s="5" t="str">
        <f t="shared" si="4"/>
        <v>NA</v>
      </c>
      <c r="M13" t="s">
        <v>16</v>
      </c>
      <c r="N13" s="4">
        <v>8274.4639999999999</v>
      </c>
      <c r="O13" s="4">
        <v>495.78399999999999</v>
      </c>
      <c r="P13" s="4">
        <v>1773.71</v>
      </c>
      <c r="Q13" s="4">
        <v>3158.4859999999999</v>
      </c>
      <c r="R13" s="4">
        <f t="shared" si="5"/>
        <v>13702.444</v>
      </c>
      <c r="S13" s="5">
        <f t="shared" si="6"/>
        <v>0.60386774797255149</v>
      </c>
      <c r="T13" s="5">
        <f t="shared" si="7"/>
        <v>3.6182158452900813E-2</v>
      </c>
      <c r="U13" s="5">
        <f t="shared" si="8"/>
        <v>0.12944479101684342</v>
      </c>
      <c r="V13" s="5">
        <f t="shared" si="9"/>
        <v>0.23050530255770429</v>
      </c>
    </row>
    <row r="14" spans="1:22" x14ac:dyDescent="0.25">
      <c r="A14" t="s">
        <v>16</v>
      </c>
      <c r="B14">
        <v>4.274</v>
      </c>
      <c r="C14" s="4">
        <v>0</v>
      </c>
      <c r="D14" s="4">
        <v>0</v>
      </c>
      <c r="E14" s="4">
        <v>0</v>
      </c>
      <c r="F14" s="4">
        <v>0</v>
      </c>
      <c r="G14" s="4">
        <f t="shared" si="0"/>
        <v>0</v>
      </c>
      <c r="H14" s="5" t="str">
        <f t="shared" si="1"/>
        <v>NA</v>
      </c>
      <c r="I14" s="5" t="str">
        <f t="shared" si="2"/>
        <v>NA</v>
      </c>
      <c r="J14" s="5" t="str">
        <f t="shared" si="3"/>
        <v>NA</v>
      </c>
      <c r="K14" s="5" t="str">
        <f t="shared" si="4"/>
        <v>NA</v>
      </c>
      <c r="M14" t="s">
        <v>16</v>
      </c>
      <c r="N14" s="4">
        <v>8428.3279999999995</v>
      </c>
      <c r="O14" s="4">
        <v>555.62</v>
      </c>
      <c r="P14" s="4">
        <v>1829.2719999999999</v>
      </c>
      <c r="Q14" s="4">
        <v>3261.0619999999999</v>
      </c>
      <c r="R14" s="4">
        <f t="shared" si="5"/>
        <v>14074.282000000001</v>
      </c>
      <c r="S14" s="5">
        <f t="shared" si="6"/>
        <v>0.59884603704828421</v>
      </c>
      <c r="T14" s="5">
        <f t="shared" si="7"/>
        <v>3.9477679927118127E-2</v>
      </c>
      <c r="U14" s="5">
        <f t="shared" si="8"/>
        <v>0.12997266929851198</v>
      </c>
      <c r="V14" s="5">
        <f t="shared" si="9"/>
        <v>0.23170361372608561</v>
      </c>
    </row>
    <row r="15" spans="1:22" x14ac:dyDescent="0.25">
      <c r="A15" t="s">
        <v>16</v>
      </c>
      <c r="B15">
        <v>0.69599999999999995</v>
      </c>
      <c r="C15" s="4">
        <v>0</v>
      </c>
      <c r="D15" s="4">
        <v>0</v>
      </c>
      <c r="E15" s="4">
        <v>0</v>
      </c>
      <c r="F15" s="4">
        <v>0</v>
      </c>
      <c r="G15" s="4">
        <f t="shared" si="0"/>
        <v>0</v>
      </c>
      <c r="H15" s="5" t="str">
        <f t="shared" si="1"/>
        <v>NA</v>
      </c>
      <c r="I15" s="5" t="str">
        <f t="shared" si="2"/>
        <v>NA</v>
      </c>
      <c r="J15" s="5" t="str">
        <f t="shared" si="3"/>
        <v>NA</v>
      </c>
      <c r="K15" s="5" t="str">
        <f t="shared" si="4"/>
        <v>NA</v>
      </c>
      <c r="M15" t="s">
        <v>16</v>
      </c>
      <c r="N15" s="4">
        <v>1347.4559999999999</v>
      </c>
      <c r="O15" s="4">
        <v>80.73599999999999</v>
      </c>
      <c r="P15" s="4">
        <v>288.83999999999997</v>
      </c>
      <c r="Q15" s="4">
        <v>514.34399999999994</v>
      </c>
      <c r="R15" s="4">
        <f t="shared" si="5"/>
        <v>2231.3759999999997</v>
      </c>
      <c r="S15" s="5">
        <f t="shared" si="6"/>
        <v>0.60386774797255149</v>
      </c>
      <c r="T15" s="5">
        <f t="shared" si="7"/>
        <v>3.6182158452900813E-2</v>
      </c>
      <c r="U15" s="5">
        <f t="shared" si="8"/>
        <v>0.12944479101684342</v>
      </c>
      <c r="V15" s="5">
        <f t="shared" si="9"/>
        <v>0.23050530255770429</v>
      </c>
    </row>
    <row r="16" spans="1:22" x14ac:dyDescent="0.25">
      <c r="A16" t="s">
        <v>16</v>
      </c>
      <c r="B16">
        <v>0.69599999999999995</v>
      </c>
      <c r="C16" s="4">
        <v>0</v>
      </c>
      <c r="D16" s="4">
        <v>0</v>
      </c>
      <c r="E16" s="4">
        <v>0</v>
      </c>
      <c r="F16" s="4">
        <v>0</v>
      </c>
      <c r="G16" s="4">
        <f t="shared" si="0"/>
        <v>0</v>
      </c>
      <c r="H16" s="5" t="str">
        <f t="shared" si="1"/>
        <v>NA</v>
      </c>
      <c r="I16" s="5" t="str">
        <f t="shared" si="2"/>
        <v>NA</v>
      </c>
      <c r="J16" s="5" t="str">
        <f t="shared" si="3"/>
        <v>NA</v>
      </c>
      <c r="K16" s="5" t="str">
        <f t="shared" si="4"/>
        <v>NA</v>
      </c>
      <c r="M16" t="s">
        <v>16</v>
      </c>
      <c r="N16" s="4">
        <v>1372.5119999999999</v>
      </c>
      <c r="O16" s="4">
        <v>90.47999999999999</v>
      </c>
      <c r="P16" s="4">
        <v>297.88799999999998</v>
      </c>
      <c r="Q16" s="4">
        <v>531.048</v>
      </c>
      <c r="R16" s="4">
        <f t="shared" si="5"/>
        <v>2291.9279999999999</v>
      </c>
      <c r="S16" s="5">
        <f t="shared" si="6"/>
        <v>0.59884603704828421</v>
      </c>
      <c r="T16" s="5">
        <f t="shared" si="7"/>
        <v>3.9477679927118127E-2</v>
      </c>
      <c r="U16" s="5">
        <f t="shared" si="8"/>
        <v>0.12997266929851198</v>
      </c>
      <c r="V16" s="5">
        <f t="shared" si="9"/>
        <v>0.23170361372608564</v>
      </c>
    </row>
    <row r="17" spans="1:22" x14ac:dyDescent="0.25">
      <c r="A17" t="s">
        <v>16</v>
      </c>
      <c r="B17">
        <v>2.5329999999999999</v>
      </c>
      <c r="C17" s="4">
        <v>0</v>
      </c>
      <c r="D17" s="4">
        <v>0</v>
      </c>
      <c r="E17" s="4">
        <v>0</v>
      </c>
      <c r="F17" s="4">
        <v>0</v>
      </c>
      <c r="G17" s="4">
        <f t="shared" si="0"/>
        <v>0</v>
      </c>
      <c r="H17" s="5" t="str">
        <f t="shared" si="1"/>
        <v>NA</v>
      </c>
      <c r="I17" s="5" t="str">
        <f t="shared" si="2"/>
        <v>NA</v>
      </c>
      <c r="J17" s="5" t="str">
        <f t="shared" si="3"/>
        <v>NA</v>
      </c>
      <c r="K17" s="5" t="str">
        <f t="shared" si="4"/>
        <v>NA</v>
      </c>
      <c r="M17" t="s">
        <v>16</v>
      </c>
      <c r="N17" s="4">
        <v>4995.076</v>
      </c>
      <c r="O17" s="4">
        <v>329.28999999999996</v>
      </c>
      <c r="P17" s="4">
        <v>1084.124</v>
      </c>
      <c r="Q17" s="4">
        <v>1932.6789999999999</v>
      </c>
      <c r="R17" s="4">
        <f t="shared" si="5"/>
        <v>8341.1689999999999</v>
      </c>
      <c r="S17" s="5">
        <f t="shared" si="6"/>
        <v>0.59884603704828421</v>
      </c>
      <c r="T17" s="5">
        <f t="shared" si="7"/>
        <v>3.9477679927118127E-2</v>
      </c>
      <c r="U17" s="5">
        <f t="shared" si="8"/>
        <v>0.12997266929851201</v>
      </c>
      <c r="V17" s="5">
        <f t="shared" si="9"/>
        <v>0.23170361372608561</v>
      </c>
    </row>
    <row r="18" spans="1:22" x14ac:dyDescent="0.25">
      <c r="A18" t="s">
        <v>16</v>
      </c>
      <c r="B18">
        <v>2.5329999999999999</v>
      </c>
      <c r="C18" s="4">
        <v>0</v>
      </c>
      <c r="D18" s="4">
        <v>0</v>
      </c>
      <c r="E18" s="4">
        <v>0</v>
      </c>
      <c r="F18" s="4">
        <v>0</v>
      </c>
      <c r="G18" s="4">
        <f t="shared" si="0"/>
        <v>0</v>
      </c>
      <c r="H18" s="5" t="str">
        <f t="shared" si="1"/>
        <v>NA</v>
      </c>
      <c r="I18" s="5" t="str">
        <f t="shared" si="2"/>
        <v>NA</v>
      </c>
      <c r="J18" s="5" t="str">
        <f t="shared" si="3"/>
        <v>NA</v>
      </c>
      <c r="K18" s="5" t="str">
        <f t="shared" si="4"/>
        <v>NA</v>
      </c>
      <c r="M18" t="s">
        <v>16</v>
      </c>
      <c r="N18" s="4">
        <v>4903.8879999999999</v>
      </c>
      <c r="O18" s="4">
        <v>293.82799999999997</v>
      </c>
      <c r="P18" s="4">
        <v>1051.1949999999999</v>
      </c>
      <c r="Q18" s="4">
        <v>1871.8869999999999</v>
      </c>
      <c r="R18" s="4">
        <f t="shared" si="5"/>
        <v>8120.7979999999998</v>
      </c>
      <c r="S18" s="5">
        <f t="shared" si="6"/>
        <v>0.60386774797255149</v>
      </c>
      <c r="T18" s="5">
        <f t="shared" si="7"/>
        <v>3.6182158452900806E-2</v>
      </c>
      <c r="U18" s="5">
        <f t="shared" si="8"/>
        <v>0.12944479101684342</v>
      </c>
      <c r="V18" s="5">
        <f t="shared" si="9"/>
        <v>0.23050530255770429</v>
      </c>
    </row>
    <row r="19" spans="1:22" x14ac:dyDescent="0.25">
      <c r="A19" t="s">
        <v>16</v>
      </c>
      <c r="B19">
        <v>0.84599999999999997</v>
      </c>
      <c r="C19" s="4">
        <v>0</v>
      </c>
      <c r="D19" s="4">
        <v>0</v>
      </c>
      <c r="E19" s="4">
        <v>0</v>
      </c>
      <c r="F19" s="4">
        <v>0</v>
      </c>
      <c r="G19" s="4">
        <f t="shared" si="0"/>
        <v>0</v>
      </c>
      <c r="H19" s="5" t="str">
        <f t="shared" si="1"/>
        <v>NA</v>
      </c>
      <c r="I19" s="5" t="str">
        <f t="shared" si="2"/>
        <v>NA</v>
      </c>
      <c r="J19" s="5" t="str">
        <f t="shared" si="3"/>
        <v>NA</v>
      </c>
      <c r="K19" s="5" t="str">
        <f t="shared" si="4"/>
        <v>NA</v>
      </c>
      <c r="M19" t="s">
        <v>16</v>
      </c>
      <c r="N19" s="4">
        <v>1637.856</v>
      </c>
      <c r="O19" s="4">
        <v>98.135999999999996</v>
      </c>
      <c r="P19" s="4">
        <v>351.09</v>
      </c>
      <c r="Q19" s="4">
        <v>625.19399999999996</v>
      </c>
      <c r="R19" s="4">
        <f t="shared" si="5"/>
        <v>2712.2759999999998</v>
      </c>
      <c r="S19" s="5">
        <f t="shared" si="6"/>
        <v>0.60386774797255149</v>
      </c>
      <c r="T19" s="5">
        <f t="shared" si="7"/>
        <v>3.6182158452900813E-2</v>
      </c>
      <c r="U19" s="5">
        <f t="shared" si="8"/>
        <v>0.12944479101684342</v>
      </c>
      <c r="V19" s="5">
        <f t="shared" si="9"/>
        <v>0.23050530255770429</v>
      </c>
    </row>
    <row r="20" spans="1:22" x14ac:dyDescent="0.25">
      <c r="A20" t="s">
        <v>16</v>
      </c>
      <c r="B20">
        <v>0.84599999999999997</v>
      </c>
      <c r="C20" s="4">
        <v>0</v>
      </c>
      <c r="D20" s="4">
        <v>0</v>
      </c>
      <c r="E20" s="4">
        <v>0</v>
      </c>
      <c r="F20" s="4">
        <v>0</v>
      </c>
      <c r="G20" s="4">
        <f t="shared" si="0"/>
        <v>0</v>
      </c>
      <c r="H20" s="5" t="str">
        <f t="shared" si="1"/>
        <v>NA</v>
      </c>
      <c r="I20" s="5" t="str">
        <f t="shared" si="2"/>
        <v>NA</v>
      </c>
      <c r="J20" s="5" t="str">
        <f t="shared" si="3"/>
        <v>NA</v>
      </c>
      <c r="K20" s="5" t="str">
        <f t="shared" si="4"/>
        <v>NA</v>
      </c>
      <c r="M20" t="s">
        <v>16</v>
      </c>
      <c r="N20" s="4">
        <v>1668.3119999999999</v>
      </c>
      <c r="O20" s="4">
        <v>109.97999999999999</v>
      </c>
      <c r="P20" s="4">
        <v>362.08799999999997</v>
      </c>
      <c r="Q20" s="4">
        <v>645.49799999999993</v>
      </c>
      <c r="R20" s="4">
        <f t="shared" si="5"/>
        <v>2785.8780000000002</v>
      </c>
      <c r="S20" s="5">
        <f t="shared" si="6"/>
        <v>0.59884603704828421</v>
      </c>
      <c r="T20" s="5">
        <f t="shared" si="7"/>
        <v>3.947767992711812E-2</v>
      </c>
      <c r="U20" s="5">
        <f t="shared" si="8"/>
        <v>0.12997266929851198</v>
      </c>
      <c r="V20" s="5">
        <f t="shared" si="9"/>
        <v>0.23170361372608561</v>
      </c>
    </row>
    <row r="21" spans="1:22" x14ac:dyDescent="0.25">
      <c r="A21" t="s">
        <v>17</v>
      </c>
      <c r="B21">
        <v>0.45600000000000002</v>
      </c>
      <c r="C21" s="4">
        <v>558.14400000000001</v>
      </c>
      <c r="D21" s="4">
        <v>46.968000000000004</v>
      </c>
      <c r="E21" s="4">
        <v>150.024</v>
      </c>
      <c r="F21" s="4">
        <v>292.29599999999999</v>
      </c>
      <c r="G21" s="4">
        <f t="shared" si="0"/>
        <v>1047.432</v>
      </c>
      <c r="H21" s="5">
        <f t="shared" si="1"/>
        <v>0.53286895951240754</v>
      </c>
      <c r="I21" s="5">
        <f t="shared" si="2"/>
        <v>4.484109708315194E-2</v>
      </c>
      <c r="J21" s="5">
        <f t="shared" si="3"/>
        <v>0.14323030039181542</v>
      </c>
      <c r="K21" s="5">
        <f t="shared" si="4"/>
        <v>0.27905964301262515</v>
      </c>
      <c r="M21" t="s">
        <v>17</v>
      </c>
      <c r="N21" s="4">
        <v>611.49599999999998</v>
      </c>
      <c r="O21" s="4">
        <v>57</v>
      </c>
      <c r="P21" s="4">
        <v>177.38400000000001</v>
      </c>
      <c r="Q21" s="4">
        <v>344.28000000000003</v>
      </c>
      <c r="R21" s="4">
        <f t="shared" si="5"/>
        <v>1190.1600000000001</v>
      </c>
      <c r="S21" s="5">
        <f t="shared" si="6"/>
        <v>0.51379310344827578</v>
      </c>
      <c r="T21" s="5">
        <f t="shared" si="7"/>
        <v>4.7892720306513405E-2</v>
      </c>
      <c r="U21" s="5">
        <f t="shared" si="8"/>
        <v>0.14904214559386975</v>
      </c>
      <c r="V21" s="5">
        <f t="shared" si="9"/>
        <v>0.28927203065134099</v>
      </c>
    </row>
    <row r="22" spans="1:22" x14ac:dyDescent="0.25">
      <c r="A22" t="s">
        <v>17</v>
      </c>
      <c r="B22">
        <v>0.45600000000000002</v>
      </c>
      <c r="C22" s="4">
        <v>553.12800000000004</v>
      </c>
      <c r="D22" s="4">
        <v>47.423999999999999</v>
      </c>
      <c r="E22" s="4">
        <v>146.83199999999999</v>
      </c>
      <c r="F22" s="4">
        <v>288.19200000000001</v>
      </c>
      <c r="G22" s="4">
        <f t="shared" si="0"/>
        <v>1035.576</v>
      </c>
      <c r="H22" s="5">
        <f t="shared" si="1"/>
        <v>0.53412593571114053</v>
      </c>
      <c r="I22" s="5">
        <f t="shared" si="2"/>
        <v>4.5794804051078816E-2</v>
      </c>
      <c r="J22" s="5">
        <f t="shared" si="3"/>
        <v>0.14178775869660942</v>
      </c>
      <c r="K22" s="5">
        <f t="shared" si="4"/>
        <v>0.27829150154117127</v>
      </c>
      <c r="M22" t="s">
        <v>17</v>
      </c>
      <c r="N22" s="4">
        <v>597.36</v>
      </c>
      <c r="O22" s="4">
        <v>53.352000000000004</v>
      </c>
      <c r="P22" s="4">
        <v>171.91200000000001</v>
      </c>
      <c r="Q22" s="4">
        <v>340.17599999999999</v>
      </c>
      <c r="R22" s="4">
        <f t="shared" si="5"/>
        <v>1162.8</v>
      </c>
      <c r="S22" s="5">
        <f t="shared" si="6"/>
        <v>0.51372549019607849</v>
      </c>
      <c r="T22" s="5">
        <f t="shared" si="7"/>
        <v>4.5882352941176478E-2</v>
      </c>
      <c r="U22" s="5">
        <f t="shared" si="8"/>
        <v>0.14784313725490197</v>
      </c>
      <c r="V22" s="5">
        <f t="shared" si="9"/>
        <v>0.29254901960784313</v>
      </c>
    </row>
    <row r="23" spans="1:22" x14ac:dyDescent="0.25">
      <c r="A23" t="s">
        <v>17</v>
      </c>
      <c r="B23">
        <v>8.2000000000000003E-2</v>
      </c>
      <c r="C23" s="4">
        <v>106.108</v>
      </c>
      <c r="D23" s="4">
        <v>8.5280000000000005</v>
      </c>
      <c r="E23" s="4">
        <v>26.322000000000003</v>
      </c>
      <c r="F23" s="4">
        <v>50.84</v>
      </c>
      <c r="G23" s="4">
        <f t="shared" si="0"/>
        <v>191.79800000000003</v>
      </c>
      <c r="H23" s="5">
        <f t="shared" si="1"/>
        <v>0.5532278751603249</v>
      </c>
      <c r="I23" s="5">
        <f t="shared" si="2"/>
        <v>4.4463445917058565E-2</v>
      </c>
      <c r="J23" s="5">
        <f t="shared" si="3"/>
        <v>0.13723813595553655</v>
      </c>
      <c r="K23" s="5">
        <f t="shared" si="4"/>
        <v>0.26507054296707994</v>
      </c>
      <c r="M23" t="s">
        <v>17</v>
      </c>
      <c r="N23" s="4">
        <v>113.652</v>
      </c>
      <c r="O23" s="4">
        <v>9.5940000000000012</v>
      </c>
      <c r="P23" s="4">
        <v>30.914000000000001</v>
      </c>
      <c r="Q23" s="4">
        <v>60.352000000000004</v>
      </c>
      <c r="R23" s="4">
        <f t="shared" si="5"/>
        <v>214.51200000000003</v>
      </c>
      <c r="S23" s="5">
        <f t="shared" si="6"/>
        <v>0.52981651376146788</v>
      </c>
      <c r="T23" s="5">
        <f t="shared" si="7"/>
        <v>4.4724770642201837E-2</v>
      </c>
      <c r="U23" s="5">
        <f t="shared" si="8"/>
        <v>0.14411314984709478</v>
      </c>
      <c r="V23" s="5">
        <f t="shared" si="9"/>
        <v>0.28134556574923547</v>
      </c>
    </row>
    <row r="24" spans="1:22" x14ac:dyDescent="0.25">
      <c r="A24" t="s">
        <v>17</v>
      </c>
      <c r="B24">
        <v>8.2000000000000003E-2</v>
      </c>
      <c r="C24" s="4">
        <v>107.01</v>
      </c>
      <c r="D24" s="4">
        <v>8.4459999999999997</v>
      </c>
      <c r="E24" s="4">
        <v>26.896000000000001</v>
      </c>
      <c r="F24" s="4">
        <v>52.234000000000002</v>
      </c>
      <c r="G24" s="4">
        <f t="shared" si="0"/>
        <v>194.58600000000001</v>
      </c>
      <c r="H24" s="5">
        <f t="shared" si="1"/>
        <v>0.54993678887484199</v>
      </c>
      <c r="I24" s="5">
        <f t="shared" si="2"/>
        <v>4.3404972608512428E-2</v>
      </c>
      <c r="J24" s="5">
        <f t="shared" si="3"/>
        <v>0.13822166034555414</v>
      </c>
      <c r="K24" s="5">
        <f t="shared" si="4"/>
        <v>0.26843657817109146</v>
      </c>
      <c r="M24" t="s">
        <v>17</v>
      </c>
      <c r="N24" s="4">
        <v>116.11200000000001</v>
      </c>
      <c r="O24" s="4">
        <v>10.25</v>
      </c>
      <c r="P24" s="4">
        <v>31.98</v>
      </c>
      <c r="Q24" s="4">
        <v>61.336000000000006</v>
      </c>
      <c r="R24" s="4">
        <f t="shared" si="5"/>
        <v>219.67800000000003</v>
      </c>
      <c r="S24" s="5">
        <f t="shared" si="6"/>
        <v>0.52855543113101899</v>
      </c>
      <c r="T24" s="5">
        <f t="shared" si="7"/>
        <v>4.6659201194475544E-2</v>
      </c>
      <c r="U24" s="5">
        <f t="shared" si="8"/>
        <v>0.1455767077267637</v>
      </c>
      <c r="V24" s="5">
        <f t="shared" si="9"/>
        <v>0.27920865994774169</v>
      </c>
    </row>
    <row r="25" spans="1:22" x14ac:dyDescent="0.25">
      <c r="A25" t="s">
        <v>17</v>
      </c>
      <c r="B25">
        <v>0.1</v>
      </c>
      <c r="C25" s="4">
        <v>35.700000000000003</v>
      </c>
      <c r="D25" s="4">
        <v>3.5</v>
      </c>
      <c r="E25" s="4">
        <v>2.3000000000000003</v>
      </c>
      <c r="F25" s="4">
        <v>11.100000000000001</v>
      </c>
      <c r="G25" s="4">
        <f t="shared" si="0"/>
        <v>52.6</v>
      </c>
      <c r="H25" s="5">
        <f t="shared" si="1"/>
        <v>0.67870722433460084</v>
      </c>
      <c r="I25" s="5">
        <f t="shared" si="2"/>
        <v>6.6539923954372623E-2</v>
      </c>
      <c r="J25" s="5">
        <f t="shared" si="3"/>
        <v>4.3726235741444873E-2</v>
      </c>
      <c r="K25" s="5">
        <f t="shared" si="4"/>
        <v>0.21102661596958178</v>
      </c>
      <c r="M25" t="s">
        <v>17</v>
      </c>
      <c r="N25" s="4">
        <v>39.1</v>
      </c>
      <c r="O25" s="4">
        <v>4</v>
      </c>
      <c r="P25" s="4">
        <v>2.7</v>
      </c>
      <c r="Q25" s="4">
        <v>13</v>
      </c>
      <c r="R25" s="4">
        <f t="shared" si="5"/>
        <v>58.800000000000004</v>
      </c>
      <c r="S25" s="5">
        <f t="shared" si="6"/>
        <v>0.66496598639455784</v>
      </c>
      <c r="T25" s="5">
        <f t="shared" si="7"/>
        <v>6.8027210884353734E-2</v>
      </c>
      <c r="U25" s="5">
        <f t="shared" si="8"/>
        <v>4.5918367346938778E-2</v>
      </c>
      <c r="V25" s="5">
        <f t="shared" si="9"/>
        <v>0.22108843537414966</v>
      </c>
    </row>
    <row r="26" spans="1:22" x14ac:dyDescent="0.25">
      <c r="A26" t="s">
        <v>17</v>
      </c>
      <c r="B26">
        <v>0.1</v>
      </c>
      <c r="C26" s="4">
        <v>35.700000000000003</v>
      </c>
      <c r="D26" s="4">
        <v>3.1</v>
      </c>
      <c r="E26" s="4">
        <v>2.3000000000000003</v>
      </c>
      <c r="F26" s="4">
        <v>11.4</v>
      </c>
      <c r="G26" s="4">
        <f t="shared" si="0"/>
        <v>52.5</v>
      </c>
      <c r="H26" s="5">
        <f t="shared" si="1"/>
        <v>0.68</v>
      </c>
      <c r="I26" s="5">
        <f t="shared" si="2"/>
        <v>5.904761904761905E-2</v>
      </c>
      <c r="J26" s="5">
        <f t="shared" si="3"/>
        <v>4.3809523809523812E-2</v>
      </c>
      <c r="K26" s="5">
        <f t="shared" si="4"/>
        <v>0.21714285714285714</v>
      </c>
      <c r="M26" t="s">
        <v>17</v>
      </c>
      <c r="N26" s="4">
        <v>39.1</v>
      </c>
      <c r="O26" s="4">
        <v>3.7</v>
      </c>
      <c r="P26" s="4">
        <v>2.7</v>
      </c>
      <c r="Q26" s="4">
        <v>13.9</v>
      </c>
      <c r="R26" s="4">
        <f t="shared" si="5"/>
        <v>59.400000000000006</v>
      </c>
      <c r="S26" s="5">
        <f t="shared" si="6"/>
        <v>0.65824915824915819</v>
      </c>
      <c r="T26" s="5">
        <f t="shared" si="7"/>
        <v>6.2289562289562284E-2</v>
      </c>
      <c r="U26" s="5">
        <f t="shared" si="8"/>
        <v>4.5454545454545456E-2</v>
      </c>
      <c r="V26" s="5">
        <f t="shared" si="9"/>
        <v>0.234006734006734</v>
      </c>
    </row>
    <row r="27" spans="1:22" x14ac:dyDescent="0.25">
      <c r="A27" t="s">
        <v>17</v>
      </c>
      <c r="B27">
        <v>0.68500000000000005</v>
      </c>
      <c r="C27" s="4">
        <v>244.54500000000002</v>
      </c>
      <c r="D27" s="4">
        <v>21.235000000000003</v>
      </c>
      <c r="E27" s="4">
        <v>15.755000000000001</v>
      </c>
      <c r="F27" s="4">
        <v>78.09</v>
      </c>
      <c r="G27" s="4">
        <f t="shared" si="0"/>
        <v>359.625</v>
      </c>
      <c r="H27" s="5">
        <f t="shared" si="1"/>
        <v>0.68</v>
      </c>
      <c r="I27" s="5">
        <f t="shared" si="2"/>
        <v>5.9047619047619057E-2</v>
      </c>
      <c r="J27" s="5">
        <f t="shared" si="3"/>
        <v>4.3809523809523812E-2</v>
      </c>
      <c r="K27" s="5">
        <f t="shared" si="4"/>
        <v>0.21714285714285717</v>
      </c>
      <c r="M27" t="s">
        <v>17</v>
      </c>
      <c r="N27" s="4">
        <v>267.83500000000004</v>
      </c>
      <c r="O27" s="4">
        <v>25.345000000000002</v>
      </c>
      <c r="P27" s="4">
        <v>18.495000000000001</v>
      </c>
      <c r="Q27" s="4">
        <v>95.215000000000003</v>
      </c>
      <c r="R27" s="4">
        <f t="shared" si="5"/>
        <v>406.8900000000001</v>
      </c>
      <c r="S27" s="5">
        <f t="shared" si="6"/>
        <v>0.65824915824915819</v>
      </c>
      <c r="T27" s="5">
        <f t="shared" si="7"/>
        <v>6.2289562289562284E-2</v>
      </c>
      <c r="U27" s="5">
        <f t="shared" si="8"/>
        <v>4.5454545454545449E-2</v>
      </c>
      <c r="V27" s="5">
        <f t="shared" si="9"/>
        <v>0.23400673400673397</v>
      </c>
    </row>
    <row r="28" spans="1:22" x14ac:dyDescent="0.25">
      <c r="A28" t="s">
        <v>17</v>
      </c>
      <c r="B28">
        <v>0.68500000000000005</v>
      </c>
      <c r="C28" s="4">
        <v>244.54500000000002</v>
      </c>
      <c r="D28" s="4">
        <v>23.975000000000001</v>
      </c>
      <c r="E28" s="4">
        <v>15.755000000000001</v>
      </c>
      <c r="F28" s="4">
        <v>76.035000000000011</v>
      </c>
      <c r="G28" s="4">
        <f t="shared" si="0"/>
        <v>360.31000000000006</v>
      </c>
      <c r="H28" s="5">
        <f t="shared" si="1"/>
        <v>0.67870722433460073</v>
      </c>
      <c r="I28" s="5">
        <f t="shared" si="2"/>
        <v>6.6539923954372623E-2</v>
      </c>
      <c r="J28" s="5">
        <f t="shared" si="3"/>
        <v>4.3726235741444859E-2</v>
      </c>
      <c r="K28" s="5">
        <f t="shared" si="4"/>
        <v>0.21102661596958175</v>
      </c>
      <c r="M28" t="s">
        <v>17</v>
      </c>
      <c r="N28" s="4">
        <v>267.83500000000004</v>
      </c>
      <c r="O28" s="4">
        <v>27.400000000000002</v>
      </c>
      <c r="P28" s="4">
        <v>18.495000000000001</v>
      </c>
      <c r="Q28" s="4">
        <v>89.050000000000011</v>
      </c>
      <c r="R28" s="4">
        <f t="shared" si="5"/>
        <v>402.78000000000003</v>
      </c>
      <c r="S28" s="5">
        <f t="shared" si="6"/>
        <v>0.66496598639455784</v>
      </c>
      <c r="T28" s="5">
        <f t="shared" si="7"/>
        <v>6.8027210884353748E-2</v>
      </c>
      <c r="U28" s="5">
        <f t="shared" si="8"/>
        <v>4.5918367346938778E-2</v>
      </c>
      <c r="V28" s="5">
        <f t="shared" si="9"/>
        <v>0.22108843537414968</v>
      </c>
    </row>
    <row r="29" spans="1:22" x14ac:dyDescent="0.25">
      <c r="A29" t="s">
        <v>17</v>
      </c>
      <c r="B29">
        <v>0.33900000000000002</v>
      </c>
      <c r="C29" s="4">
        <v>307.47300000000001</v>
      </c>
      <c r="D29" s="4">
        <v>16.272000000000002</v>
      </c>
      <c r="E29" s="4">
        <v>19.323</v>
      </c>
      <c r="F29" s="4">
        <v>52.884</v>
      </c>
      <c r="G29" s="4">
        <f t="shared" si="0"/>
        <v>395.952</v>
      </c>
      <c r="H29" s="5">
        <f t="shared" si="1"/>
        <v>0.77654109589041098</v>
      </c>
      <c r="I29" s="5">
        <f t="shared" si="2"/>
        <v>4.1095890410958909E-2</v>
      </c>
      <c r="J29" s="5">
        <f t="shared" si="3"/>
        <v>4.8801369863013699E-2</v>
      </c>
      <c r="K29" s="5">
        <f t="shared" si="4"/>
        <v>0.13356164383561644</v>
      </c>
      <c r="M29" t="s">
        <v>17</v>
      </c>
      <c r="N29" s="4">
        <v>296.964</v>
      </c>
      <c r="O29" s="4">
        <v>19.323</v>
      </c>
      <c r="P29" s="4">
        <v>22.713000000000001</v>
      </c>
      <c r="Q29" s="4">
        <v>60.681000000000004</v>
      </c>
      <c r="R29" s="4">
        <f t="shared" si="5"/>
        <v>399.68099999999998</v>
      </c>
      <c r="S29" s="5">
        <f t="shared" si="6"/>
        <v>0.74300254452926207</v>
      </c>
      <c r="T29" s="5">
        <f t="shared" si="7"/>
        <v>4.8346055979643768E-2</v>
      </c>
      <c r="U29" s="5">
        <f t="shared" si="8"/>
        <v>5.6827820186598814E-2</v>
      </c>
      <c r="V29" s="5">
        <f t="shared" si="9"/>
        <v>0.15182357930449536</v>
      </c>
    </row>
    <row r="30" spans="1:22" x14ac:dyDescent="0.25">
      <c r="A30" t="s">
        <v>17</v>
      </c>
      <c r="B30">
        <v>0.33900000000000002</v>
      </c>
      <c r="C30" s="4">
        <v>306.79500000000002</v>
      </c>
      <c r="D30" s="4">
        <v>16.611000000000001</v>
      </c>
      <c r="E30" s="4">
        <v>18.306000000000001</v>
      </c>
      <c r="F30" s="4">
        <v>58.308000000000007</v>
      </c>
      <c r="G30" s="4">
        <f t="shared" si="0"/>
        <v>400.02</v>
      </c>
      <c r="H30" s="5">
        <f t="shared" si="1"/>
        <v>0.76694915254237295</v>
      </c>
      <c r="I30" s="5">
        <f t="shared" si="2"/>
        <v>4.1525423728813564E-2</v>
      </c>
      <c r="J30" s="5">
        <f t="shared" si="3"/>
        <v>4.5762711864406787E-2</v>
      </c>
      <c r="K30" s="5">
        <f t="shared" si="4"/>
        <v>0.14576271186440681</v>
      </c>
      <c r="M30" t="s">
        <v>17</v>
      </c>
      <c r="N30" s="4">
        <v>298.65900000000005</v>
      </c>
      <c r="O30" s="4">
        <v>20.001000000000001</v>
      </c>
      <c r="P30" s="4">
        <v>23.052000000000003</v>
      </c>
      <c r="Q30" s="4">
        <v>68.478000000000009</v>
      </c>
      <c r="R30" s="4">
        <f t="shared" si="5"/>
        <v>410.19000000000005</v>
      </c>
      <c r="S30" s="5">
        <f t="shared" si="6"/>
        <v>0.728099173553719</v>
      </c>
      <c r="T30" s="5">
        <f t="shared" si="7"/>
        <v>4.8760330578512395E-2</v>
      </c>
      <c r="U30" s="5">
        <f t="shared" si="8"/>
        <v>5.6198347107438019E-2</v>
      </c>
      <c r="V30" s="5">
        <f t="shared" si="9"/>
        <v>0.16694214876033059</v>
      </c>
    </row>
    <row r="31" spans="1:22" x14ac:dyDescent="0.25">
      <c r="A31" t="s">
        <v>17</v>
      </c>
      <c r="B31">
        <v>8.4000000000000005E-2</v>
      </c>
      <c r="C31" s="4">
        <v>76.02000000000001</v>
      </c>
      <c r="D31" s="4">
        <v>4.1160000000000005</v>
      </c>
      <c r="E31" s="4">
        <v>4.5360000000000005</v>
      </c>
      <c r="F31" s="4">
        <v>14.448</v>
      </c>
      <c r="G31" s="4">
        <f t="shared" si="0"/>
        <v>99.12</v>
      </c>
      <c r="H31" s="5">
        <f t="shared" si="1"/>
        <v>0.76694915254237295</v>
      </c>
      <c r="I31" s="5">
        <f t="shared" si="2"/>
        <v>4.1525423728813564E-2</v>
      </c>
      <c r="J31" s="5">
        <f t="shared" si="3"/>
        <v>4.576271186440678E-2</v>
      </c>
      <c r="K31" s="5">
        <f t="shared" si="4"/>
        <v>0.14576271186440679</v>
      </c>
      <c r="M31" t="s">
        <v>17</v>
      </c>
      <c r="N31" s="4">
        <v>0</v>
      </c>
      <c r="O31" s="4">
        <v>0</v>
      </c>
      <c r="P31" s="4">
        <v>0</v>
      </c>
      <c r="Q31" s="4">
        <v>0</v>
      </c>
      <c r="R31" s="4">
        <f t="shared" si="5"/>
        <v>0</v>
      </c>
      <c r="S31" s="5" t="str">
        <f t="shared" si="6"/>
        <v>NA</v>
      </c>
      <c r="T31" s="5" t="str">
        <f t="shared" si="7"/>
        <v>NA</v>
      </c>
      <c r="U31" s="5" t="str">
        <f t="shared" si="8"/>
        <v>NA</v>
      </c>
      <c r="V31" s="5" t="str">
        <f t="shared" si="9"/>
        <v>NA</v>
      </c>
    </row>
    <row r="32" spans="1:22" x14ac:dyDescent="0.25">
      <c r="A32" t="s">
        <v>17</v>
      </c>
      <c r="B32">
        <v>8.4000000000000005E-2</v>
      </c>
      <c r="C32" s="4">
        <v>0</v>
      </c>
      <c r="D32" s="4">
        <v>0</v>
      </c>
      <c r="E32" s="4">
        <v>0</v>
      </c>
      <c r="F32" s="4">
        <v>0</v>
      </c>
      <c r="G32" s="4">
        <f t="shared" si="0"/>
        <v>0</v>
      </c>
      <c r="H32" s="5" t="str">
        <f t="shared" si="1"/>
        <v>NA</v>
      </c>
      <c r="I32" s="5" t="str">
        <f t="shared" si="2"/>
        <v>NA</v>
      </c>
      <c r="J32" s="5" t="str">
        <f t="shared" si="3"/>
        <v>NA</v>
      </c>
      <c r="K32" s="5" t="str">
        <f t="shared" si="4"/>
        <v>NA</v>
      </c>
      <c r="M32" t="s">
        <v>17</v>
      </c>
      <c r="N32" s="4">
        <v>0</v>
      </c>
      <c r="O32" s="4">
        <v>0</v>
      </c>
      <c r="P32" s="4">
        <v>0</v>
      </c>
      <c r="Q32" s="4">
        <v>0</v>
      </c>
      <c r="R32" s="4">
        <f t="shared" si="5"/>
        <v>0</v>
      </c>
      <c r="S32" s="5" t="str">
        <f t="shared" si="6"/>
        <v>NA</v>
      </c>
      <c r="T32" s="5" t="str">
        <f t="shared" si="7"/>
        <v>NA</v>
      </c>
      <c r="U32" s="5" t="str">
        <f t="shared" si="8"/>
        <v>NA</v>
      </c>
      <c r="V32" s="5" t="str">
        <f t="shared" si="9"/>
        <v>NA</v>
      </c>
    </row>
    <row r="33" spans="1:22" x14ac:dyDescent="0.25">
      <c r="A33" t="s">
        <v>17</v>
      </c>
      <c r="B33">
        <v>7.5999999999999998E-2</v>
      </c>
      <c r="C33" s="4">
        <v>0</v>
      </c>
      <c r="D33" s="4">
        <v>0</v>
      </c>
      <c r="E33" s="4">
        <v>0</v>
      </c>
      <c r="F33" s="4">
        <v>0</v>
      </c>
      <c r="G33" s="4">
        <f t="shared" si="0"/>
        <v>0</v>
      </c>
      <c r="H33" s="5" t="str">
        <f t="shared" si="1"/>
        <v>NA</v>
      </c>
      <c r="I33" s="5" t="str">
        <f t="shared" si="2"/>
        <v>NA</v>
      </c>
      <c r="J33" s="5" t="str">
        <f t="shared" si="3"/>
        <v>NA</v>
      </c>
      <c r="K33" s="5" t="str">
        <f t="shared" si="4"/>
        <v>NA</v>
      </c>
      <c r="M33" t="s">
        <v>17</v>
      </c>
      <c r="N33" s="4">
        <v>0</v>
      </c>
      <c r="O33" s="4">
        <v>0</v>
      </c>
      <c r="P33" s="4">
        <v>0</v>
      </c>
      <c r="Q33" s="4">
        <v>0</v>
      </c>
      <c r="R33" s="4">
        <f t="shared" si="5"/>
        <v>0</v>
      </c>
      <c r="S33" s="5" t="str">
        <f t="shared" si="6"/>
        <v>NA</v>
      </c>
      <c r="T33" s="5" t="str">
        <f t="shared" si="7"/>
        <v>NA</v>
      </c>
      <c r="U33" s="5" t="str">
        <f t="shared" si="8"/>
        <v>NA</v>
      </c>
      <c r="V33" s="5" t="str">
        <f t="shared" si="9"/>
        <v>NA</v>
      </c>
    </row>
    <row r="34" spans="1:22" x14ac:dyDescent="0.25">
      <c r="A34" t="s">
        <v>17</v>
      </c>
      <c r="B34">
        <v>7.5999999999999998E-2</v>
      </c>
      <c r="C34" s="4">
        <v>0</v>
      </c>
      <c r="D34" s="4">
        <v>0</v>
      </c>
      <c r="E34" s="4">
        <v>0</v>
      </c>
      <c r="F34" s="4">
        <v>0</v>
      </c>
      <c r="G34" s="4">
        <f t="shared" si="0"/>
        <v>0</v>
      </c>
      <c r="H34" s="5" t="str">
        <f t="shared" si="1"/>
        <v>NA</v>
      </c>
      <c r="I34" s="5" t="str">
        <f t="shared" si="2"/>
        <v>NA</v>
      </c>
      <c r="J34" s="5" t="str">
        <f t="shared" si="3"/>
        <v>NA</v>
      </c>
      <c r="K34" s="5" t="str">
        <f t="shared" si="4"/>
        <v>NA</v>
      </c>
      <c r="M34" t="s">
        <v>17</v>
      </c>
      <c r="N34" s="4">
        <v>0</v>
      </c>
      <c r="O34" s="4">
        <v>0</v>
      </c>
      <c r="P34" s="4">
        <v>0</v>
      </c>
      <c r="Q34" s="4">
        <v>0</v>
      </c>
      <c r="R34" s="4">
        <f t="shared" si="5"/>
        <v>0</v>
      </c>
      <c r="S34" s="5" t="str">
        <f t="shared" si="6"/>
        <v>NA</v>
      </c>
      <c r="T34" s="5" t="str">
        <f t="shared" si="7"/>
        <v>NA</v>
      </c>
      <c r="U34" s="5" t="str">
        <f t="shared" si="8"/>
        <v>NA</v>
      </c>
      <c r="V34" s="5" t="str">
        <f t="shared" si="9"/>
        <v>NA</v>
      </c>
    </row>
    <row r="35" spans="1:22" x14ac:dyDescent="0.25">
      <c r="A35" t="s">
        <v>17</v>
      </c>
      <c r="B35">
        <v>0.13</v>
      </c>
      <c r="C35" s="4">
        <v>0</v>
      </c>
      <c r="D35" s="4">
        <v>0</v>
      </c>
      <c r="E35" s="4">
        <v>0</v>
      </c>
      <c r="F35" s="4">
        <v>0</v>
      </c>
      <c r="G35" s="4">
        <f t="shared" si="0"/>
        <v>0</v>
      </c>
      <c r="H35" s="5" t="str">
        <f t="shared" si="1"/>
        <v>NA</v>
      </c>
      <c r="I35" s="5" t="str">
        <f t="shared" si="2"/>
        <v>NA</v>
      </c>
      <c r="J35" s="5" t="str">
        <f t="shared" si="3"/>
        <v>NA</v>
      </c>
      <c r="K35" s="5" t="str">
        <f t="shared" si="4"/>
        <v>NA</v>
      </c>
      <c r="M35" t="s">
        <v>17</v>
      </c>
      <c r="N35" s="4">
        <v>0</v>
      </c>
      <c r="O35" s="4">
        <v>0</v>
      </c>
      <c r="P35" s="4">
        <v>0</v>
      </c>
      <c r="Q35" s="4">
        <v>0</v>
      </c>
      <c r="R35" s="4">
        <f t="shared" si="5"/>
        <v>0</v>
      </c>
      <c r="S35" s="5" t="str">
        <f t="shared" si="6"/>
        <v>NA</v>
      </c>
      <c r="T35" s="5" t="str">
        <f t="shared" si="7"/>
        <v>NA</v>
      </c>
      <c r="U35" s="5" t="str">
        <f t="shared" si="8"/>
        <v>NA</v>
      </c>
      <c r="V35" s="5" t="str">
        <f t="shared" si="9"/>
        <v>NA</v>
      </c>
    </row>
    <row r="36" spans="1:22" x14ac:dyDescent="0.25">
      <c r="A36" t="s">
        <v>17</v>
      </c>
      <c r="B36">
        <v>0.13</v>
      </c>
      <c r="C36" s="4">
        <v>117.65</v>
      </c>
      <c r="D36" s="4">
        <v>6.37</v>
      </c>
      <c r="E36" s="4">
        <v>7.0200000000000005</v>
      </c>
      <c r="F36" s="4">
        <v>22.36</v>
      </c>
      <c r="G36" s="4">
        <f t="shared" si="0"/>
        <v>153.40000000000003</v>
      </c>
      <c r="H36" s="5">
        <f t="shared" si="1"/>
        <v>0.76694915254237273</v>
      </c>
      <c r="I36" s="5">
        <f t="shared" si="2"/>
        <v>4.152542372881355E-2</v>
      </c>
      <c r="J36" s="5">
        <f t="shared" si="3"/>
        <v>4.5762711864406773E-2</v>
      </c>
      <c r="K36" s="5">
        <f t="shared" si="4"/>
        <v>0.14576271186440673</v>
      </c>
      <c r="M36" t="s">
        <v>17</v>
      </c>
      <c r="N36" s="4">
        <v>0</v>
      </c>
      <c r="O36" s="4">
        <v>0</v>
      </c>
      <c r="P36" s="4">
        <v>0</v>
      </c>
      <c r="Q36" s="4">
        <v>0</v>
      </c>
      <c r="R36" s="4">
        <f t="shared" si="5"/>
        <v>0</v>
      </c>
      <c r="S36" s="5" t="str">
        <f t="shared" si="6"/>
        <v>NA</v>
      </c>
      <c r="T36" s="5" t="str">
        <f t="shared" si="7"/>
        <v>NA</v>
      </c>
      <c r="U36" s="5" t="str">
        <f t="shared" si="8"/>
        <v>NA</v>
      </c>
      <c r="V36" s="5" t="str">
        <f t="shared" si="9"/>
        <v>NA</v>
      </c>
    </row>
    <row r="37" spans="1:22" x14ac:dyDescent="0.25">
      <c r="A37" t="s">
        <v>17</v>
      </c>
      <c r="B37">
        <v>0.495</v>
      </c>
      <c r="C37" s="4">
        <v>448.96499999999997</v>
      </c>
      <c r="D37" s="4">
        <v>23.759999999999998</v>
      </c>
      <c r="E37" s="4">
        <v>28.215</v>
      </c>
      <c r="F37" s="4">
        <v>77.22</v>
      </c>
      <c r="G37" s="4">
        <f t="shared" si="0"/>
        <v>578.16</v>
      </c>
      <c r="H37" s="5">
        <f t="shared" si="1"/>
        <v>0.77654109589041098</v>
      </c>
      <c r="I37" s="5">
        <f t="shared" si="2"/>
        <v>4.1095890410958902E-2</v>
      </c>
      <c r="J37" s="5">
        <f t="shared" si="3"/>
        <v>4.8801369863013699E-2</v>
      </c>
      <c r="K37" s="5">
        <f t="shared" si="4"/>
        <v>0.13356164383561644</v>
      </c>
      <c r="M37" t="s">
        <v>17</v>
      </c>
      <c r="N37" s="4">
        <v>433.62</v>
      </c>
      <c r="O37" s="4">
        <v>28.215</v>
      </c>
      <c r="P37" s="4">
        <v>33.164999999999999</v>
      </c>
      <c r="Q37" s="4">
        <v>88.605000000000004</v>
      </c>
      <c r="R37" s="4">
        <f t="shared" si="5"/>
        <v>583.60500000000002</v>
      </c>
      <c r="S37" s="5">
        <f t="shared" si="6"/>
        <v>0.74300254452926207</v>
      </c>
      <c r="T37" s="5">
        <f t="shared" si="7"/>
        <v>4.8346055979643761E-2</v>
      </c>
      <c r="U37" s="5">
        <f t="shared" si="8"/>
        <v>5.6827820186598807E-2</v>
      </c>
      <c r="V37" s="5">
        <f t="shared" si="9"/>
        <v>0.15182357930449533</v>
      </c>
    </row>
    <row r="38" spans="1:22" x14ac:dyDescent="0.25">
      <c r="A38" t="s">
        <v>17</v>
      </c>
      <c r="B38">
        <v>0.495</v>
      </c>
      <c r="C38" s="4">
        <v>0</v>
      </c>
      <c r="D38" s="4">
        <v>0</v>
      </c>
      <c r="E38" s="4">
        <v>0</v>
      </c>
      <c r="F38" s="4">
        <v>0</v>
      </c>
      <c r="G38" s="4">
        <f t="shared" si="0"/>
        <v>0</v>
      </c>
      <c r="H38" s="5" t="str">
        <f t="shared" si="1"/>
        <v>NA</v>
      </c>
      <c r="I38" s="5" t="str">
        <f t="shared" si="2"/>
        <v>NA</v>
      </c>
      <c r="J38" s="5" t="str">
        <f t="shared" si="3"/>
        <v>NA</v>
      </c>
      <c r="K38" s="5" t="str">
        <f t="shared" si="4"/>
        <v>NA</v>
      </c>
      <c r="M38" t="s">
        <v>17</v>
      </c>
      <c r="N38" s="4">
        <v>436.09499999999997</v>
      </c>
      <c r="O38" s="4">
        <v>29.204999999999998</v>
      </c>
      <c r="P38" s="4">
        <v>33.659999999999997</v>
      </c>
      <c r="Q38" s="4">
        <v>99.99</v>
      </c>
      <c r="R38" s="4">
        <f t="shared" si="5"/>
        <v>598.94999999999993</v>
      </c>
      <c r="S38" s="5">
        <f t="shared" si="6"/>
        <v>0.728099173553719</v>
      </c>
      <c r="T38" s="5">
        <f t="shared" si="7"/>
        <v>4.8760330578512402E-2</v>
      </c>
      <c r="U38" s="5">
        <f t="shared" si="8"/>
        <v>5.6198347107438019E-2</v>
      </c>
      <c r="V38" s="5">
        <f t="shared" si="9"/>
        <v>0.16694214876033059</v>
      </c>
    </row>
    <row r="39" spans="1:22" x14ac:dyDescent="0.25">
      <c r="A39" t="s">
        <v>17</v>
      </c>
      <c r="B39">
        <v>9.9000000000000005E-2</v>
      </c>
      <c r="C39" s="4">
        <v>0</v>
      </c>
      <c r="D39" s="4">
        <v>0</v>
      </c>
      <c r="E39" s="4">
        <v>0</v>
      </c>
      <c r="F39" s="4">
        <v>0</v>
      </c>
      <c r="G39" s="4">
        <f t="shared" si="0"/>
        <v>0</v>
      </c>
      <c r="H39" s="5" t="str">
        <f t="shared" si="1"/>
        <v>NA</v>
      </c>
      <c r="I39" s="5" t="str">
        <f t="shared" si="2"/>
        <v>NA</v>
      </c>
      <c r="J39" s="5" t="str">
        <f t="shared" si="3"/>
        <v>NA</v>
      </c>
      <c r="K39" s="5" t="str">
        <f t="shared" si="4"/>
        <v>NA</v>
      </c>
      <c r="M39" t="s">
        <v>17</v>
      </c>
      <c r="N39" s="4">
        <v>0</v>
      </c>
      <c r="O39" s="4">
        <v>0</v>
      </c>
      <c r="P39" s="4">
        <v>0</v>
      </c>
      <c r="Q39" s="4">
        <v>0</v>
      </c>
      <c r="R39" s="4">
        <f t="shared" si="5"/>
        <v>0</v>
      </c>
      <c r="S39" s="5" t="str">
        <f t="shared" si="6"/>
        <v>NA</v>
      </c>
      <c r="T39" s="5" t="str">
        <f t="shared" si="7"/>
        <v>NA</v>
      </c>
      <c r="U39" s="5" t="str">
        <f t="shared" si="8"/>
        <v>NA</v>
      </c>
      <c r="V39" s="5" t="str">
        <f t="shared" si="9"/>
        <v>NA</v>
      </c>
    </row>
    <row r="40" spans="1:22" x14ac:dyDescent="0.25">
      <c r="A40" t="s">
        <v>17</v>
      </c>
      <c r="B40">
        <v>9.9000000000000005E-2</v>
      </c>
      <c r="C40" s="4">
        <v>89.793000000000006</v>
      </c>
      <c r="D40" s="4">
        <v>4.7520000000000007</v>
      </c>
      <c r="E40" s="4">
        <v>5.6430000000000007</v>
      </c>
      <c r="F40" s="4">
        <v>15.444000000000001</v>
      </c>
      <c r="G40" s="4">
        <f t="shared" si="0"/>
        <v>115.63200000000001</v>
      </c>
      <c r="H40" s="5">
        <f t="shared" si="1"/>
        <v>0.77654109589041098</v>
      </c>
      <c r="I40" s="5">
        <f t="shared" si="2"/>
        <v>4.1095890410958909E-2</v>
      </c>
      <c r="J40" s="5">
        <f t="shared" si="3"/>
        <v>4.8801369863013699E-2</v>
      </c>
      <c r="K40" s="5">
        <f t="shared" si="4"/>
        <v>0.13356164383561644</v>
      </c>
      <c r="M40" t="s">
        <v>17</v>
      </c>
      <c r="N40" s="4">
        <v>0</v>
      </c>
      <c r="O40" s="4">
        <v>0</v>
      </c>
      <c r="P40" s="4">
        <v>0</v>
      </c>
      <c r="Q40" s="4">
        <v>0</v>
      </c>
      <c r="R40" s="4">
        <f t="shared" si="5"/>
        <v>0</v>
      </c>
      <c r="S40" s="5" t="str">
        <f t="shared" si="6"/>
        <v>NA</v>
      </c>
      <c r="T40" s="5" t="str">
        <f t="shared" si="7"/>
        <v>NA</v>
      </c>
      <c r="U40" s="5" t="str">
        <f t="shared" si="8"/>
        <v>NA</v>
      </c>
      <c r="V40" s="5" t="str">
        <f t="shared" si="9"/>
        <v>NA</v>
      </c>
    </row>
    <row r="41" spans="1:22" x14ac:dyDescent="0.25">
      <c r="A41" t="s">
        <v>17</v>
      </c>
      <c r="B41">
        <v>0.14399999999999999</v>
      </c>
      <c r="C41" s="4">
        <v>0</v>
      </c>
      <c r="D41" s="4">
        <v>0</v>
      </c>
      <c r="E41" s="4">
        <v>0</v>
      </c>
      <c r="F41" s="4">
        <v>0</v>
      </c>
      <c r="G41" s="4">
        <f t="shared" si="0"/>
        <v>0</v>
      </c>
      <c r="H41" s="5" t="str">
        <f t="shared" si="1"/>
        <v>NA</v>
      </c>
      <c r="I41" s="5" t="str">
        <f t="shared" si="2"/>
        <v>NA</v>
      </c>
      <c r="J41" s="5" t="str">
        <f t="shared" si="3"/>
        <v>NA</v>
      </c>
      <c r="K41" s="5" t="str">
        <f t="shared" si="4"/>
        <v>NA</v>
      </c>
      <c r="M41" t="s">
        <v>17</v>
      </c>
      <c r="N41" s="4">
        <v>0</v>
      </c>
      <c r="O41" s="4">
        <v>0</v>
      </c>
      <c r="P41" s="4">
        <v>0</v>
      </c>
      <c r="Q41" s="4">
        <v>0</v>
      </c>
      <c r="R41" s="4">
        <f t="shared" si="5"/>
        <v>0</v>
      </c>
      <c r="S41" s="5" t="str">
        <f t="shared" si="6"/>
        <v>NA</v>
      </c>
      <c r="T41" s="5" t="str">
        <f t="shared" si="7"/>
        <v>NA</v>
      </c>
      <c r="U41" s="5" t="str">
        <f t="shared" si="8"/>
        <v>NA</v>
      </c>
      <c r="V41" s="5" t="str">
        <f t="shared" si="9"/>
        <v>NA</v>
      </c>
    </row>
    <row r="42" spans="1:22" x14ac:dyDescent="0.25">
      <c r="A42" t="s">
        <v>17</v>
      </c>
      <c r="B42">
        <v>0.14399999999999999</v>
      </c>
      <c r="C42" s="4">
        <v>0</v>
      </c>
      <c r="D42" s="4">
        <v>0</v>
      </c>
      <c r="E42" s="4">
        <v>0</v>
      </c>
      <c r="F42" s="4">
        <v>0</v>
      </c>
      <c r="G42" s="4">
        <f t="shared" si="0"/>
        <v>0</v>
      </c>
      <c r="H42" s="5" t="str">
        <f t="shared" si="1"/>
        <v>NA</v>
      </c>
      <c r="I42" s="5" t="str">
        <f t="shared" si="2"/>
        <v>NA</v>
      </c>
      <c r="J42" s="5" t="str">
        <f t="shared" si="3"/>
        <v>NA</v>
      </c>
      <c r="K42" s="5" t="str">
        <f t="shared" si="4"/>
        <v>NA</v>
      </c>
      <c r="M42" t="s">
        <v>17</v>
      </c>
      <c r="N42" s="4">
        <v>0</v>
      </c>
      <c r="O42" s="4">
        <v>0</v>
      </c>
      <c r="P42" s="4">
        <v>0</v>
      </c>
      <c r="Q42" s="4">
        <v>0</v>
      </c>
      <c r="R42" s="4">
        <f t="shared" si="5"/>
        <v>0</v>
      </c>
      <c r="S42" s="5" t="str">
        <f t="shared" si="6"/>
        <v>NA</v>
      </c>
      <c r="T42" s="5" t="str">
        <f t="shared" si="7"/>
        <v>NA</v>
      </c>
      <c r="U42" s="5" t="str">
        <f t="shared" si="8"/>
        <v>NA</v>
      </c>
      <c r="V42" s="5" t="str">
        <f t="shared" si="9"/>
        <v>NA</v>
      </c>
    </row>
    <row r="43" spans="1:22" x14ac:dyDescent="0.25">
      <c r="A43" t="s">
        <v>17</v>
      </c>
      <c r="B43">
        <v>0.14199999999999999</v>
      </c>
      <c r="C43" s="4">
        <v>0</v>
      </c>
      <c r="D43" s="4">
        <v>0</v>
      </c>
      <c r="E43" s="4">
        <v>0</v>
      </c>
      <c r="F43" s="4">
        <v>0</v>
      </c>
      <c r="G43" s="4">
        <f t="shared" si="0"/>
        <v>0</v>
      </c>
      <c r="H43" s="5" t="str">
        <f t="shared" si="1"/>
        <v>NA</v>
      </c>
      <c r="I43" s="5" t="str">
        <f t="shared" si="2"/>
        <v>NA</v>
      </c>
      <c r="J43" s="5" t="str">
        <f t="shared" si="3"/>
        <v>NA</v>
      </c>
      <c r="K43" s="5" t="str">
        <f t="shared" si="4"/>
        <v>NA</v>
      </c>
      <c r="M43" t="s">
        <v>17</v>
      </c>
      <c r="N43" s="4">
        <v>0</v>
      </c>
      <c r="O43" s="4">
        <v>0</v>
      </c>
      <c r="P43" s="4">
        <v>0</v>
      </c>
      <c r="Q43" s="4">
        <v>0</v>
      </c>
      <c r="R43" s="4">
        <f t="shared" si="5"/>
        <v>0</v>
      </c>
      <c r="S43" s="5" t="str">
        <f t="shared" si="6"/>
        <v>NA</v>
      </c>
      <c r="T43" s="5" t="str">
        <f t="shared" si="7"/>
        <v>NA</v>
      </c>
      <c r="U43" s="5" t="str">
        <f t="shared" si="8"/>
        <v>NA</v>
      </c>
      <c r="V43" s="5" t="str">
        <f t="shared" si="9"/>
        <v>NA</v>
      </c>
    </row>
    <row r="44" spans="1:22" x14ac:dyDescent="0.25">
      <c r="A44" t="s">
        <v>17</v>
      </c>
      <c r="B44">
        <v>0.14199999999999999</v>
      </c>
      <c r="C44" s="4">
        <v>128.79399999999998</v>
      </c>
      <c r="D44" s="4">
        <v>6.8159999999999989</v>
      </c>
      <c r="E44" s="4">
        <v>8.0939999999999994</v>
      </c>
      <c r="F44" s="4">
        <v>22.151999999999997</v>
      </c>
      <c r="G44" s="4">
        <f t="shared" si="0"/>
        <v>165.85599999999997</v>
      </c>
      <c r="H44" s="5">
        <f t="shared" si="1"/>
        <v>0.77654109589041098</v>
      </c>
      <c r="I44" s="5">
        <f t="shared" si="2"/>
        <v>4.1095890410958909E-2</v>
      </c>
      <c r="J44" s="5">
        <f t="shared" si="3"/>
        <v>4.8801369863013706E-2</v>
      </c>
      <c r="K44" s="5">
        <f t="shared" si="4"/>
        <v>0.13356164383561644</v>
      </c>
      <c r="M44" t="s">
        <v>17</v>
      </c>
      <c r="N44" s="4">
        <v>0</v>
      </c>
      <c r="O44" s="4">
        <v>0</v>
      </c>
      <c r="P44" s="4">
        <v>0</v>
      </c>
      <c r="Q44" s="4">
        <v>0</v>
      </c>
      <c r="R44" s="4">
        <f t="shared" si="5"/>
        <v>0</v>
      </c>
      <c r="S44" s="5" t="str">
        <f t="shared" si="6"/>
        <v>NA</v>
      </c>
      <c r="T44" s="5" t="str">
        <f t="shared" si="7"/>
        <v>NA</v>
      </c>
      <c r="U44" s="5" t="str">
        <f t="shared" si="8"/>
        <v>NA</v>
      </c>
      <c r="V44" s="5" t="str">
        <f t="shared" si="9"/>
        <v>NA</v>
      </c>
    </row>
    <row r="45" spans="1:22" x14ac:dyDescent="0.25">
      <c r="A45" t="s">
        <v>16</v>
      </c>
      <c r="B45">
        <v>5.3999999999999999E-2</v>
      </c>
      <c r="C45" s="4">
        <v>0</v>
      </c>
      <c r="D45" s="4">
        <v>0</v>
      </c>
      <c r="E45" s="4">
        <v>0</v>
      </c>
      <c r="F45" s="4">
        <v>0</v>
      </c>
      <c r="G45" s="4">
        <f t="shared" si="0"/>
        <v>0</v>
      </c>
      <c r="H45" s="5" t="str">
        <f t="shared" si="1"/>
        <v>NA</v>
      </c>
      <c r="I45" s="5" t="str">
        <f t="shared" si="2"/>
        <v>NA</v>
      </c>
      <c r="J45" s="5" t="str">
        <f t="shared" si="3"/>
        <v>NA</v>
      </c>
      <c r="K45" s="5" t="str">
        <f t="shared" si="4"/>
        <v>NA</v>
      </c>
      <c r="M45" t="s">
        <v>16</v>
      </c>
      <c r="N45" s="4">
        <v>0</v>
      </c>
      <c r="O45" s="4">
        <v>0</v>
      </c>
      <c r="P45" s="4">
        <v>0</v>
      </c>
      <c r="Q45" s="4">
        <v>0</v>
      </c>
      <c r="R45" s="4">
        <f t="shared" si="5"/>
        <v>0</v>
      </c>
      <c r="S45" s="5" t="str">
        <f t="shared" si="6"/>
        <v>NA</v>
      </c>
      <c r="T45" s="5" t="str">
        <f t="shared" si="7"/>
        <v>NA</v>
      </c>
      <c r="U45" s="5" t="str">
        <f t="shared" si="8"/>
        <v>NA</v>
      </c>
      <c r="V45" s="5" t="str">
        <f t="shared" si="9"/>
        <v>NA</v>
      </c>
    </row>
    <row r="46" spans="1:22" x14ac:dyDescent="0.25">
      <c r="A46" t="s">
        <v>16</v>
      </c>
      <c r="B46">
        <v>5.3999999999999999E-2</v>
      </c>
      <c r="C46" s="4">
        <v>0</v>
      </c>
      <c r="D46" s="4">
        <v>0</v>
      </c>
      <c r="E46" s="4">
        <v>0</v>
      </c>
      <c r="F46" s="4">
        <v>0</v>
      </c>
      <c r="G46" s="4">
        <f t="shared" si="0"/>
        <v>0</v>
      </c>
      <c r="H46" s="5" t="str">
        <f t="shared" si="1"/>
        <v>NA</v>
      </c>
      <c r="I46" s="5" t="str">
        <f t="shared" si="2"/>
        <v>NA</v>
      </c>
      <c r="J46" s="5" t="str">
        <f t="shared" si="3"/>
        <v>NA</v>
      </c>
      <c r="K46" s="5" t="str">
        <f t="shared" si="4"/>
        <v>NA</v>
      </c>
      <c r="M46" t="s">
        <v>16</v>
      </c>
      <c r="N46" s="4">
        <v>108.378</v>
      </c>
      <c r="O46" s="4">
        <v>7.992</v>
      </c>
      <c r="P46" s="4">
        <v>23.274000000000001</v>
      </c>
      <c r="Q46" s="4">
        <v>43.686</v>
      </c>
      <c r="R46" s="4">
        <f t="shared" si="5"/>
        <v>183.33</v>
      </c>
      <c r="S46" s="5">
        <f t="shared" si="6"/>
        <v>0.59116347569955818</v>
      </c>
      <c r="T46" s="5">
        <f t="shared" si="7"/>
        <v>4.3593519882179674E-2</v>
      </c>
      <c r="U46" s="5">
        <f t="shared" si="8"/>
        <v>0.12695139911634756</v>
      </c>
      <c r="V46" s="5">
        <f t="shared" si="9"/>
        <v>0.23829160530191457</v>
      </c>
    </row>
    <row r="47" spans="1:22" x14ac:dyDescent="0.25">
      <c r="A47" t="s">
        <v>16</v>
      </c>
      <c r="B47">
        <v>7.0999999999999994E-2</v>
      </c>
      <c r="C47" s="4">
        <v>0</v>
      </c>
      <c r="D47" s="4">
        <v>0</v>
      </c>
      <c r="E47" s="4">
        <v>0</v>
      </c>
      <c r="F47" s="4">
        <v>0</v>
      </c>
      <c r="G47" s="4">
        <f t="shared" si="0"/>
        <v>0</v>
      </c>
      <c r="H47" s="5" t="str">
        <f t="shared" si="1"/>
        <v>NA</v>
      </c>
      <c r="I47" s="5" t="str">
        <f t="shared" si="2"/>
        <v>NA</v>
      </c>
      <c r="J47" s="5" t="str">
        <f t="shared" si="3"/>
        <v>NA</v>
      </c>
      <c r="K47" s="5" t="str">
        <f t="shared" si="4"/>
        <v>NA</v>
      </c>
      <c r="M47" t="s">
        <v>16</v>
      </c>
      <c r="N47" s="4">
        <v>0</v>
      </c>
      <c r="O47" s="4">
        <v>0</v>
      </c>
      <c r="P47" s="4">
        <v>0</v>
      </c>
      <c r="Q47" s="4">
        <v>0</v>
      </c>
      <c r="R47" s="4">
        <f t="shared" si="5"/>
        <v>0</v>
      </c>
      <c r="S47" s="5" t="str">
        <f t="shared" si="6"/>
        <v>NA</v>
      </c>
      <c r="T47" s="5" t="str">
        <f t="shared" si="7"/>
        <v>NA</v>
      </c>
      <c r="U47" s="5" t="str">
        <f t="shared" si="8"/>
        <v>NA</v>
      </c>
      <c r="V47" s="5" t="str">
        <f t="shared" si="9"/>
        <v>NA</v>
      </c>
    </row>
    <row r="48" spans="1:22" x14ac:dyDescent="0.25">
      <c r="A48" t="s">
        <v>16</v>
      </c>
      <c r="B48">
        <v>7.0999999999999994E-2</v>
      </c>
      <c r="C48" s="4">
        <v>0</v>
      </c>
      <c r="D48" s="4">
        <v>0</v>
      </c>
      <c r="E48" s="4">
        <v>0</v>
      </c>
      <c r="F48" s="4">
        <v>0</v>
      </c>
      <c r="G48" s="4">
        <f t="shared" si="0"/>
        <v>0</v>
      </c>
      <c r="H48" s="5" t="str">
        <f t="shared" si="1"/>
        <v>NA</v>
      </c>
      <c r="I48" s="5" t="str">
        <f t="shared" si="2"/>
        <v>NA</v>
      </c>
      <c r="J48" s="5" t="str">
        <f t="shared" si="3"/>
        <v>NA</v>
      </c>
      <c r="K48" s="5" t="str">
        <f t="shared" si="4"/>
        <v>NA</v>
      </c>
      <c r="M48" t="s">
        <v>16</v>
      </c>
      <c r="N48" s="4">
        <v>139.86999999999998</v>
      </c>
      <c r="O48" s="4">
        <v>9.5139999999999993</v>
      </c>
      <c r="P48" s="4">
        <v>29.677999999999997</v>
      </c>
      <c r="Q48" s="4">
        <v>55.734999999999992</v>
      </c>
      <c r="R48" s="4">
        <f t="shared" si="5"/>
        <v>234.79699999999997</v>
      </c>
      <c r="S48" s="5">
        <f t="shared" si="6"/>
        <v>0.59570607801632902</v>
      </c>
      <c r="T48" s="5">
        <f t="shared" si="7"/>
        <v>4.0520108859993957E-2</v>
      </c>
      <c r="U48" s="5">
        <f t="shared" si="8"/>
        <v>0.12639854853341398</v>
      </c>
      <c r="V48" s="5">
        <f t="shared" si="9"/>
        <v>0.23737526459026309</v>
      </c>
    </row>
    <row r="49" spans="1:22" x14ac:dyDescent="0.25">
      <c r="A49" t="s">
        <v>16</v>
      </c>
      <c r="B49">
        <v>6.5000000000000002E-2</v>
      </c>
      <c r="C49" s="4">
        <v>0</v>
      </c>
      <c r="D49" s="4">
        <v>0</v>
      </c>
      <c r="E49" s="4">
        <v>0</v>
      </c>
      <c r="F49" s="4">
        <v>0</v>
      </c>
      <c r="G49" s="4">
        <f t="shared" si="0"/>
        <v>0</v>
      </c>
      <c r="H49" s="5" t="str">
        <f t="shared" si="1"/>
        <v>NA</v>
      </c>
      <c r="I49" s="5" t="str">
        <f t="shared" si="2"/>
        <v>NA</v>
      </c>
      <c r="J49" s="5" t="str">
        <f t="shared" si="3"/>
        <v>NA</v>
      </c>
      <c r="K49" s="5" t="str">
        <f t="shared" si="4"/>
        <v>NA</v>
      </c>
      <c r="M49" t="s">
        <v>16</v>
      </c>
      <c r="N49" s="4">
        <v>128.05000000000001</v>
      </c>
      <c r="O49" s="4">
        <v>8.7100000000000009</v>
      </c>
      <c r="P49" s="4">
        <v>27.17</v>
      </c>
      <c r="Q49" s="4">
        <v>51.024999999999999</v>
      </c>
      <c r="R49" s="4">
        <f t="shared" si="5"/>
        <v>214.95500000000001</v>
      </c>
      <c r="S49" s="5">
        <f t="shared" si="6"/>
        <v>0.59570607801632902</v>
      </c>
      <c r="T49" s="5">
        <f t="shared" si="7"/>
        <v>4.0520108859993957E-2</v>
      </c>
      <c r="U49" s="5">
        <f t="shared" si="8"/>
        <v>0.12639854853341398</v>
      </c>
      <c r="V49" s="5">
        <f t="shared" si="9"/>
        <v>0.23737526459026306</v>
      </c>
    </row>
    <row r="50" spans="1:22" x14ac:dyDescent="0.25">
      <c r="A50" t="s">
        <v>16</v>
      </c>
      <c r="B50">
        <v>6.5000000000000002E-2</v>
      </c>
      <c r="C50" s="4">
        <v>0</v>
      </c>
      <c r="D50" s="4">
        <v>0</v>
      </c>
      <c r="E50" s="4">
        <v>0</v>
      </c>
      <c r="F50" s="4">
        <v>0</v>
      </c>
      <c r="G50" s="4">
        <f t="shared" si="0"/>
        <v>0</v>
      </c>
      <c r="H50" s="5" t="str">
        <f t="shared" si="1"/>
        <v>NA</v>
      </c>
      <c r="I50" s="5" t="str">
        <f t="shared" si="2"/>
        <v>NA</v>
      </c>
      <c r="J50" s="5" t="str">
        <f t="shared" si="3"/>
        <v>NA</v>
      </c>
      <c r="K50" s="5" t="str">
        <f t="shared" si="4"/>
        <v>NA</v>
      </c>
      <c r="M50" t="s">
        <v>16</v>
      </c>
      <c r="N50" s="4">
        <v>0</v>
      </c>
      <c r="O50" s="4">
        <v>0</v>
      </c>
      <c r="P50" s="4">
        <v>0</v>
      </c>
      <c r="Q50" s="4">
        <v>0</v>
      </c>
      <c r="R50" s="4">
        <f t="shared" si="5"/>
        <v>0</v>
      </c>
      <c r="S50" s="5" t="str">
        <f t="shared" si="6"/>
        <v>NA</v>
      </c>
      <c r="T50" s="5" t="str">
        <f t="shared" si="7"/>
        <v>NA</v>
      </c>
      <c r="U50" s="5" t="str">
        <f t="shared" si="8"/>
        <v>NA</v>
      </c>
      <c r="V50" s="5" t="str">
        <f t="shared" si="9"/>
        <v>NA</v>
      </c>
    </row>
    <row r="51" spans="1:22" x14ac:dyDescent="0.25">
      <c r="A51" t="s">
        <v>16</v>
      </c>
      <c r="B51">
        <v>8.5000000000000006E-2</v>
      </c>
      <c r="C51" s="4">
        <v>0</v>
      </c>
      <c r="D51" s="4">
        <v>0</v>
      </c>
      <c r="E51" s="4">
        <v>0</v>
      </c>
      <c r="F51" s="4">
        <v>0</v>
      </c>
      <c r="G51" s="4">
        <f t="shared" si="0"/>
        <v>0</v>
      </c>
      <c r="H51" s="5" t="str">
        <f t="shared" si="1"/>
        <v>NA</v>
      </c>
      <c r="I51" s="5" t="str">
        <f t="shared" si="2"/>
        <v>NA</v>
      </c>
      <c r="J51" s="5" t="str">
        <f t="shared" si="3"/>
        <v>NA</v>
      </c>
      <c r="K51" s="5" t="str">
        <f t="shared" si="4"/>
        <v>NA</v>
      </c>
      <c r="M51" t="s">
        <v>16</v>
      </c>
      <c r="N51" s="4">
        <v>167.96</v>
      </c>
      <c r="O51" s="4">
        <v>11.56</v>
      </c>
      <c r="P51" s="4">
        <v>35.53</v>
      </c>
      <c r="Q51" s="4">
        <v>68.680000000000007</v>
      </c>
      <c r="R51" s="4">
        <f t="shared" si="5"/>
        <v>283.73</v>
      </c>
      <c r="S51" s="5">
        <f t="shared" si="6"/>
        <v>0.5919712402636309</v>
      </c>
      <c r="T51" s="5">
        <f t="shared" si="7"/>
        <v>4.074295985620132E-2</v>
      </c>
      <c r="U51" s="5">
        <f t="shared" si="8"/>
        <v>0.12522468544038345</v>
      </c>
      <c r="V51" s="5">
        <f t="shared" si="9"/>
        <v>0.24206111443978431</v>
      </c>
    </row>
    <row r="52" spans="1:22" x14ac:dyDescent="0.25">
      <c r="A52" t="s">
        <v>16</v>
      </c>
      <c r="B52">
        <v>8.5000000000000006E-2</v>
      </c>
      <c r="C52" s="4">
        <v>0</v>
      </c>
      <c r="D52" s="4">
        <v>0</v>
      </c>
      <c r="E52" s="4">
        <v>0</v>
      </c>
      <c r="F52" s="4">
        <v>0</v>
      </c>
      <c r="G52" s="4">
        <f t="shared" si="0"/>
        <v>0</v>
      </c>
      <c r="H52" s="5" t="str">
        <f t="shared" si="1"/>
        <v>NA</v>
      </c>
      <c r="I52" s="5" t="str">
        <f t="shared" si="2"/>
        <v>NA</v>
      </c>
      <c r="J52" s="5" t="str">
        <f t="shared" si="3"/>
        <v>NA</v>
      </c>
      <c r="K52" s="5" t="str">
        <f t="shared" si="4"/>
        <v>NA</v>
      </c>
      <c r="M52" t="s">
        <v>16</v>
      </c>
      <c r="N52" s="4">
        <v>0</v>
      </c>
      <c r="O52" s="4">
        <v>0</v>
      </c>
      <c r="P52" s="4">
        <v>0</v>
      </c>
      <c r="Q52" s="4">
        <v>0</v>
      </c>
      <c r="R52" s="4">
        <f t="shared" si="5"/>
        <v>0</v>
      </c>
      <c r="S52" s="5" t="str">
        <f t="shared" si="6"/>
        <v>NA</v>
      </c>
      <c r="T52" s="5" t="str">
        <f t="shared" si="7"/>
        <v>NA</v>
      </c>
      <c r="U52" s="5" t="str">
        <f t="shared" si="8"/>
        <v>NA</v>
      </c>
      <c r="V52" s="5" t="str">
        <f t="shared" si="9"/>
        <v>NA</v>
      </c>
    </row>
    <row r="53" spans="1:22" x14ac:dyDescent="0.25">
      <c r="A53" t="s">
        <v>16</v>
      </c>
      <c r="B53">
        <v>7.6999999999999999E-2</v>
      </c>
      <c r="C53" s="4">
        <v>0</v>
      </c>
      <c r="D53" s="4">
        <v>0</v>
      </c>
      <c r="E53" s="4">
        <v>0</v>
      </c>
      <c r="F53" s="4">
        <v>0</v>
      </c>
      <c r="G53" s="4">
        <f t="shared" si="0"/>
        <v>0</v>
      </c>
      <c r="H53" s="5" t="str">
        <f t="shared" si="1"/>
        <v>NA</v>
      </c>
      <c r="I53" s="5" t="str">
        <f t="shared" si="2"/>
        <v>NA</v>
      </c>
      <c r="J53" s="5" t="str">
        <f t="shared" si="3"/>
        <v>NA</v>
      </c>
      <c r="K53" s="5" t="str">
        <f t="shared" si="4"/>
        <v>NA</v>
      </c>
      <c r="M53" t="s">
        <v>16</v>
      </c>
      <c r="N53" s="4">
        <v>0</v>
      </c>
      <c r="O53" s="4">
        <v>0</v>
      </c>
      <c r="P53" s="4">
        <v>0</v>
      </c>
      <c r="Q53" s="4">
        <v>0</v>
      </c>
      <c r="R53" s="4">
        <f t="shared" si="5"/>
        <v>0</v>
      </c>
      <c r="S53" s="5" t="str">
        <f t="shared" si="6"/>
        <v>NA</v>
      </c>
      <c r="T53" s="5" t="str">
        <f t="shared" si="7"/>
        <v>NA</v>
      </c>
      <c r="U53" s="5" t="str">
        <f t="shared" si="8"/>
        <v>NA</v>
      </c>
      <c r="V53" s="5" t="str">
        <f t="shared" si="9"/>
        <v>NA</v>
      </c>
    </row>
    <row r="54" spans="1:22" x14ac:dyDescent="0.25">
      <c r="A54" t="s">
        <v>16</v>
      </c>
      <c r="B54">
        <v>7.6999999999999999E-2</v>
      </c>
      <c r="C54" s="4">
        <v>0</v>
      </c>
      <c r="D54" s="4">
        <v>0</v>
      </c>
      <c r="E54" s="4">
        <v>0</v>
      </c>
      <c r="F54" s="4">
        <v>0</v>
      </c>
      <c r="G54" s="4">
        <f t="shared" si="0"/>
        <v>0</v>
      </c>
      <c r="H54" s="5" t="str">
        <f t="shared" si="1"/>
        <v>NA</v>
      </c>
      <c r="I54" s="5" t="str">
        <f t="shared" si="2"/>
        <v>NA</v>
      </c>
      <c r="J54" s="5" t="str">
        <f t="shared" si="3"/>
        <v>NA</v>
      </c>
      <c r="K54" s="5" t="str">
        <f t="shared" si="4"/>
        <v>NA</v>
      </c>
      <c r="M54" t="s">
        <v>16</v>
      </c>
      <c r="N54" s="4">
        <v>154.53899999999999</v>
      </c>
      <c r="O54" s="4">
        <v>11.395999999999999</v>
      </c>
      <c r="P54" s="4">
        <v>33.186999999999998</v>
      </c>
      <c r="Q54" s="4">
        <v>62.37</v>
      </c>
      <c r="R54" s="4">
        <f t="shared" si="5"/>
        <v>261.49199999999996</v>
      </c>
      <c r="S54" s="5">
        <f t="shared" si="6"/>
        <v>0.59098939929328631</v>
      </c>
      <c r="T54" s="5">
        <f t="shared" si="7"/>
        <v>4.3580683156654892E-2</v>
      </c>
      <c r="U54" s="5">
        <f t="shared" si="8"/>
        <v>0.12691401648998824</v>
      </c>
      <c r="V54" s="5">
        <f t="shared" si="9"/>
        <v>0.2385159010600707</v>
      </c>
    </row>
    <row r="55" spans="1:22" x14ac:dyDescent="0.25">
      <c r="A55" t="s">
        <v>17</v>
      </c>
      <c r="B55">
        <v>0.192</v>
      </c>
      <c r="C55" s="4">
        <v>0</v>
      </c>
      <c r="D55" s="4">
        <v>0</v>
      </c>
      <c r="E55" s="4">
        <v>0</v>
      </c>
      <c r="F55" s="4">
        <v>0</v>
      </c>
      <c r="G55" s="4">
        <f t="shared" si="0"/>
        <v>0</v>
      </c>
      <c r="H55" s="5" t="str">
        <f t="shared" si="1"/>
        <v>NA</v>
      </c>
      <c r="I55" s="5" t="str">
        <f t="shared" si="2"/>
        <v>NA</v>
      </c>
      <c r="J55" s="5" t="str">
        <f t="shared" si="3"/>
        <v>NA</v>
      </c>
      <c r="K55" s="5" t="str">
        <f t="shared" si="4"/>
        <v>NA</v>
      </c>
      <c r="M55" t="s">
        <v>17</v>
      </c>
      <c r="N55" s="4">
        <v>6.5280000000000005</v>
      </c>
      <c r="O55" s="4">
        <v>3.2640000000000002</v>
      </c>
      <c r="P55" s="4">
        <v>0.57600000000000007</v>
      </c>
      <c r="Q55" s="4">
        <v>9.0240000000000009</v>
      </c>
      <c r="R55" s="4">
        <f t="shared" si="5"/>
        <v>19.392000000000003</v>
      </c>
      <c r="S55" s="5">
        <f t="shared" si="6"/>
        <v>0.3366336633663366</v>
      </c>
      <c r="T55" s="5">
        <f t="shared" si="7"/>
        <v>0.1683168316831683</v>
      </c>
      <c r="U55" s="5">
        <f t="shared" si="8"/>
        <v>2.9702970297029702E-2</v>
      </c>
      <c r="V55" s="5">
        <f t="shared" si="9"/>
        <v>0.46534653465346532</v>
      </c>
    </row>
    <row r="56" spans="1:22" x14ac:dyDescent="0.25">
      <c r="A56" t="s">
        <v>17</v>
      </c>
      <c r="B56">
        <v>0.192</v>
      </c>
      <c r="C56" s="4">
        <v>0</v>
      </c>
      <c r="D56" s="4">
        <v>0</v>
      </c>
      <c r="E56" s="4">
        <v>0</v>
      </c>
      <c r="F56" s="4">
        <v>0</v>
      </c>
      <c r="G56" s="4">
        <f t="shared" si="0"/>
        <v>0</v>
      </c>
      <c r="H56" s="5" t="str">
        <f t="shared" si="1"/>
        <v>NA</v>
      </c>
      <c r="I56" s="5" t="str">
        <f t="shared" si="2"/>
        <v>NA</v>
      </c>
      <c r="J56" s="5" t="str">
        <f t="shared" si="3"/>
        <v>NA</v>
      </c>
      <c r="K56" s="5" t="str">
        <f t="shared" si="4"/>
        <v>NA</v>
      </c>
      <c r="M56" t="s">
        <v>17</v>
      </c>
      <c r="N56" s="4">
        <v>6.5280000000000005</v>
      </c>
      <c r="O56" s="4">
        <v>3.456</v>
      </c>
      <c r="P56" s="4">
        <v>0.38400000000000001</v>
      </c>
      <c r="Q56" s="4">
        <v>8.64</v>
      </c>
      <c r="R56" s="4">
        <f t="shared" si="5"/>
        <v>19.008000000000003</v>
      </c>
      <c r="S56" s="5">
        <f t="shared" si="6"/>
        <v>0.34343434343434343</v>
      </c>
      <c r="T56" s="5">
        <f t="shared" si="7"/>
        <v>0.1818181818181818</v>
      </c>
      <c r="U56" s="5">
        <f t="shared" si="8"/>
        <v>2.02020202020202E-2</v>
      </c>
      <c r="V56" s="5">
        <f t="shared" si="9"/>
        <v>0.45454545454545453</v>
      </c>
    </row>
    <row r="57" spans="1:22" x14ac:dyDescent="0.25">
      <c r="A57" t="s">
        <v>17</v>
      </c>
      <c r="B57">
        <v>0.109</v>
      </c>
      <c r="C57" s="4">
        <v>0</v>
      </c>
      <c r="D57" s="4">
        <v>0</v>
      </c>
      <c r="E57" s="4">
        <v>0</v>
      </c>
      <c r="F57" s="4">
        <v>0</v>
      </c>
      <c r="G57" s="4">
        <f t="shared" si="0"/>
        <v>0</v>
      </c>
      <c r="H57" s="5" t="str">
        <f t="shared" si="1"/>
        <v>NA</v>
      </c>
      <c r="I57" s="5" t="str">
        <f t="shared" si="2"/>
        <v>NA</v>
      </c>
      <c r="J57" s="5" t="str">
        <f t="shared" si="3"/>
        <v>NA</v>
      </c>
      <c r="K57" s="5" t="str">
        <f t="shared" si="4"/>
        <v>NA</v>
      </c>
      <c r="M57" t="s">
        <v>17</v>
      </c>
      <c r="N57" s="4">
        <v>95.483999999999995</v>
      </c>
      <c r="O57" s="4">
        <v>6.2130000000000001</v>
      </c>
      <c r="P57" s="4">
        <v>7.3029999999999999</v>
      </c>
      <c r="Q57" s="4">
        <v>19.510999999999999</v>
      </c>
      <c r="R57" s="4">
        <f t="shared" si="5"/>
        <v>128.511</v>
      </c>
      <c r="S57" s="5">
        <f t="shared" si="6"/>
        <v>0.74300254452926207</v>
      </c>
      <c r="T57" s="5">
        <f t="shared" si="7"/>
        <v>4.8346055979643768E-2</v>
      </c>
      <c r="U57" s="5">
        <f t="shared" si="8"/>
        <v>5.6827820186598814E-2</v>
      </c>
      <c r="V57" s="5">
        <f t="shared" si="9"/>
        <v>0.15182357930449533</v>
      </c>
    </row>
    <row r="58" spans="1:22" x14ac:dyDescent="0.25">
      <c r="A58" t="s">
        <v>17</v>
      </c>
      <c r="B58">
        <v>0.109</v>
      </c>
      <c r="C58" s="4">
        <v>0</v>
      </c>
      <c r="D58" s="4">
        <v>0</v>
      </c>
      <c r="E58" s="4">
        <v>0</v>
      </c>
      <c r="F58" s="4">
        <v>0</v>
      </c>
      <c r="G58" s="4">
        <f t="shared" si="0"/>
        <v>0</v>
      </c>
      <c r="H58" s="5" t="str">
        <f t="shared" si="1"/>
        <v>NA</v>
      </c>
      <c r="I58" s="5" t="str">
        <f t="shared" si="2"/>
        <v>NA</v>
      </c>
      <c r="J58" s="5" t="str">
        <f t="shared" si="3"/>
        <v>NA</v>
      </c>
      <c r="K58" s="5" t="str">
        <f t="shared" si="4"/>
        <v>NA</v>
      </c>
      <c r="M58" t="s">
        <v>17</v>
      </c>
      <c r="N58" s="4">
        <v>96.028999999999996</v>
      </c>
      <c r="O58" s="4">
        <v>6.431</v>
      </c>
      <c r="P58" s="4">
        <v>7.4119999999999999</v>
      </c>
      <c r="Q58" s="4">
        <v>22.018000000000001</v>
      </c>
      <c r="R58" s="4">
        <f t="shared" si="5"/>
        <v>131.88999999999999</v>
      </c>
      <c r="S58" s="5">
        <f t="shared" si="6"/>
        <v>0.728099173553719</v>
      </c>
      <c r="T58" s="5">
        <f t="shared" si="7"/>
        <v>4.8760330578512402E-2</v>
      </c>
      <c r="U58" s="5">
        <f t="shared" si="8"/>
        <v>5.6198347107438019E-2</v>
      </c>
      <c r="V58" s="5">
        <f t="shared" si="9"/>
        <v>0.16694214876033059</v>
      </c>
    </row>
    <row r="59" spans="1:22" x14ac:dyDescent="0.25">
      <c r="A59" t="s">
        <v>17</v>
      </c>
      <c r="B59">
        <v>0.10299999999999999</v>
      </c>
      <c r="C59" s="4">
        <v>0</v>
      </c>
      <c r="D59" s="4">
        <v>0</v>
      </c>
      <c r="E59" s="4">
        <v>0</v>
      </c>
      <c r="F59" s="4">
        <v>0</v>
      </c>
      <c r="G59" s="4">
        <f t="shared" si="0"/>
        <v>0</v>
      </c>
      <c r="H59" s="5" t="str">
        <f t="shared" si="1"/>
        <v>NA</v>
      </c>
      <c r="I59" s="5" t="str">
        <f t="shared" si="2"/>
        <v>NA</v>
      </c>
      <c r="J59" s="5" t="str">
        <f t="shared" si="3"/>
        <v>NA</v>
      </c>
      <c r="K59" s="5" t="str">
        <f t="shared" si="4"/>
        <v>NA</v>
      </c>
      <c r="M59" t="s">
        <v>17</v>
      </c>
      <c r="N59" s="4">
        <v>102.38199999999999</v>
      </c>
      <c r="O59" s="4">
        <v>7.9309999999999992</v>
      </c>
      <c r="P59" s="4">
        <v>36.049999999999997</v>
      </c>
      <c r="Q59" s="4">
        <v>62.417999999999999</v>
      </c>
      <c r="R59" s="4">
        <f t="shared" si="5"/>
        <v>208.78100000000001</v>
      </c>
      <c r="S59" s="5">
        <f t="shared" si="6"/>
        <v>0.49037987173162301</v>
      </c>
      <c r="T59" s="5">
        <f t="shared" si="7"/>
        <v>3.7987173162308825E-2</v>
      </c>
      <c r="U59" s="5">
        <f t="shared" si="8"/>
        <v>0.17266896891958558</v>
      </c>
      <c r="V59" s="5">
        <f t="shared" si="9"/>
        <v>0.29896398618648246</v>
      </c>
    </row>
    <row r="60" spans="1:22" x14ac:dyDescent="0.25">
      <c r="A60" t="s">
        <v>17</v>
      </c>
      <c r="B60">
        <v>0.10299999999999999</v>
      </c>
      <c r="C60" s="4">
        <v>0</v>
      </c>
      <c r="D60" s="4">
        <v>0</v>
      </c>
      <c r="E60" s="4">
        <v>0</v>
      </c>
      <c r="F60" s="4">
        <v>0</v>
      </c>
      <c r="G60" s="4">
        <f t="shared" si="0"/>
        <v>0</v>
      </c>
      <c r="H60" s="5" t="str">
        <f t="shared" si="1"/>
        <v>NA</v>
      </c>
      <c r="I60" s="5" t="str">
        <f t="shared" si="2"/>
        <v>NA</v>
      </c>
      <c r="J60" s="5" t="str">
        <f t="shared" si="3"/>
        <v>NA</v>
      </c>
      <c r="K60" s="5" t="str">
        <f t="shared" si="4"/>
        <v>NA</v>
      </c>
      <c r="M60" t="s">
        <v>17</v>
      </c>
      <c r="N60" s="4">
        <v>105.57499999999999</v>
      </c>
      <c r="O60" s="4">
        <v>9.0640000000000001</v>
      </c>
      <c r="P60" s="4">
        <v>37.388999999999996</v>
      </c>
      <c r="Q60" s="4">
        <v>62.623999999999995</v>
      </c>
      <c r="R60" s="4">
        <f t="shared" si="5"/>
        <v>214.65199999999996</v>
      </c>
      <c r="S60" s="5">
        <f t="shared" si="6"/>
        <v>0.49184261036468335</v>
      </c>
      <c r="T60" s="5">
        <f t="shared" si="7"/>
        <v>4.2226487523992329E-2</v>
      </c>
      <c r="U60" s="5">
        <f t="shared" si="8"/>
        <v>0.17418426103646834</v>
      </c>
      <c r="V60" s="5">
        <f t="shared" si="9"/>
        <v>0.29174664107485609</v>
      </c>
    </row>
    <row r="61" spans="1:22" x14ac:dyDescent="0.25">
      <c r="A61" t="s">
        <v>17</v>
      </c>
      <c r="B61">
        <v>0.65700000000000003</v>
      </c>
      <c r="C61" s="4">
        <v>647.80200000000002</v>
      </c>
      <c r="D61" s="4">
        <v>45.332999999999998</v>
      </c>
      <c r="E61" s="4">
        <v>195.12900000000002</v>
      </c>
      <c r="F61" s="4">
        <v>334.41300000000001</v>
      </c>
      <c r="G61" s="4">
        <f t="shared" si="0"/>
        <v>1222.6770000000001</v>
      </c>
      <c r="H61" s="5">
        <f t="shared" si="1"/>
        <v>0.52982267598065547</v>
      </c>
      <c r="I61" s="5">
        <f t="shared" si="2"/>
        <v>3.7076840408382584E-2</v>
      </c>
      <c r="J61" s="5">
        <f t="shared" si="3"/>
        <v>0.15959161740999461</v>
      </c>
      <c r="K61" s="5">
        <f t="shared" si="4"/>
        <v>0.2735088662009672</v>
      </c>
      <c r="M61" t="s">
        <v>17</v>
      </c>
      <c r="N61" s="4">
        <v>718.75800000000004</v>
      </c>
      <c r="O61" s="4">
        <v>50.588999999999999</v>
      </c>
      <c r="P61" s="4">
        <v>229.95000000000002</v>
      </c>
      <c r="Q61" s="4">
        <v>398.142</v>
      </c>
      <c r="R61" s="4">
        <f t="shared" si="5"/>
        <v>1397.4390000000001</v>
      </c>
      <c r="S61" s="5">
        <f t="shared" si="6"/>
        <v>0.51433944522802066</v>
      </c>
      <c r="T61" s="5">
        <f t="shared" si="7"/>
        <v>3.620122237893747E-2</v>
      </c>
      <c r="U61" s="5">
        <f t="shared" si="8"/>
        <v>0.16455101081335213</v>
      </c>
      <c r="V61" s="5">
        <f t="shared" si="9"/>
        <v>0.28490832157968971</v>
      </c>
    </row>
    <row r="62" spans="1:22" x14ac:dyDescent="0.25">
      <c r="A62" t="s">
        <v>17</v>
      </c>
      <c r="B62">
        <v>0.65700000000000003</v>
      </c>
      <c r="C62" s="4">
        <v>655.68600000000004</v>
      </c>
      <c r="D62" s="4">
        <v>46.647000000000006</v>
      </c>
      <c r="E62" s="4">
        <v>200.38500000000002</v>
      </c>
      <c r="F62" s="4">
        <v>343.61099999999999</v>
      </c>
      <c r="G62" s="4">
        <f t="shared" si="0"/>
        <v>1246.3290000000002</v>
      </c>
      <c r="H62" s="5">
        <f t="shared" si="1"/>
        <v>0.526093832366895</v>
      </c>
      <c r="I62" s="5">
        <f t="shared" si="2"/>
        <v>3.7427517132314181E-2</v>
      </c>
      <c r="J62" s="5">
        <f t="shared" si="3"/>
        <v>0.16078017923036372</v>
      </c>
      <c r="K62" s="5">
        <f t="shared" si="4"/>
        <v>0.27569847127042696</v>
      </c>
      <c r="M62" t="s">
        <v>17</v>
      </c>
      <c r="N62" s="4">
        <v>739.125</v>
      </c>
      <c r="O62" s="4">
        <v>57.816000000000003</v>
      </c>
      <c r="P62" s="4">
        <v>238.49100000000001</v>
      </c>
      <c r="Q62" s="4">
        <v>399.45600000000002</v>
      </c>
      <c r="R62" s="4">
        <f t="shared" si="5"/>
        <v>1434.8879999999999</v>
      </c>
      <c r="S62" s="5">
        <f t="shared" si="6"/>
        <v>0.51510989010989017</v>
      </c>
      <c r="T62" s="5">
        <f t="shared" si="7"/>
        <v>4.0293040293040296E-2</v>
      </c>
      <c r="U62" s="5">
        <f t="shared" si="8"/>
        <v>0.16620879120879123</v>
      </c>
      <c r="V62" s="5">
        <f t="shared" si="9"/>
        <v>0.2783882783882784</v>
      </c>
    </row>
    <row r="63" spans="1:22" x14ac:dyDescent="0.25">
      <c r="A63" t="s">
        <v>17</v>
      </c>
      <c r="B63">
        <v>7.4999999999999997E-2</v>
      </c>
      <c r="C63" s="4">
        <v>74.849999999999994</v>
      </c>
      <c r="D63" s="4">
        <v>5.3250000000000002</v>
      </c>
      <c r="E63" s="4">
        <v>22.875</v>
      </c>
      <c r="F63" s="4">
        <v>39.225000000000001</v>
      </c>
      <c r="G63" s="4">
        <f t="shared" si="0"/>
        <v>142.27500000000001</v>
      </c>
      <c r="H63" s="5">
        <f t="shared" si="1"/>
        <v>0.526093832366895</v>
      </c>
      <c r="I63" s="5">
        <f t="shared" si="2"/>
        <v>3.7427517132314181E-2</v>
      </c>
      <c r="J63" s="5">
        <f t="shared" si="3"/>
        <v>0.16078017923036372</v>
      </c>
      <c r="K63" s="5">
        <f t="shared" si="4"/>
        <v>0.27569847127042701</v>
      </c>
      <c r="M63" t="s">
        <v>17</v>
      </c>
      <c r="N63" s="4">
        <v>84.375</v>
      </c>
      <c r="O63" s="4">
        <v>6.6</v>
      </c>
      <c r="P63" s="4">
        <v>27.224999999999998</v>
      </c>
      <c r="Q63" s="4">
        <v>45.6</v>
      </c>
      <c r="R63" s="4">
        <f t="shared" si="5"/>
        <v>163.79999999999998</v>
      </c>
      <c r="S63" s="5">
        <f t="shared" si="6"/>
        <v>0.51510989010989017</v>
      </c>
      <c r="T63" s="5">
        <f t="shared" si="7"/>
        <v>4.0293040293040296E-2</v>
      </c>
      <c r="U63" s="5">
        <f t="shared" si="8"/>
        <v>0.1662087912087912</v>
      </c>
      <c r="V63" s="5">
        <f t="shared" si="9"/>
        <v>0.2783882783882784</v>
      </c>
    </row>
    <row r="64" spans="1:22" x14ac:dyDescent="0.25">
      <c r="A64" t="s">
        <v>17</v>
      </c>
      <c r="B64">
        <v>7.4999999999999997E-2</v>
      </c>
      <c r="C64" s="4">
        <v>73.95</v>
      </c>
      <c r="D64" s="4">
        <v>5.1749999999999998</v>
      </c>
      <c r="E64" s="4">
        <v>22.274999999999999</v>
      </c>
      <c r="F64" s="4">
        <v>38.174999999999997</v>
      </c>
      <c r="G64" s="4">
        <f t="shared" si="0"/>
        <v>139.57499999999999</v>
      </c>
      <c r="H64" s="5">
        <f t="shared" si="1"/>
        <v>0.52982267598065558</v>
      </c>
      <c r="I64" s="5">
        <f t="shared" si="2"/>
        <v>3.7076840408382591E-2</v>
      </c>
      <c r="J64" s="5">
        <f t="shared" si="3"/>
        <v>0.15959161740999464</v>
      </c>
      <c r="K64" s="5">
        <f t="shared" si="4"/>
        <v>0.2735088662009672</v>
      </c>
      <c r="M64" t="s">
        <v>17</v>
      </c>
      <c r="N64" s="4">
        <v>82.05</v>
      </c>
      <c r="O64" s="4">
        <v>5.7749999999999995</v>
      </c>
      <c r="P64" s="4">
        <v>26.25</v>
      </c>
      <c r="Q64" s="4">
        <v>45.449999999999996</v>
      </c>
      <c r="R64" s="4">
        <f t="shared" si="5"/>
        <v>159.52500000000001</v>
      </c>
      <c r="S64" s="5">
        <f t="shared" si="6"/>
        <v>0.51433944522802066</v>
      </c>
      <c r="T64" s="5">
        <f t="shared" si="7"/>
        <v>3.6201222378937463E-2</v>
      </c>
      <c r="U64" s="5">
        <f t="shared" si="8"/>
        <v>0.16455101081335213</v>
      </c>
      <c r="V64" s="5">
        <f t="shared" si="9"/>
        <v>0.28490832157968965</v>
      </c>
    </row>
    <row r="65" spans="1:22" x14ac:dyDescent="0.25">
      <c r="A65" t="s">
        <v>17</v>
      </c>
      <c r="B65">
        <v>4.9000000000000002E-2</v>
      </c>
      <c r="C65" s="4">
        <v>48.314</v>
      </c>
      <c r="D65" s="4">
        <v>3.3810000000000002</v>
      </c>
      <c r="E65" s="4">
        <v>14.553000000000001</v>
      </c>
      <c r="F65" s="4">
        <v>24.941000000000003</v>
      </c>
      <c r="G65" s="4">
        <f t="shared" si="0"/>
        <v>91.189000000000007</v>
      </c>
      <c r="H65" s="5">
        <f t="shared" si="1"/>
        <v>0.52982267598065547</v>
      </c>
      <c r="I65" s="5">
        <f t="shared" si="2"/>
        <v>3.7076840408382591E-2</v>
      </c>
      <c r="J65" s="5">
        <f t="shared" si="3"/>
        <v>0.15959161740999461</v>
      </c>
      <c r="K65" s="5">
        <f t="shared" si="4"/>
        <v>0.2735088662009672</v>
      </c>
      <c r="M65" t="s">
        <v>17</v>
      </c>
      <c r="N65" s="4">
        <v>0</v>
      </c>
      <c r="O65" s="4">
        <v>0</v>
      </c>
      <c r="P65" s="4">
        <v>0</v>
      </c>
      <c r="Q65" s="4">
        <v>0</v>
      </c>
      <c r="R65" s="4">
        <f t="shared" si="5"/>
        <v>0</v>
      </c>
      <c r="S65" s="5" t="str">
        <f t="shared" si="6"/>
        <v>NA</v>
      </c>
      <c r="T65" s="5" t="str">
        <f t="shared" si="7"/>
        <v>NA</v>
      </c>
      <c r="U65" s="5" t="str">
        <f t="shared" si="8"/>
        <v>NA</v>
      </c>
      <c r="V65" s="5" t="str">
        <f t="shared" si="9"/>
        <v>NA</v>
      </c>
    </row>
    <row r="66" spans="1:22" x14ac:dyDescent="0.25">
      <c r="A66" t="s">
        <v>17</v>
      </c>
      <c r="B66">
        <v>4.9000000000000002E-2</v>
      </c>
      <c r="C66" s="4">
        <v>48.902000000000001</v>
      </c>
      <c r="D66" s="4">
        <v>3.4790000000000001</v>
      </c>
      <c r="E66" s="4">
        <v>14.945</v>
      </c>
      <c r="F66" s="4">
        <v>25.627000000000002</v>
      </c>
      <c r="G66" s="4">
        <f t="shared" si="0"/>
        <v>92.953000000000003</v>
      </c>
      <c r="H66" s="5">
        <f t="shared" si="1"/>
        <v>0.52609383236689511</v>
      </c>
      <c r="I66" s="5">
        <f t="shared" si="2"/>
        <v>3.7427517132314181E-2</v>
      </c>
      <c r="J66" s="5">
        <f t="shared" si="3"/>
        <v>0.16078017923036372</v>
      </c>
      <c r="K66" s="5">
        <f t="shared" si="4"/>
        <v>0.27569847127042701</v>
      </c>
      <c r="M66" t="s">
        <v>17</v>
      </c>
      <c r="N66" s="4">
        <v>0</v>
      </c>
      <c r="O66" s="4">
        <v>0</v>
      </c>
      <c r="P66" s="4">
        <v>0</v>
      </c>
      <c r="Q66" s="4">
        <v>0</v>
      </c>
      <c r="R66" s="4">
        <f t="shared" si="5"/>
        <v>0</v>
      </c>
      <c r="S66" s="5" t="str">
        <f t="shared" si="6"/>
        <v>NA</v>
      </c>
      <c r="T66" s="5" t="str">
        <f t="shared" si="7"/>
        <v>NA</v>
      </c>
      <c r="U66" s="5" t="str">
        <f t="shared" si="8"/>
        <v>NA</v>
      </c>
      <c r="V66" s="5" t="str">
        <f t="shared" si="9"/>
        <v>NA</v>
      </c>
    </row>
    <row r="67" spans="1:22" x14ac:dyDescent="0.25">
      <c r="A67" t="s">
        <v>17</v>
      </c>
      <c r="B67">
        <v>0.114</v>
      </c>
      <c r="C67" s="4">
        <v>216.94200000000001</v>
      </c>
      <c r="D67" s="4">
        <v>13.794</v>
      </c>
      <c r="E67" s="4">
        <v>40.926000000000002</v>
      </c>
      <c r="F67" s="4">
        <v>79.23</v>
      </c>
      <c r="G67" s="4">
        <f t="shared" si="0"/>
        <v>350.89200000000005</v>
      </c>
      <c r="H67" s="5">
        <f t="shared" si="1"/>
        <v>0.61825860948667954</v>
      </c>
      <c r="I67" s="5">
        <f t="shared" si="2"/>
        <v>3.9311241065627028E-2</v>
      </c>
      <c r="J67" s="5">
        <f t="shared" si="3"/>
        <v>0.1166341780376868</v>
      </c>
      <c r="K67" s="5">
        <f t="shared" si="4"/>
        <v>0.22579597141000649</v>
      </c>
      <c r="M67" t="s">
        <v>17</v>
      </c>
      <c r="N67" s="4">
        <v>0</v>
      </c>
      <c r="O67" s="4">
        <v>0</v>
      </c>
      <c r="P67" s="4">
        <v>0</v>
      </c>
      <c r="Q67" s="4">
        <v>0</v>
      </c>
      <c r="R67" s="4">
        <f t="shared" si="5"/>
        <v>0</v>
      </c>
      <c r="S67" s="5" t="str">
        <f t="shared" si="6"/>
        <v>NA</v>
      </c>
      <c r="T67" s="5" t="str">
        <f t="shared" si="7"/>
        <v>NA</v>
      </c>
      <c r="U67" s="5" t="str">
        <f t="shared" si="8"/>
        <v>NA</v>
      </c>
      <c r="V67" s="5" t="str">
        <f t="shared" si="9"/>
        <v>NA</v>
      </c>
    </row>
    <row r="68" spans="1:22" x14ac:dyDescent="0.25">
      <c r="A68" t="s">
        <v>17</v>
      </c>
      <c r="B68">
        <v>0.114</v>
      </c>
      <c r="C68" s="4">
        <v>112.40400000000001</v>
      </c>
      <c r="D68" s="4">
        <v>7.8660000000000005</v>
      </c>
      <c r="E68" s="4">
        <v>33.858000000000004</v>
      </c>
      <c r="F68" s="4">
        <v>58.026000000000003</v>
      </c>
      <c r="G68" s="4">
        <f t="shared" ref="G68:G126" si="10">SUM(C68:F68)</f>
        <v>212.15400000000002</v>
      </c>
      <c r="H68" s="5">
        <f t="shared" ref="H68:H126" si="11">IF($G68=0,"NA",C68/$G68)</f>
        <v>0.52982267598065558</v>
      </c>
      <c r="I68" s="5">
        <f t="shared" ref="I68:I126" si="12">IF($G68=0,"NA",D68/$G68)</f>
        <v>3.7076840408382591E-2</v>
      </c>
      <c r="J68" s="5">
        <f t="shared" ref="J68:J126" si="13">IF($G68=0,"NA",E68/$G68)</f>
        <v>0.15959161740999464</v>
      </c>
      <c r="K68" s="5">
        <f t="shared" ref="K68:K126" si="14">IF($G68=0,"NA",F68/$G68)</f>
        <v>0.2735088662009672</v>
      </c>
      <c r="M68" t="s">
        <v>17</v>
      </c>
      <c r="N68" s="4">
        <v>0</v>
      </c>
      <c r="O68" s="4">
        <v>0</v>
      </c>
      <c r="P68" s="4">
        <v>0</v>
      </c>
      <c r="Q68" s="4">
        <v>0</v>
      </c>
      <c r="R68" s="4">
        <f t="shared" ref="R68:R126" si="15">SUM(N68:Q68)</f>
        <v>0</v>
      </c>
      <c r="S68" s="5" t="str">
        <f t="shared" ref="S68:S126" si="16">IF($R68=0,"NA",N68/$R68)</f>
        <v>NA</v>
      </c>
      <c r="T68" s="5" t="str">
        <f t="shared" ref="T68:T126" si="17">IF($R68=0,"NA",O68/$R68)</f>
        <v>NA</v>
      </c>
      <c r="U68" s="5" t="str">
        <f t="shared" ref="U68:U126" si="18">IF($R68=0,"NA",P68/$R68)</f>
        <v>NA</v>
      </c>
      <c r="V68" s="5" t="str">
        <f t="shared" ref="V68:V126" si="19">IF($R68=0,"NA",Q68/$R68)</f>
        <v>NA</v>
      </c>
    </row>
    <row r="69" spans="1:22" x14ac:dyDescent="0.25">
      <c r="A69" t="s">
        <v>17</v>
      </c>
      <c r="B69">
        <v>0.187</v>
      </c>
      <c r="C69" s="4">
        <v>354.178</v>
      </c>
      <c r="D69" s="4">
        <v>22.065999999999999</v>
      </c>
      <c r="E69" s="4">
        <v>66.385000000000005</v>
      </c>
      <c r="F69" s="4">
        <v>124.355</v>
      </c>
      <c r="G69" s="4">
        <f t="shared" si="10"/>
        <v>566.98399999999992</v>
      </c>
      <c r="H69" s="5">
        <f t="shared" si="11"/>
        <v>0.62467018469656999</v>
      </c>
      <c r="I69" s="5">
        <f t="shared" si="12"/>
        <v>3.8918205804749341E-2</v>
      </c>
      <c r="J69" s="5">
        <f t="shared" si="13"/>
        <v>0.11708443271767813</v>
      </c>
      <c r="K69" s="5">
        <f t="shared" si="14"/>
        <v>0.21932717678100266</v>
      </c>
      <c r="M69" t="s">
        <v>17</v>
      </c>
      <c r="N69" s="4">
        <v>0</v>
      </c>
      <c r="O69" s="4">
        <v>0</v>
      </c>
      <c r="P69" s="4">
        <v>0</v>
      </c>
      <c r="Q69" s="4">
        <v>0</v>
      </c>
      <c r="R69" s="4">
        <f t="shared" si="15"/>
        <v>0</v>
      </c>
      <c r="S69" s="5" t="str">
        <f t="shared" si="16"/>
        <v>NA</v>
      </c>
      <c r="T69" s="5" t="str">
        <f t="shared" si="17"/>
        <v>NA</v>
      </c>
      <c r="U69" s="5" t="str">
        <f t="shared" si="18"/>
        <v>NA</v>
      </c>
      <c r="V69" s="5" t="str">
        <f t="shared" si="19"/>
        <v>NA</v>
      </c>
    </row>
    <row r="70" spans="1:22" x14ac:dyDescent="0.25">
      <c r="A70" t="s">
        <v>17</v>
      </c>
      <c r="B70">
        <v>0.187</v>
      </c>
      <c r="C70" s="4">
        <v>355.86099999999999</v>
      </c>
      <c r="D70" s="4">
        <v>22.626999999999999</v>
      </c>
      <c r="E70" s="4">
        <v>67.132999999999996</v>
      </c>
      <c r="F70" s="4">
        <v>129.965</v>
      </c>
      <c r="G70" s="4">
        <f t="shared" si="10"/>
        <v>575.58600000000001</v>
      </c>
      <c r="H70" s="5">
        <f t="shared" si="11"/>
        <v>0.61825860948667966</v>
      </c>
      <c r="I70" s="5">
        <f t="shared" si="12"/>
        <v>3.9311241065627028E-2</v>
      </c>
      <c r="J70" s="5">
        <f t="shared" si="13"/>
        <v>0.1166341780376868</v>
      </c>
      <c r="K70" s="5">
        <f t="shared" si="14"/>
        <v>0.22579597141000649</v>
      </c>
      <c r="M70" t="s">
        <v>17</v>
      </c>
      <c r="N70" s="4">
        <v>0</v>
      </c>
      <c r="O70" s="4">
        <v>0</v>
      </c>
      <c r="P70" s="4">
        <v>0</v>
      </c>
      <c r="Q70" s="4">
        <v>0</v>
      </c>
      <c r="R70" s="4">
        <f t="shared" si="15"/>
        <v>0</v>
      </c>
      <c r="S70" s="5" t="str">
        <f t="shared" si="16"/>
        <v>NA</v>
      </c>
      <c r="T70" s="5" t="str">
        <f t="shared" si="17"/>
        <v>NA</v>
      </c>
      <c r="U70" s="5" t="str">
        <f t="shared" si="18"/>
        <v>NA</v>
      </c>
      <c r="V70" s="5" t="str">
        <f t="shared" si="19"/>
        <v>NA</v>
      </c>
    </row>
    <row r="71" spans="1:22" x14ac:dyDescent="0.25">
      <c r="A71" t="s">
        <v>17</v>
      </c>
      <c r="B71">
        <v>2.83</v>
      </c>
      <c r="C71" s="4">
        <v>5385.49</v>
      </c>
      <c r="D71" s="4">
        <v>342.43</v>
      </c>
      <c r="E71" s="4">
        <v>1015.97</v>
      </c>
      <c r="F71" s="4">
        <v>1966.8500000000001</v>
      </c>
      <c r="G71" s="4">
        <f t="shared" si="10"/>
        <v>8710.74</v>
      </c>
      <c r="H71" s="5">
        <f t="shared" si="11"/>
        <v>0.61825860948667966</v>
      </c>
      <c r="I71" s="5">
        <f t="shared" si="12"/>
        <v>3.9311241065627035E-2</v>
      </c>
      <c r="J71" s="5">
        <f t="shared" si="13"/>
        <v>0.11663417803768682</v>
      </c>
      <c r="K71" s="5">
        <f t="shared" si="14"/>
        <v>0.22579597141000651</v>
      </c>
      <c r="M71" t="s">
        <v>17</v>
      </c>
      <c r="N71" s="4">
        <v>96.22</v>
      </c>
      <c r="O71" s="4">
        <v>48.11</v>
      </c>
      <c r="P71" s="4">
        <v>8.49</v>
      </c>
      <c r="Q71" s="4">
        <v>133.01</v>
      </c>
      <c r="R71" s="4">
        <f t="shared" si="15"/>
        <v>285.83</v>
      </c>
      <c r="S71" s="5">
        <f t="shared" si="16"/>
        <v>0.33663366336633666</v>
      </c>
      <c r="T71" s="5">
        <f t="shared" si="17"/>
        <v>0.16831683168316833</v>
      </c>
      <c r="U71" s="5">
        <f t="shared" si="18"/>
        <v>2.9702970297029705E-2</v>
      </c>
      <c r="V71" s="5">
        <f t="shared" si="19"/>
        <v>0.46534653465346532</v>
      </c>
    </row>
    <row r="72" spans="1:22" x14ac:dyDescent="0.25">
      <c r="A72" t="s">
        <v>17</v>
      </c>
      <c r="B72">
        <v>2.83</v>
      </c>
      <c r="C72" s="4">
        <v>5360.02</v>
      </c>
      <c r="D72" s="4">
        <v>333.94</v>
      </c>
      <c r="E72" s="4">
        <v>1004.65</v>
      </c>
      <c r="F72" s="4">
        <v>1881.95</v>
      </c>
      <c r="G72" s="4">
        <f t="shared" si="10"/>
        <v>8580.56</v>
      </c>
      <c r="H72" s="5">
        <f t="shared" si="11"/>
        <v>0.62467018469656999</v>
      </c>
      <c r="I72" s="5">
        <f t="shared" si="12"/>
        <v>3.8918205804749341E-2</v>
      </c>
      <c r="J72" s="5">
        <f t="shared" si="13"/>
        <v>0.1170844327176781</v>
      </c>
      <c r="K72" s="5">
        <f t="shared" si="14"/>
        <v>0.21932717678100266</v>
      </c>
      <c r="M72" t="s">
        <v>17</v>
      </c>
      <c r="N72" s="4">
        <v>96.22</v>
      </c>
      <c r="O72" s="4">
        <v>50.94</v>
      </c>
      <c r="P72" s="4">
        <v>5.66</v>
      </c>
      <c r="Q72" s="4">
        <v>127.35000000000001</v>
      </c>
      <c r="R72" s="4">
        <f t="shared" si="15"/>
        <v>280.17</v>
      </c>
      <c r="S72" s="5">
        <f t="shared" si="16"/>
        <v>0.34343434343434343</v>
      </c>
      <c r="T72" s="5">
        <f t="shared" si="17"/>
        <v>0.1818181818181818</v>
      </c>
      <c r="U72" s="5">
        <f t="shared" si="18"/>
        <v>2.02020202020202E-2</v>
      </c>
      <c r="V72" s="5">
        <f t="shared" si="19"/>
        <v>0.45454545454545453</v>
      </c>
    </row>
    <row r="73" spans="1:22" x14ac:dyDescent="0.25">
      <c r="A73" t="s">
        <v>17</v>
      </c>
      <c r="B73">
        <v>1.605</v>
      </c>
      <c r="C73" s="4">
        <v>3039.87</v>
      </c>
      <c r="D73" s="4">
        <v>189.39</v>
      </c>
      <c r="E73" s="4">
        <v>569.77499999999998</v>
      </c>
      <c r="F73" s="4">
        <v>1067.325</v>
      </c>
      <c r="G73" s="4">
        <f t="shared" si="10"/>
        <v>4866.3599999999997</v>
      </c>
      <c r="H73" s="5">
        <f t="shared" si="11"/>
        <v>0.62467018469656999</v>
      </c>
      <c r="I73" s="5">
        <f t="shared" si="12"/>
        <v>3.8918205804749341E-2</v>
      </c>
      <c r="J73" s="5">
        <f t="shared" si="13"/>
        <v>0.1170844327176781</v>
      </c>
      <c r="K73" s="5">
        <f t="shared" si="14"/>
        <v>0.21932717678100266</v>
      </c>
      <c r="M73" t="s">
        <v>17</v>
      </c>
      <c r="N73" s="4">
        <v>54.57</v>
      </c>
      <c r="O73" s="4">
        <v>28.89</v>
      </c>
      <c r="P73" s="4">
        <v>3.21</v>
      </c>
      <c r="Q73" s="4">
        <v>72.224999999999994</v>
      </c>
      <c r="R73" s="4">
        <f t="shared" si="15"/>
        <v>158.89499999999998</v>
      </c>
      <c r="S73" s="5">
        <f t="shared" si="16"/>
        <v>0.34343434343434348</v>
      </c>
      <c r="T73" s="5">
        <f t="shared" si="17"/>
        <v>0.18181818181818185</v>
      </c>
      <c r="U73" s="5">
        <f t="shared" si="18"/>
        <v>2.0202020202020204E-2</v>
      </c>
      <c r="V73" s="5">
        <f t="shared" si="19"/>
        <v>0.45454545454545459</v>
      </c>
    </row>
    <row r="74" spans="1:22" x14ac:dyDescent="0.25">
      <c r="A74" t="s">
        <v>17</v>
      </c>
      <c r="B74">
        <v>1.605</v>
      </c>
      <c r="C74" s="4">
        <v>3054.3150000000001</v>
      </c>
      <c r="D74" s="4">
        <v>194.20499999999998</v>
      </c>
      <c r="E74" s="4">
        <v>576.19500000000005</v>
      </c>
      <c r="F74" s="4">
        <v>1115.4749999999999</v>
      </c>
      <c r="G74" s="4">
        <f t="shared" si="10"/>
        <v>4940.1900000000005</v>
      </c>
      <c r="H74" s="5">
        <f t="shared" si="11"/>
        <v>0.61825860948667966</v>
      </c>
      <c r="I74" s="5">
        <f t="shared" si="12"/>
        <v>3.9311241065627021E-2</v>
      </c>
      <c r="J74" s="5">
        <f t="shared" si="13"/>
        <v>0.1166341780376868</v>
      </c>
      <c r="K74" s="5">
        <f t="shared" si="14"/>
        <v>0.22579597141000646</v>
      </c>
      <c r="M74" t="s">
        <v>17</v>
      </c>
      <c r="N74" s="4">
        <v>54.57</v>
      </c>
      <c r="O74" s="4">
        <v>27.285</v>
      </c>
      <c r="P74" s="4">
        <v>4.8149999999999995</v>
      </c>
      <c r="Q74" s="4">
        <v>75.435000000000002</v>
      </c>
      <c r="R74" s="4">
        <f t="shared" si="15"/>
        <v>162.10500000000002</v>
      </c>
      <c r="S74" s="5">
        <f t="shared" si="16"/>
        <v>0.3366336633663366</v>
      </c>
      <c r="T74" s="5">
        <f t="shared" si="17"/>
        <v>0.1683168316831683</v>
      </c>
      <c r="U74" s="5">
        <f t="shared" si="18"/>
        <v>2.9702970297029698E-2</v>
      </c>
      <c r="V74" s="5">
        <f t="shared" si="19"/>
        <v>0.46534653465346532</v>
      </c>
    </row>
    <row r="75" spans="1:22" x14ac:dyDescent="0.25">
      <c r="A75" t="s">
        <v>17</v>
      </c>
      <c r="B75">
        <v>0.184</v>
      </c>
      <c r="C75" s="4">
        <v>348.49599999999998</v>
      </c>
      <c r="D75" s="4">
        <v>21.712</v>
      </c>
      <c r="E75" s="4">
        <v>65.319999999999993</v>
      </c>
      <c r="F75" s="4">
        <v>122.36</v>
      </c>
      <c r="G75" s="4">
        <f t="shared" si="10"/>
        <v>557.88799999999992</v>
      </c>
      <c r="H75" s="5">
        <f t="shared" si="11"/>
        <v>0.62467018469656999</v>
      </c>
      <c r="I75" s="5">
        <f t="shared" si="12"/>
        <v>3.8918205804749348E-2</v>
      </c>
      <c r="J75" s="5">
        <f t="shared" si="13"/>
        <v>0.1170844327176781</v>
      </c>
      <c r="K75" s="5">
        <f t="shared" si="14"/>
        <v>0.21932717678100266</v>
      </c>
      <c r="M75" t="s">
        <v>17</v>
      </c>
      <c r="N75" s="4">
        <v>6.2560000000000002</v>
      </c>
      <c r="O75" s="4">
        <v>3.3119999999999998</v>
      </c>
      <c r="P75" s="4">
        <v>0.36799999999999999</v>
      </c>
      <c r="Q75" s="4">
        <v>8.2799999999999994</v>
      </c>
      <c r="R75" s="4">
        <f t="shared" si="15"/>
        <v>18.216000000000001</v>
      </c>
      <c r="S75" s="5">
        <f t="shared" si="16"/>
        <v>0.34343434343434343</v>
      </c>
      <c r="T75" s="5">
        <f t="shared" si="17"/>
        <v>0.1818181818181818</v>
      </c>
      <c r="U75" s="5">
        <f t="shared" si="18"/>
        <v>2.02020202020202E-2</v>
      </c>
      <c r="V75" s="5">
        <f t="shared" si="19"/>
        <v>0.45454545454545447</v>
      </c>
    </row>
    <row r="76" spans="1:22" x14ac:dyDescent="0.25">
      <c r="A76" t="s">
        <v>17</v>
      </c>
      <c r="B76">
        <v>0.184</v>
      </c>
      <c r="C76" s="4">
        <v>350.15199999999999</v>
      </c>
      <c r="D76" s="4">
        <v>22.263999999999999</v>
      </c>
      <c r="E76" s="4">
        <v>66.055999999999997</v>
      </c>
      <c r="F76" s="4">
        <v>127.88</v>
      </c>
      <c r="G76" s="4">
        <f t="shared" si="10"/>
        <v>566.35199999999998</v>
      </c>
      <c r="H76" s="5">
        <f t="shared" si="11"/>
        <v>0.61825860948667966</v>
      </c>
      <c r="I76" s="5">
        <f t="shared" si="12"/>
        <v>3.9311241065627028E-2</v>
      </c>
      <c r="J76" s="5">
        <f t="shared" si="13"/>
        <v>0.1166341780376868</v>
      </c>
      <c r="K76" s="5">
        <f t="shared" si="14"/>
        <v>0.22579597141000651</v>
      </c>
      <c r="M76" t="s">
        <v>17</v>
      </c>
      <c r="N76" s="4">
        <v>6.2560000000000002</v>
      </c>
      <c r="O76" s="4">
        <v>3.1280000000000001</v>
      </c>
      <c r="P76" s="4">
        <v>0.55200000000000005</v>
      </c>
      <c r="Q76" s="4">
        <v>8.6479999999999997</v>
      </c>
      <c r="R76" s="4">
        <f t="shared" si="15"/>
        <v>18.584</v>
      </c>
      <c r="S76" s="5">
        <f t="shared" si="16"/>
        <v>0.33663366336633666</v>
      </c>
      <c r="T76" s="5">
        <f t="shared" si="17"/>
        <v>0.16831683168316833</v>
      </c>
      <c r="U76" s="5">
        <f t="shared" si="18"/>
        <v>2.9702970297029705E-2</v>
      </c>
      <c r="V76" s="5">
        <f t="shared" si="19"/>
        <v>0.46534653465346532</v>
      </c>
    </row>
    <row r="77" spans="1:22" x14ac:dyDescent="0.25">
      <c r="A77" t="s">
        <v>17</v>
      </c>
      <c r="B77">
        <v>0.50900000000000001</v>
      </c>
      <c r="C77" s="4">
        <v>976.77100000000007</v>
      </c>
      <c r="D77" s="4">
        <v>59.553000000000004</v>
      </c>
      <c r="E77" s="4">
        <v>181.20400000000001</v>
      </c>
      <c r="F77" s="4">
        <v>337.46699999999998</v>
      </c>
      <c r="G77" s="4">
        <f t="shared" si="10"/>
        <v>1554.9949999999999</v>
      </c>
      <c r="H77" s="5">
        <f t="shared" si="11"/>
        <v>0.62815057283142395</v>
      </c>
      <c r="I77" s="5">
        <f t="shared" si="12"/>
        <v>3.8297872340425539E-2</v>
      </c>
      <c r="J77" s="5">
        <f t="shared" si="13"/>
        <v>0.1165302782324059</v>
      </c>
      <c r="K77" s="5">
        <f t="shared" si="14"/>
        <v>0.21702127659574469</v>
      </c>
      <c r="M77" t="s">
        <v>17</v>
      </c>
      <c r="N77" s="4">
        <v>31.048999999999999</v>
      </c>
      <c r="O77" s="4">
        <v>8.6530000000000005</v>
      </c>
      <c r="P77" s="4">
        <v>1.018</v>
      </c>
      <c r="Q77" s="4">
        <v>21.887</v>
      </c>
      <c r="R77" s="4">
        <f t="shared" si="15"/>
        <v>62.606999999999999</v>
      </c>
      <c r="S77" s="5">
        <f t="shared" si="16"/>
        <v>0.49593495934959347</v>
      </c>
      <c r="T77" s="5">
        <f t="shared" si="17"/>
        <v>0.13821138211382114</v>
      </c>
      <c r="U77" s="5">
        <f t="shared" si="18"/>
        <v>1.6260162601626018E-2</v>
      </c>
      <c r="V77" s="5">
        <f t="shared" si="19"/>
        <v>0.34959349593495936</v>
      </c>
    </row>
    <row r="78" spans="1:22" x14ac:dyDescent="0.25">
      <c r="A78" t="s">
        <v>17</v>
      </c>
      <c r="B78">
        <v>0.50900000000000001</v>
      </c>
      <c r="C78" s="4">
        <v>981.86099999999999</v>
      </c>
      <c r="D78" s="4">
        <v>61.08</v>
      </c>
      <c r="E78" s="4">
        <v>182.73099999999999</v>
      </c>
      <c r="F78" s="4">
        <v>352.73700000000002</v>
      </c>
      <c r="G78" s="4">
        <f t="shared" si="10"/>
        <v>1578.4090000000001</v>
      </c>
      <c r="H78" s="5">
        <f t="shared" si="11"/>
        <v>0.62205740083843919</v>
      </c>
      <c r="I78" s="5">
        <f t="shared" si="12"/>
        <v>3.8697194453402126E-2</v>
      </c>
      <c r="J78" s="5">
        <f t="shared" si="13"/>
        <v>0.11576910673976136</v>
      </c>
      <c r="K78" s="5">
        <f t="shared" si="14"/>
        <v>0.2234762979683973</v>
      </c>
      <c r="M78" t="s">
        <v>17</v>
      </c>
      <c r="N78" s="4">
        <v>31.048999999999999</v>
      </c>
      <c r="O78" s="4">
        <v>8.1440000000000001</v>
      </c>
      <c r="P78" s="4">
        <v>1.5270000000000001</v>
      </c>
      <c r="Q78" s="4">
        <v>22.905000000000001</v>
      </c>
      <c r="R78" s="4">
        <f t="shared" si="15"/>
        <v>63.625</v>
      </c>
      <c r="S78" s="5">
        <f t="shared" si="16"/>
        <v>0.48799999999999999</v>
      </c>
      <c r="T78" s="5">
        <f t="shared" si="17"/>
        <v>0.128</v>
      </c>
      <c r="U78" s="5">
        <f t="shared" si="18"/>
        <v>2.4E-2</v>
      </c>
      <c r="V78" s="5">
        <f t="shared" si="19"/>
        <v>0.36000000000000004</v>
      </c>
    </row>
    <row r="79" spans="1:22" x14ac:dyDescent="0.25">
      <c r="A79" t="s">
        <v>17</v>
      </c>
      <c r="B79">
        <v>0.52200000000000002</v>
      </c>
      <c r="C79" s="4">
        <v>1029.384</v>
      </c>
      <c r="D79" s="4">
        <v>60.03</v>
      </c>
      <c r="E79" s="4">
        <v>186.876</v>
      </c>
      <c r="F79" s="4">
        <v>357.048</v>
      </c>
      <c r="G79" s="4">
        <f t="shared" si="10"/>
        <v>1633.338</v>
      </c>
      <c r="H79" s="5">
        <f t="shared" si="11"/>
        <v>0.63023330137424094</v>
      </c>
      <c r="I79" s="5">
        <f t="shared" si="12"/>
        <v>3.6752956216043464E-2</v>
      </c>
      <c r="J79" s="5">
        <f t="shared" si="13"/>
        <v>0.1144135506551614</v>
      </c>
      <c r="K79" s="5">
        <f t="shared" si="14"/>
        <v>0.21860019175455417</v>
      </c>
      <c r="M79" t="s">
        <v>17</v>
      </c>
      <c r="N79" s="4">
        <v>79.866</v>
      </c>
      <c r="O79" s="4">
        <v>5.742</v>
      </c>
      <c r="P79" s="4">
        <v>2.0880000000000001</v>
      </c>
      <c r="Q79" s="4">
        <v>17.748000000000001</v>
      </c>
      <c r="R79" s="4">
        <f t="shared" si="15"/>
        <v>105.444</v>
      </c>
      <c r="S79" s="5">
        <f t="shared" si="16"/>
        <v>0.75742574257425743</v>
      </c>
      <c r="T79" s="5">
        <f t="shared" si="17"/>
        <v>5.4455445544554455E-2</v>
      </c>
      <c r="U79" s="5">
        <f t="shared" si="18"/>
        <v>1.9801980198019802E-2</v>
      </c>
      <c r="V79" s="5">
        <f t="shared" si="19"/>
        <v>0.16831683168316833</v>
      </c>
    </row>
    <row r="80" spans="1:22" x14ac:dyDescent="0.25">
      <c r="A80" t="s">
        <v>17</v>
      </c>
      <c r="B80">
        <v>0.52200000000000002</v>
      </c>
      <c r="C80" s="4">
        <v>1024.164</v>
      </c>
      <c r="D80" s="4">
        <v>58.463999999999999</v>
      </c>
      <c r="E80" s="4">
        <v>184.78800000000001</v>
      </c>
      <c r="F80" s="4">
        <v>342.43200000000002</v>
      </c>
      <c r="G80" s="4">
        <f t="shared" si="10"/>
        <v>1609.848</v>
      </c>
      <c r="H80" s="5">
        <f t="shared" si="11"/>
        <v>0.63618677042801552</v>
      </c>
      <c r="I80" s="5">
        <f t="shared" si="12"/>
        <v>3.6316472114137487E-2</v>
      </c>
      <c r="J80" s="5">
        <f t="shared" si="13"/>
        <v>0.11478599221789884</v>
      </c>
      <c r="K80" s="5">
        <f t="shared" si="14"/>
        <v>0.21271076523994814</v>
      </c>
      <c r="M80" t="s">
        <v>17</v>
      </c>
      <c r="N80" s="4">
        <v>79.866</v>
      </c>
      <c r="O80" s="4">
        <v>6.2640000000000002</v>
      </c>
      <c r="P80" s="4">
        <v>1.5660000000000001</v>
      </c>
      <c r="Q80" s="4">
        <v>18.27</v>
      </c>
      <c r="R80" s="4">
        <f t="shared" si="15"/>
        <v>105.96599999999999</v>
      </c>
      <c r="S80" s="5">
        <f t="shared" si="16"/>
        <v>0.75369458128078826</v>
      </c>
      <c r="T80" s="5">
        <f t="shared" si="17"/>
        <v>5.9113300492610842E-2</v>
      </c>
      <c r="U80" s="5">
        <f t="shared" si="18"/>
        <v>1.477832512315271E-2</v>
      </c>
      <c r="V80" s="5">
        <f t="shared" si="19"/>
        <v>0.17241379310344829</v>
      </c>
    </row>
    <row r="81" spans="1:22" x14ac:dyDescent="0.25">
      <c r="A81" t="s">
        <v>17</v>
      </c>
      <c r="B81">
        <v>0.46500000000000002</v>
      </c>
      <c r="C81" s="4">
        <v>912.33</v>
      </c>
      <c r="D81" s="4">
        <v>52.080000000000005</v>
      </c>
      <c r="E81" s="4">
        <v>164.61</v>
      </c>
      <c r="F81" s="4">
        <v>305.04000000000002</v>
      </c>
      <c r="G81" s="4">
        <f t="shared" si="10"/>
        <v>1434.06</v>
      </c>
      <c r="H81" s="5">
        <f t="shared" si="11"/>
        <v>0.63618677042801564</v>
      </c>
      <c r="I81" s="5">
        <f t="shared" si="12"/>
        <v>3.6316472114137487E-2</v>
      </c>
      <c r="J81" s="5">
        <f t="shared" si="13"/>
        <v>0.11478599221789884</v>
      </c>
      <c r="K81" s="5">
        <f t="shared" si="14"/>
        <v>0.21271076523994814</v>
      </c>
      <c r="M81" t="s">
        <v>17</v>
      </c>
      <c r="N81" s="4">
        <v>71.14500000000001</v>
      </c>
      <c r="O81" s="4">
        <v>5.58</v>
      </c>
      <c r="P81" s="4">
        <v>1.395</v>
      </c>
      <c r="Q81" s="4">
        <v>16.275000000000002</v>
      </c>
      <c r="R81" s="4">
        <f t="shared" si="15"/>
        <v>94.39500000000001</v>
      </c>
      <c r="S81" s="5">
        <f t="shared" si="16"/>
        <v>0.75369458128078826</v>
      </c>
      <c r="T81" s="5">
        <f t="shared" si="17"/>
        <v>5.9113300492610835E-2</v>
      </c>
      <c r="U81" s="5">
        <f t="shared" si="18"/>
        <v>1.4778325123152709E-2</v>
      </c>
      <c r="V81" s="5">
        <f t="shared" si="19"/>
        <v>0.17241379310344829</v>
      </c>
    </row>
    <row r="82" spans="1:22" x14ac:dyDescent="0.25">
      <c r="A82" t="s">
        <v>17</v>
      </c>
      <c r="B82">
        <v>0.46500000000000002</v>
      </c>
      <c r="C82" s="4">
        <v>916.98</v>
      </c>
      <c r="D82" s="4">
        <v>53.475000000000001</v>
      </c>
      <c r="E82" s="4">
        <v>166.47</v>
      </c>
      <c r="F82" s="4">
        <v>318.06</v>
      </c>
      <c r="G82" s="4">
        <f t="shared" si="10"/>
        <v>1454.9849999999999</v>
      </c>
      <c r="H82" s="5">
        <f t="shared" si="11"/>
        <v>0.63023330137424105</v>
      </c>
      <c r="I82" s="5">
        <f t="shared" si="12"/>
        <v>3.6752956216043471E-2</v>
      </c>
      <c r="J82" s="5">
        <f t="shared" si="13"/>
        <v>0.1144135506551614</v>
      </c>
      <c r="K82" s="5">
        <f t="shared" si="14"/>
        <v>0.2186001917545542</v>
      </c>
      <c r="M82" t="s">
        <v>17</v>
      </c>
      <c r="N82" s="4">
        <v>71.14500000000001</v>
      </c>
      <c r="O82" s="4">
        <v>5.1150000000000002</v>
      </c>
      <c r="P82" s="4">
        <v>1.86</v>
      </c>
      <c r="Q82" s="4">
        <v>15.81</v>
      </c>
      <c r="R82" s="4">
        <f t="shared" si="15"/>
        <v>93.93</v>
      </c>
      <c r="S82" s="5">
        <f t="shared" si="16"/>
        <v>0.75742574257425743</v>
      </c>
      <c r="T82" s="5">
        <f t="shared" si="17"/>
        <v>5.4455445544554455E-2</v>
      </c>
      <c r="U82" s="5">
        <f t="shared" si="18"/>
        <v>1.9801980198019802E-2</v>
      </c>
      <c r="V82" s="5">
        <f t="shared" si="19"/>
        <v>0.1683168316831683</v>
      </c>
    </row>
    <row r="83" spans="1:22" x14ac:dyDescent="0.25">
      <c r="A83" t="s">
        <v>17</v>
      </c>
      <c r="B83">
        <v>1.3049999999999999</v>
      </c>
      <c r="C83" s="4">
        <v>2573.46</v>
      </c>
      <c r="D83" s="4">
        <v>150.07499999999999</v>
      </c>
      <c r="E83" s="4">
        <v>467.19</v>
      </c>
      <c r="F83" s="4">
        <v>892.62</v>
      </c>
      <c r="G83" s="4">
        <f t="shared" si="10"/>
        <v>4083.3449999999998</v>
      </c>
      <c r="H83" s="5">
        <f t="shared" si="11"/>
        <v>0.63023330137424105</v>
      </c>
      <c r="I83" s="5">
        <f t="shared" si="12"/>
        <v>3.6752956216043464E-2</v>
      </c>
      <c r="J83" s="5">
        <f t="shared" si="13"/>
        <v>0.1144135506551614</v>
      </c>
      <c r="K83" s="5">
        <f t="shared" si="14"/>
        <v>0.2186001917545542</v>
      </c>
      <c r="M83" t="s">
        <v>17</v>
      </c>
      <c r="N83" s="4">
        <v>199.66499999999999</v>
      </c>
      <c r="O83" s="4">
        <v>14.354999999999999</v>
      </c>
      <c r="P83" s="4">
        <v>5.22</v>
      </c>
      <c r="Q83" s="4">
        <v>44.37</v>
      </c>
      <c r="R83" s="4">
        <f t="shared" si="15"/>
        <v>263.60999999999996</v>
      </c>
      <c r="S83" s="5">
        <f t="shared" si="16"/>
        <v>0.75742574257425754</v>
      </c>
      <c r="T83" s="5">
        <f t="shared" si="17"/>
        <v>5.4455445544554462E-2</v>
      </c>
      <c r="U83" s="5">
        <f t="shared" si="18"/>
        <v>1.9801980198019806E-2</v>
      </c>
      <c r="V83" s="5">
        <f t="shared" si="19"/>
        <v>0.16831683168316833</v>
      </c>
    </row>
    <row r="84" spans="1:22" x14ac:dyDescent="0.25">
      <c r="A84" t="s">
        <v>17</v>
      </c>
      <c r="B84">
        <v>1.3049999999999999</v>
      </c>
      <c r="C84" s="4">
        <v>2560.41</v>
      </c>
      <c r="D84" s="4">
        <v>146.16</v>
      </c>
      <c r="E84" s="4">
        <v>461.96999999999997</v>
      </c>
      <c r="F84" s="4">
        <v>856.07999999999993</v>
      </c>
      <c r="G84" s="4">
        <f t="shared" si="10"/>
        <v>4024.6199999999994</v>
      </c>
      <c r="H84" s="5">
        <f t="shared" si="11"/>
        <v>0.63618677042801564</v>
      </c>
      <c r="I84" s="5">
        <f t="shared" si="12"/>
        <v>3.6316472114137487E-2</v>
      </c>
      <c r="J84" s="5">
        <f t="shared" si="13"/>
        <v>0.11478599221789884</v>
      </c>
      <c r="K84" s="5">
        <f t="shared" si="14"/>
        <v>0.21271076523994814</v>
      </c>
      <c r="M84" t="s">
        <v>17</v>
      </c>
      <c r="N84" s="4">
        <v>199.66499999999999</v>
      </c>
      <c r="O84" s="4">
        <v>15.66</v>
      </c>
      <c r="P84" s="4">
        <v>3.915</v>
      </c>
      <c r="Q84" s="4">
        <v>45.674999999999997</v>
      </c>
      <c r="R84" s="4">
        <f t="shared" si="15"/>
        <v>264.91499999999996</v>
      </c>
      <c r="S84" s="5">
        <f t="shared" si="16"/>
        <v>0.75369458128078826</v>
      </c>
      <c r="T84" s="5">
        <f t="shared" si="17"/>
        <v>5.9113300492610849E-2</v>
      </c>
      <c r="U84" s="5">
        <f t="shared" si="18"/>
        <v>1.4778325123152712E-2</v>
      </c>
      <c r="V84" s="5">
        <f t="shared" si="19"/>
        <v>0.17241379310344829</v>
      </c>
    </row>
    <row r="85" spans="1:22" x14ac:dyDescent="0.25">
      <c r="A85" t="s">
        <v>17</v>
      </c>
      <c r="B85">
        <v>2.867</v>
      </c>
      <c r="C85" s="4">
        <v>6032.1679999999997</v>
      </c>
      <c r="D85" s="4">
        <v>315.37</v>
      </c>
      <c r="E85" s="4">
        <v>1023.519</v>
      </c>
      <c r="F85" s="4">
        <v>1909.422</v>
      </c>
      <c r="G85" s="4">
        <f t="shared" si="10"/>
        <v>9280.4789999999994</v>
      </c>
      <c r="H85" s="5">
        <f t="shared" si="11"/>
        <v>0.64998455359901142</v>
      </c>
      <c r="I85" s="5">
        <f t="shared" si="12"/>
        <v>3.3982082174853261E-2</v>
      </c>
      <c r="J85" s="5">
        <f t="shared" si="13"/>
        <v>0.11028730305838741</v>
      </c>
      <c r="K85" s="5">
        <f t="shared" si="14"/>
        <v>0.20574606116774793</v>
      </c>
      <c r="M85" t="s">
        <v>17</v>
      </c>
      <c r="N85" s="4">
        <v>776.95699999999999</v>
      </c>
      <c r="O85" s="4">
        <v>28.67</v>
      </c>
      <c r="P85" s="4">
        <v>17.201999999999998</v>
      </c>
      <c r="Q85" s="4">
        <v>137.61599999999999</v>
      </c>
      <c r="R85" s="4">
        <f t="shared" si="15"/>
        <v>960.44499999999994</v>
      </c>
      <c r="S85" s="5">
        <f t="shared" si="16"/>
        <v>0.80895522388059704</v>
      </c>
      <c r="T85" s="5">
        <f t="shared" si="17"/>
        <v>2.9850746268656719E-2</v>
      </c>
      <c r="U85" s="5">
        <f t="shared" si="18"/>
        <v>1.7910447761194027E-2</v>
      </c>
      <c r="V85" s="5">
        <f t="shared" si="19"/>
        <v>0.14328358208955222</v>
      </c>
    </row>
    <row r="86" spans="1:22" x14ac:dyDescent="0.25">
      <c r="A86" t="s">
        <v>17</v>
      </c>
      <c r="B86">
        <v>2.867</v>
      </c>
      <c r="C86" s="4">
        <v>6060.8379999999997</v>
      </c>
      <c r="D86" s="4">
        <v>323.971</v>
      </c>
      <c r="E86" s="4">
        <v>1032.1199999999999</v>
      </c>
      <c r="F86" s="4">
        <v>1966.7619999999999</v>
      </c>
      <c r="G86" s="4">
        <f t="shared" si="10"/>
        <v>9383.6909999999989</v>
      </c>
      <c r="H86" s="5">
        <f t="shared" si="11"/>
        <v>0.64589062022609234</v>
      </c>
      <c r="I86" s="5">
        <f t="shared" si="12"/>
        <v>3.452490070271922E-2</v>
      </c>
      <c r="J86" s="5">
        <f t="shared" si="13"/>
        <v>0.10999083409715857</v>
      </c>
      <c r="K86" s="5">
        <f t="shared" si="14"/>
        <v>0.20959364497402996</v>
      </c>
      <c r="M86" t="s">
        <v>17</v>
      </c>
      <c r="N86" s="4">
        <v>776.95699999999999</v>
      </c>
      <c r="O86" s="4">
        <v>22.936</v>
      </c>
      <c r="P86" s="4">
        <v>17.201999999999998</v>
      </c>
      <c r="Q86" s="4">
        <v>129.01499999999999</v>
      </c>
      <c r="R86" s="4">
        <f t="shared" si="15"/>
        <v>946.11</v>
      </c>
      <c r="S86" s="5">
        <f t="shared" si="16"/>
        <v>0.82121212121212117</v>
      </c>
      <c r="T86" s="5">
        <f t="shared" si="17"/>
        <v>2.4242424242424242E-2</v>
      </c>
      <c r="U86" s="5">
        <f t="shared" si="18"/>
        <v>1.8181818181818181E-2</v>
      </c>
      <c r="V86" s="5">
        <f t="shared" si="19"/>
        <v>0.13636363636363635</v>
      </c>
    </row>
    <row r="87" spans="1:22" x14ac:dyDescent="0.25">
      <c r="A87" t="s">
        <v>17</v>
      </c>
      <c r="B87">
        <v>0.92100000000000004</v>
      </c>
      <c r="C87" s="4">
        <v>1946.9940000000001</v>
      </c>
      <c r="D87" s="4">
        <v>104.07300000000001</v>
      </c>
      <c r="E87" s="4">
        <v>331.56</v>
      </c>
      <c r="F87" s="4">
        <v>631.80600000000004</v>
      </c>
      <c r="G87" s="4">
        <f t="shared" si="10"/>
        <v>3014.433</v>
      </c>
      <c r="H87" s="5">
        <f t="shared" si="11"/>
        <v>0.64589062022609234</v>
      </c>
      <c r="I87" s="5">
        <f t="shared" si="12"/>
        <v>3.452490070271922E-2</v>
      </c>
      <c r="J87" s="5">
        <f t="shared" si="13"/>
        <v>0.10999083409715857</v>
      </c>
      <c r="K87" s="5">
        <f t="shared" si="14"/>
        <v>0.20959364497402996</v>
      </c>
      <c r="M87" t="s">
        <v>17</v>
      </c>
      <c r="N87" s="4">
        <v>249.59100000000001</v>
      </c>
      <c r="O87" s="4">
        <v>7.3680000000000003</v>
      </c>
      <c r="P87" s="4">
        <v>5.5259999999999998</v>
      </c>
      <c r="Q87" s="4">
        <v>41.445</v>
      </c>
      <c r="R87" s="4">
        <f t="shared" si="15"/>
        <v>303.93</v>
      </c>
      <c r="S87" s="5">
        <f t="shared" si="16"/>
        <v>0.82121212121212117</v>
      </c>
      <c r="T87" s="5">
        <f t="shared" si="17"/>
        <v>2.4242424242424242E-2</v>
      </c>
      <c r="U87" s="5">
        <f t="shared" si="18"/>
        <v>1.8181818181818181E-2</v>
      </c>
      <c r="V87" s="5">
        <f t="shared" si="19"/>
        <v>0.13636363636363635</v>
      </c>
    </row>
    <row r="88" spans="1:22" x14ac:dyDescent="0.25">
      <c r="A88" t="s">
        <v>17</v>
      </c>
      <c r="B88">
        <v>0.92100000000000004</v>
      </c>
      <c r="C88" s="4">
        <v>1937.7840000000001</v>
      </c>
      <c r="D88" s="4">
        <v>101.31</v>
      </c>
      <c r="E88" s="4">
        <v>328.79700000000003</v>
      </c>
      <c r="F88" s="4">
        <v>613.38600000000008</v>
      </c>
      <c r="G88" s="4">
        <f t="shared" si="10"/>
        <v>2981.277</v>
      </c>
      <c r="H88" s="5">
        <f t="shared" si="11"/>
        <v>0.64998455359901142</v>
      </c>
      <c r="I88" s="5">
        <f t="shared" si="12"/>
        <v>3.3982082174853261E-2</v>
      </c>
      <c r="J88" s="5">
        <f t="shared" si="13"/>
        <v>0.11028730305838741</v>
      </c>
      <c r="K88" s="5">
        <f t="shared" si="14"/>
        <v>0.20574606116774793</v>
      </c>
      <c r="M88" t="s">
        <v>17</v>
      </c>
      <c r="N88" s="4">
        <v>249.59100000000001</v>
      </c>
      <c r="O88" s="4">
        <v>9.2100000000000009</v>
      </c>
      <c r="P88" s="4">
        <v>5.5259999999999998</v>
      </c>
      <c r="Q88" s="4">
        <v>44.207999999999998</v>
      </c>
      <c r="R88" s="4">
        <f t="shared" si="15"/>
        <v>308.53499999999997</v>
      </c>
      <c r="S88" s="5">
        <f t="shared" si="16"/>
        <v>0.80895522388059715</v>
      </c>
      <c r="T88" s="5">
        <f t="shared" si="17"/>
        <v>2.9850746268656723E-2</v>
      </c>
      <c r="U88" s="5">
        <f t="shared" si="18"/>
        <v>1.7910447761194031E-2</v>
      </c>
      <c r="V88" s="5">
        <f t="shared" si="19"/>
        <v>0.14328358208955225</v>
      </c>
    </row>
    <row r="89" spans="1:22" x14ac:dyDescent="0.25">
      <c r="A89" t="s">
        <v>17</v>
      </c>
      <c r="B89">
        <v>1.2729999999999999</v>
      </c>
      <c r="C89" s="4">
        <v>2678.3919999999998</v>
      </c>
      <c r="D89" s="4">
        <v>140.03</v>
      </c>
      <c r="E89" s="4">
        <v>454.46099999999996</v>
      </c>
      <c r="F89" s="4">
        <v>847.81799999999998</v>
      </c>
      <c r="G89" s="4">
        <f t="shared" si="10"/>
        <v>4120.701</v>
      </c>
      <c r="H89" s="5">
        <f t="shared" si="11"/>
        <v>0.64998455359901142</v>
      </c>
      <c r="I89" s="5">
        <f t="shared" si="12"/>
        <v>3.3982082174853261E-2</v>
      </c>
      <c r="J89" s="5">
        <f t="shared" si="13"/>
        <v>0.11028730305838738</v>
      </c>
      <c r="K89" s="5">
        <f t="shared" si="14"/>
        <v>0.20574606116774791</v>
      </c>
      <c r="M89" t="s">
        <v>17</v>
      </c>
      <c r="N89" s="4">
        <v>344.98299999999995</v>
      </c>
      <c r="O89" s="4">
        <v>12.729999999999999</v>
      </c>
      <c r="P89" s="4">
        <v>7.6379999999999999</v>
      </c>
      <c r="Q89" s="4">
        <v>61.103999999999999</v>
      </c>
      <c r="R89" s="4">
        <f t="shared" si="15"/>
        <v>426.45499999999993</v>
      </c>
      <c r="S89" s="5">
        <f t="shared" si="16"/>
        <v>0.80895522388059704</v>
      </c>
      <c r="T89" s="5">
        <f t="shared" si="17"/>
        <v>2.9850746268656719E-2</v>
      </c>
      <c r="U89" s="5">
        <f t="shared" si="18"/>
        <v>1.7910447761194034E-2</v>
      </c>
      <c r="V89" s="5">
        <f t="shared" si="19"/>
        <v>0.14328358208955227</v>
      </c>
    </row>
    <row r="90" spans="1:22" x14ac:dyDescent="0.25">
      <c r="A90" t="s">
        <v>17</v>
      </c>
      <c r="B90">
        <v>1.2729999999999999</v>
      </c>
      <c r="C90" s="4">
        <v>2691.1219999999998</v>
      </c>
      <c r="D90" s="4">
        <v>143.84899999999999</v>
      </c>
      <c r="E90" s="4">
        <v>458.28</v>
      </c>
      <c r="F90" s="4">
        <v>873.27799999999991</v>
      </c>
      <c r="G90" s="4">
        <f t="shared" si="10"/>
        <v>4166.5290000000005</v>
      </c>
      <c r="H90" s="5">
        <f t="shared" si="11"/>
        <v>0.64589062022609212</v>
      </c>
      <c r="I90" s="5">
        <f t="shared" si="12"/>
        <v>3.4524900702719213E-2</v>
      </c>
      <c r="J90" s="5">
        <f t="shared" si="13"/>
        <v>0.10999083409715855</v>
      </c>
      <c r="K90" s="5">
        <f t="shared" si="14"/>
        <v>0.20959364497402991</v>
      </c>
      <c r="M90" t="s">
        <v>17</v>
      </c>
      <c r="N90" s="4">
        <v>344.98299999999995</v>
      </c>
      <c r="O90" s="4">
        <v>10.183999999999999</v>
      </c>
      <c r="P90" s="4">
        <v>7.6379999999999999</v>
      </c>
      <c r="Q90" s="4">
        <v>57.284999999999997</v>
      </c>
      <c r="R90" s="4">
        <f t="shared" si="15"/>
        <v>420.08999999999992</v>
      </c>
      <c r="S90" s="5">
        <f t="shared" si="16"/>
        <v>0.82121212121212128</v>
      </c>
      <c r="T90" s="5">
        <f t="shared" si="17"/>
        <v>2.4242424242424246E-2</v>
      </c>
      <c r="U90" s="5">
        <f t="shared" si="18"/>
        <v>1.8181818181818184E-2</v>
      </c>
      <c r="V90" s="5">
        <f t="shared" si="19"/>
        <v>0.13636363636363638</v>
      </c>
    </row>
    <row r="91" spans="1:22" x14ac:dyDescent="0.25">
      <c r="A91" t="s">
        <v>17</v>
      </c>
      <c r="B91">
        <v>2.262</v>
      </c>
      <c r="C91" s="4">
        <v>4781.8680000000004</v>
      </c>
      <c r="D91" s="4">
        <v>255.60599999999999</v>
      </c>
      <c r="E91" s="4">
        <v>814.32</v>
      </c>
      <c r="F91" s="4">
        <v>1551.732</v>
      </c>
      <c r="G91" s="4">
        <f t="shared" si="10"/>
        <v>7403.5259999999998</v>
      </c>
      <c r="H91" s="5">
        <f t="shared" si="11"/>
        <v>0.64589062022609234</v>
      </c>
      <c r="I91" s="5">
        <f t="shared" si="12"/>
        <v>3.452490070271922E-2</v>
      </c>
      <c r="J91" s="5">
        <f t="shared" si="13"/>
        <v>0.10999083409715858</v>
      </c>
      <c r="K91" s="5">
        <f t="shared" si="14"/>
        <v>0.20959364497402994</v>
      </c>
      <c r="M91" t="s">
        <v>17</v>
      </c>
      <c r="N91" s="4">
        <v>613.00199999999995</v>
      </c>
      <c r="O91" s="4">
        <v>18.096</v>
      </c>
      <c r="P91" s="4">
        <v>13.571999999999999</v>
      </c>
      <c r="Q91" s="4">
        <v>101.79</v>
      </c>
      <c r="R91" s="4">
        <f t="shared" si="15"/>
        <v>746.45999999999992</v>
      </c>
      <c r="S91" s="5">
        <f t="shared" si="16"/>
        <v>0.82121212121212128</v>
      </c>
      <c r="T91" s="5">
        <f t="shared" si="17"/>
        <v>2.4242424242424246E-2</v>
      </c>
      <c r="U91" s="5">
        <f t="shared" si="18"/>
        <v>1.8181818181818181E-2</v>
      </c>
      <c r="V91" s="5">
        <f t="shared" si="19"/>
        <v>0.13636363636363638</v>
      </c>
    </row>
    <row r="92" spans="1:22" x14ac:dyDescent="0.25">
      <c r="A92" t="s">
        <v>17</v>
      </c>
      <c r="B92">
        <v>2.262</v>
      </c>
      <c r="C92" s="4">
        <v>4759.2479999999996</v>
      </c>
      <c r="D92" s="4">
        <v>248.82</v>
      </c>
      <c r="E92" s="4">
        <v>807.53399999999999</v>
      </c>
      <c r="F92" s="4">
        <v>1506.492</v>
      </c>
      <c r="G92" s="4">
        <f t="shared" si="10"/>
        <v>7322.0939999999991</v>
      </c>
      <c r="H92" s="5">
        <f t="shared" si="11"/>
        <v>0.64998455359901142</v>
      </c>
      <c r="I92" s="5">
        <f t="shared" si="12"/>
        <v>3.3982082174853261E-2</v>
      </c>
      <c r="J92" s="5">
        <f t="shared" si="13"/>
        <v>0.11028730305838741</v>
      </c>
      <c r="K92" s="5">
        <f t="shared" si="14"/>
        <v>0.20574606116774793</v>
      </c>
      <c r="M92" t="s">
        <v>17</v>
      </c>
      <c r="N92" s="4">
        <v>613.00199999999995</v>
      </c>
      <c r="O92" s="4">
        <v>22.62</v>
      </c>
      <c r="P92" s="4">
        <v>13.571999999999999</v>
      </c>
      <c r="Q92" s="4">
        <v>108.57599999999999</v>
      </c>
      <c r="R92" s="4">
        <f t="shared" si="15"/>
        <v>757.77</v>
      </c>
      <c r="S92" s="5">
        <f t="shared" si="16"/>
        <v>0.80895522388059693</v>
      </c>
      <c r="T92" s="5">
        <f t="shared" si="17"/>
        <v>2.9850746268656719E-2</v>
      </c>
      <c r="U92" s="5">
        <f t="shared" si="18"/>
        <v>1.7910447761194031E-2</v>
      </c>
      <c r="V92" s="5">
        <f t="shared" si="19"/>
        <v>0.14328358208955225</v>
      </c>
    </row>
    <row r="93" spans="1:22" x14ac:dyDescent="0.25">
      <c r="A93" t="s">
        <v>17</v>
      </c>
      <c r="B93">
        <v>0.51500000000000001</v>
      </c>
      <c r="C93" s="4">
        <v>1083.56</v>
      </c>
      <c r="D93" s="4">
        <v>56.65</v>
      </c>
      <c r="E93" s="4">
        <v>183.85500000000002</v>
      </c>
      <c r="F93" s="4">
        <v>342.99</v>
      </c>
      <c r="G93" s="4">
        <f t="shared" si="10"/>
        <v>1667.0550000000001</v>
      </c>
      <c r="H93" s="5">
        <f t="shared" si="11"/>
        <v>0.64998455359901142</v>
      </c>
      <c r="I93" s="5">
        <f t="shared" si="12"/>
        <v>3.3982082174853254E-2</v>
      </c>
      <c r="J93" s="5">
        <f t="shared" si="13"/>
        <v>0.11028730305838741</v>
      </c>
      <c r="K93" s="5">
        <f t="shared" si="14"/>
        <v>0.20574606116774791</v>
      </c>
      <c r="M93" t="s">
        <v>17</v>
      </c>
      <c r="N93" s="4">
        <v>139.565</v>
      </c>
      <c r="O93" s="4">
        <v>5.15</v>
      </c>
      <c r="P93" s="4">
        <v>3.09</v>
      </c>
      <c r="Q93" s="4">
        <v>24.72</v>
      </c>
      <c r="R93" s="4">
        <f t="shared" si="15"/>
        <v>172.52500000000001</v>
      </c>
      <c r="S93" s="5">
        <f t="shared" si="16"/>
        <v>0.80895522388059693</v>
      </c>
      <c r="T93" s="5">
        <f t="shared" si="17"/>
        <v>2.9850746268656716E-2</v>
      </c>
      <c r="U93" s="5">
        <f t="shared" si="18"/>
        <v>1.7910447761194027E-2</v>
      </c>
      <c r="V93" s="5">
        <f t="shared" si="19"/>
        <v>0.14328358208955222</v>
      </c>
    </row>
    <row r="94" spans="1:22" x14ac:dyDescent="0.25">
      <c r="A94" t="s">
        <v>17</v>
      </c>
      <c r="B94">
        <v>0.51500000000000001</v>
      </c>
      <c r="C94" s="4">
        <v>1088.71</v>
      </c>
      <c r="D94" s="4">
        <v>58.195</v>
      </c>
      <c r="E94" s="4">
        <v>185.4</v>
      </c>
      <c r="F94" s="4">
        <v>353.29</v>
      </c>
      <c r="G94" s="4">
        <f t="shared" si="10"/>
        <v>1685.595</v>
      </c>
      <c r="H94" s="5">
        <f t="shared" si="11"/>
        <v>0.64589062022609223</v>
      </c>
      <c r="I94" s="5">
        <f t="shared" si="12"/>
        <v>3.452490070271922E-2</v>
      </c>
      <c r="J94" s="5">
        <f t="shared" si="13"/>
        <v>0.10999083409715857</v>
      </c>
      <c r="K94" s="5">
        <f t="shared" si="14"/>
        <v>0.20959364497402996</v>
      </c>
      <c r="M94" t="s">
        <v>17</v>
      </c>
      <c r="N94" s="4">
        <v>139.565</v>
      </c>
      <c r="O94" s="4">
        <v>4.12</v>
      </c>
      <c r="P94" s="4">
        <v>3.09</v>
      </c>
      <c r="Q94" s="4">
        <v>23.175000000000001</v>
      </c>
      <c r="R94" s="4">
        <f t="shared" si="15"/>
        <v>169.95000000000002</v>
      </c>
      <c r="S94" s="5">
        <f t="shared" si="16"/>
        <v>0.82121212121212117</v>
      </c>
      <c r="T94" s="5">
        <f t="shared" si="17"/>
        <v>2.4242424242424239E-2</v>
      </c>
      <c r="U94" s="5">
        <f t="shared" si="18"/>
        <v>1.8181818181818177E-2</v>
      </c>
      <c r="V94" s="5">
        <f t="shared" si="19"/>
        <v>0.13636363636363635</v>
      </c>
    </row>
    <row r="95" spans="1:22" x14ac:dyDescent="0.25">
      <c r="A95" t="s">
        <v>17</v>
      </c>
      <c r="B95">
        <v>0.56599999999999995</v>
      </c>
      <c r="C95" s="4">
        <v>1196.5239999999999</v>
      </c>
      <c r="D95" s="4">
        <v>63.957999999999991</v>
      </c>
      <c r="E95" s="4">
        <v>203.76</v>
      </c>
      <c r="F95" s="4">
        <v>388.27599999999995</v>
      </c>
      <c r="G95" s="4">
        <f t="shared" si="10"/>
        <v>1852.518</v>
      </c>
      <c r="H95" s="5">
        <f t="shared" si="11"/>
        <v>0.64589062022609223</v>
      </c>
      <c r="I95" s="5">
        <f t="shared" si="12"/>
        <v>3.4524900702719213E-2</v>
      </c>
      <c r="J95" s="5">
        <f t="shared" si="13"/>
        <v>0.10999083409715857</v>
      </c>
      <c r="K95" s="5">
        <f t="shared" si="14"/>
        <v>0.20959364497402991</v>
      </c>
      <c r="M95" t="s">
        <v>17</v>
      </c>
      <c r="N95" s="4">
        <v>153.386</v>
      </c>
      <c r="O95" s="4">
        <v>4.5279999999999996</v>
      </c>
      <c r="P95" s="4">
        <v>3.3959999999999999</v>
      </c>
      <c r="Q95" s="4">
        <v>25.47</v>
      </c>
      <c r="R95" s="4">
        <f t="shared" si="15"/>
        <v>186.77999999999997</v>
      </c>
      <c r="S95" s="5">
        <f t="shared" si="16"/>
        <v>0.82121212121212128</v>
      </c>
      <c r="T95" s="5">
        <f t="shared" si="17"/>
        <v>2.4242424242424242E-2</v>
      </c>
      <c r="U95" s="5">
        <f t="shared" si="18"/>
        <v>1.8181818181818184E-2</v>
      </c>
      <c r="V95" s="5">
        <f t="shared" si="19"/>
        <v>0.13636363636363638</v>
      </c>
    </row>
    <row r="96" spans="1:22" x14ac:dyDescent="0.25">
      <c r="A96" t="s">
        <v>17</v>
      </c>
      <c r="B96">
        <v>0.56599999999999995</v>
      </c>
      <c r="C96" s="4">
        <v>1190.8639999999998</v>
      </c>
      <c r="D96" s="4">
        <v>62.259999999999991</v>
      </c>
      <c r="E96" s="4">
        <v>202.06199999999998</v>
      </c>
      <c r="F96" s="4">
        <v>376.95599999999996</v>
      </c>
      <c r="G96" s="4">
        <f t="shared" si="10"/>
        <v>1832.1419999999996</v>
      </c>
      <c r="H96" s="5">
        <f t="shared" si="11"/>
        <v>0.64998455359901142</v>
      </c>
      <c r="I96" s="5">
        <f t="shared" si="12"/>
        <v>3.3982082174853261E-2</v>
      </c>
      <c r="J96" s="5">
        <f t="shared" si="13"/>
        <v>0.11028730305838741</v>
      </c>
      <c r="K96" s="5">
        <f t="shared" si="14"/>
        <v>0.20574606116774793</v>
      </c>
      <c r="M96" t="s">
        <v>17</v>
      </c>
      <c r="N96" s="4">
        <v>153.386</v>
      </c>
      <c r="O96" s="4">
        <v>5.6599999999999993</v>
      </c>
      <c r="P96" s="4">
        <v>3.3959999999999999</v>
      </c>
      <c r="Q96" s="4">
        <v>27.167999999999999</v>
      </c>
      <c r="R96" s="4">
        <f t="shared" si="15"/>
        <v>189.60999999999999</v>
      </c>
      <c r="S96" s="5">
        <f t="shared" si="16"/>
        <v>0.80895522388059704</v>
      </c>
      <c r="T96" s="5">
        <f t="shared" si="17"/>
        <v>2.9850746268656716E-2</v>
      </c>
      <c r="U96" s="5">
        <f t="shared" si="18"/>
        <v>1.7910447761194031E-2</v>
      </c>
      <c r="V96" s="5">
        <f t="shared" si="19"/>
        <v>0.14328358208955225</v>
      </c>
    </row>
    <row r="97" spans="1:22" x14ac:dyDescent="0.25">
      <c r="A97" t="s">
        <v>17</v>
      </c>
      <c r="B97">
        <v>0.20699999999999999</v>
      </c>
      <c r="C97" s="4">
        <v>435.52799999999996</v>
      </c>
      <c r="D97" s="4">
        <v>22.77</v>
      </c>
      <c r="E97" s="4">
        <v>73.899000000000001</v>
      </c>
      <c r="F97" s="4">
        <v>137.86199999999999</v>
      </c>
      <c r="G97" s="4">
        <f t="shared" si="10"/>
        <v>670.05899999999986</v>
      </c>
      <c r="H97" s="5">
        <f t="shared" si="11"/>
        <v>0.64998455359901153</v>
      </c>
      <c r="I97" s="5">
        <f t="shared" si="12"/>
        <v>3.3982082174853268E-2</v>
      </c>
      <c r="J97" s="5">
        <f t="shared" si="13"/>
        <v>0.11028730305838742</v>
      </c>
      <c r="K97" s="5">
        <f t="shared" si="14"/>
        <v>0.20574606116774796</v>
      </c>
      <c r="M97" t="s">
        <v>17</v>
      </c>
      <c r="N97" s="4">
        <v>56.096999999999994</v>
      </c>
      <c r="O97" s="4">
        <v>2.0699999999999998</v>
      </c>
      <c r="P97" s="4">
        <v>1.242</v>
      </c>
      <c r="Q97" s="4">
        <v>9.9359999999999999</v>
      </c>
      <c r="R97" s="4">
        <f t="shared" si="15"/>
        <v>69.344999999999999</v>
      </c>
      <c r="S97" s="5">
        <f t="shared" si="16"/>
        <v>0.80895522388059693</v>
      </c>
      <c r="T97" s="5">
        <f t="shared" si="17"/>
        <v>2.9850746268656716E-2</v>
      </c>
      <c r="U97" s="5">
        <f t="shared" si="18"/>
        <v>1.7910447761194031E-2</v>
      </c>
      <c r="V97" s="5">
        <f t="shared" si="19"/>
        <v>0.14328358208955225</v>
      </c>
    </row>
    <row r="98" spans="1:22" x14ac:dyDescent="0.25">
      <c r="A98" t="s">
        <v>17</v>
      </c>
      <c r="B98">
        <v>0.20699999999999999</v>
      </c>
      <c r="C98" s="4">
        <v>437.59799999999996</v>
      </c>
      <c r="D98" s="4">
        <v>23.390999999999998</v>
      </c>
      <c r="E98" s="4">
        <v>74.52</v>
      </c>
      <c r="F98" s="4">
        <v>142.00199999999998</v>
      </c>
      <c r="G98" s="4">
        <f t="shared" si="10"/>
        <v>677.51099999999997</v>
      </c>
      <c r="H98" s="5">
        <f t="shared" si="11"/>
        <v>0.64589062022609223</v>
      </c>
      <c r="I98" s="5">
        <f t="shared" si="12"/>
        <v>3.452490070271922E-2</v>
      </c>
      <c r="J98" s="5">
        <f t="shared" si="13"/>
        <v>0.10999083409715857</v>
      </c>
      <c r="K98" s="5">
        <f t="shared" si="14"/>
        <v>0.20959364497402994</v>
      </c>
      <c r="M98" t="s">
        <v>17</v>
      </c>
      <c r="N98" s="4">
        <v>56.096999999999994</v>
      </c>
      <c r="O98" s="4">
        <v>1.6559999999999999</v>
      </c>
      <c r="P98" s="4">
        <v>1.242</v>
      </c>
      <c r="Q98" s="4">
        <v>9.3149999999999995</v>
      </c>
      <c r="R98" s="4">
        <f t="shared" si="15"/>
        <v>68.309999999999988</v>
      </c>
      <c r="S98" s="5">
        <f t="shared" si="16"/>
        <v>0.82121212121212128</v>
      </c>
      <c r="T98" s="5">
        <f t="shared" si="17"/>
        <v>2.4242424242424246E-2</v>
      </c>
      <c r="U98" s="5">
        <f t="shared" si="18"/>
        <v>1.8181818181818184E-2</v>
      </c>
      <c r="V98" s="5">
        <f t="shared" si="19"/>
        <v>0.13636363636363638</v>
      </c>
    </row>
    <row r="99" spans="1:22" x14ac:dyDescent="0.25">
      <c r="A99" t="s">
        <v>17</v>
      </c>
      <c r="B99">
        <v>3.3000000000000002E-2</v>
      </c>
      <c r="C99" s="4">
        <v>69.728999999999999</v>
      </c>
      <c r="D99" s="4">
        <v>3.597</v>
      </c>
      <c r="E99" s="4">
        <v>11.88</v>
      </c>
      <c r="F99" s="4">
        <v>22.176000000000002</v>
      </c>
      <c r="G99" s="4">
        <f t="shared" si="10"/>
        <v>107.38199999999999</v>
      </c>
      <c r="H99" s="5">
        <f t="shared" si="11"/>
        <v>0.64935464044253233</v>
      </c>
      <c r="I99" s="5">
        <f t="shared" si="12"/>
        <v>3.349723417332514E-2</v>
      </c>
      <c r="J99" s="5">
        <f t="shared" si="13"/>
        <v>0.11063306699446836</v>
      </c>
      <c r="K99" s="5">
        <f t="shared" si="14"/>
        <v>0.20651505838967429</v>
      </c>
      <c r="M99" t="s">
        <v>17</v>
      </c>
      <c r="N99" s="4">
        <v>8.9429999999999996</v>
      </c>
      <c r="O99" s="4">
        <v>0.23100000000000001</v>
      </c>
      <c r="P99" s="4">
        <v>0.19800000000000001</v>
      </c>
      <c r="Q99" s="4">
        <v>1.4850000000000001</v>
      </c>
      <c r="R99" s="4">
        <f t="shared" si="15"/>
        <v>10.856999999999999</v>
      </c>
      <c r="S99" s="5">
        <f t="shared" si="16"/>
        <v>0.82370820668693012</v>
      </c>
      <c r="T99" s="5">
        <f t="shared" si="17"/>
        <v>2.1276595744680854E-2</v>
      </c>
      <c r="U99" s="5">
        <f t="shared" si="18"/>
        <v>1.8237082066869303E-2</v>
      </c>
      <c r="V99" s="5">
        <f t="shared" si="19"/>
        <v>0.13677811550151978</v>
      </c>
    </row>
    <row r="100" spans="1:22" x14ac:dyDescent="0.25">
      <c r="A100" t="s">
        <v>17</v>
      </c>
      <c r="B100">
        <v>3.3000000000000002E-2</v>
      </c>
      <c r="C100" s="4">
        <v>69.399000000000001</v>
      </c>
      <c r="D100" s="4">
        <v>3.4650000000000003</v>
      </c>
      <c r="E100" s="4">
        <v>11.781000000000001</v>
      </c>
      <c r="F100" s="4">
        <v>21.516000000000002</v>
      </c>
      <c r="G100" s="4">
        <f t="shared" si="10"/>
        <v>106.16100000000002</v>
      </c>
      <c r="H100" s="5">
        <f t="shared" si="11"/>
        <v>0.65371464096984755</v>
      </c>
      <c r="I100" s="5">
        <f t="shared" si="12"/>
        <v>3.2639104755983833E-2</v>
      </c>
      <c r="J100" s="5">
        <f t="shared" si="13"/>
        <v>0.11097295617034503</v>
      </c>
      <c r="K100" s="5">
        <f t="shared" si="14"/>
        <v>0.20267329810382342</v>
      </c>
      <c r="M100" t="s">
        <v>17</v>
      </c>
      <c r="N100" s="4">
        <v>8.9429999999999996</v>
      </c>
      <c r="O100" s="4">
        <v>0.33</v>
      </c>
      <c r="P100" s="4">
        <v>0.19800000000000001</v>
      </c>
      <c r="Q100" s="4">
        <v>1.5840000000000001</v>
      </c>
      <c r="R100" s="4">
        <f t="shared" si="15"/>
        <v>11.055</v>
      </c>
      <c r="S100" s="5">
        <f t="shared" si="16"/>
        <v>0.80895522388059704</v>
      </c>
      <c r="T100" s="5">
        <f t="shared" si="17"/>
        <v>2.9850746268656719E-2</v>
      </c>
      <c r="U100" s="5">
        <f t="shared" si="18"/>
        <v>1.7910447761194031E-2</v>
      </c>
      <c r="V100" s="5">
        <f t="shared" si="19"/>
        <v>0.14328358208955225</v>
      </c>
    </row>
    <row r="101" spans="1:22" x14ac:dyDescent="0.25">
      <c r="A101" t="s">
        <v>17</v>
      </c>
      <c r="B101">
        <v>2.4E-2</v>
      </c>
      <c r="C101" s="4">
        <v>50.472000000000001</v>
      </c>
      <c r="D101" s="4">
        <v>2.52</v>
      </c>
      <c r="E101" s="4">
        <v>8.5679999999999996</v>
      </c>
      <c r="F101" s="4">
        <v>15.648</v>
      </c>
      <c r="G101" s="4">
        <f t="shared" si="10"/>
        <v>77.207999999999998</v>
      </c>
      <c r="H101" s="5">
        <f t="shared" si="11"/>
        <v>0.65371464096984766</v>
      </c>
      <c r="I101" s="5">
        <f t="shared" si="12"/>
        <v>3.263910475598384E-2</v>
      </c>
      <c r="J101" s="5">
        <f t="shared" si="13"/>
        <v>0.11097295617034504</v>
      </c>
      <c r="K101" s="5">
        <f t="shared" si="14"/>
        <v>0.20267329810382345</v>
      </c>
      <c r="M101" t="s">
        <v>17</v>
      </c>
      <c r="N101" s="4">
        <v>6.5040000000000004</v>
      </c>
      <c r="O101" s="4">
        <v>0.24</v>
      </c>
      <c r="P101" s="4">
        <v>0.14400000000000002</v>
      </c>
      <c r="Q101" s="4">
        <v>1.1520000000000001</v>
      </c>
      <c r="R101" s="4">
        <f t="shared" si="15"/>
        <v>8.0400000000000009</v>
      </c>
      <c r="S101" s="5">
        <f t="shared" si="16"/>
        <v>0.80895522388059693</v>
      </c>
      <c r="T101" s="5">
        <f t="shared" si="17"/>
        <v>2.9850746268656712E-2</v>
      </c>
      <c r="U101" s="5">
        <f t="shared" si="18"/>
        <v>1.7910447761194031E-2</v>
      </c>
      <c r="V101" s="5">
        <f t="shared" si="19"/>
        <v>0.14328358208955225</v>
      </c>
    </row>
    <row r="102" spans="1:22" x14ac:dyDescent="0.25">
      <c r="A102" t="s">
        <v>17</v>
      </c>
      <c r="B102">
        <v>2.4E-2</v>
      </c>
      <c r="C102" s="4">
        <v>50.712000000000003</v>
      </c>
      <c r="D102" s="4">
        <v>2.6160000000000001</v>
      </c>
      <c r="E102" s="4">
        <v>8.64</v>
      </c>
      <c r="F102" s="4">
        <v>16.128</v>
      </c>
      <c r="G102" s="4">
        <f t="shared" si="10"/>
        <v>78.096000000000004</v>
      </c>
      <c r="H102" s="5">
        <f t="shared" si="11"/>
        <v>0.64935464044253233</v>
      </c>
      <c r="I102" s="5">
        <f t="shared" si="12"/>
        <v>3.349723417332514E-2</v>
      </c>
      <c r="J102" s="5">
        <f t="shared" si="13"/>
        <v>0.11063306699446834</v>
      </c>
      <c r="K102" s="5">
        <f t="shared" si="14"/>
        <v>0.20651505838967424</v>
      </c>
      <c r="M102" t="s">
        <v>17</v>
      </c>
      <c r="N102" s="4">
        <v>6.5040000000000004</v>
      </c>
      <c r="O102" s="4">
        <v>0.16800000000000001</v>
      </c>
      <c r="P102" s="4">
        <v>0.14400000000000002</v>
      </c>
      <c r="Q102" s="4">
        <v>1.08</v>
      </c>
      <c r="R102" s="4">
        <f t="shared" si="15"/>
        <v>7.8960000000000008</v>
      </c>
      <c r="S102" s="5">
        <f t="shared" si="16"/>
        <v>0.82370820668693001</v>
      </c>
      <c r="T102" s="5">
        <f t="shared" si="17"/>
        <v>2.1276595744680851E-2</v>
      </c>
      <c r="U102" s="5">
        <f t="shared" si="18"/>
        <v>1.82370820668693E-2</v>
      </c>
      <c r="V102" s="5">
        <f t="shared" si="19"/>
        <v>0.13677811550151975</v>
      </c>
    </row>
    <row r="103" spans="1:22" x14ac:dyDescent="0.25">
      <c r="A103" t="s">
        <v>17</v>
      </c>
      <c r="B103">
        <v>1.075</v>
      </c>
      <c r="C103" s="4">
        <v>2322</v>
      </c>
      <c r="D103" s="4">
        <v>115.02499999999999</v>
      </c>
      <c r="E103" s="4">
        <v>384.84999999999997</v>
      </c>
      <c r="F103" s="4">
        <v>711.65</v>
      </c>
      <c r="G103" s="4">
        <f t="shared" si="10"/>
        <v>3533.5250000000001</v>
      </c>
      <c r="H103" s="5">
        <f t="shared" si="11"/>
        <v>0.65713416489199872</v>
      </c>
      <c r="I103" s="5">
        <f t="shared" si="12"/>
        <v>3.2552479464557346E-2</v>
      </c>
      <c r="J103" s="5">
        <f t="shared" si="13"/>
        <v>0.10891390325524794</v>
      </c>
      <c r="K103" s="5">
        <f t="shared" si="14"/>
        <v>0.2013994523881959</v>
      </c>
      <c r="M103" t="s">
        <v>17</v>
      </c>
      <c r="N103" s="4">
        <v>359.05</v>
      </c>
      <c r="O103" s="4">
        <v>17.2</v>
      </c>
      <c r="P103" s="4">
        <v>8.6</v>
      </c>
      <c r="Q103" s="4">
        <v>81.7</v>
      </c>
      <c r="R103" s="4">
        <f t="shared" si="15"/>
        <v>466.55</v>
      </c>
      <c r="S103" s="5">
        <f t="shared" si="16"/>
        <v>0.7695852534562212</v>
      </c>
      <c r="T103" s="5">
        <f t="shared" si="17"/>
        <v>3.6866359447004608E-2</v>
      </c>
      <c r="U103" s="5">
        <f t="shared" si="18"/>
        <v>1.8433179723502304E-2</v>
      </c>
      <c r="V103" s="5">
        <f t="shared" si="19"/>
        <v>0.17511520737327188</v>
      </c>
    </row>
    <row r="104" spans="1:22" x14ac:dyDescent="0.25">
      <c r="A104" t="s">
        <v>17</v>
      </c>
      <c r="B104">
        <v>1.075</v>
      </c>
      <c r="C104" s="4">
        <v>2332.75</v>
      </c>
      <c r="D104" s="4">
        <v>118.25</v>
      </c>
      <c r="E104" s="4">
        <v>388.07499999999999</v>
      </c>
      <c r="F104" s="4">
        <v>732.07499999999993</v>
      </c>
      <c r="G104" s="4">
        <f t="shared" si="10"/>
        <v>3571.1499999999996</v>
      </c>
      <c r="H104" s="5">
        <f t="shared" si="11"/>
        <v>0.65322095123419632</v>
      </c>
      <c r="I104" s="5">
        <f t="shared" si="12"/>
        <v>3.3112582781456956E-2</v>
      </c>
      <c r="J104" s="5">
        <f t="shared" si="13"/>
        <v>0.10866947621914511</v>
      </c>
      <c r="K104" s="5">
        <f t="shared" si="14"/>
        <v>0.2049969897652017</v>
      </c>
      <c r="M104" t="s">
        <v>17</v>
      </c>
      <c r="N104" s="4">
        <v>359.05</v>
      </c>
      <c r="O104" s="4">
        <v>15.049999999999999</v>
      </c>
      <c r="P104" s="4">
        <v>8.6</v>
      </c>
      <c r="Q104" s="4">
        <v>76.325000000000003</v>
      </c>
      <c r="R104" s="4">
        <f t="shared" si="15"/>
        <v>459.02500000000003</v>
      </c>
      <c r="S104" s="5">
        <f t="shared" si="16"/>
        <v>0.7822014051522248</v>
      </c>
      <c r="T104" s="5">
        <f t="shared" si="17"/>
        <v>3.2786885245901634E-2</v>
      </c>
      <c r="U104" s="5">
        <f t="shared" si="18"/>
        <v>1.8735362997658076E-2</v>
      </c>
      <c r="V104" s="5">
        <f t="shared" si="19"/>
        <v>0.16627634660421545</v>
      </c>
    </row>
    <row r="105" spans="1:22" x14ac:dyDescent="0.25">
      <c r="A105" t="s">
        <v>17</v>
      </c>
      <c r="B105">
        <v>0.21199999999999999</v>
      </c>
      <c r="C105" s="4">
        <v>460.03999999999996</v>
      </c>
      <c r="D105" s="4">
        <v>23.32</v>
      </c>
      <c r="E105" s="4">
        <v>76.531999999999996</v>
      </c>
      <c r="F105" s="4">
        <v>144.37199999999999</v>
      </c>
      <c r="G105" s="4">
        <f t="shared" si="10"/>
        <v>704.2639999999999</v>
      </c>
      <c r="H105" s="5">
        <f t="shared" si="11"/>
        <v>0.65322095123419632</v>
      </c>
      <c r="I105" s="5">
        <f t="shared" si="12"/>
        <v>3.3112582781456956E-2</v>
      </c>
      <c r="J105" s="5">
        <f t="shared" si="13"/>
        <v>0.10866947621914511</v>
      </c>
      <c r="K105" s="5">
        <f t="shared" si="14"/>
        <v>0.2049969897652017</v>
      </c>
      <c r="M105" t="s">
        <v>17</v>
      </c>
      <c r="N105" s="4">
        <v>0</v>
      </c>
      <c r="O105" s="4">
        <v>0</v>
      </c>
      <c r="P105" s="4">
        <v>0</v>
      </c>
      <c r="Q105" s="4">
        <v>0</v>
      </c>
      <c r="R105" s="4">
        <f t="shared" si="15"/>
        <v>0</v>
      </c>
      <c r="S105" s="5" t="str">
        <f t="shared" si="16"/>
        <v>NA</v>
      </c>
      <c r="T105" s="5" t="str">
        <f t="shared" si="17"/>
        <v>NA</v>
      </c>
      <c r="U105" s="5" t="str">
        <f t="shared" si="18"/>
        <v>NA</v>
      </c>
      <c r="V105" s="5" t="str">
        <f t="shared" si="19"/>
        <v>NA</v>
      </c>
    </row>
    <row r="106" spans="1:22" x14ac:dyDescent="0.25">
      <c r="A106" t="s">
        <v>17</v>
      </c>
      <c r="B106">
        <v>0.21199999999999999</v>
      </c>
      <c r="C106" s="4">
        <v>457.91999999999996</v>
      </c>
      <c r="D106" s="4">
        <v>22.684000000000001</v>
      </c>
      <c r="E106" s="4">
        <v>75.896000000000001</v>
      </c>
      <c r="F106" s="4">
        <v>140.34399999999999</v>
      </c>
      <c r="G106" s="4">
        <f t="shared" si="10"/>
        <v>696.84400000000005</v>
      </c>
      <c r="H106" s="5">
        <f t="shared" si="11"/>
        <v>0.65713416489199872</v>
      </c>
      <c r="I106" s="5">
        <f t="shared" si="12"/>
        <v>3.2552479464557346E-2</v>
      </c>
      <c r="J106" s="5">
        <f t="shared" si="13"/>
        <v>0.10891390325524794</v>
      </c>
      <c r="K106" s="5">
        <f t="shared" si="14"/>
        <v>0.2013994523881959</v>
      </c>
      <c r="M106" t="s">
        <v>17</v>
      </c>
      <c r="N106" s="4">
        <v>0</v>
      </c>
      <c r="O106" s="4">
        <v>0</v>
      </c>
      <c r="P106" s="4">
        <v>0</v>
      </c>
      <c r="Q106" s="4">
        <v>0</v>
      </c>
      <c r="R106" s="4">
        <f t="shared" si="15"/>
        <v>0</v>
      </c>
      <c r="S106" s="5" t="str">
        <f t="shared" si="16"/>
        <v>NA</v>
      </c>
      <c r="T106" s="5" t="str">
        <f t="shared" si="17"/>
        <v>NA</v>
      </c>
      <c r="U106" s="5" t="str">
        <f t="shared" si="18"/>
        <v>NA</v>
      </c>
      <c r="V106" s="5" t="str">
        <f t="shared" si="19"/>
        <v>NA</v>
      </c>
    </row>
    <row r="107" spans="1:22" x14ac:dyDescent="0.25">
      <c r="A107" t="s">
        <v>17</v>
      </c>
      <c r="B107">
        <v>0.125</v>
      </c>
      <c r="C107" s="4">
        <v>0</v>
      </c>
      <c r="D107" s="4">
        <v>0</v>
      </c>
      <c r="E107" s="4">
        <v>0</v>
      </c>
      <c r="F107" s="4">
        <v>0</v>
      </c>
      <c r="G107" s="4">
        <f t="shared" si="10"/>
        <v>0</v>
      </c>
      <c r="H107" s="5" t="str">
        <f t="shared" si="11"/>
        <v>NA</v>
      </c>
      <c r="I107" s="5" t="str">
        <f t="shared" si="12"/>
        <v>NA</v>
      </c>
      <c r="J107" s="5" t="str">
        <f t="shared" si="13"/>
        <v>NA</v>
      </c>
      <c r="K107" s="5" t="str">
        <f t="shared" si="14"/>
        <v>NA</v>
      </c>
      <c r="M107" t="s">
        <v>17</v>
      </c>
      <c r="N107" s="4">
        <v>54.25</v>
      </c>
      <c r="O107" s="4">
        <v>1.75</v>
      </c>
      <c r="P107" s="4">
        <v>1</v>
      </c>
      <c r="Q107" s="4">
        <v>8.875</v>
      </c>
      <c r="R107" s="4">
        <f t="shared" si="15"/>
        <v>65.875</v>
      </c>
      <c r="S107" s="5">
        <f t="shared" si="16"/>
        <v>0.82352941176470584</v>
      </c>
      <c r="T107" s="5">
        <f t="shared" si="17"/>
        <v>2.6565464895635674E-2</v>
      </c>
      <c r="U107" s="5">
        <f t="shared" si="18"/>
        <v>1.5180265654648957E-2</v>
      </c>
      <c r="V107" s="5">
        <f t="shared" si="19"/>
        <v>0.1347248576850095</v>
      </c>
    </row>
    <row r="108" spans="1:22" x14ac:dyDescent="0.25">
      <c r="A108" t="s">
        <v>17</v>
      </c>
      <c r="B108">
        <v>0.125</v>
      </c>
      <c r="C108" s="4">
        <v>0</v>
      </c>
      <c r="D108" s="4">
        <v>0</v>
      </c>
      <c r="E108" s="4">
        <v>0</v>
      </c>
      <c r="F108" s="4">
        <v>0</v>
      </c>
      <c r="G108" s="4">
        <f t="shared" si="10"/>
        <v>0</v>
      </c>
      <c r="H108" s="5" t="str">
        <f t="shared" si="11"/>
        <v>NA</v>
      </c>
      <c r="I108" s="5" t="str">
        <f t="shared" si="12"/>
        <v>NA</v>
      </c>
      <c r="J108" s="5" t="str">
        <f t="shared" si="13"/>
        <v>NA</v>
      </c>
      <c r="K108" s="5" t="str">
        <f t="shared" si="14"/>
        <v>NA</v>
      </c>
      <c r="M108" t="s">
        <v>17</v>
      </c>
      <c r="N108" s="4">
        <v>54.25</v>
      </c>
      <c r="O108" s="4">
        <v>2</v>
      </c>
      <c r="P108" s="4">
        <v>1</v>
      </c>
      <c r="Q108" s="4">
        <v>9.5</v>
      </c>
      <c r="R108" s="4">
        <f t="shared" si="15"/>
        <v>66.75</v>
      </c>
      <c r="S108" s="5">
        <f t="shared" si="16"/>
        <v>0.81273408239700373</v>
      </c>
      <c r="T108" s="5">
        <f t="shared" si="17"/>
        <v>2.9962546816479401E-2</v>
      </c>
      <c r="U108" s="5">
        <f t="shared" si="18"/>
        <v>1.4981273408239701E-2</v>
      </c>
      <c r="V108" s="5">
        <f t="shared" si="19"/>
        <v>0.14232209737827714</v>
      </c>
    </row>
    <row r="109" spans="1:22" x14ac:dyDescent="0.25">
      <c r="A109" t="s">
        <v>17</v>
      </c>
      <c r="B109">
        <v>0.11799999999999999</v>
      </c>
      <c r="C109" s="4">
        <v>0</v>
      </c>
      <c r="D109" s="4">
        <v>0</v>
      </c>
      <c r="E109" s="4">
        <v>0</v>
      </c>
      <c r="F109" s="4">
        <v>0</v>
      </c>
      <c r="G109" s="4">
        <f t="shared" si="10"/>
        <v>0</v>
      </c>
      <c r="H109" s="5" t="str">
        <f t="shared" si="11"/>
        <v>NA</v>
      </c>
      <c r="I109" s="5" t="str">
        <f t="shared" si="12"/>
        <v>NA</v>
      </c>
      <c r="J109" s="5" t="str">
        <f t="shared" si="13"/>
        <v>NA</v>
      </c>
      <c r="K109" s="5" t="str">
        <f t="shared" si="14"/>
        <v>NA</v>
      </c>
      <c r="M109" t="s">
        <v>17</v>
      </c>
      <c r="N109" s="4">
        <v>267.62399999999997</v>
      </c>
      <c r="O109" s="4">
        <v>14.513999999999999</v>
      </c>
      <c r="P109" s="4">
        <v>49.795999999999999</v>
      </c>
      <c r="Q109" s="4">
        <v>92.512</v>
      </c>
      <c r="R109" s="4">
        <f t="shared" si="15"/>
        <v>424.44599999999997</v>
      </c>
      <c r="S109" s="5">
        <f t="shared" si="16"/>
        <v>0.63052543786488735</v>
      </c>
      <c r="T109" s="5">
        <f t="shared" si="17"/>
        <v>3.4195162635529609E-2</v>
      </c>
      <c r="U109" s="5">
        <f t="shared" si="18"/>
        <v>0.11731998887962192</v>
      </c>
      <c r="V109" s="5">
        <f t="shared" si="19"/>
        <v>0.2179594106199611</v>
      </c>
    </row>
    <row r="110" spans="1:22" x14ac:dyDescent="0.25">
      <c r="A110" t="s">
        <v>17</v>
      </c>
      <c r="B110">
        <v>0.11799999999999999</v>
      </c>
      <c r="C110" s="4">
        <v>0</v>
      </c>
      <c r="D110" s="4">
        <v>0</v>
      </c>
      <c r="E110" s="4">
        <v>0</v>
      </c>
      <c r="F110" s="4">
        <v>0</v>
      </c>
      <c r="G110" s="4">
        <f t="shared" si="10"/>
        <v>0</v>
      </c>
      <c r="H110" s="5" t="str">
        <f t="shared" si="11"/>
        <v>NA</v>
      </c>
      <c r="I110" s="5" t="str">
        <f t="shared" si="12"/>
        <v>NA</v>
      </c>
      <c r="J110" s="5" t="str">
        <f t="shared" si="13"/>
        <v>NA</v>
      </c>
      <c r="K110" s="5" t="str">
        <f t="shared" si="14"/>
        <v>NA</v>
      </c>
      <c r="M110" t="s">
        <v>17</v>
      </c>
      <c r="N110" s="4">
        <v>271.87199999999996</v>
      </c>
      <c r="O110" s="4">
        <v>15.93</v>
      </c>
      <c r="P110" s="4">
        <v>51.33</v>
      </c>
      <c r="Q110" s="4">
        <v>94.753999999999991</v>
      </c>
      <c r="R110" s="4">
        <f t="shared" si="15"/>
        <v>433.88599999999997</v>
      </c>
      <c r="S110" s="5">
        <f t="shared" si="16"/>
        <v>0.62659776992113125</v>
      </c>
      <c r="T110" s="5">
        <f t="shared" si="17"/>
        <v>3.671471308131629E-2</v>
      </c>
      <c r="U110" s="5">
        <f t="shared" si="18"/>
        <v>0.11830296437313027</v>
      </c>
      <c r="V110" s="5">
        <f t="shared" si="19"/>
        <v>0.21838455262442208</v>
      </c>
    </row>
    <row r="111" spans="1:22" x14ac:dyDescent="0.25">
      <c r="A111" t="s">
        <v>17</v>
      </c>
      <c r="B111">
        <v>3.8740000000000001</v>
      </c>
      <c r="C111" s="4">
        <v>8406.58</v>
      </c>
      <c r="D111" s="4">
        <v>426.14</v>
      </c>
      <c r="E111" s="4">
        <v>1398.5140000000001</v>
      </c>
      <c r="F111" s="4">
        <v>2638.194</v>
      </c>
      <c r="G111" s="4">
        <f t="shared" si="10"/>
        <v>12869.428</v>
      </c>
      <c r="H111" s="5">
        <f t="shared" si="11"/>
        <v>0.65322095123419621</v>
      </c>
      <c r="I111" s="5">
        <f t="shared" si="12"/>
        <v>3.3112582781456956E-2</v>
      </c>
      <c r="J111" s="5">
        <f t="shared" si="13"/>
        <v>0.10866947621914511</v>
      </c>
      <c r="K111" s="5">
        <f t="shared" si="14"/>
        <v>0.2049969897652017</v>
      </c>
      <c r="M111" t="s">
        <v>17</v>
      </c>
      <c r="N111" s="4">
        <v>8925.6959999999999</v>
      </c>
      <c r="O111" s="4">
        <v>522.99</v>
      </c>
      <c r="P111" s="4">
        <v>1685.19</v>
      </c>
      <c r="Q111" s="4">
        <v>3110.8220000000001</v>
      </c>
      <c r="R111" s="4">
        <f t="shared" si="15"/>
        <v>14244.698</v>
      </c>
      <c r="S111" s="5">
        <f t="shared" si="16"/>
        <v>0.62659776992113136</v>
      </c>
      <c r="T111" s="5">
        <f t="shared" si="17"/>
        <v>3.671471308131629E-2</v>
      </c>
      <c r="U111" s="5">
        <f t="shared" si="18"/>
        <v>0.11830296437313027</v>
      </c>
      <c r="V111" s="5">
        <f t="shared" si="19"/>
        <v>0.21838455262442208</v>
      </c>
    </row>
    <row r="112" spans="1:22" x14ac:dyDescent="0.25">
      <c r="A112" t="s">
        <v>17</v>
      </c>
      <c r="B112">
        <v>3.8740000000000001</v>
      </c>
      <c r="C112" s="4">
        <v>8367.84</v>
      </c>
      <c r="D112" s="4">
        <v>414.51800000000003</v>
      </c>
      <c r="E112" s="4">
        <v>1386.8920000000001</v>
      </c>
      <c r="F112" s="4">
        <v>2564.5880000000002</v>
      </c>
      <c r="G112" s="4">
        <f t="shared" si="10"/>
        <v>12733.838</v>
      </c>
      <c r="H112" s="5">
        <f t="shared" si="11"/>
        <v>0.65713416489199883</v>
      </c>
      <c r="I112" s="5">
        <f t="shared" si="12"/>
        <v>3.2552479464557353E-2</v>
      </c>
      <c r="J112" s="5">
        <f t="shared" si="13"/>
        <v>0.10891390325524795</v>
      </c>
      <c r="K112" s="5">
        <f t="shared" si="14"/>
        <v>0.20139945238819595</v>
      </c>
      <c r="M112" t="s">
        <v>17</v>
      </c>
      <c r="N112" s="4">
        <v>8786.232</v>
      </c>
      <c r="O112" s="4">
        <v>476.50200000000001</v>
      </c>
      <c r="P112" s="4">
        <v>1634.828</v>
      </c>
      <c r="Q112" s="4">
        <v>3037.2159999999999</v>
      </c>
      <c r="R112" s="4">
        <f t="shared" si="15"/>
        <v>13934.778</v>
      </c>
      <c r="S112" s="5">
        <f t="shared" si="16"/>
        <v>0.63052543786488735</v>
      </c>
      <c r="T112" s="5">
        <f t="shared" si="17"/>
        <v>3.4195162635529609E-2</v>
      </c>
      <c r="U112" s="5">
        <f t="shared" si="18"/>
        <v>0.1173199888796219</v>
      </c>
      <c r="V112" s="5">
        <f t="shared" si="19"/>
        <v>0.21795941061996107</v>
      </c>
    </row>
    <row r="113" spans="1:22" x14ac:dyDescent="0.25">
      <c r="A113" t="s">
        <v>18</v>
      </c>
      <c r="B113">
        <v>2.9769999999999999</v>
      </c>
      <c r="C113" s="4">
        <v>395.94099999999997</v>
      </c>
      <c r="D113" s="4">
        <v>11.907999999999999</v>
      </c>
      <c r="E113" s="4">
        <v>5.9539999999999997</v>
      </c>
      <c r="F113" s="4">
        <v>41.677999999999997</v>
      </c>
      <c r="G113" s="4">
        <f t="shared" si="10"/>
        <v>455.48099999999999</v>
      </c>
      <c r="H113" s="5">
        <f t="shared" si="11"/>
        <v>0.8692810457516339</v>
      </c>
      <c r="I113" s="5">
        <f t="shared" si="12"/>
        <v>2.6143790849673203E-2</v>
      </c>
      <c r="J113" s="5">
        <f t="shared" si="13"/>
        <v>1.3071895424836602E-2</v>
      </c>
      <c r="K113" s="5">
        <f t="shared" si="14"/>
        <v>9.1503267973856203E-2</v>
      </c>
      <c r="M113" t="s">
        <v>18</v>
      </c>
      <c r="N113" s="4">
        <v>526.92899999999997</v>
      </c>
      <c r="O113" s="4">
        <v>17.861999999999998</v>
      </c>
      <c r="P113" s="4">
        <v>11.907999999999999</v>
      </c>
      <c r="Q113" s="4">
        <v>95.263999999999996</v>
      </c>
      <c r="R113" s="4">
        <f t="shared" si="15"/>
        <v>651.96299999999997</v>
      </c>
      <c r="S113" s="5">
        <f t="shared" si="16"/>
        <v>0.80821917808219179</v>
      </c>
      <c r="T113" s="5">
        <f t="shared" si="17"/>
        <v>2.7397260273972601E-2</v>
      </c>
      <c r="U113" s="5">
        <f t="shared" si="18"/>
        <v>1.8264840182648401E-2</v>
      </c>
      <c r="V113" s="5">
        <f t="shared" si="19"/>
        <v>0.14611872146118721</v>
      </c>
    </row>
    <row r="114" spans="1:22" x14ac:dyDescent="0.25">
      <c r="A114" t="s">
        <v>18</v>
      </c>
      <c r="B114">
        <v>2.9769999999999999</v>
      </c>
      <c r="C114" s="4">
        <v>395.94099999999997</v>
      </c>
      <c r="D114" s="4">
        <v>11.907999999999999</v>
      </c>
      <c r="E114" s="4">
        <v>5.9539999999999997</v>
      </c>
      <c r="F114" s="4">
        <v>65.494</v>
      </c>
      <c r="G114" s="4">
        <f t="shared" si="10"/>
        <v>479.29700000000003</v>
      </c>
      <c r="H114" s="5">
        <f t="shared" si="11"/>
        <v>0.82608695652173902</v>
      </c>
      <c r="I114" s="5">
        <f t="shared" si="12"/>
        <v>2.4844720496894408E-2</v>
      </c>
      <c r="J114" s="5">
        <f t="shared" si="13"/>
        <v>1.2422360248447204E-2</v>
      </c>
      <c r="K114" s="5">
        <f t="shared" si="14"/>
        <v>0.13664596273291924</v>
      </c>
      <c r="M114" t="s">
        <v>18</v>
      </c>
      <c r="N114" s="4">
        <v>526.92899999999997</v>
      </c>
      <c r="O114" s="4">
        <v>20.838999999999999</v>
      </c>
      <c r="P114" s="4">
        <v>11.907999999999999</v>
      </c>
      <c r="Q114" s="4">
        <v>101.21799999999999</v>
      </c>
      <c r="R114" s="4">
        <f t="shared" si="15"/>
        <v>660.89400000000001</v>
      </c>
      <c r="S114" s="5">
        <f t="shared" si="16"/>
        <v>0.79729729729729726</v>
      </c>
      <c r="T114" s="5">
        <f t="shared" si="17"/>
        <v>3.1531531531531529E-2</v>
      </c>
      <c r="U114" s="5">
        <f t="shared" si="18"/>
        <v>1.8018018018018018E-2</v>
      </c>
      <c r="V114" s="5">
        <f t="shared" si="19"/>
        <v>0.15315315315315314</v>
      </c>
    </row>
    <row r="115" spans="1:22" x14ac:dyDescent="0.25">
      <c r="A115" t="s">
        <v>18</v>
      </c>
      <c r="B115">
        <v>1.5920000000000001</v>
      </c>
      <c r="C115" s="4">
        <v>151.24</v>
      </c>
      <c r="D115" s="4">
        <v>3.1840000000000002</v>
      </c>
      <c r="E115" s="4">
        <v>3.1840000000000002</v>
      </c>
      <c r="F115" s="4">
        <v>30.248000000000001</v>
      </c>
      <c r="G115" s="4">
        <f t="shared" si="10"/>
        <v>187.85599999999999</v>
      </c>
      <c r="H115" s="5">
        <f t="shared" si="11"/>
        <v>0.80508474576271194</v>
      </c>
      <c r="I115" s="5">
        <f t="shared" si="12"/>
        <v>1.6949152542372881E-2</v>
      </c>
      <c r="J115" s="5">
        <f t="shared" si="13"/>
        <v>1.6949152542372881E-2</v>
      </c>
      <c r="K115" s="5">
        <f t="shared" si="14"/>
        <v>0.16101694915254239</v>
      </c>
      <c r="M115" t="s">
        <v>18</v>
      </c>
      <c r="N115" s="4">
        <v>114.62400000000001</v>
      </c>
      <c r="O115" s="4">
        <v>6.3680000000000003</v>
      </c>
      <c r="P115" s="4">
        <v>3.1840000000000002</v>
      </c>
      <c r="Q115" s="4">
        <v>38.207999999999998</v>
      </c>
      <c r="R115" s="4">
        <f t="shared" si="15"/>
        <v>162.38400000000001</v>
      </c>
      <c r="S115" s="5">
        <f t="shared" si="16"/>
        <v>0.70588235294117652</v>
      </c>
      <c r="T115" s="5">
        <f t="shared" si="17"/>
        <v>3.9215686274509803E-2</v>
      </c>
      <c r="U115" s="5">
        <f t="shared" si="18"/>
        <v>1.9607843137254902E-2</v>
      </c>
      <c r="V115" s="5">
        <f t="shared" si="19"/>
        <v>0.23529411764705879</v>
      </c>
    </row>
    <row r="116" spans="1:22" x14ac:dyDescent="0.25">
      <c r="A116" t="s">
        <v>18</v>
      </c>
      <c r="B116">
        <v>1.5920000000000001</v>
      </c>
      <c r="C116" s="4">
        <v>151.24</v>
      </c>
      <c r="D116" s="4">
        <v>4.7759999999999998</v>
      </c>
      <c r="E116" s="4">
        <v>3.1840000000000002</v>
      </c>
      <c r="F116" s="4">
        <v>19.103999999999999</v>
      </c>
      <c r="G116" s="4">
        <f t="shared" si="10"/>
        <v>178.30400000000003</v>
      </c>
      <c r="H116" s="5">
        <f t="shared" si="11"/>
        <v>0.84821428571428559</v>
      </c>
      <c r="I116" s="5">
        <f t="shared" si="12"/>
        <v>2.6785714285714281E-2</v>
      </c>
      <c r="J116" s="5">
        <f t="shared" si="13"/>
        <v>1.7857142857142856E-2</v>
      </c>
      <c r="K116" s="5">
        <f t="shared" si="14"/>
        <v>0.10714285714285712</v>
      </c>
      <c r="M116" t="s">
        <v>18</v>
      </c>
      <c r="N116" s="4">
        <v>114.62400000000001</v>
      </c>
      <c r="O116" s="4">
        <v>4.7759999999999998</v>
      </c>
      <c r="P116" s="4">
        <v>1.5920000000000001</v>
      </c>
      <c r="Q116" s="4">
        <v>35.024000000000001</v>
      </c>
      <c r="R116" s="4">
        <f t="shared" si="15"/>
        <v>156.01600000000002</v>
      </c>
      <c r="S116" s="5">
        <f t="shared" si="16"/>
        <v>0.73469387755102034</v>
      </c>
      <c r="T116" s="5">
        <f t="shared" si="17"/>
        <v>3.0612244897959179E-2</v>
      </c>
      <c r="U116" s="5">
        <f t="shared" si="18"/>
        <v>1.020408163265306E-2</v>
      </c>
      <c r="V116" s="5">
        <f t="shared" si="19"/>
        <v>0.22448979591836732</v>
      </c>
    </row>
    <row r="117" spans="1:22" x14ac:dyDescent="0.25">
      <c r="A117" t="s">
        <v>18</v>
      </c>
      <c r="B117">
        <v>0.72799999999999998</v>
      </c>
      <c r="C117" s="4">
        <v>69.16</v>
      </c>
      <c r="D117" s="4">
        <v>2.1840000000000002</v>
      </c>
      <c r="E117" s="4">
        <v>1.456</v>
      </c>
      <c r="F117" s="4">
        <v>8.7360000000000007</v>
      </c>
      <c r="G117" s="4">
        <f t="shared" si="10"/>
        <v>81.536000000000001</v>
      </c>
      <c r="H117" s="5">
        <f t="shared" si="11"/>
        <v>0.8482142857142857</v>
      </c>
      <c r="I117" s="5">
        <f t="shared" si="12"/>
        <v>2.6785714285714288E-2</v>
      </c>
      <c r="J117" s="5">
        <f t="shared" si="13"/>
        <v>1.7857142857142856E-2</v>
      </c>
      <c r="K117" s="5">
        <f t="shared" si="14"/>
        <v>0.10714285714285715</v>
      </c>
      <c r="M117" t="s">
        <v>18</v>
      </c>
      <c r="N117" s="4">
        <v>52.415999999999997</v>
      </c>
      <c r="O117" s="4">
        <v>2.1840000000000002</v>
      </c>
      <c r="P117" s="4">
        <v>0.72799999999999998</v>
      </c>
      <c r="Q117" s="4">
        <v>16.015999999999998</v>
      </c>
      <c r="R117" s="4">
        <f t="shared" si="15"/>
        <v>71.343999999999994</v>
      </c>
      <c r="S117" s="5">
        <f t="shared" si="16"/>
        <v>0.73469387755102045</v>
      </c>
      <c r="T117" s="5">
        <f t="shared" si="17"/>
        <v>3.061224489795919E-2</v>
      </c>
      <c r="U117" s="5">
        <f t="shared" si="18"/>
        <v>1.0204081632653062E-2</v>
      </c>
      <c r="V117" s="5">
        <f t="shared" si="19"/>
        <v>0.22448979591836735</v>
      </c>
    </row>
    <row r="118" spans="1:22" x14ac:dyDescent="0.25">
      <c r="A118" t="s">
        <v>18</v>
      </c>
      <c r="B118">
        <v>0.72799999999999998</v>
      </c>
      <c r="C118" s="4">
        <v>69.16</v>
      </c>
      <c r="D118" s="4">
        <v>1.456</v>
      </c>
      <c r="E118" s="4">
        <v>1.456</v>
      </c>
      <c r="F118" s="4">
        <v>13.831999999999999</v>
      </c>
      <c r="G118" s="4">
        <f t="shared" si="10"/>
        <v>85.903999999999996</v>
      </c>
      <c r="H118" s="5">
        <f t="shared" si="11"/>
        <v>0.80508474576271183</v>
      </c>
      <c r="I118" s="5">
        <f t="shared" si="12"/>
        <v>1.6949152542372881E-2</v>
      </c>
      <c r="J118" s="5">
        <f t="shared" si="13"/>
        <v>1.6949152542372881E-2</v>
      </c>
      <c r="K118" s="5">
        <f t="shared" si="14"/>
        <v>0.16101694915254236</v>
      </c>
      <c r="M118" t="s">
        <v>18</v>
      </c>
      <c r="N118" s="4">
        <v>52.415999999999997</v>
      </c>
      <c r="O118" s="4">
        <v>2.9119999999999999</v>
      </c>
      <c r="P118" s="4">
        <v>1.456</v>
      </c>
      <c r="Q118" s="4">
        <v>17.472000000000001</v>
      </c>
      <c r="R118" s="4">
        <f t="shared" si="15"/>
        <v>74.256</v>
      </c>
      <c r="S118" s="5">
        <f t="shared" si="16"/>
        <v>0.70588235294117641</v>
      </c>
      <c r="T118" s="5">
        <f t="shared" si="17"/>
        <v>3.9215686274509803E-2</v>
      </c>
      <c r="U118" s="5">
        <f t="shared" si="18"/>
        <v>1.9607843137254902E-2</v>
      </c>
      <c r="V118" s="5">
        <f t="shared" si="19"/>
        <v>0.23529411764705885</v>
      </c>
    </row>
    <row r="119" spans="1:22" x14ac:dyDescent="0.25">
      <c r="A119" t="s">
        <v>18</v>
      </c>
      <c r="B119">
        <v>0.44700000000000001</v>
      </c>
      <c r="C119" s="4">
        <v>25.926000000000002</v>
      </c>
      <c r="D119" s="4">
        <v>0.89400000000000002</v>
      </c>
      <c r="E119" s="4">
        <v>0.89400000000000002</v>
      </c>
      <c r="F119" s="4">
        <v>7.5990000000000002</v>
      </c>
      <c r="G119" s="4">
        <f t="shared" si="10"/>
        <v>35.313000000000002</v>
      </c>
      <c r="H119" s="5">
        <f t="shared" si="11"/>
        <v>0.73417721518987344</v>
      </c>
      <c r="I119" s="5">
        <f t="shared" si="12"/>
        <v>2.5316455696202531E-2</v>
      </c>
      <c r="J119" s="5">
        <f t="shared" si="13"/>
        <v>2.5316455696202531E-2</v>
      </c>
      <c r="K119" s="5">
        <f t="shared" si="14"/>
        <v>0.2151898734177215</v>
      </c>
      <c r="M119" t="s">
        <v>18</v>
      </c>
      <c r="N119" s="4">
        <v>12.069000000000001</v>
      </c>
      <c r="O119" s="4">
        <v>1.341</v>
      </c>
      <c r="P119" s="4">
        <v>0.89400000000000002</v>
      </c>
      <c r="Q119" s="4">
        <v>8.94</v>
      </c>
      <c r="R119" s="4">
        <f t="shared" si="15"/>
        <v>23.244</v>
      </c>
      <c r="S119" s="5">
        <f t="shared" si="16"/>
        <v>0.51923076923076927</v>
      </c>
      <c r="T119" s="5">
        <f t="shared" si="17"/>
        <v>5.7692307692307689E-2</v>
      </c>
      <c r="U119" s="5">
        <f t="shared" si="18"/>
        <v>3.8461538461538464E-2</v>
      </c>
      <c r="V119" s="5">
        <f t="shared" si="19"/>
        <v>0.38461538461538458</v>
      </c>
    </row>
    <row r="120" spans="1:22" x14ac:dyDescent="0.25">
      <c r="A120" t="s">
        <v>18</v>
      </c>
      <c r="B120">
        <v>0.44700000000000001</v>
      </c>
      <c r="C120" s="4">
        <v>25.926000000000002</v>
      </c>
      <c r="D120" s="4">
        <v>0.89400000000000002</v>
      </c>
      <c r="E120" s="4">
        <v>0.89400000000000002</v>
      </c>
      <c r="F120" s="4">
        <v>4.0229999999999997</v>
      </c>
      <c r="G120" s="4">
        <f t="shared" si="10"/>
        <v>31.736999999999998</v>
      </c>
      <c r="H120" s="5">
        <f t="shared" si="11"/>
        <v>0.81690140845070436</v>
      </c>
      <c r="I120" s="5">
        <f t="shared" si="12"/>
        <v>2.8169014084507043E-2</v>
      </c>
      <c r="J120" s="5">
        <f t="shared" si="13"/>
        <v>2.8169014084507043E-2</v>
      </c>
      <c r="K120" s="5">
        <f t="shared" si="14"/>
        <v>0.12676056338028169</v>
      </c>
      <c r="M120" t="s">
        <v>18</v>
      </c>
      <c r="N120" s="4">
        <v>12.069000000000001</v>
      </c>
      <c r="O120" s="4">
        <v>0.89400000000000002</v>
      </c>
      <c r="P120" s="4">
        <v>0.44700000000000001</v>
      </c>
      <c r="Q120" s="4">
        <v>8.4930000000000003</v>
      </c>
      <c r="R120" s="4">
        <f t="shared" si="15"/>
        <v>21.902999999999999</v>
      </c>
      <c r="S120" s="5">
        <f t="shared" si="16"/>
        <v>0.55102040816326536</v>
      </c>
      <c r="T120" s="5">
        <f t="shared" si="17"/>
        <v>4.0816326530612249E-2</v>
      </c>
      <c r="U120" s="5">
        <f t="shared" si="18"/>
        <v>2.0408163265306124E-2</v>
      </c>
      <c r="V120" s="5">
        <f t="shared" si="19"/>
        <v>0.38775510204081637</v>
      </c>
    </row>
    <row r="121" spans="1:22" x14ac:dyDescent="0.25">
      <c r="A121" t="s">
        <v>18</v>
      </c>
      <c r="B121">
        <v>2.7549999999999999</v>
      </c>
      <c r="C121" s="4">
        <v>159.79</v>
      </c>
      <c r="D121" s="4">
        <v>5.51</v>
      </c>
      <c r="E121" s="4">
        <v>5.51</v>
      </c>
      <c r="F121" s="4">
        <v>24.794999999999998</v>
      </c>
      <c r="G121" s="4">
        <f t="shared" si="10"/>
        <v>195.60499999999996</v>
      </c>
      <c r="H121" s="5">
        <f t="shared" si="11"/>
        <v>0.81690140845070436</v>
      </c>
      <c r="I121" s="5">
        <f t="shared" si="12"/>
        <v>2.8169014084507046E-2</v>
      </c>
      <c r="J121" s="5">
        <f t="shared" si="13"/>
        <v>2.8169014084507046E-2</v>
      </c>
      <c r="K121" s="5">
        <f t="shared" si="14"/>
        <v>0.12676056338028172</v>
      </c>
      <c r="M121" t="s">
        <v>18</v>
      </c>
      <c r="N121" s="4">
        <v>74.384999999999991</v>
      </c>
      <c r="O121" s="4">
        <v>5.51</v>
      </c>
      <c r="P121" s="4">
        <v>2.7549999999999999</v>
      </c>
      <c r="Q121" s="4">
        <v>52.344999999999999</v>
      </c>
      <c r="R121" s="4">
        <f t="shared" si="15"/>
        <v>134.995</v>
      </c>
      <c r="S121" s="5">
        <f t="shared" si="16"/>
        <v>0.55102040816326525</v>
      </c>
      <c r="T121" s="5">
        <f t="shared" si="17"/>
        <v>4.0816326530612242E-2</v>
      </c>
      <c r="U121" s="5">
        <f t="shared" si="18"/>
        <v>2.0408163265306121E-2</v>
      </c>
      <c r="V121" s="5">
        <f t="shared" si="19"/>
        <v>0.38775510204081631</v>
      </c>
    </row>
    <row r="122" spans="1:22" x14ac:dyDescent="0.25">
      <c r="A122" t="s">
        <v>18</v>
      </c>
      <c r="B122">
        <v>2.7549999999999999</v>
      </c>
      <c r="C122" s="4">
        <v>159.79</v>
      </c>
      <c r="D122" s="4">
        <v>5.51</v>
      </c>
      <c r="E122" s="4">
        <v>5.51</v>
      </c>
      <c r="F122" s="4">
        <v>46.835000000000001</v>
      </c>
      <c r="G122" s="4">
        <f t="shared" si="10"/>
        <v>217.64499999999998</v>
      </c>
      <c r="H122" s="5">
        <f t="shared" si="11"/>
        <v>0.73417721518987344</v>
      </c>
      <c r="I122" s="5">
        <f t="shared" si="12"/>
        <v>2.5316455696202531E-2</v>
      </c>
      <c r="J122" s="5">
        <f t="shared" si="13"/>
        <v>2.5316455696202531E-2</v>
      </c>
      <c r="K122" s="5">
        <f t="shared" si="14"/>
        <v>0.21518987341772153</v>
      </c>
      <c r="M122" t="s">
        <v>18</v>
      </c>
      <c r="N122" s="4">
        <v>74.384999999999991</v>
      </c>
      <c r="O122" s="4">
        <v>8.2650000000000006</v>
      </c>
      <c r="P122" s="4">
        <v>5.51</v>
      </c>
      <c r="Q122" s="4">
        <v>55.099999999999994</v>
      </c>
      <c r="R122" s="4">
        <f t="shared" si="15"/>
        <v>143.26</v>
      </c>
      <c r="S122" s="5">
        <f t="shared" si="16"/>
        <v>0.51923076923076916</v>
      </c>
      <c r="T122" s="5">
        <f t="shared" si="17"/>
        <v>5.7692307692307702E-2</v>
      </c>
      <c r="U122" s="5">
        <f t="shared" si="18"/>
        <v>3.8461538461538464E-2</v>
      </c>
      <c r="V122" s="5">
        <f t="shared" si="19"/>
        <v>0.38461538461538458</v>
      </c>
    </row>
    <row r="123" spans="1:22" x14ac:dyDescent="0.25">
      <c r="A123" t="s">
        <v>18</v>
      </c>
      <c r="B123">
        <v>0.05</v>
      </c>
      <c r="C123" s="4">
        <v>2.9000000000000004</v>
      </c>
      <c r="D123" s="4">
        <v>0.1</v>
      </c>
      <c r="E123" s="4">
        <v>0.1</v>
      </c>
      <c r="F123" s="4">
        <v>0.30000000000000004</v>
      </c>
      <c r="G123" s="4">
        <f t="shared" si="10"/>
        <v>3.4000000000000004</v>
      </c>
      <c r="H123" s="5">
        <f t="shared" si="11"/>
        <v>0.8529411764705882</v>
      </c>
      <c r="I123" s="5">
        <f t="shared" si="12"/>
        <v>2.9411764705882353E-2</v>
      </c>
      <c r="J123" s="5">
        <f t="shared" si="13"/>
        <v>2.9411764705882353E-2</v>
      </c>
      <c r="K123" s="5">
        <f t="shared" si="14"/>
        <v>8.8235294117647065E-2</v>
      </c>
      <c r="M123" t="s">
        <v>18</v>
      </c>
      <c r="N123" s="4">
        <v>1.35</v>
      </c>
      <c r="O123" s="4">
        <v>0.1</v>
      </c>
      <c r="P123" s="4">
        <v>0.05</v>
      </c>
      <c r="Q123" s="4">
        <v>0.70000000000000007</v>
      </c>
      <c r="R123" s="4">
        <f t="shared" si="15"/>
        <v>2.2000000000000002</v>
      </c>
      <c r="S123" s="5">
        <f t="shared" si="16"/>
        <v>0.61363636363636365</v>
      </c>
      <c r="T123" s="5">
        <f t="shared" si="17"/>
        <v>4.5454545454545456E-2</v>
      </c>
      <c r="U123" s="5">
        <f t="shared" si="18"/>
        <v>2.2727272727272728E-2</v>
      </c>
      <c r="V123" s="5">
        <f t="shared" si="19"/>
        <v>0.31818181818181818</v>
      </c>
    </row>
    <row r="124" spans="1:22" x14ac:dyDescent="0.25">
      <c r="A124" t="s">
        <v>18</v>
      </c>
      <c r="B124">
        <v>0.05</v>
      </c>
      <c r="C124" s="4">
        <v>2.9000000000000004</v>
      </c>
      <c r="D124" s="4">
        <v>0.1</v>
      </c>
      <c r="E124" s="4">
        <v>0.1</v>
      </c>
      <c r="F124" s="4">
        <v>0.70000000000000007</v>
      </c>
      <c r="G124" s="4">
        <f t="shared" si="10"/>
        <v>3.8000000000000007</v>
      </c>
      <c r="H124" s="5">
        <f t="shared" si="11"/>
        <v>0.76315789473684204</v>
      </c>
      <c r="I124" s="5">
        <f t="shared" si="12"/>
        <v>2.6315789473684206E-2</v>
      </c>
      <c r="J124" s="5">
        <f t="shared" si="13"/>
        <v>2.6315789473684206E-2</v>
      </c>
      <c r="K124" s="5">
        <f t="shared" si="14"/>
        <v>0.18421052631578946</v>
      </c>
      <c r="M124" t="s">
        <v>18</v>
      </c>
      <c r="N124" s="4">
        <v>1.35</v>
      </c>
      <c r="O124" s="4">
        <v>0.15000000000000002</v>
      </c>
      <c r="P124" s="4">
        <v>0.05</v>
      </c>
      <c r="Q124" s="4">
        <v>0.8</v>
      </c>
      <c r="R124" s="4">
        <f t="shared" si="15"/>
        <v>2.35</v>
      </c>
      <c r="S124" s="5">
        <f t="shared" si="16"/>
        <v>0.57446808510638303</v>
      </c>
      <c r="T124" s="5">
        <f t="shared" si="17"/>
        <v>6.3829787234042562E-2</v>
      </c>
      <c r="U124" s="5">
        <f t="shared" si="18"/>
        <v>2.1276595744680851E-2</v>
      </c>
      <c r="V124" s="5">
        <f t="shared" si="19"/>
        <v>0.34042553191489361</v>
      </c>
    </row>
    <row r="125" spans="1:22" x14ac:dyDescent="0.25">
      <c r="A125" t="s">
        <v>18</v>
      </c>
      <c r="B125">
        <v>4.9000000000000002E-2</v>
      </c>
      <c r="C125" s="4">
        <v>3.871</v>
      </c>
      <c r="D125" s="4">
        <v>0.19600000000000001</v>
      </c>
      <c r="E125" s="4">
        <v>0.14700000000000002</v>
      </c>
      <c r="F125" s="4">
        <v>0.93100000000000005</v>
      </c>
      <c r="G125" s="4">
        <f t="shared" si="10"/>
        <v>5.1450000000000005</v>
      </c>
      <c r="H125" s="5">
        <f t="shared" si="11"/>
        <v>0.75238095238095226</v>
      </c>
      <c r="I125" s="5">
        <f t="shared" si="12"/>
        <v>3.8095238095238092E-2</v>
      </c>
      <c r="J125" s="5">
        <f t="shared" si="13"/>
        <v>2.8571428571428574E-2</v>
      </c>
      <c r="K125" s="5">
        <f t="shared" si="14"/>
        <v>0.18095238095238095</v>
      </c>
      <c r="M125" t="s">
        <v>18</v>
      </c>
      <c r="N125" s="4">
        <v>2.4500000000000002</v>
      </c>
      <c r="O125" s="4">
        <v>0.245</v>
      </c>
      <c r="P125" s="4">
        <v>9.8000000000000004E-2</v>
      </c>
      <c r="Q125" s="4">
        <v>1.0780000000000001</v>
      </c>
      <c r="R125" s="4">
        <f t="shared" si="15"/>
        <v>3.8710000000000004</v>
      </c>
      <c r="S125" s="5">
        <f t="shared" si="16"/>
        <v>0.63291139240506322</v>
      </c>
      <c r="T125" s="5">
        <f t="shared" si="17"/>
        <v>6.3291139240506319E-2</v>
      </c>
      <c r="U125" s="5">
        <f t="shared" si="18"/>
        <v>2.5316455696202531E-2</v>
      </c>
      <c r="V125" s="5">
        <f t="shared" si="19"/>
        <v>0.27848101265822783</v>
      </c>
    </row>
    <row r="126" spans="1:22" x14ac:dyDescent="0.25">
      <c r="A126" t="s">
        <v>18</v>
      </c>
      <c r="B126">
        <v>4.9000000000000002E-2</v>
      </c>
      <c r="C126" s="4">
        <v>3.871</v>
      </c>
      <c r="D126" s="4">
        <v>0.19600000000000001</v>
      </c>
      <c r="E126" s="4">
        <v>9.8000000000000004E-2</v>
      </c>
      <c r="F126" s="4">
        <v>0.53900000000000003</v>
      </c>
      <c r="G126" s="4">
        <f t="shared" si="10"/>
        <v>4.7039999999999997</v>
      </c>
      <c r="H126" s="5">
        <f t="shared" si="11"/>
        <v>0.82291666666666674</v>
      </c>
      <c r="I126" s="5">
        <f t="shared" si="12"/>
        <v>4.1666666666666671E-2</v>
      </c>
      <c r="J126" s="5">
        <f t="shared" si="13"/>
        <v>2.0833333333333336E-2</v>
      </c>
      <c r="K126" s="5">
        <f t="shared" si="14"/>
        <v>0.11458333333333334</v>
      </c>
      <c r="M126" t="s">
        <v>18</v>
      </c>
      <c r="N126" s="4">
        <v>2.4500000000000002</v>
      </c>
      <c r="O126" s="4">
        <v>0.19600000000000001</v>
      </c>
      <c r="P126" s="4">
        <v>4.9000000000000002E-2</v>
      </c>
      <c r="Q126" s="4">
        <v>0.98</v>
      </c>
      <c r="R126" s="4">
        <f t="shared" si="15"/>
        <v>3.6750000000000003</v>
      </c>
      <c r="S126" s="5">
        <f t="shared" si="16"/>
        <v>0.66666666666666663</v>
      </c>
      <c r="T126" s="5">
        <f t="shared" si="17"/>
        <v>5.333333333333333E-2</v>
      </c>
      <c r="U126" s="5">
        <f t="shared" si="18"/>
        <v>1.3333333333333332E-2</v>
      </c>
      <c r="V126" s="5">
        <f t="shared" si="19"/>
        <v>0.26666666666666666</v>
      </c>
    </row>
    <row r="127" spans="1:22" x14ac:dyDescent="0.25">
      <c r="C127" s="4"/>
      <c r="D127" s="4"/>
      <c r="E127" s="4"/>
      <c r="F127" s="4"/>
      <c r="G127" s="4"/>
      <c r="H127" s="7">
        <f>AVERAGE(H3:H126)</f>
        <v>0.66929156046985616</v>
      </c>
      <c r="I127" s="7">
        <f>AVERAGE(I3:I126)</f>
        <v>3.6589570390926474E-2</v>
      </c>
      <c r="J127" s="7">
        <f>AVERAGE(J3:J126)</f>
        <v>9.2276310110103676E-2</v>
      </c>
      <c r="K127" s="7">
        <f>AVERAGE(K3:K126)</f>
        <v>0.20184255902911347</v>
      </c>
      <c r="N127" s="4"/>
      <c r="O127" s="4"/>
      <c r="P127" s="4"/>
      <c r="Q127" s="4"/>
      <c r="S127" s="7">
        <f>AVERAGE(S3:S126)</f>
        <v>0.64351438458113253</v>
      </c>
      <c r="T127" s="7">
        <f>AVERAGE(T3:T126)</f>
        <v>5.2909961118227267E-2</v>
      </c>
      <c r="U127" s="7">
        <f t="shared" ref="U127:V127" si="20">AVERAGE(U3:U126)</f>
        <v>6.6533882441046147E-2</v>
      </c>
      <c r="V127" s="7">
        <f t="shared" si="20"/>
        <v>0.23704177185959366</v>
      </c>
    </row>
    <row r="128" spans="1:22" x14ac:dyDescent="0.25">
      <c r="C128" s="4"/>
      <c r="D128" s="4"/>
      <c r="E128" s="4"/>
      <c r="F128" s="4"/>
      <c r="G128" s="4"/>
      <c r="N128" s="4"/>
      <c r="O128" s="4"/>
      <c r="P128" s="4"/>
      <c r="Q128" s="4"/>
    </row>
    <row r="129" spans="3:17" x14ac:dyDescent="0.25">
      <c r="C129" s="4"/>
      <c r="D129" s="4"/>
      <c r="E129" s="4"/>
      <c r="F129" s="4"/>
      <c r="G129" s="4"/>
      <c r="N129" s="4"/>
      <c r="O129" s="4"/>
      <c r="P129" s="4"/>
      <c r="Q129" s="4"/>
    </row>
    <row r="130" spans="3:17" x14ac:dyDescent="0.25">
      <c r="C130" s="4"/>
      <c r="D130" s="4"/>
      <c r="E130" s="4"/>
      <c r="F130" s="4"/>
      <c r="G130" s="4"/>
      <c r="N130" s="4"/>
      <c r="O130" s="4"/>
      <c r="P130" s="4"/>
      <c r="Q130" s="4"/>
    </row>
    <row r="131" spans="3:17" x14ac:dyDescent="0.25">
      <c r="C131" s="4"/>
      <c r="D131" s="4"/>
      <c r="E131" s="4"/>
      <c r="F131" s="4"/>
      <c r="G131" s="4"/>
      <c r="N131" s="4"/>
      <c r="O131" s="4"/>
      <c r="P131" s="4"/>
      <c r="Q131" s="4"/>
    </row>
    <row r="132" spans="3:17" x14ac:dyDescent="0.25">
      <c r="C132" s="4"/>
      <c r="D132" s="4"/>
      <c r="E132" s="4"/>
      <c r="F132" s="4"/>
      <c r="G132" s="4"/>
      <c r="N132" s="4"/>
      <c r="O132" s="4"/>
      <c r="P132" s="4"/>
      <c r="Q132" s="4"/>
    </row>
    <row r="133" spans="3:17" x14ac:dyDescent="0.25">
      <c r="C133" s="4"/>
      <c r="D133" s="4"/>
      <c r="E133" s="4"/>
      <c r="F133" s="4"/>
      <c r="G133" s="4"/>
      <c r="N133" s="4"/>
      <c r="O133" s="4"/>
      <c r="P133" s="4"/>
      <c r="Q133" s="4"/>
    </row>
    <row r="134" spans="3:17" x14ac:dyDescent="0.25">
      <c r="C134" s="4"/>
      <c r="D134" s="4"/>
      <c r="E134" s="4"/>
      <c r="F134" s="4"/>
      <c r="G134" s="4"/>
      <c r="N134" s="4"/>
      <c r="O134" s="4"/>
      <c r="P134" s="4"/>
      <c r="Q134" s="4"/>
    </row>
    <row r="135" spans="3:17" x14ac:dyDescent="0.25">
      <c r="C135" s="4"/>
      <c r="D135" s="4"/>
      <c r="E135" s="4"/>
      <c r="F135" s="4"/>
      <c r="G135" s="4"/>
      <c r="N135" s="4"/>
      <c r="O135" s="4"/>
      <c r="P135" s="4"/>
      <c r="Q135" s="4"/>
    </row>
    <row r="136" spans="3:17" x14ac:dyDescent="0.25">
      <c r="C136" s="4"/>
      <c r="D136" s="4"/>
      <c r="E136" s="4"/>
      <c r="F136" s="4"/>
      <c r="G136" s="4"/>
      <c r="N136" s="4"/>
      <c r="O136" s="4"/>
      <c r="P136" s="4"/>
      <c r="Q136" s="4"/>
    </row>
    <row r="137" spans="3:17" x14ac:dyDescent="0.25">
      <c r="C137" s="4"/>
      <c r="D137" s="4"/>
      <c r="E137" s="4"/>
      <c r="F137" s="4"/>
      <c r="G137" s="4"/>
      <c r="N137" s="4"/>
      <c r="O137" s="4"/>
      <c r="P137" s="4"/>
      <c r="Q137" s="4"/>
    </row>
    <row r="138" spans="3:17" x14ac:dyDescent="0.25">
      <c r="C138" s="4"/>
      <c r="D138" s="4"/>
      <c r="E138" s="4"/>
      <c r="F138" s="4"/>
      <c r="G138" s="4"/>
      <c r="N138" s="4"/>
      <c r="O138" s="4"/>
      <c r="P138" s="4"/>
      <c r="Q138" s="4"/>
    </row>
    <row r="139" spans="3:17" x14ac:dyDescent="0.25">
      <c r="C139" s="4"/>
      <c r="D139" s="4"/>
      <c r="E139" s="4"/>
      <c r="F139" s="4"/>
      <c r="G139" s="4"/>
      <c r="N139" s="4"/>
      <c r="O139" s="4"/>
      <c r="P139" s="4"/>
      <c r="Q139" s="4"/>
    </row>
    <row r="140" spans="3:17" x14ac:dyDescent="0.25">
      <c r="C140" s="4"/>
      <c r="D140" s="4"/>
      <c r="E140" s="4"/>
      <c r="F140" s="4"/>
      <c r="G140" s="4"/>
      <c r="N140" s="4"/>
      <c r="O140" s="4"/>
      <c r="P140" s="4"/>
      <c r="Q140" s="4"/>
    </row>
    <row r="141" spans="3:17" x14ac:dyDescent="0.25">
      <c r="C141" s="4"/>
      <c r="D141" s="4"/>
      <c r="E141" s="4"/>
      <c r="F141" s="4"/>
      <c r="G141" s="4"/>
      <c r="N141" s="4"/>
      <c r="O141" s="4"/>
      <c r="P141" s="4"/>
      <c r="Q141" s="4"/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summary</vt:lpstr>
      <vt:lpstr>intensities</vt:lpstr>
    </vt:vector>
  </TitlesOfParts>
  <Company>Ministerstvo financií SR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Vanya Peter</dc:creator>
  <cp:lastModifiedBy>Vanya Peter</cp:lastModifiedBy>
  <dcterms:created xsi:type="dcterms:W3CDTF">2019-12-10T09:41:47Z</dcterms:created>
  <dcterms:modified xsi:type="dcterms:W3CDTF">2020-02-10T08:19:12Z</dcterms:modified>
</cp:coreProperties>
</file>