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hp\Desktop\Data_Analyste_Course\CHATGPT COURCES\Excel\"/>
    </mc:Choice>
  </mc:AlternateContent>
  <xr:revisionPtr revIDLastSave="0" documentId="13_ncr:1_{6B05E96A-AAA2-454F-9762-C676EF2B2E81}" xr6:coauthVersionLast="47" xr6:coauthVersionMax="47" xr10:uidLastSave="{00000000-0000-0000-0000-000000000000}"/>
  <bookViews>
    <workbookView xWindow="-120" yWindow="-120" windowWidth="20730" windowHeight="11160" activeTab="2" xr2:uid="{7419A2A2-A3F5-4D12-9CBA-338E407EDAC4}"/>
  </bookViews>
  <sheets>
    <sheet name="ventes_ecommerce" sheetId="2" r:id="rId1"/>
    <sheet name="Pivot Tables" sheetId="3" r:id="rId2"/>
    <sheet name="Dashbord" sheetId="5" r:id="rId3"/>
  </sheets>
  <definedNames>
    <definedName name="ExternalData_1" localSheetId="0" hidden="1">ventes_ecommerce!$A$1:$L$101</definedName>
    <definedName name="Slicer_Catégorie">#N/A</definedName>
    <definedName name="Slicer_Paiement">#N/A</definedName>
    <definedName name="Slicer_Vill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 i="5" l="1"/>
  <c r="H102" i="2"/>
  <c r="I102"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M2" i="2"/>
  <c r="M3" i="2"/>
  <c r="M4" i="2"/>
  <c r="M102" i="2" s="1"/>
  <c r="D9" i="5" s="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C42" i="3"/>
  <c r="I9" i="5"/>
  <c r="S9" i="5"/>
  <c r="D10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313268-E4FD-404F-A531-43D610380E8C}" keepAlive="1" name="Query - ventes_ecommerce" description="Connection to the 'ventes_ecommerce' query in the workbook." type="5" refreshedVersion="8" background="1" saveData="1">
    <dbPr connection="Provider=Microsoft.Mashup.OleDb.1;Data Source=$Workbook$;Location=ventes_ecommerce;Extended Properties=&quot;&quot;" command="SELECT * FROM [ventes_ecommerce]"/>
  </connection>
</connections>
</file>

<file path=xl/sharedStrings.xml><?xml version="1.0" encoding="utf-8"?>
<sst xmlns="http://schemas.openxmlformats.org/spreadsheetml/2006/main" count="764" uniqueCount="150">
  <si>
    <t>Order_ID</t>
  </si>
  <si>
    <t>Date_Commande</t>
  </si>
  <si>
    <t>Client</t>
  </si>
  <si>
    <t>Produit</t>
  </si>
  <si>
    <t>Catégorie</t>
  </si>
  <si>
    <t>Prix_Unitaire</t>
  </si>
  <si>
    <t>Quantité</t>
  </si>
  <si>
    <t>Ville</t>
  </si>
  <si>
    <t>Pays</t>
  </si>
  <si>
    <t>Paiement</t>
  </si>
  <si>
    <t>Sébastien</t>
  </si>
  <si>
    <t>Chaise Bois</t>
  </si>
  <si>
    <t>Maison</t>
  </si>
  <si>
    <t>Casablanca</t>
  </si>
  <si>
    <t>Maroc</t>
  </si>
  <si>
    <t>Espèces</t>
  </si>
  <si>
    <t>Olivier</t>
  </si>
  <si>
    <t>Lampe LED</t>
  </si>
  <si>
    <t>Marrakech</t>
  </si>
  <si>
    <t>Carte Bancaire</t>
  </si>
  <si>
    <t>Michel</t>
  </si>
  <si>
    <t>Bureau Compact</t>
  </si>
  <si>
    <t>Tanger</t>
  </si>
  <si>
    <t>Antoinette</t>
  </si>
  <si>
    <t>Ordinateur HP</t>
  </si>
  <si>
    <t>Électronique</t>
  </si>
  <si>
    <t>Jacqueline</t>
  </si>
  <si>
    <t>Livre Aventure</t>
  </si>
  <si>
    <t>Livres</t>
  </si>
  <si>
    <t>Oujda</t>
  </si>
  <si>
    <t>Virement</t>
  </si>
  <si>
    <t>Jacques</t>
  </si>
  <si>
    <t>Samsung Galaxy</t>
  </si>
  <si>
    <t>Fès</t>
  </si>
  <si>
    <t>PayPal</t>
  </si>
  <si>
    <t>Augustin</t>
  </si>
  <si>
    <t>Table Ronde</t>
  </si>
  <si>
    <t>Gilles</t>
  </si>
  <si>
    <t>Diane</t>
  </si>
  <si>
    <t>Virginie</t>
  </si>
  <si>
    <t>PC ASUS</t>
  </si>
  <si>
    <t>Suzanne</t>
  </si>
  <si>
    <t>Michelle</t>
  </si>
  <si>
    <t>Agadir</t>
  </si>
  <si>
    <t>Caroline</t>
  </si>
  <si>
    <t>Rabat</t>
  </si>
  <si>
    <t>Pierre</t>
  </si>
  <si>
    <t>Maryse</t>
  </si>
  <si>
    <t>Juliette</t>
  </si>
  <si>
    <t>Véronique</t>
  </si>
  <si>
    <t>Zoé</t>
  </si>
  <si>
    <t>Renée</t>
  </si>
  <si>
    <t>Émile</t>
  </si>
  <si>
    <t>Marcel</t>
  </si>
  <si>
    <t>Corinne</t>
  </si>
  <si>
    <t>David</t>
  </si>
  <si>
    <t>Victoire</t>
  </si>
  <si>
    <t>Emmanuel</t>
  </si>
  <si>
    <t>Bertrand</t>
  </si>
  <si>
    <t>Gérard</t>
  </si>
  <si>
    <t>Gabriel</t>
  </si>
  <si>
    <t>Claude</t>
  </si>
  <si>
    <t>Timothée</t>
  </si>
  <si>
    <t>Frédéric</t>
  </si>
  <si>
    <t>Tapis Marocain</t>
  </si>
  <si>
    <t>Valentine</t>
  </si>
  <si>
    <t>Alice</t>
  </si>
  <si>
    <t>Maggie</t>
  </si>
  <si>
    <t>Sylvie</t>
  </si>
  <si>
    <t>Françoise</t>
  </si>
  <si>
    <t>Clavier Logitech</t>
  </si>
  <si>
    <t>Laurent</t>
  </si>
  <si>
    <t>Jeannine</t>
  </si>
  <si>
    <t>Colette</t>
  </si>
  <si>
    <t>Nath</t>
  </si>
  <si>
    <t>Michèle</t>
  </si>
  <si>
    <t>Sophie</t>
  </si>
  <si>
    <t>Claire</t>
  </si>
  <si>
    <t>Charlotte</t>
  </si>
  <si>
    <t>Nathalie</t>
  </si>
  <si>
    <t>Lorraine</t>
  </si>
  <si>
    <t>Arthur</t>
  </si>
  <si>
    <t>Auguste</t>
  </si>
  <si>
    <t>Yves</t>
  </si>
  <si>
    <t>Christiane</t>
  </si>
  <si>
    <t>Hélène</t>
  </si>
  <si>
    <t>Marc</t>
  </si>
  <si>
    <t>Roger</t>
  </si>
  <si>
    <t>Astrid</t>
  </si>
  <si>
    <t>Bernadette</t>
  </si>
  <si>
    <t>Henri</t>
  </si>
  <si>
    <t>Jean</t>
  </si>
  <si>
    <t>Gabrielle</t>
  </si>
  <si>
    <t>Alix</t>
  </si>
  <si>
    <t>Sabine</t>
  </si>
  <si>
    <t>Robert</t>
  </si>
  <si>
    <t>Marcelle</t>
  </si>
  <si>
    <t>Thibaut</t>
  </si>
  <si>
    <t>Marthe</t>
  </si>
  <si>
    <t>Patricia</t>
  </si>
  <si>
    <t>Charles</t>
  </si>
  <si>
    <t>Alphonse</t>
  </si>
  <si>
    <t>Stéphanie</t>
  </si>
  <si>
    <t>Aurélie</t>
  </si>
  <si>
    <t>Arnaude</t>
  </si>
  <si>
    <t>Raymond</t>
  </si>
  <si>
    <t>Marie</t>
  </si>
  <si>
    <t>Margaux</t>
  </si>
  <si>
    <t>Maurice</t>
  </si>
  <si>
    <t>Manon</t>
  </si>
  <si>
    <t>Capucine</t>
  </si>
  <si>
    <t>Laurence</t>
  </si>
  <si>
    <t>Grégoire</t>
  </si>
  <si>
    <t>CA</t>
  </si>
  <si>
    <t>somme</t>
  </si>
  <si>
    <t>Nombre de commandes :</t>
  </si>
  <si>
    <t>Row Labels</t>
  </si>
  <si>
    <t>Grand Total</t>
  </si>
  <si>
    <t>Sum of CA</t>
  </si>
  <si>
    <t xml:space="preserve">le chiffre d'affaires par ville </t>
  </si>
  <si>
    <t>Top 5 des produits les plus vendus</t>
  </si>
  <si>
    <t>Top villes par chiffre d’affaires</t>
  </si>
  <si>
    <t>Count of Order_ID</t>
  </si>
  <si>
    <t>Mois</t>
  </si>
  <si>
    <t>janv</t>
  </si>
  <si>
    <t>févr</t>
  </si>
  <si>
    <t>mars</t>
  </si>
  <si>
    <t>avr</t>
  </si>
  <si>
    <t>mai</t>
  </si>
  <si>
    <t>juin</t>
  </si>
  <si>
    <t>déc</t>
  </si>
  <si>
    <t>Annee_Mois</t>
  </si>
  <si>
    <t>2024-12</t>
  </si>
  <si>
    <t>2025-01</t>
  </si>
  <si>
    <t>2025-02</t>
  </si>
  <si>
    <t>2025-03</t>
  </si>
  <si>
    <t>2025-04</t>
  </si>
  <si>
    <t>2025-05</t>
  </si>
  <si>
    <t>2025-06</t>
  </si>
  <si>
    <t>Évolution mensuelle du chiffre d’affaires</t>
  </si>
  <si>
    <t>le chiffre d'affaire par mois</t>
  </si>
  <si>
    <t>Analyse des ventes e-commerce</t>
  </si>
  <si>
    <t>le count des méthodes paiement</t>
  </si>
  <si>
    <t>💰 Chiffre d’affaires total</t>
  </si>
  <si>
    <t>🛍️ Commandes totales</t>
  </si>
  <si>
    <t xml:space="preserve">👤 Clients uniques
</t>
  </si>
  <si>
    <t>📦 Produits vendus</t>
  </si>
  <si>
    <t>Produi vendus</t>
  </si>
  <si>
    <t>Count of CA</t>
  </si>
  <si>
    <t>le nombre des clients uniques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</si>
</sst>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 [$DH-380C]_-;\-* #,##0\ [$DH-380C]_-;_-* &quot;-&quot;??\ [$DH-380C]_-;_-@_-"/>
  </numFmts>
  <fonts count="5" x14ac:knownFonts="1">
    <font>
      <sz val="11"/>
      <color theme="1"/>
      <name val="Calibri"/>
      <family val="2"/>
      <scheme val="minor"/>
    </font>
    <font>
      <sz val="36"/>
      <color theme="1"/>
      <name val="Aharoni"/>
      <charset val="177"/>
    </font>
    <font>
      <sz val="16"/>
      <color theme="1"/>
      <name val="Aharoni"/>
      <charset val="177"/>
    </font>
    <font>
      <sz val="16"/>
      <color theme="4"/>
      <name val="Calibri"/>
      <family val="2"/>
      <scheme val="minor"/>
    </font>
    <font>
      <b/>
      <sz val="18"/>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
      <patternFill patternType="solid">
        <fgColor theme="2"/>
        <bgColor indexed="64"/>
      </patternFill>
    </fill>
  </fills>
  <borders count="18">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style="thin">
        <color theme="5" tint="0.79998168889431442"/>
      </left>
      <right style="thin">
        <color theme="5" tint="0.79998168889431442"/>
      </right>
      <top style="thin">
        <color theme="5" tint="0.79998168889431442"/>
      </top>
      <bottom style="thin">
        <color theme="5" tint="0.79998168889431442"/>
      </bottom>
      <diagonal/>
    </border>
    <border>
      <left style="thin">
        <color theme="5" tint="0.59999389629810485"/>
      </left>
      <right style="thin">
        <color theme="5" tint="0.79998168889431442"/>
      </right>
      <top style="thin">
        <color theme="5" tint="0.79998168889431442"/>
      </top>
      <bottom style="thin">
        <color theme="5" tint="0.59999389629810485"/>
      </bottom>
      <diagonal/>
    </border>
    <border>
      <left style="thin">
        <color theme="5" tint="0.79998168889431442"/>
      </left>
      <right/>
      <top style="thin">
        <color theme="5" tint="0.79998168889431442"/>
      </top>
      <bottom style="thin">
        <color theme="5" tint="0.79998168889431442"/>
      </bottom>
      <diagonal/>
    </border>
    <border>
      <left style="thin">
        <color theme="5" tint="0.59999389629810485"/>
      </left>
      <right style="thin">
        <color theme="5" tint="0.79998168889431442"/>
      </right>
      <top style="thin">
        <color theme="5" tint="0.59999389629810485"/>
      </top>
      <bottom style="thin">
        <color theme="5" tint="0.79998168889431442"/>
      </bottom>
      <diagonal/>
    </border>
    <border>
      <left style="thin">
        <color theme="5" tint="0.59999389629810485"/>
      </left>
      <right style="thin">
        <color theme="5" tint="0.79998168889431442"/>
      </right>
      <top/>
      <bottom style="thin">
        <color theme="5" tint="0.79998168889431442"/>
      </bottom>
      <diagonal/>
    </border>
    <border>
      <left style="thin">
        <color theme="5" tint="0.79998168889431442"/>
      </left>
      <right/>
      <top style="thin">
        <color theme="5" tint="0.79998168889431442"/>
      </top>
      <bottom/>
      <diagonal/>
    </border>
    <border>
      <left/>
      <right/>
      <top style="thin">
        <color theme="5" tint="0.79998168889431442"/>
      </top>
      <bottom/>
      <diagonal/>
    </border>
    <border>
      <left/>
      <right style="thin">
        <color theme="5" tint="0.79998168889431442"/>
      </right>
      <top style="thin">
        <color theme="5" tint="0.79998168889431442"/>
      </top>
      <bottom/>
      <diagonal/>
    </border>
    <border>
      <left style="thin">
        <color theme="5" tint="0.79998168889431442"/>
      </left>
      <right/>
      <top/>
      <bottom style="thin">
        <color theme="5" tint="0.79998168889431442"/>
      </bottom>
      <diagonal/>
    </border>
    <border>
      <left/>
      <right/>
      <top/>
      <bottom style="thin">
        <color theme="5" tint="0.79998168889431442"/>
      </bottom>
      <diagonal/>
    </border>
    <border>
      <left/>
      <right style="thin">
        <color theme="5" tint="0.79998168889431442"/>
      </right>
      <top/>
      <bottom style="thin">
        <color theme="5" tint="0.79998168889431442"/>
      </bottom>
      <diagonal/>
    </border>
    <border>
      <left/>
      <right style="thin">
        <color theme="5" tint="0.59999389629810485"/>
      </right>
      <top style="thin">
        <color theme="5" tint="0.79998168889431442"/>
      </top>
      <bottom/>
      <diagonal/>
    </border>
    <border>
      <left/>
      <right style="thin">
        <color theme="5" tint="0.59999389629810485"/>
      </right>
      <top/>
      <bottom style="thin">
        <color theme="5" tint="0.79998168889431442"/>
      </bottom>
      <diagonal/>
    </border>
  </borders>
  <cellStyleXfs count="1">
    <xf numFmtId="0" fontId="0" fillId="0" borderId="0"/>
  </cellStyleXfs>
  <cellXfs count="35">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3" xfId="0" applyBorder="1"/>
    <xf numFmtId="0" fontId="0" fillId="0" borderId="2" xfId="0" applyBorder="1"/>
    <xf numFmtId="0" fontId="0" fillId="0" borderId="1" xfId="0" applyBorder="1"/>
    <xf numFmtId="0" fontId="0" fillId="0" borderId="0" xfId="0" applyAlignment="1">
      <alignment wrapText="1"/>
    </xf>
    <xf numFmtId="0" fontId="0" fillId="0" borderId="4" xfId="0" applyBorder="1"/>
    <xf numFmtId="0" fontId="0" fillId="2" borderId="5" xfId="0" applyFill="1" applyBorder="1"/>
    <xf numFmtId="0" fontId="0" fillId="4" borderId="0" xfId="0" applyFill="1"/>
    <xf numFmtId="0" fontId="0" fillId="3" borderId="6" xfId="0" applyFill="1" applyBorder="1"/>
    <xf numFmtId="0" fontId="0" fillId="3" borderId="8" xfId="0" applyFill="1" applyBorder="1"/>
    <xf numFmtId="0" fontId="0" fillId="3" borderId="9" xfId="0" applyFill="1" applyBorder="1"/>
    <xf numFmtId="0" fontId="0" fillId="4" borderId="0" xfId="0" applyFill="1" applyAlignment="1">
      <alignment horizontal="center"/>
    </xf>
    <xf numFmtId="164" fontId="4" fillId="3" borderId="5" xfId="0" applyNumberFormat="1" applyFont="1" applyFill="1" applyBorder="1" applyAlignment="1">
      <alignment horizontal="left" vertical="center"/>
    </xf>
    <xf numFmtId="164" fontId="4" fillId="3" borderId="7" xfId="0" applyNumberFormat="1" applyFont="1" applyFill="1" applyBorder="1" applyAlignment="1">
      <alignment horizontal="left" vertical="center"/>
    </xf>
    <xf numFmtId="0" fontId="2" fillId="2" borderId="5" xfId="0" applyFont="1" applyFill="1" applyBorder="1" applyAlignment="1">
      <alignment horizontal="left" vertical="center" indent="2"/>
    </xf>
    <xf numFmtId="0" fontId="3" fillId="2" borderId="5" xfId="0" applyFont="1" applyFill="1" applyBorder="1" applyAlignment="1">
      <alignment horizontal="left" vertical="center" indent="2"/>
    </xf>
    <xf numFmtId="0" fontId="2" fillId="2" borderId="5" xfId="0" applyFont="1" applyFill="1" applyBorder="1" applyAlignment="1">
      <alignment horizontal="left" vertical="top" wrapText="1" indent="2"/>
    </xf>
    <xf numFmtId="0" fontId="3" fillId="2" borderId="5" xfId="0" applyFont="1" applyFill="1" applyBorder="1" applyAlignment="1">
      <alignment horizontal="left" vertical="top" indent="2"/>
    </xf>
    <xf numFmtId="164" fontId="4" fillId="3" borderId="10" xfId="0" applyNumberFormat="1" applyFont="1" applyFill="1" applyBorder="1" applyAlignment="1">
      <alignment horizontal="left" vertical="center"/>
    </xf>
    <xf numFmtId="164" fontId="4" fillId="3" borderId="11" xfId="0" applyNumberFormat="1" applyFont="1" applyFill="1" applyBorder="1" applyAlignment="1">
      <alignment horizontal="left" vertical="center"/>
    </xf>
    <xf numFmtId="164" fontId="4" fillId="3" borderId="16" xfId="0" applyNumberFormat="1" applyFont="1" applyFill="1" applyBorder="1" applyAlignment="1">
      <alignment horizontal="left" vertical="center"/>
    </xf>
    <xf numFmtId="164" fontId="4" fillId="3" borderId="13" xfId="0" applyNumberFormat="1" applyFont="1" applyFill="1" applyBorder="1" applyAlignment="1">
      <alignment horizontal="left" vertical="center"/>
    </xf>
    <xf numFmtId="164" fontId="4" fillId="3" borderId="14" xfId="0" applyNumberFormat="1" applyFont="1" applyFill="1" applyBorder="1" applyAlignment="1">
      <alignment horizontal="left" vertical="center"/>
    </xf>
    <xf numFmtId="164" fontId="4" fillId="3" borderId="17" xfId="0" applyNumberFormat="1" applyFont="1" applyFill="1" applyBorder="1" applyAlignment="1">
      <alignment horizontal="left" vertical="center"/>
    </xf>
    <xf numFmtId="0" fontId="1" fillId="3" borderId="5" xfId="0" applyFont="1" applyFill="1" applyBorder="1" applyAlignment="1">
      <alignment horizontal="center" vertical="center"/>
    </xf>
    <xf numFmtId="1" fontId="4" fillId="3" borderId="10" xfId="0" applyNumberFormat="1" applyFont="1" applyFill="1" applyBorder="1" applyAlignment="1">
      <alignment horizontal="center" vertical="center"/>
    </xf>
    <xf numFmtId="1" fontId="4" fillId="3" borderId="11" xfId="0" applyNumberFormat="1" applyFont="1" applyFill="1" applyBorder="1" applyAlignment="1">
      <alignment horizontal="center" vertical="center"/>
    </xf>
    <xf numFmtId="1" fontId="4" fillId="3" borderId="12" xfId="0" applyNumberFormat="1" applyFont="1" applyFill="1" applyBorder="1" applyAlignment="1">
      <alignment horizontal="center" vertical="center"/>
    </xf>
    <xf numFmtId="1" fontId="4" fillId="3" borderId="13" xfId="0" applyNumberFormat="1" applyFont="1" applyFill="1" applyBorder="1" applyAlignment="1">
      <alignment horizontal="center" vertical="center"/>
    </xf>
    <xf numFmtId="1" fontId="4" fillId="3" borderId="14" xfId="0" applyNumberFormat="1" applyFont="1" applyFill="1" applyBorder="1" applyAlignment="1">
      <alignment horizontal="center" vertical="center"/>
    </xf>
    <xf numFmtId="1" fontId="4" fillId="3" borderId="15" xfId="0" applyNumberFormat="1" applyFont="1" applyFill="1" applyBorder="1" applyAlignment="1">
      <alignment horizontal="center" vertical="center"/>
    </xf>
  </cellXfs>
  <cellStyles count="1">
    <cellStyle name="Normal" xfId="0" builtinId="0"/>
  </cellStyles>
  <dxfs count="20">
    <dxf>
      <font>
        <color rgb="FF9C0006"/>
      </font>
      <fill>
        <patternFill>
          <bgColor rgb="FFFFC7CE"/>
        </patternFill>
      </fill>
    </dxf>
    <dxf>
      <font>
        <color rgb="FF9C0006"/>
      </font>
      <fill>
        <patternFill>
          <bgColor rgb="FFFFC7CE"/>
        </patternFill>
      </fill>
    </dxf>
    <dxf>
      <numFmt numFmtId="1" formatCode="0"/>
    </dxf>
    <dxf>
      <numFmt numFmtId="1" formatCode="0"/>
    </dxf>
    <dxf>
      <numFmt numFmtId="2" formatCode="0.00"/>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[file.xlsx]Pivot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MA" sz="1400" b="1" i="0" u="none" strike="noStrike" baseline="0"/>
              <a:t>Chiffre d'affaires par ville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c:f>
              <c:strCache>
                <c:ptCount val="1"/>
                <c:pt idx="0">
                  <c:v>Total</c:v>
                </c:pt>
              </c:strCache>
            </c:strRef>
          </c:tx>
          <c:spPr>
            <a:solidFill>
              <a:schemeClr val="accent2"/>
            </a:solidFill>
            <a:ln>
              <a:noFill/>
            </a:ln>
            <a:effectLst/>
          </c:spPr>
          <c:invertIfNegative val="0"/>
          <c:cat>
            <c:strRef>
              <c:f>'Pivot Tables'!$A$10:$A$17</c:f>
              <c:strCache>
                <c:ptCount val="7"/>
                <c:pt idx="0">
                  <c:v>Agadir</c:v>
                </c:pt>
                <c:pt idx="1">
                  <c:v>Casablanca</c:v>
                </c:pt>
                <c:pt idx="2">
                  <c:v>Fès</c:v>
                </c:pt>
                <c:pt idx="3">
                  <c:v>Marrakech</c:v>
                </c:pt>
                <c:pt idx="4">
                  <c:v>Oujda</c:v>
                </c:pt>
                <c:pt idx="5">
                  <c:v>Rabat</c:v>
                </c:pt>
                <c:pt idx="6">
                  <c:v>Tanger</c:v>
                </c:pt>
              </c:strCache>
            </c:strRef>
          </c:cat>
          <c:val>
            <c:numRef>
              <c:f>'Pivot Tables'!$B$10:$B$17</c:f>
              <c:numCache>
                <c:formatCode>General</c:formatCode>
                <c:ptCount val="7"/>
                <c:pt idx="0">
                  <c:v>100900</c:v>
                </c:pt>
                <c:pt idx="1">
                  <c:v>73430</c:v>
                </c:pt>
                <c:pt idx="2">
                  <c:v>152500</c:v>
                </c:pt>
                <c:pt idx="3">
                  <c:v>141950</c:v>
                </c:pt>
                <c:pt idx="4">
                  <c:v>41710</c:v>
                </c:pt>
                <c:pt idx="5">
                  <c:v>61510</c:v>
                </c:pt>
                <c:pt idx="6">
                  <c:v>99530</c:v>
                </c:pt>
              </c:numCache>
            </c:numRef>
          </c:val>
          <c:extLst>
            <c:ext xmlns:c16="http://schemas.microsoft.com/office/drawing/2014/chart" uri="{C3380CC4-5D6E-409C-BE32-E72D297353CC}">
              <c16:uniqueId val="{00000000-A2CC-49F0-802B-93B47A7C2E81}"/>
            </c:ext>
          </c:extLst>
        </c:ser>
        <c:dLbls>
          <c:showLegendKey val="0"/>
          <c:showVal val="0"/>
          <c:showCatName val="0"/>
          <c:showSerName val="0"/>
          <c:showPercent val="0"/>
          <c:showBubbleSize val="0"/>
        </c:dLbls>
        <c:gapWidth val="219"/>
        <c:overlap val="-27"/>
        <c:axId val="402150128"/>
        <c:axId val="402145808"/>
      </c:barChart>
      <c:catAx>
        <c:axId val="40215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MA"/>
                  <a:t>Ville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2145808"/>
        <c:crosses val="autoZero"/>
        <c:auto val="1"/>
        <c:lblAlgn val="ctr"/>
        <c:lblOffset val="100"/>
        <c:noMultiLvlLbl val="0"/>
      </c:catAx>
      <c:valAx>
        <c:axId val="40214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MA" sz="1000" b="0" i="0" u="none" strike="noStrike" baseline="0"/>
                  <a:t>Chiffre d'affaires</a:t>
                </a:r>
                <a:endParaRPr lang="fr-M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M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21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MA" sz="1400" b="1" i="0" u="none" strike="noStrike" baseline="0"/>
              <a:t>Top 5 produits par chiffre d’affaires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Tables'!$D$10:$D$15</c:f>
              <c:strCache>
                <c:ptCount val="5"/>
                <c:pt idx="0">
                  <c:v>Table Ronde</c:v>
                </c:pt>
                <c:pt idx="1">
                  <c:v>Bureau Compact</c:v>
                </c:pt>
                <c:pt idx="2">
                  <c:v>Samsung Galaxy</c:v>
                </c:pt>
                <c:pt idx="3">
                  <c:v>PC ASUS</c:v>
                </c:pt>
                <c:pt idx="4">
                  <c:v>Ordinateur HP</c:v>
                </c:pt>
              </c:strCache>
            </c:strRef>
          </c:cat>
          <c:val>
            <c:numRef>
              <c:f>'Pivot Tables'!$E$10:$E$15</c:f>
              <c:numCache>
                <c:formatCode>0</c:formatCode>
                <c:ptCount val="5"/>
                <c:pt idx="0">
                  <c:v>21600</c:v>
                </c:pt>
                <c:pt idx="1">
                  <c:v>27500</c:v>
                </c:pt>
                <c:pt idx="2">
                  <c:v>115200</c:v>
                </c:pt>
                <c:pt idx="3">
                  <c:v>166500</c:v>
                </c:pt>
                <c:pt idx="4">
                  <c:v>296400</c:v>
                </c:pt>
              </c:numCache>
            </c:numRef>
          </c:val>
          <c:extLst>
            <c:ext xmlns:c16="http://schemas.microsoft.com/office/drawing/2014/chart" uri="{C3380CC4-5D6E-409C-BE32-E72D297353CC}">
              <c16:uniqueId val="{00000000-F0D2-4208-8E14-3435CBB0632B}"/>
            </c:ext>
          </c:extLst>
        </c:ser>
        <c:dLbls>
          <c:dLblPos val="outEnd"/>
          <c:showLegendKey val="0"/>
          <c:showVal val="1"/>
          <c:showCatName val="0"/>
          <c:showSerName val="0"/>
          <c:showPercent val="0"/>
          <c:showBubbleSize val="0"/>
        </c:dLbls>
        <c:gapWidth val="182"/>
        <c:axId val="337057120"/>
        <c:axId val="337061800"/>
      </c:barChart>
      <c:catAx>
        <c:axId val="337057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061800"/>
        <c:crosses val="autoZero"/>
        <c:auto val="1"/>
        <c:lblAlgn val="ctr"/>
        <c:lblOffset val="100"/>
        <c:noMultiLvlLbl val="0"/>
      </c:catAx>
      <c:valAx>
        <c:axId val="3370618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05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MA" sz="1400" b="1" i="0" u="none" strike="noStrike" baseline="0"/>
              <a:t>Top villes par chiffre d’affaires"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Tables'!$I$9</c:f>
              <c:strCache>
                <c:ptCount val="1"/>
                <c:pt idx="0">
                  <c:v>Total</c:v>
                </c:pt>
              </c:strCache>
            </c:strRef>
          </c:tx>
          <c:spPr>
            <a:solidFill>
              <a:schemeClr val="accent1"/>
            </a:solidFill>
            <a:ln>
              <a:noFill/>
            </a:ln>
            <a:effectLst/>
          </c:spPr>
          <c:invertIfNegative val="0"/>
          <c:cat>
            <c:strRef>
              <c:f>'Pivot Tables'!$H$10:$H$17</c:f>
              <c:strCache>
                <c:ptCount val="7"/>
                <c:pt idx="0">
                  <c:v>Oujda</c:v>
                </c:pt>
                <c:pt idx="1">
                  <c:v>Rabat</c:v>
                </c:pt>
                <c:pt idx="2">
                  <c:v>Casablanca</c:v>
                </c:pt>
                <c:pt idx="3">
                  <c:v>Tanger</c:v>
                </c:pt>
                <c:pt idx="4">
                  <c:v>Agadir</c:v>
                </c:pt>
                <c:pt idx="5">
                  <c:v>Marrakech</c:v>
                </c:pt>
                <c:pt idx="6">
                  <c:v>Fès</c:v>
                </c:pt>
              </c:strCache>
            </c:strRef>
          </c:cat>
          <c:val>
            <c:numRef>
              <c:f>'Pivot Tables'!$I$10:$I$17</c:f>
              <c:numCache>
                <c:formatCode>General</c:formatCode>
                <c:ptCount val="7"/>
                <c:pt idx="0">
                  <c:v>41710</c:v>
                </c:pt>
                <c:pt idx="1">
                  <c:v>61510</c:v>
                </c:pt>
                <c:pt idx="2">
                  <c:v>73430</c:v>
                </c:pt>
                <c:pt idx="3">
                  <c:v>99530</c:v>
                </c:pt>
                <c:pt idx="4">
                  <c:v>100900</c:v>
                </c:pt>
                <c:pt idx="5">
                  <c:v>141950</c:v>
                </c:pt>
                <c:pt idx="6">
                  <c:v>152500</c:v>
                </c:pt>
              </c:numCache>
            </c:numRef>
          </c:val>
          <c:extLst>
            <c:ext xmlns:c16="http://schemas.microsoft.com/office/drawing/2014/chart" uri="{C3380CC4-5D6E-409C-BE32-E72D297353CC}">
              <c16:uniqueId val="{00000000-5944-4805-80DF-54D464D5BE3F}"/>
            </c:ext>
          </c:extLst>
        </c:ser>
        <c:dLbls>
          <c:showLegendKey val="0"/>
          <c:showVal val="0"/>
          <c:showCatName val="0"/>
          <c:showSerName val="0"/>
          <c:showPercent val="0"/>
          <c:showBubbleSize val="0"/>
        </c:dLbls>
        <c:gapWidth val="182"/>
        <c:axId val="396290888"/>
        <c:axId val="396288368"/>
      </c:barChart>
      <c:catAx>
        <c:axId val="396290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6288368"/>
        <c:crosses val="autoZero"/>
        <c:auto val="1"/>
        <c:lblAlgn val="ctr"/>
        <c:lblOffset val="100"/>
        <c:noMultiLvlLbl val="0"/>
      </c:catAx>
      <c:valAx>
        <c:axId val="396288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6290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[file.xlsx]Pivot Tables!PivotTable5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MA" sz="1400" b="1" i="0" u="none" strike="noStrike" baseline="0"/>
              <a:t>Répartition des méthodes de paiement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Tables'!$M$8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AD-4442-975A-42C5406DE2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AD-4442-975A-42C5406DE2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AD-4442-975A-42C5406DE25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FAD-4442-975A-42C5406DE2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Tables'!$L$9:$L$13</c:f>
              <c:strCache>
                <c:ptCount val="4"/>
                <c:pt idx="0">
                  <c:v>Carte Bancaire</c:v>
                </c:pt>
                <c:pt idx="1">
                  <c:v>Espèces</c:v>
                </c:pt>
                <c:pt idx="2">
                  <c:v>PayPal</c:v>
                </c:pt>
                <c:pt idx="3">
                  <c:v>Virement</c:v>
                </c:pt>
              </c:strCache>
            </c:strRef>
          </c:cat>
          <c:val>
            <c:numRef>
              <c:f>'Pivot Tables'!$M$9:$M$13</c:f>
              <c:numCache>
                <c:formatCode>General</c:formatCode>
                <c:ptCount val="4"/>
                <c:pt idx="0">
                  <c:v>26</c:v>
                </c:pt>
                <c:pt idx="1">
                  <c:v>30</c:v>
                </c:pt>
                <c:pt idx="2">
                  <c:v>16</c:v>
                </c:pt>
                <c:pt idx="3">
                  <c:v>28</c:v>
                </c:pt>
              </c:numCache>
            </c:numRef>
          </c:val>
          <c:extLst>
            <c:ext xmlns:c16="http://schemas.microsoft.com/office/drawing/2014/chart" uri="{C3380CC4-5D6E-409C-BE32-E72D297353CC}">
              <c16:uniqueId val="{00000008-1FAD-4442-975A-42C5406DE25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MA" sz="1400" b="1" i="0" u="none" strike="noStrike" baseline="0"/>
              <a:t>Évolution du chiffre d’affaires par mois</a:t>
            </a:r>
            <a:endParaRPr lang="fr-M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M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Tables'!$B$24</c:f>
              <c:strCache>
                <c:ptCount val="1"/>
                <c:pt idx="0">
                  <c:v>Total</c:v>
                </c:pt>
              </c:strCache>
            </c:strRef>
          </c:tx>
          <c:spPr>
            <a:solidFill>
              <a:schemeClr val="accent1"/>
            </a:solidFill>
            <a:ln>
              <a:noFill/>
            </a:ln>
            <a:effectLst/>
          </c:spPr>
          <c:invertIfNegative val="0"/>
          <c:cat>
            <c:strRef>
              <c:f>'Pivot Tables'!$A$25:$A$32</c:f>
              <c:strCache>
                <c:ptCount val="7"/>
                <c:pt idx="0">
                  <c:v>janv</c:v>
                </c:pt>
                <c:pt idx="1">
                  <c:v>févr</c:v>
                </c:pt>
                <c:pt idx="2">
                  <c:v>mars</c:v>
                </c:pt>
                <c:pt idx="3">
                  <c:v>avr</c:v>
                </c:pt>
                <c:pt idx="4">
                  <c:v>mai</c:v>
                </c:pt>
                <c:pt idx="5">
                  <c:v>juin</c:v>
                </c:pt>
                <c:pt idx="6">
                  <c:v>déc</c:v>
                </c:pt>
              </c:strCache>
            </c:strRef>
          </c:cat>
          <c:val>
            <c:numRef>
              <c:f>'Pivot Tables'!$B$25:$B$32</c:f>
              <c:numCache>
                <c:formatCode>General</c:formatCode>
                <c:ptCount val="7"/>
                <c:pt idx="0">
                  <c:v>203610</c:v>
                </c:pt>
                <c:pt idx="1">
                  <c:v>40970</c:v>
                </c:pt>
                <c:pt idx="2">
                  <c:v>62910</c:v>
                </c:pt>
                <c:pt idx="3">
                  <c:v>164640</c:v>
                </c:pt>
                <c:pt idx="4">
                  <c:v>37120</c:v>
                </c:pt>
                <c:pt idx="5">
                  <c:v>152680</c:v>
                </c:pt>
                <c:pt idx="6">
                  <c:v>9600</c:v>
                </c:pt>
              </c:numCache>
            </c:numRef>
          </c:val>
          <c:extLst>
            <c:ext xmlns:c16="http://schemas.microsoft.com/office/drawing/2014/chart" uri="{C3380CC4-5D6E-409C-BE32-E72D297353CC}">
              <c16:uniqueId val="{00000000-EAFF-403F-AC2D-2231518DDABB}"/>
            </c:ext>
          </c:extLst>
        </c:ser>
        <c:dLbls>
          <c:showLegendKey val="0"/>
          <c:showVal val="0"/>
          <c:showCatName val="0"/>
          <c:showSerName val="0"/>
          <c:showPercent val="0"/>
          <c:showBubbleSize val="0"/>
        </c:dLbls>
        <c:gapWidth val="219"/>
        <c:overlap val="-27"/>
        <c:axId val="396397704"/>
        <c:axId val="396391944"/>
      </c:barChart>
      <c:catAx>
        <c:axId val="396397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6391944"/>
        <c:crosses val="autoZero"/>
        <c:auto val="1"/>
        <c:lblAlgn val="ctr"/>
        <c:lblOffset val="100"/>
        <c:noMultiLvlLbl val="0"/>
      </c:catAx>
      <c:valAx>
        <c:axId val="396391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6397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MA" sz="1400" b="1" i="0" u="none" strike="noStrike" baseline="0"/>
              <a:t>Évolution mensuelle du chiffre d’affaires</a:t>
            </a:r>
            <a:endParaRPr lang="fr-M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M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Tables'!$E$24</c:f>
              <c:strCache>
                <c:ptCount val="1"/>
                <c:pt idx="0">
                  <c:v>Total</c:v>
                </c:pt>
              </c:strCache>
            </c:strRef>
          </c:tx>
          <c:spPr>
            <a:ln w="28575" cap="rnd">
              <a:solidFill>
                <a:schemeClr val="accent1"/>
              </a:solidFill>
              <a:round/>
            </a:ln>
            <a:effectLst/>
          </c:spPr>
          <c:marker>
            <c:symbol val="none"/>
          </c:marker>
          <c:cat>
            <c:strRef>
              <c:f>'Pivot Tables'!$D$25:$D$32</c:f>
              <c:strCache>
                <c:ptCount val="7"/>
                <c:pt idx="0">
                  <c:v>2024-12</c:v>
                </c:pt>
                <c:pt idx="1">
                  <c:v>2025-01</c:v>
                </c:pt>
                <c:pt idx="2">
                  <c:v>2025-02</c:v>
                </c:pt>
                <c:pt idx="3">
                  <c:v>2025-03</c:v>
                </c:pt>
                <c:pt idx="4">
                  <c:v>2025-04</c:v>
                </c:pt>
                <c:pt idx="5">
                  <c:v>2025-05</c:v>
                </c:pt>
                <c:pt idx="6">
                  <c:v>2025-06</c:v>
                </c:pt>
              </c:strCache>
            </c:strRef>
          </c:cat>
          <c:val>
            <c:numRef>
              <c:f>'Pivot Tables'!$E$25:$E$32</c:f>
              <c:numCache>
                <c:formatCode>General</c:formatCode>
                <c:ptCount val="7"/>
                <c:pt idx="0">
                  <c:v>9600</c:v>
                </c:pt>
                <c:pt idx="1">
                  <c:v>203610</c:v>
                </c:pt>
                <c:pt idx="2">
                  <c:v>40970</c:v>
                </c:pt>
                <c:pt idx="3">
                  <c:v>62910</c:v>
                </c:pt>
                <c:pt idx="4">
                  <c:v>164640</c:v>
                </c:pt>
                <c:pt idx="5">
                  <c:v>37120</c:v>
                </c:pt>
                <c:pt idx="6">
                  <c:v>152680</c:v>
                </c:pt>
              </c:numCache>
            </c:numRef>
          </c:val>
          <c:smooth val="0"/>
          <c:extLst>
            <c:ext xmlns:c16="http://schemas.microsoft.com/office/drawing/2014/chart" uri="{C3380CC4-5D6E-409C-BE32-E72D297353CC}">
              <c16:uniqueId val="{00000000-0FF8-4709-A1B7-0BE35FEC5217}"/>
            </c:ext>
          </c:extLst>
        </c:ser>
        <c:dLbls>
          <c:showLegendKey val="0"/>
          <c:showVal val="0"/>
          <c:showCatName val="0"/>
          <c:showSerName val="0"/>
          <c:showPercent val="0"/>
          <c:showBubbleSize val="0"/>
        </c:dLbls>
        <c:smooth val="0"/>
        <c:axId val="524196040"/>
        <c:axId val="524194960"/>
      </c:lineChart>
      <c:catAx>
        <c:axId val="524196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194960"/>
        <c:crosses val="autoZero"/>
        <c:auto val="1"/>
        <c:lblAlgn val="ctr"/>
        <c:lblOffset val="100"/>
        <c:noMultiLvlLbl val="0"/>
      </c:catAx>
      <c:valAx>
        <c:axId val="52419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196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459049</xdr:colOff>
      <xdr:row>26</xdr:row>
      <xdr:rowOff>86393</xdr:rowOff>
    </xdr:from>
    <xdr:to>
      <xdr:col>10</xdr:col>
      <xdr:colOff>21648</xdr:colOff>
      <xdr:row>39</xdr:row>
      <xdr:rowOff>129887</xdr:rowOff>
    </xdr:to>
    <xdr:graphicFrame macro="">
      <xdr:nvGraphicFramePr>
        <xdr:cNvPr id="2" name="Chart 1">
          <a:extLst>
            <a:ext uri="{FF2B5EF4-FFF2-40B4-BE49-F238E27FC236}">
              <a16:creationId xmlns:a16="http://schemas.microsoft.com/office/drawing/2014/main" id="{7A0A6605-70F7-42EA-B1C3-43F11EC53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476550</xdr:colOff>
      <xdr:row>13</xdr:row>
      <xdr:rowOff>70097</xdr:rowOff>
    </xdr:from>
    <xdr:to>
      <xdr:col>10</xdr:col>
      <xdr:colOff>43298</xdr:colOff>
      <xdr:row>25</xdr:row>
      <xdr:rowOff>172341</xdr:rowOff>
    </xdr:to>
    <xdr:graphicFrame macro="">
      <xdr:nvGraphicFramePr>
        <xdr:cNvPr id="3" name="Chart 2">
          <a:extLst>
            <a:ext uri="{FF2B5EF4-FFF2-40B4-BE49-F238E27FC236}">
              <a16:creationId xmlns:a16="http://schemas.microsoft.com/office/drawing/2014/main" id="{0B522A23-AC44-4BEC-8587-BDCEEAC4C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154437</xdr:colOff>
      <xdr:row>26</xdr:row>
      <xdr:rowOff>94195</xdr:rowOff>
    </xdr:from>
    <xdr:to>
      <xdr:col>16</xdr:col>
      <xdr:colOff>562842</xdr:colOff>
      <xdr:row>39</xdr:row>
      <xdr:rowOff>129887</xdr:rowOff>
    </xdr:to>
    <xdr:graphicFrame macro="">
      <xdr:nvGraphicFramePr>
        <xdr:cNvPr id="4" name="Chart 3">
          <a:extLst>
            <a:ext uri="{FF2B5EF4-FFF2-40B4-BE49-F238E27FC236}">
              <a16:creationId xmlns:a16="http://schemas.microsoft.com/office/drawing/2014/main" id="{8B7BAA16-552E-47E6-894F-F47C13948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639121</xdr:colOff>
      <xdr:row>26</xdr:row>
      <xdr:rowOff>126859</xdr:rowOff>
    </xdr:from>
    <xdr:to>
      <xdr:col>24</xdr:col>
      <xdr:colOff>350488</xdr:colOff>
      <xdr:row>39</xdr:row>
      <xdr:rowOff>129887</xdr:rowOff>
    </xdr:to>
    <xdr:graphicFrame macro="">
      <xdr:nvGraphicFramePr>
        <xdr:cNvPr id="6" name="Chart 5">
          <a:extLst>
            <a:ext uri="{FF2B5EF4-FFF2-40B4-BE49-F238E27FC236}">
              <a16:creationId xmlns:a16="http://schemas.microsoft.com/office/drawing/2014/main" id="{18A8CE25-BCAD-444C-ACEA-E4B208B09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672607</xdr:colOff>
      <xdr:row>13</xdr:row>
      <xdr:rowOff>82826</xdr:rowOff>
    </xdr:from>
    <xdr:to>
      <xdr:col>24</xdr:col>
      <xdr:colOff>281421</xdr:colOff>
      <xdr:row>26</xdr:row>
      <xdr:rowOff>23709</xdr:rowOff>
    </xdr:to>
    <xdr:graphicFrame macro="">
      <xdr:nvGraphicFramePr>
        <xdr:cNvPr id="7" name="Chart 6">
          <a:extLst>
            <a:ext uri="{FF2B5EF4-FFF2-40B4-BE49-F238E27FC236}">
              <a16:creationId xmlns:a16="http://schemas.microsoft.com/office/drawing/2014/main" id="{68BEA470-8513-4B5B-B9F7-634B41E32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150364</xdr:colOff>
      <xdr:row>13</xdr:row>
      <xdr:rowOff>80406</xdr:rowOff>
    </xdr:from>
    <xdr:to>
      <xdr:col>16</xdr:col>
      <xdr:colOff>562841</xdr:colOff>
      <xdr:row>26</xdr:row>
      <xdr:rowOff>21161</xdr:rowOff>
    </xdr:to>
    <xdr:graphicFrame macro="">
      <xdr:nvGraphicFramePr>
        <xdr:cNvPr id="8" name="Chart 7">
          <a:extLst>
            <a:ext uri="{FF2B5EF4-FFF2-40B4-BE49-F238E27FC236}">
              <a16:creationId xmlns:a16="http://schemas.microsoft.com/office/drawing/2014/main" id="{B42310ED-601D-466D-AA50-4FB19AC65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122919</xdr:colOff>
      <xdr:row>11</xdr:row>
      <xdr:rowOff>43544</xdr:rowOff>
    </xdr:from>
    <xdr:to>
      <xdr:col>2</xdr:col>
      <xdr:colOff>368012</xdr:colOff>
      <xdr:row>24</xdr:row>
      <xdr:rowOff>61686</xdr:rowOff>
    </xdr:to>
    <mc:AlternateContent xmlns:mc="http://schemas.openxmlformats.org/markup-compatibility/2006" xmlns:a14="http://schemas.microsoft.com/office/drawing/2010/main">
      <mc:Choice Requires="a14">
        <xdr:graphicFrame macro="">
          <xdr:nvGraphicFramePr>
            <xdr:cNvPr id="5" name="Ville">
              <a:extLst>
                <a:ext uri="{FF2B5EF4-FFF2-40B4-BE49-F238E27FC236}">
                  <a16:creationId xmlns:a16="http://schemas.microsoft.com/office/drawing/2014/main" id="{434C5221-AC0E-4249-079F-54B7826583EA}"/>
                </a:ext>
              </a:extLst>
            </xdr:cNvPr>
            <xdr:cNvGraphicFramePr/>
          </xdr:nvGraphicFramePr>
          <xdr:xfrm>
            <a:off x="0" y="0"/>
            <a:ext cx="0" cy="0"/>
          </xdr:xfrm>
          <a:graphic>
            <a:graphicData uri="http://schemas.microsoft.com/office/drawing/2010/slicer">
              <sle:slicer xmlns:sle="http://schemas.microsoft.com/office/drawing/2010/slicer" name="Ville"/>
            </a:graphicData>
          </a:graphic>
        </xdr:graphicFrame>
      </mc:Choice>
      <mc:Fallback xmlns="">
        <xdr:sp macro="" textlink="">
          <xdr:nvSpPr>
            <xdr:cNvPr id="0" name=""/>
            <xdr:cNvSpPr>
              <a:spLocks noTextEdit="1"/>
            </xdr:cNvSpPr>
          </xdr:nvSpPr>
          <xdr:spPr>
            <a:xfrm>
              <a:off x="122919" y="2093490"/>
              <a:ext cx="1446071" cy="2440805"/>
            </a:xfrm>
            <a:prstGeom prst="rect">
              <a:avLst/>
            </a:prstGeom>
            <a:solidFill>
              <a:prstClr val="white"/>
            </a:solidFill>
            <a:ln w="1">
              <a:solidFill>
                <a:prstClr val="green"/>
              </a:solidFill>
            </a:ln>
          </xdr:spPr>
          <xdr:txBody>
            <a:bodyPr vertOverflow="clip" horzOverflow="clip"/>
            <a:lstStyle/>
            <a:p>
              <a:r>
                <a:rPr lang="fr-M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122919</xdr:colOff>
      <xdr:row>24</xdr:row>
      <xdr:rowOff>120650</xdr:rowOff>
    </xdr:from>
    <xdr:to>
      <xdr:col>2</xdr:col>
      <xdr:colOff>368012</xdr:colOff>
      <xdr:row>31</xdr:row>
      <xdr:rowOff>124733</xdr:rowOff>
    </xdr:to>
    <mc:AlternateContent xmlns:mc="http://schemas.openxmlformats.org/markup-compatibility/2006" xmlns:a14="http://schemas.microsoft.com/office/drawing/2010/main">
      <mc:Choice Requires="a14">
        <xdr:graphicFrame macro="">
          <xdr:nvGraphicFramePr>
            <xdr:cNvPr id="9" name="Catégorie">
              <a:extLst>
                <a:ext uri="{FF2B5EF4-FFF2-40B4-BE49-F238E27FC236}">
                  <a16:creationId xmlns:a16="http://schemas.microsoft.com/office/drawing/2014/main" id="{E93AC3C4-454C-FC7F-DAF6-F66EFCD019ED}"/>
                </a:ext>
              </a:extLst>
            </xdr:cNvPr>
            <xdr:cNvGraphicFramePr/>
          </xdr:nvGraphicFramePr>
          <xdr:xfrm>
            <a:off x="0" y="0"/>
            <a:ext cx="0" cy="0"/>
          </xdr:xfrm>
          <a:graphic>
            <a:graphicData uri="http://schemas.microsoft.com/office/drawing/2010/slicer">
              <sle:slicer xmlns:sle="http://schemas.microsoft.com/office/drawing/2010/slicer" name="Catégorie"/>
            </a:graphicData>
          </a:graphic>
        </xdr:graphicFrame>
      </mc:Choice>
      <mc:Fallback xmlns="">
        <xdr:sp macro="" textlink="">
          <xdr:nvSpPr>
            <xdr:cNvPr id="0" name=""/>
            <xdr:cNvSpPr>
              <a:spLocks noTextEdit="1"/>
            </xdr:cNvSpPr>
          </xdr:nvSpPr>
          <xdr:spPr>
            <a:xfrm>
              <a:off x="122919" y="4593259"/>
              <a:ext cx="1446071" cy="1308594"/>
            </a:xfrm>
            <a:prstGeom prst="rect">
              <a:avLst/>
            </a:prstGeom>
            <a:solidFill>
              <a:prstClr val="white"/>
            </a:solidFill>
            <a:ln w="1">
              <a:solidFill>
                <a:prstClr val="green"/>
              </a:solidFill>
            </a:ln>
          </xdr:spPr>
          <xdr:txBody>
            <a:bodyPr vertOverflow="clip" horzOverflow="clip"/>
            <a:lstStyle/>
            <a:p>
              <a:r>
                <a:rPr lang="fr-M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134259</xdr:colOff>
      <xdr:row>32</xdr:row>
      <xdr:rowOff>11794</xdr:rowOff>
    </xdr:from>
    <xdr:to>
      <xdr:col>2</xdr:col>
      <xdr:colOff>393424</xdr:colOff>
      <xdr:row>39</xdr:row>
      <xdr:rowOff>124733</xdr:rowOff>
    </xdr:to>
    <mc:AlternateContent xmlns:mc="http://schemas.openxmlformats.org/markup-compatibility/2006" xmlns:a14="http://schemas.microsoft.com/office/drawing/2010/main">
      <mc:Choice Requires="a14">
        <xdr:graphicFrame macro="">
          <xdr:nvGraphicFramePr>
            <xdr:cNvPr id="11" name="Paiement">
              <a:extLst>
                <a:ext uri="{FF2B5EF4-FFF2-40B4-BE49-F238E27FC236}">
                  <a16:creationId xmlns:a16="http://schemas.microsoft.com/office/drawing/2014/main" id="{05157138-501A-666F-FCC9-B33F868AE26D}"/>
                </a:ext>
              </a:extLst>
            </xdr:cNvPr>
            <xdr:cNvGraphicFramePr/>
          </xdr:nvGraphicFramePr>
          <xdr:xfrm>
            <a:off x="0" y="0"/>
            <a:ext cx="0" cy="0"/>
          </xdr:xfrm>
          <a:graphic>
            <a:graphicData uri="http://schemas.microsoft.com/office/drawing/2010/slicer">
              <sle:slicer xmlns:sle="http://schemas.microsoft.com/office/drawing/2010/slicer" name="Paiement"/>
            </a:graphicData>
          </a:graphic>
        </xdr:graphicFrame>
      </mc:Choice>
      <mc:Fallback xmlns="">
        <xdr:sp macro="" textlink="">
          <xdr:nvSpPr>
            <xdr:cNvPr id="0" name=""/>
            <xdr:cNvSpPr>
              <a:spLocks noTextEdit="1"/>
            </xdr:cNvSpPr>
          </xdr:nvSpPr>
          <xdr:spPr>
            <a:xfrm>
              <a:off x="134259" y="5975272"/>
              <a:ext cx="1460143" cy="1417450"/>
            </a:xfrm>
            <a:prstGeom prst="rect">
              <a:avLst/>
            </a:prstGeom>
            <a:solidFill>
              <a:prstClr val="white"/>
            </a:solidFill>
            <a:ln w="1">
              <a:solidFill>
                <a:prstClr val="green"/>
              </a:solidFill>
            </a:ln>
          </xdr:spPr>
          <xdr:txBody>
            <a:bodyPr vertOverflow="clip" horzOverflow="clip"/>
            <a:lstStyle/>
            <a:p>
              <a:r>
                <a:rPr lang="fr-M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2.058917476854" createdVersion="8" refreshedVersion="8" minRefreshableVersion="3" recordCount="100" xr:uid="{E34FD18F-E0FA-4C63-9A2E-B1D2763D399F}">
  <cacheSource type="worksheet">
    <worksheetSource name="ventes_ecommerce"/>
  </cacheSource>
  <cacheFields count="13">
    <cacheField name="Order_ID" numFmtId="0">
      <sharedItems containsSemiMixedTypes="0" containsString="0" containsNumber="1" containsInteger="1" minValue="1000" maxValue="1099"/>
    </cacheField>
    <cacheField name="Annee_Mois" numFmtId="0">
      <sharedItems count="7">
        <s v="2025-06"/>
        <s v="2025-04"/>
        <s v="2025-03"/>
        <s v="2025-01"/>
        <s v="2025-05"/>
        <s v="2025-02"/>
        <s v="2024-12"/>
      </sharedItems>
    </cacheField>
    <cacheField name="Mois" numFmtId="0">
      <sharedItems count="7">
        <s v="juin"/>
        <s v="avr"/>
        <s v="mars"/>
        <s v="janv"/>
        <s v="mai"/>
        <s v="févr"/>
        <s v="déc"/>
      </sharedItems>
    </cacheField>
    <cacheField name="Date_Commande" numFmtId="14">
      <sharedItems containsSemiMixedTypes="0" containsNonDate="0" containsDate="1" containsString="0" minDate="2024-12-31T00:00:00" maxDate="2025-06-30T00:00:00"/>
    </cacheField>
    <cacheField name="Client" numFmtId="0">
      <sharedItems count="78">
        <s v="Sébastien"/>
        <s v="Olivier"/>
        <s v="Michel"/>
        <s v="Antoinette"/>
        <s v="Jacqueline"/>
        <s v="Jacques"/>
        <s v="Augustin"/>
        <s v="Gilles"/>
        <s v="Diane"/>
        <s v="Virginie"/>
        <s v="Suzanne"/>
        <s v="Michelle"/>
        <s v="Caroline"/>
        <s v="Pierre"/>
        <s v="Maryse"/>
        <s v="Juliette"/>
        <s v="Véronique"/>
        <s v="Zoé"/>
        <s v="Renée"/>
        <s v="Émile"/>
        <s v="Marcel"/>
        <s v="Corinne"/>
        <s v="David"/>
        <s v="Victoire"/>
        <s v="Emmanuel"/>
        <s v="Bertrand"/>
        <s v="Gérard"/>
        <s v="Gabriel"/>
        <s v="Claude"/>
        <s v="Timothée"/>
        <s v="Frédéric"/>
        <s v="Valentine"/>
        <s v="Alice"/>
        <s v="Maggie"/>
        <s v="Sylvie"/>
        <s v="Françoise"/>
        <s v="Laurent"/>
        <s v="Jeannine"/>
        <s v="Colette"/>
        <s v="Nath"/>
        <s v="Michèle"/>
        <s v="Sophie"/>
        <s v="Claire"/>
        <s v="Charlotte"/>
        <s v="Nathalie"/>
        <s v="Lorraine"/>
        <s v="Arthur"/>
        <s v="Auguste"/>
        <s v="Yves"/>
        <s v="Christiane"/>
        <s v="Hélène"/>
        <s v="Marc"/>
        <s v="Roger"/>
        <s v="Astrid"/>
        <s v="Bernadette"/>
        <s v="Henri"/>
        <s v="Jean"/>
        <s v="Gabrielle"/>
        <s v="Alix"/>
        <s v="Sabine"/>
        <s v="Robert"/>
        <s v="Marcelle"/>
        <s v="Thibaut"/>
        <s v="Marthe"/>
        <s v="Patricia"/>
        <s v="Charles"/>
        <s v="Alphonse"/>
        <s v="Stéphanie"/>
        <s v="Aurélie"/>
        <s v="Arnaude"/>
        <s v="Raymond"/>
        <s v="Marie"/>
        <s v="Margaux"/>
        <s v="Maurice"/>
        <s v="Manon"/>
        <s v="Capucine"/>
        <s v="Laurence"/>
        <s v="Grégoire"/>
      </sharedItems>
    </cacheField>
    <cacheField name="Produit" numFmtId="0">
      <sharedItems count="10">
        <s v="Chaise Bois"/>
        <s v="Lampe LED"/>
        <s v="Bureau Compact"/>
        <s v="Ordinateur HP"/>
        <s v="Livre Aventure"/>
        <s v="Samsung Galaxy"/>
        <s v="Table Ronde"/>
        <s v="PC ASUS"/>
        <s v="Tapis Marocain"/>
        <s v="Clavier Logitech"/>
      </sharedItems>
    </cacheField>
    <cacheField name="Catégorie" numFmtId="0">
      <sharedItems count="3">
        <s v="Maison"/>
        <s v="Électronique"/>
        <s v="Livres"/>
      </sharedItems>
    </cacheField>
    <cacheField name="Prix_Unitaire" numFmtId="1">
      <sharedItems containsSemiMixedTypes="0" containsString="0" containsNumber="1" containsInteger="1" minValue="120" maxValue="5200"/>
    </cacheField>
    <cacheField name="Quantité" numFmtId="1">
      <sharedItems containsSemiMixedTypes="0" containsString="0" containsNumber="1" containsInteger="1" minValue="1" maxValue="5"/>
    </cacheField>
    <cacheField name="Ville" numFmtId="0">
      <sharedItems count="7">
        <s v="Casablanca"/>
        <s v="Marrakech"/>
        <s v="Tanger"/>
        <s v="Oujda"/>
        <s v="Fès"/>
        <s v="Agadir"/>
        <s v="Rabat"/>
      </sharedItems>
    </cacheField>
    <cacheField name="Pays" numFmtId="0">
      <sharedItems/>
    </cacheField>
    <cacheField name="Paiement" numFmtId="0">
      <sharedItems count="4">
        <s v="Espèces"/>
        <s v="Carte Bancaire"/>
        <s v="Virement"/>
        <s v="PayPal"/>
      </sharedItems>
    </cacheField>
    <cacheField name="CA" numFmtId="0">
      <sharedItems containsSemiMixedTypes="0" containsString="0" containsNumber="1" containsInteger="1" minValue="120" maxValue="26000"/>
    </cacheField>
  </cacheFields>
  <extLst>
    <ext xmlns:x14="http://schemas.microsoft.com/office/spreadsheetml/2009/9/main" uri="{725AE2AE-9491-48be-B2B4-4EB974FC3084}">
      <x14:pivotCacheDefinition pivotCacheId="10524817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000"/>
    <x v="0"/>
    <x v="0"/>
    <d v="2025-06-27T00:00:00"/>
    <x v="0"/>
    <x v="0"/>
    <x v="0"/>
    <n v="350"/>
    <n v="3"/>
    <x v="0"/>
    <s v="Maroc"/>
    <x v="0"/>
    <n v="1050"/>
  </r>
  <r>
    <n v="1001"/>
    <x v="0"/>
    <x v="0"/>
    <d v="2025-06-26T00:00:00"/>
    <x v="1"/>
    <x v="1"/>
    <x v="0"/>
    <n v="220"/>
    <n v="5"/>
    <x v="1"/>
    <s v="Maroc"/>
    <x v="1"/>
    <n v="1100"/>
  </r>
  <r>
    <n v="1002"/>
    <x v="0"/>
    <x v="0"/>
    <d v="2025-06-12T00:00:00"/>
    <x v="2"/>
    <x v="2"/>
    <x v="0"/>
    <n v="1100"/>
    <n v="3"/>
    <x v="2"/>
    <s v="Maroc"/>
    <x v="0"/>
    <n v="3300"/>
  </r>
  <r>
    <n v="1003"/>
    <x v="1"/>
    <x v="1"/>
    <d v="2025-04-28T00:00:00"/>
    <x v="3"/>
    <x v="3"/>
    <x v="1"/>
    <n v="5200"/>
    <n v="4"/>
    <x v="2"/>
    <s v="Maroc"/>
    <x v="0"/>
    <n v="20800"/>
  </r>
  <r>
    <n v="1004"/>
    <x v="2"/>
    <x v="2"/>
    <d v="2025-03-20T00:00:00"/>
    <x v="4"/>
    <x v="4"/>
    <x v="2"/>
    <n v="120"/>
    <n v="3"/>
    <x v="3"/>
    <s v="Maroc"/>
    <x v="2"/>
    <n v="360"/>
  </r>
  <r>
    <n v="1005"/>
    <x v="1"/>
    <x v="1"/>
    <d v="2025-04-11T00:00:00"/>
    <x v="5"/>
    <x v="5"/>
    <x v="1"/>
    <n v="3200"/>
    <n v="1"/>
    <x v="4"/>
    <s v="Maroc"/>
    <x v="3"/>
    <n v="3200"/>
  </r>
  <r>
    <n v="1006"/>
    <x v="0"/>
    <x v="0"/>
    <d v="2025-06-22T00:00:00"/>
    <x v="6"/>
    <x v="6"/>
    <x v="0"/>
    <n v="800"/>
    <n v="1"/>
    <x v="3"/>
    <s v="Maroc"/>
    <x v="2"/>
    <n v="800"/>
  </r>
  <r>
    <n v="1007"/>
    <x v="3"/>
    <x v="3"/>
    <d v="2025-01-06T00:00:00"/>
    <x v="7"/>
    <x v="4"/>
    <x v="2"/>
    <n v="120"/>
    <n v="4"/>
    <x v="2"/>
    <s v="Maroc"/>
    <x v="3"/>
    <n v="480"/>
  </r>
  <r>
    <n v="1008"/>
    <x v="0"/>
    <x v="0"/>
    <d v="2025-06-02T00:00:00"/>
    <x v="8"/>
    <x v="3"/>
    <x v="1"/>
    <n v="5200"/>
    <n v="3"/>
    <x v="2"/>
    <s v="Maroc"/>
    <x v="2"/>
    <n v="15600"/>
  </r>
  <r>
    <n v="1009"/>
    <x v="3"/>
    <x v="3"/>
    <d v="2025-01-06T00:00:00"/>
    <x v="9"/>
    <x v="7"/>
    <x v="1"/>
    <n v="4500"/>
    <n v="4"/>
    <x v="3"/>
    <s v="Maroc"/>
    <x v="0"/>
    <n v="18000"/>
  </r>
  <r>
    <n v="1010"/>
    <x v="1"/>
    <x v="1"/>
    <d v="2025-04-27T00:00:00"/>
    <x v="10"/>
    <x v="3"/>
    <x v="1"/>
    <n v="5200"/>
    <n v="2"/>
    <x v="0"/>
    <s v="Maroc"/>
    <x v="0"/>
    <n v="10400"/>
  </r>
  <r>
    <n v="1011"/>
    <x v="3"/>
    <x v="3"/>
    <d v="2025-01-20T00:00:00"/>
    <x v="11"/>
    <x v="3"/>
    <x v="1"/>
    <n v="5200"/>
    <n v="2"/>
    <x v="5"/>
    <s v="Maroc"/>
    <x v="1"/>
    <n v="10400"/>
  </r>
  <r>
    <n v="1012"/>
    <x v="4"/>
    <x v="4"/>
    <d v="2025-05-06T00:00:00"/>
    <x v="12"/>
    <x v="1"/>
    <x v="0"/>
    <n v="220"/>
    <n v="5"/>
    <x v="6"/>
    <s v="Maroc"/>
    <x v="0"/>
    <n v="1100"/>
  </r>
  <r>
    <n v="1013"/>
    <x v="0"/>
    <x v="0"/>
    <d v="2025-06-15T00:00:00"/>
    <x v="13"/>
    <x v="7"/>
    <x v="1"/>
    <n v="4500"/>
    <n v="5"/>
    <x v="1"/>
    <s v="Maroc"/>
    <x v="1"/>
    <n v="22500"/>
  </r>
  <r>
    <n v="1014"/>
    <x v="2"/>
    <x v="2"/>
    <d v="2025-03-24T00:00:00"/>
    <x v="14"/>
    <x v="1"/>
    <x v="0"/>
    <n v="220"/>
    <n v="4"/>
    <x v="4"/>
    <s v="Maroc"/>
    <x v="1"/>
    <n v="880"/>
  </r>
  <r>
    <n v="1015"/>
    <x v="2"/>
    <x v="2"/>
    <d v="2025-03-04T00:00:00"/>
    <x v="15"/>
    <x v="5"/>
    <x v="1"/>
    <n v="3200"/>
    <n v="5"/>
    <x v="4"/>
    <s v="Maroc"/>
    <x v="1"/>
    <n v="16000"/>
  </r>
  <r>
    <n v="1016"/>
    <x v="4"/>
    <x v="4"/>
    <d v="2025-05-01T00:00:00"/>
    <x v="16"/>
    <x v="5"/>
    <x v="1"/>
    <n v="3200"/>
    <n v="2"/>
    <x v="4"/>
    <s v="Maroc"/>
    <x v="1"/>
    <n v="6400"/>
  </r>
  <r>
    <n v="1017"/>
    <x v="1"/>
    <x v="1"/>
    <d v="2025-04-25T00:00:00"/>
    <x v="17"/>
    <x v="3"/>
    <x v="1"/>
    <n v="5200"/>
    <n v="5"/>
    <x v="4"/>
    <s v="Maroc"/>
    <x v="2"/>
    <n v="26000"/>
  </r>
  <r>
    <n v="1018"/>
    <x v="3"/>
    <x v="3"/>
    <d v="2025-01-10T00:00:00"/>
    <x v="5"/>
    <x v="6"/>
    <x v="0"/>
    <n v="800"/>
    <n v="5"/>
    <x v="4"/>
    <s v="Maroc"/>
    <x v="0"/>
    <n v="4000"/>
  </r>
  <r>
    <n v="1019"/>
    <x v="2"/>
    <x v="2"/>
    <d v="2025-03-14T00:00:00"/>
    <x v="18"/>
    <x v="4"/>
    <x v="2"/>
    <n v="120"/>
    <n v="5"/>
    <x v="5"/>
    <s v="Maroc"/>
    <x v="3"/>
    <n v="600"/>
  </r>
  <r>
    <n v="1020"/>
    <x v="1"/>
    <x v="1"/>
    <d v="2025-04-13T00:00:00"/>
    <x v="19"/>
    <x v="7"/>
    <x v="1"/>
    <n v="4500"/>
    <n v="1"/>
    <x v="6"/>
    <s v="Maroc"/>
    <x v="2"/>
    <n v="4500"/>
  </r>
  <r>
    <n v="1021"/>
    <x v="1"/>
    <x v="1"/>
    <d v="2025-04-15T00:00:00"/>
    <x v="20"/>
    <x v="1"/>
    <x v="0"/>
    <n v="220"/>
    <n v="5"/>
    <x v="0"/>
    <s v="Maroc"/>
    <x v="2"/>
    <n v="1100"/>
  </r>
  <r>
    <n v="1022"/>
    <x v="0"/>
    <x v="0"/>
    <d v="2025-06-01T00:00:00"/>
    <x v="21"/>
    <x v="5"/>
    <x v="1"/>
    <n v="3200"/>
    <n v="5"/>
    <x v="5"/>
    <s v="Maroc"/>
    <x v="3"/>
    <n v="16000"/>
  </r>
  <r>
    <n v="1023"/>
    <x v="4"/>
    <x v="4"/>
    <d v="2025-05-23T00:00:00"/>
    <x v="22"/>
    <x v="4"/>
    <x v="2"/>
    <n v="120"/>
    <n v="2"/>
    <x v="6"/>
    <s v="Maroc"/>
    <x v="2"/>
    <n v="240"/>
  </r>
  <r>
    <n v="1024"/>
    <x v="3"/>
    <x v="3"/>
    <d v="2025-01-20T00:00:00"/>
    <x v="23"/>
    <x v="2"/>
    <x v="0"/>
    <n v="1100"/>
    <n v="4"/>
    <x v="4"/>
    <s v="Maroc"/>
    <x v="3"/>
    <n v="4400"/>
  </r>
  <r>
    <n v="1025"/>
    <x v="0"/>
    <x v="0"/>
    <d v="2025-06-01T00:00:00"/>
    <x v="24"/>
    <x v="2"/>
    <x v="0"/>
    <n v="1100"/>
    <n v="2"/>
    <x v="3"/>
    <s v="Maroc"/>
    <x v="0"/>
    <n v="2200"/>
  </r>
  <r>
    <n v="1026"/>
    <x v="0"/>
    <x v="0"/>
    <d v="2025-06-14T00:00:00"/>
    <x v="25"/>
    <x v="1"/>
    <x v="0"/>
    <n v="220"/>
    <n v="4"/>
    <x v="5"/>
    <s v="Maroc"/>
    <x v="0"/>
    <n v="880"/>
  </r>
  <r>
    <n v="1027"/>
    <x v="0"/>
    <x v="0"/>
    <d v="2025-06-26T00:00:00"/>
    <x v="26"/>
    <x v="5"/>
    <x v="1"/>
    <n v="3200"/>
    <n v="3"/>
    <x v="2"/>
    <s v="Maroc"/>
    <x v="0"/>
    <n v="9600"/>
  </r>
  <r>
    <n v="1028"/>
    <x v="3"/>
    <x v="3"/>
    <d v="2025-01-26T00:00:00"/>
    <x v="27"/>
    <x v="5"/>
    <x v="1"/>
    <n v="3200"/>
    <n v="5"/>
    <x v="4"/>
    <s v="Maroc"/>
    <x v="0"/>
    <n v="16000"/>
  </r>
  <r>
    <n v="1029"/>
    <x v="3"/>
    <x v="3"/>
    <d v="2025-01-31T00:00:00"/>
    <x v="13"/>
    <x v="3"/>
    <x v="1"/>
    <n v="5200"/>
    <n v="4"/>
    <x v="1"/>
    <s v="Maroc"/>
    <x v="1"/>
    <n v="20800"/>
  </r>
  <r>
    <n v="1030"/>
    <x v="1"/>
    <x v="1"/>
    <d v="2025-04-09T00:00:00"/>
    <x v="28"/>
    <x v="2"/>
    <x v="0"/>
    <n v="1100"/>
    <n v="1"/>
    <x v="3"/>
    <s v="Maroc"/>
    <x v="1"/>
    <n v="1100"/>
  </r>
  <r>
    <n v="1031"/>
    <x v="3"/>
    <x v="3"/>
    <d v="2025-01-05T00:00:00"/>
    <x v="29"/>
    <x v="5"/>
    <x v="1"/>
    <n v="3200"/>
    <n v="2"/>
    <x v="0"/>
    <s v="Maroc"/>
    <x v="1"/>
    <n v="6400"/>
  </r>
  <r>
    <n v="1032"/>
    <x v="2"/>
    <x v="2"/>
    <d v="2025-03-03T00:00:00"/>
    <x v="24"/>
    <x v="7"/>
    <x v="1"/>
    <n v="4500"/>
    <n v="2"/>
    <x v="5"/>
    <s v="Maroc"/>
    <x v="3"/>
    <n v="9000"/>
  </r>
  <r>
    <n v="1033"/>
    <x v="3"/>
    <x v="3"/>
    <d v="2025-01-06T00:00:00"/>
    <x v="9"/>
    <x v="0"/>
    <x v="0"/>
    <n v="350"/>
    <n v="3"/>
    <x v="2"/>
    <s v="Maroc"/>
    <x v="3"/>
    <n v="1050"/>
  </r>
  <r>
    <n v="1034"/>
    <x v="4"/>
    <x v="4"/>
    <d v="2025-05-02T00:00:00"/>
    <x v="30"/>
    <x v="8"/>
    <x v="0"/>
    <n v="900"/>
    <n v="4"/>
    <x v="2"/>
    <s v="Maroc"/>
    <x v="2"/>
    <n v="3600"/>
  </r>
  <r>
    <n v="1035"/>
    <x v="2"/>
    <x v="2"/>
    <d v="2025-03-28T00:00:00"/>
    <x v="31"/>
    <x v="5"/>
    <x v="1"/>
    <n v="3200"/>
    <n v="2"/>
    <x v="0"/>
    <s v="Maroc"/>
    <x v="3"/>
    <n v="6400"/>
  </r>
  <r>
    <n v="1036"/>
    <x v="3"/>
    <x v="3"/>
    <d v="2025-01-08T00:00:00"/>
    <x v="32"/>
    <x v="7"/>
    <x v="1"/>
    <n v="4500"/>
    <n v="4"/>
    <x v="1"/>
    <s v="Maroc"/>
    <x v="0"/>
    <n v="18000"/>
  </r>
  <r>
    <n v="1037"/>
    <x v="3"/>
    <x v="3"/>
    <d v="2025-01-21T00:00:00"/>
    <x v="33"/>
    <x v="3"/>
    <x v="1"/>
    <n v="5200"/>
    <n v="2"/>
    <x v="0"/>
    <s v="Maroc"/>
    <x v="2"/>
    <n v="10400"/>
  </r>
  <r>
    <n v="1038"/>
    <x v="0"/>
    <x v="0"/>
    <d v="2025-06-21T00:00:00"/>
    <x v="34"/>
    <x v="7"/>
    <x v="1"/>
    <n v="4500"/>
    <n v="1"/>
    <x v="1"/>
    <s v="Maroc"/>
    <x v="1"/>
    <n v="4500"/>
  </r>
  <r>
    <n v="1039"/>
    <x v="3"/>
    <x v="3"/>
    <d v="2025-01-10T00:00:00"/>
    <x v="35"/>
    <x v="9"/>
    <x v="1"/>
    <n v="450"/>
    <n v="4"/>
    <x v="4"/>
    <s v="Maroc"/>
    <x v="1"/>
    <n v="1800"/>
  </r>
  <r>
    <n v="1040"/>
    <x v="1"/>
    <x v="1"/>
    <d v="2025-04-20T00:00:00"/>
    <x v="36"/>
    <x v="7"/>
    <x v="1"/>
    <n v="4500"/>
    <n v="2"/>
    <x v="1"/>
    <s v="Maroc"/>
    <x v="3"/>
    <n v="9000"/>
  </r>
  <r>
    <n v="1041"/>
    <x v="1"/>
    <x v="1"/>
    <d v="2025-04-20T00:00:00"/>
    <x v="37"/>
    <x v="1"/>
    <x v="0"/>
    <n v="220"/>
    <n v="2"/>
    <x v="4"/>
    <s v="Maroc"/>
    <x v="0"/>
    <n v="440"/>
  </r>
  <r>
    <n v="1042"/>
    <x v="5"/>
    <x v="5"/>
    <d v="2025-02-14T00:00:00"/>
    <x v="38"/>
    <x v="9"/>
    <x v="1"/>
    <n v="450"/>
    <n v="4"/>
    <x v="2"/>
    <s v="Maroc"/>
    <x v="0"/>
    <n v="1800"/>
  </r>
  <r>
    <n v="1043"/>
    <x v="1"/>
    <x v="1"/>
    <d v="2025-04-17T00:00:00"/>
    <x v="39"/>
    <x v="2"/>
    <x v="0"/>
    <n v="1100"/>
    <n v="3"/>
    <x v="1"/>
    <s v="Maroc"/>
    <x v="3"/>
    <n v="3300"/>
  </r>
  <r>
    <n v="1044"/>
    <x v="4"/>
    <x v="4"/>
    <d v="2025-05-20T00:00:00"/>
    <x v="40"/>
    <x v="7"/>
    <x v="1"/>
    <n v="4500"/>
    <n v="2"/>
    <x v="5"/>
    <s v="Maroc"/>
    <x v="1"/>
    <n v="9000"/>
  </r>
  <r>
    <n v="1045"/>
    <x v="1"/>
    <x v="1"/>
    <d v="2025-04-10T00:00:00"/>
    <x v="39"/>
    <x v="8"/>
    <x v="0"/>
    <n v="900"/>
    <n v="4"/>
    <x v="6"/>
    <s v="Maroc"/>
    <x v="0"/>
    <n v="3600"/>
  </r>
  <r>
    <n v="1046"/>
    <x v="2"/>
    <x v="2"/>
    <d v="2025-03-02T00:00:00"/>
    <x v="41"/>
    <x v="8"/>
    <x v="0"/>
    <n v="900"/>
    <n v="4"/>
    <x v="6"/>
    <s v="Maroc"/>
    <x v="0"/>
    <n v="3600"/>
  </r>
  <r>
    <n v="1047"/>
    <x v="3"/>
    <x v="3"/>
    <d v="2025-01-05T00:00:00"/>
    <x v="42"/>
    <x v="3"/>
    <x v="1"/>
    <n v="5200"/>
    <n v="2"/>
    <x v="4"/>
    <s v="Maroc"/>
    <x v="0"/>
    <n v="10400"/>
  </r>
  <r>
    <n v="1048"/>
    <x v="0"/>
    <x v="0"/>
    <d v="2025-06-14T00:00:00"/>
    <x v="43"/>
    <x v="6"/>
    <x v="0"/>
    <n v="800"/>
    <n v="3"/>
    <x v="5"/>
    <s v="Maroc"/>
    <x v="2"/>
    <n v="2400"/>
  </r>
  <r>
    <n v="1049"/>
    <x v="1"/>
    <x v="1"/>
    <d v="2025-04-18T00:00:00"/>
    <x v="44"/>
    <x v="6"/>
    <x v="0"/>
    <n v="800"/>
    <n v="4"/>
    <x v="4"/>
    <s v="Maroc"/>
    <x v="3"/>
    <n v="3200"/>
  </r>
  <r>
    <n v="1050"/>
    <x v="0"/>
    <x v="0"/>
    <d v="2025-06-15T00:00:00"/>
    <x v="45"/>
    <x v="9"/>
    <x v="1"/>
    <n v="450"/>
    <n v="2"/>
    <x v="1"/>
    <s v="Maroc"/>
    <x v="2"/>
    <n v="900"/>
  </r>
  <r>
    <n v="1051"/>
    <x v="5"/>
    <x v="5"/>
    <d v="2025-02-09T00:00:00"/>
    <x v="46"/>
    <x v="7"/>
    <x v="1"/>
    <n v="4500"/>
    <n v="2"/>
    <x v="1"/>
    <s v="Maroc"/>
    <x v="2"/>
    <n v="9000"/>
  </r>
  <r>
    <n v="1052"/>
    <x v="4"/>
    <x v="4"/>
    <d v="2025-05-13T00:00:00"/>
    <x v="47"/>
    <x v="2"/>
    <x v="0"/>
    <n v="1100"/>
    <n v="3"/>
    <x v="2"/>
    <s v="Maroc"/>
    <x v="0"/>
    <n v="3300"/>
  </r>
  <r>
    <n v="1053"/>
    <x v="1"/>
    <x v="1"/>
    <d v="2025-04-12T00:00:00"/>
    <x v="48"/>
    <x v="6"/>
    <x v="0"/>
    <n v="800"/>
    <n v="2"/>
    <x v="6"/>
    <s v="Maroc"/>
    <x v="0"/>
    <n v="1600"/>
  </r>
  <r>
    <n v="1054"/>
    <x v="0"/>
    <x v="0"/>
    <d v="2025-06-20T00:00:00"/>
    <x v="49"/>
    <x v="3"/>
    <x v="1"/>
    <n v="5200"/>
    <n v="4"/>
    <x v="1"/>
    <s v="Maroc"/>
    <x v="1"/>
    <n v="20800"/>
  </r>
  <r>
    <n v="1055"/>
    <x v="3"/>
    <x v="3"/>
    <d v="2025-01-26T00:00:00"/>
    <x v="50"/>
    <x v="0"/>
    <x v="0"/>
    <n v="350"/>
    <n v="4"/>
    <x v="4"/>
    <s v="Maroc"/>
    <x v="2"/>
    <n v="1400"/>
  </r>
  <r>
    <n v="1056"/>
    <x v="1"/>
    <x v="1"/>
    <d v="2025-04-11T00:00:00"/>
    <x v="51"/>
    <x v="6"/>
    <x v="0"/>
    <n v="800"/>
    <n v="1"/>
    <x v="0"/>
    <s v="Maroc"/>
    <x v="1"/>
    <n v="800"/>
  </r>
  <r>
    <n v="1057"/>
    <x v="5"/>
    <x v="5"/>
    <d v="2025-02-17T00:00:00"/>
    <x v="52"/>
    <x v="0"/>
    <x v="0"/>
    <n v="350"/>
    <n v="5"/>
    <x v="1"/>
    <s v="Maroc"/>
    <x v="2"/>
    <n v="1750"/>
  </r>
  <r>
    <n v="1058"/>
    <x v="1"/>
    <x v="1"/>
    <d v="2025-04-22T00:00:00"/>
    <x v="53"/>
    <x v="2"/>
    <x v="0"/>
    <n v="1100"/>
    <n v="2"/>
    <x v="6"/>
    <s v="Maroc"/>
    <x v="1"/>
    <n v="2200"/>
  </r>
  <r>
    <n v="1059"/>
    <x v="5"/>
    <x v="5"/>
    <d v="2025-02-09T00:00:00"/>
    <x v="54"/>
    <x v="9"/>
    <x v="1"/>
    <n v="450"/>
    <n v="4"/>
    <x v="5"/>
    <s v="Maroc"/>
    <x v="0"/>
    <n v="1800"/>
  </r>
  <r>
    <n v="1060"/>
    <x v="3"/>
    <x v="3"/>
    <d v="2025-01-10T00:00:00"/>
    <x v="3"/>
    <x v="3"/>
    <x v="1"/>
    <n v="5200"/>
    <n v="5"/>
    <x v="0"/>
    <s v="Maroc"/>
    <x v="0"/>
    <n v="26000"/>
  </r>
  <r>
    <n v="1061"/>
    <x v="4"/>
    <x v="4"/>
    <d v="2025-05-09T00:00:00"/>
    <x v="55"/>
    <x v="1"/>
    <x v="0"/>
    <n v="220"/>
    <n v="4"/>
    <x v="4"/>
    <s v="Maroc"/>
    <x v="0"/>
    <n v="880"/>
  </r>
  <r>
    <n v="1062"/>
    <x v="2"/>
    <x v="2"/>
    <d v="2025-03-08T00:00:00"/>
    <x v="8"/>
    <x v="4"/>
    <x v="2"/>
    <n v="120"/>
    <n v="1"/>
    <x v="5"/>
    <s v="Maroc"/>
    <x v="3"/>
    <n v="120"/>
  </r>
  <r>
    <n v="1063"/>
    <x v="1"/>
    <x v="1"/>
    <d v="2025-04-05T00:00:00"/>
    <x v="42"/>
    <x v="7"/>
    <x v="1"/>
    <n v="4500"/>
    <n v="4"/>
    <x v="3"/>
    <s v="Maroc"/>
    <x v="3"/>
    <n v="18000"/>
  </r>
  <r>
    <n v="1064"/>
    <x v="0"/>
    <x v="0"/>
    <d v="2025-06-10T00:00:00"/>
    <x v="56"/>
    <x v="9"/>
    <x v="1"/>
    <n v="450"/>
    <n v="3"/>
    <x v="5"/>
    <s v="Maroc"/>
    <x v="2"/>
    <n v="1350"/>
  </r>
  <r>
    <n v="1065"/>
    <x v="5"/>
    <x v="5"/>
    <d v="2025-02-03T00:00:00"/>
    <x v="0"/>
    <x v="5"/>
    <x v="1"/>
    <n v="3200"/>
    <n v="2"/>
    <x v="1"/>
    <s v="Maroc"/>
    <x v="0"/>
    <n v="6400"/>
  </r>
  <r>
    <n v="1066"/>
    <x v="1"/>
    <x v="1"/>
    <d v="2025-04-05T00:00:00"/>
    <x v="11"/>
    <x v="3"/>
    <x v="1"/>
    <n v="5200"/>
    <n v="4"/>
    <x v="5"/>
    <s v="Maroc"/>
    <x v="2"/>
    <n v="20800"/>
  </r>
  <r>
    <n v="1067"/>
    <x v="1"/>
    <x v="1"/>
    <d v="2025-04-24T00:00:00"/>
    <x v="32"/>
    <x v="0"/>
    <x v="0"/>
    <n v="350"/>
    <n v="4"/>
    <x v="4"/>
    <s v="Maroc"/>
    <x v="0"/>
    <n v="1400"/>
  </r>
  <r>
    <n v="1068"/>
    <x v="3"/>
    <x v="3"/>
    <d v="2025-01-30T00:00:00"/>
    <x v="57"/>
    <x v="3"/>
    <x v="1"/>
    <n v="5200"/>
    <n v="1"/>
    <x v="5"/>
    <s v="Maroc"/>
    <x v="1"/>
    <n v="5200"/>
  </r>
  <r>
    <n v="1069"/>
    <x v="0"/>
    <x v="0"/>
    <d v="2025-06-28T00:00:00"/>
    <x v="6"/>
    <x v="3"/>
    <x v="1"/>
    <n v="5200"/>
    <n v="1"/>
    <x v="6"/>
    <s v="Maroc"/>
    <x v="1"/>
    <n v="5200"/>
  </r>
  <r>
    <n v="1070"/>
    <x v="2"/>
    <x v="2"/>
    <d v="2025-03-12T00:00:00"/>
    <x v="58"/>
    <x v="0"/>
    <x v="0"/>
    <n v="350"/>
    <n v="1"/>
    <x v="3"/>
    <s v="Maroc"/>
    <x v="1"/>
    <n v="350"/>
  </r>
  <r>
    <n v="1071"/>
    <x v="5"/>
    <x v="5"/>
    <d v="2025-02-14T00:00:00"/>
    <x v="31"/>
    <x v="6"/>
    <x v="0"/>
    <n v="800"/>
    <n v="4"/>
    <x v="4"/>
    <s v="Maroc"/>
    <x v="2"/>
    <n v="3200"/>
  </r>
  <r>
    <n v="1072"/>
    <x v="1"/>
    <x v="1"/>
    <d v="2025-04-11T00:00:00"/>
    <x v="59"/>
    <x v="2"/>
    <x v="0"/>
    <n v="1100"/>
    <n v="3"/>
    <x v="6"/>
    <s v="Maroc"/>
    <x v="1"/>
    <n v="3300"/>
  </r>
  <r>
    <n v="1073"/>
    <x v="6"/>
    <x v="6"/>
    <d v="2024-12-31T00:00:00"/>
    <x v="11"/>
    <x v="5"/>
    <x v="1"/>
    <n v="3200"/>
    <n v="3"/>
    <x v="2"/>
    <s v="Maroc"/>
    <x v="2"/>
    <n v="9600"/>
  </r>
  <r>
    <n v="1074"/>
    <x v="3"/>
    <x v="3"/>
    <d v="2025-01-19T00:00:00"/>
    <x v="0"/>
    <x v="3"/>
    <x v="1"/>
    <n v="5200"/>
    <n v="2"/>
    <x v="0"/>
    <s v="Maroc"/>
    <x v="0"/>
    <n v="10400"/>
  </r>
  <r>
    <n v="1075"/>
    <x v="0"/>
    <x v="0"/>
    <d v="2025-06-19T00:00:00"/>
    <x v="51"/>
    <x v="0"/>
    <x v="0"/>
    <n v="350"/>
    <n v="1"/>
    <x v="5"/>
    <s v="Maroc"/>
    <x v="1"/>
    <n v="350"/>
  </r>
  <r>
    <n v="1076"/>
    <x v="0"/>
    <x v="0"/>
    <d v="2025-06-29T00:00:00"/>
    <x v="60"/>
    <x v="7"/>
    <x v="1"/>
    <n v="4500"/>
    <n v="4"/>
    <x v="5"/>
    <s v="Maroc"/>
    <x v="2"/>
    <n v="18000"/>
  </r>
  <r>
    <n v="1077"/>
    <x v="2"/>
    <x v="2"/>
    <d v="2025-03-20T00:00:00"/>
    <x v="61"/>
    <x v="5"/>
    <x v="1"/>
    <n v="3200"/>
    <n v="1"/>
    <x v="5"/>
    <s v="Maroc"/>
    <x v="1"/>
    <n v="3200"/>
  </r>
  <r>
    <n v="1078"/>
    <x v="1"/>
    <x v="1"/>
    <d v="2025-04-03T00:00:00"/>
    <x v="62"/>
    <x v="4"/>
    <x v="2"/>
    <n v="120"/>
    <n v="5"/>
    <x v="1"/>
    <s v="Maroc"/>
    <x v="2"/>
    <n v="600"/>
  </r>
  <r>
    <n v="1079"/>
    <x v="3"/>
    <x v="3"/>
    <d v="2025-01-16T00:00:00"/>
    <x v="63"/>
    <x v="3"/>
    <x v="1"/>
    <n v="5200"/>
    <n v="2"/>
    <x v="6"/>
    <s v="Maroc"/>
    <x v="2"/>
    <n v="10400"/>
  </r>
  <r>
    <n v="1080"/>
    <x v="4"/>
    <x v="4"/>
    <d v="2025-05-10T00:00:00"/>
    <x v="50"/>
    <x v="8"/>
    <x v="0"/>
    <n v="900"/>
    <n v="2"/>
    <x v="1"/>
    <s v="Maroc"/>
    <x v="0"/>
    <n v="1800"/>
  </r>
  <r>
    <n v="1081"/>
    <x v="3"/>
    <x v="3"/>
    <d v="2025-01-03T00:00:00"/>
    <x v="64"/>
    <x v="6"/>
    <x v="0"/>
    <n v="800"/>
    <n v="1"/>
    <x v="6"/>
    <s v="Maroc"/>
    <x v="3"/>
    <n v="800"/>
  </r>
  <r>
    <n v="1082"/>
    <x v="5"/>
    <x v="5"/>
    <d v="2025-02-24T00:00:00"/>
    <x v="65"/>
    <x v="5"/>
    <x v="1"/>
    <n v="3200"/>
    <n v="5"/>
    <x v="6"/>
    <s v="Maroc"/>
    <x v="1"/>
    <n v="16000"/>
  </r>
  <r>
    <n v="1083"/>
    <x v="0"/>
    <x v="0"/>
    <d v="2025-06-14T00:00:00"/>
    <x v="13"/>
    <x v="8"/>
    <x v="0"/>
    <n v="900"/>
    <n v="1"/>
    <x v="1"/>
    <s v="Maroc"/>
    <x v="0"/>
    <n v="900"/>
  </r>
  <r>
    <n v="1084"/>
    <x v="5"/>
    <x v="5"/>
    <d v="2025-02-24T00:00:00"/>
    <x v="64"/>
    <x v="9"/>
    <x v="1"/>
    <n v="450"/>
    <n v="2"/>
    <x v="4"/>
    <s v="Maroc"/>
    <x v="2"/>
    <n v="900"/>
  </r>
  <r>
    <n v="1085"/>
    <x v="1"/>
    <x v="1"/>
    <d v="2025-04-14T00:00:00"/>
    <x v="66"/>
    <x v="8"/>
    <x v="0"/>
    <n v="900"/>
    <n v="1"/>
    <x v="3"/>
    <s v="Maroc"/>
    <x v="2"/>
    <n v="900"/>
  </r>
  <r>
    <n v="1086"/>
    <x v="1"/>
    <x v="1"/>
    <d v="2025-04-25T00:00:00"/>
    <x v="39"/>
    <x v="4"/>
    <x v="2"/>
    <n v="120"/>
    <n v="5"/>
    <x v="2"/>
    <s v="Maroc"/>
    <x v="1"/>
    <n v="600"/>
  </r>
  <r>
    <n v="1087"/>
    <x v="5"/>
    <x v="5"/>
    <d v="2025-02-18T00:00:00"/>
    <x v="67"/>
    <x v="4"/>
    <x v="2"/>
    <n v="120"/>
    <n v="1"/>
    <x v="6"/>
    <s v="Maroc"/>
    <x v="2"/>
    <n v="120"/>
  </r>
  <r>
    <n v="1088"/>
    <x v="3"/>
    <x v="3"/>
    <d v="2025-01-06T00:00:00"/>
    <x v="68"/>
    <x v="4"/>
    <x v="2"/>
    <n v="120"/>
    <n v="4"/>
    <x v="0"/>
    <s v="Maroc"/>
    <x v="2"/>
    <n v="480"/>
  </r>
  <r>
    <n v="1089"/>
    <x v="4"/>
    <x v="4"/>
    <d v="2025-05-23T00:00:00"/>
    <x v="69"/>
    <x v="9"/>
    <x v="1"/>
    <n v="450"/>
    <n v="4"/>
    <x v="5"/>
    <s v="Maroc"/>
    <x v="0"/>
    <n v="1800"/>
  </r>
  <r>
    <n v="1090"/>
    <x v="4"/>
    <x v="4"/>
    <d v="2025-05-21T00:00:00"/>
    <x v="70"/>
    <x v="7"/>
    <x v="1"/>
    <n v="4500"/>
    <n v="2"/>
    <x v="2"/>
    <s v="Maroc"/>
    <x v="1"/>
    <n v="9000"/>
  </r>
  <r>
    <n v="1091"/>
    <x v="3"/>
    <x v="3"/>
    <d v="2025-01-07T00:00:00"/>
    <x v="71"/>
    <x v="6"/>
    <x v="0"/>
    <n v="800"/>
    <n v="1"/>
    <x v="1"/>
    <s v="Maroc"/>
    <x v="2"/>
    <n v="800"/>
  </r>
  <r>
    <n v="1092"/>
    <x v="0"/>
    <x v="0"/>
    <d v="2025-06-08T00:00:00"/>
    <x v="42"/>
    <x v="9"/>
    <x v="1"/>
    <n v="450"/>
    <n v="1"/>
    <x v="6"/>
    <s v="Maroc"/>
    <x v="2"/>
    <n v="450"/>
  </r>
  <r>
    <n v="1093"/>
    <x v="3"/>
    <x v="3"/>
    <d v="2025-01-09T00:00:00"/>
    <x v="72"/>
    <x v="3"/>
    <x v="1"/>
    <n v="5200"/>
    <n v="5"/>
    <x v="4"/>
    <s v="Maroc"/>
    <x v="0"/>
    <n v="26000"/>
  </r>
  <r>
    <n v="1094"/>
    <x v="2"/>
    <x v="2"/>
    <d v="2025-03-13T00:00:00"/>
    <x v="44"/>
    <x v="2"/>
    <x v="0"/>
    <n v="1100"/>
    <n v="4"/>
    <x v="6"/>
    <s v="Maroc"/>
    <x v="3"/>
    <n v="4400"/>
  </r>
  <r>
    <n v="1095"/>
    <x v="1"/>
    <x v="1"/>
    <d v="2025-04-05T00:00:00"/>
    <x v="73"/>
    <x v="3"/>
    <x v="1"/>
    <n v="5200"/>
    <n v="5"/>
    <x v="4"/>
    <s v="Maroc"/>
    <x v="2"/>
    <n v="26000"/>
  </r>
  <r>
    <n v="1096"/>
    <x v="2"/>
    <x v="2"/>
    <d v="2025-03-06T00:00:00"/>
    <x v="74"/>
    <x v="7"/>
    <x v="1"/>
    <n v="4500"/>
    <n v="4"/>
    <x v="1"/>
    <s v="Maroc"/>
    <x v="1"/>
    <n v="18000"/>
  </r>
  <r>
    <n v="1097"/>
    <x v="0"/>
    <x v="0"/>
    <d v="2025-06-11T00:00:00"/>
    <x v="75"/>
    <x v="3"/>
    <x v="1"/>
    <n v="5200"/>
    <n v="4"/>
    <x v="2"/>
    <s v="Maroc"/>
    <x v="3"/>
    <n v="20800"/>
  </r>
  <r>
    <n v="1098"/>
    <x v="0"/>
    <x v="0"/>
    <d v="2025-06-26T00:00:00"/>
    <x v="76"/>
    <x v="6"/>
    <x v="0"/>
    <n v="800"/>
    <n v="5"/>
    <x v="6"/>
    <s v="Maroc"/>
    <x v="0"/>
    <n v="4000"/>
  </r>
  <r>
    <n v="1099"/>
    <x v="1"/>
    <x v="1"/>
    <d v="2025-04-29T00:00:00"/>
    <x v="77"/>
    <x v="9"/>
    <x v="1"/>
    <n v="450"/>
    <n v="4"/>
    <x v="1"/>
    <s v="Maroc"/>
    <x v="1"/>
    <n v="18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4A98D9-DC13-47EE-842F-7C5893EB549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9:E15" firstHeaderRow="1" firstDataRow="1" firstDataCol="1"/>
  <pivotFields count="13">
    <pivotField showAll="0"/>
    <pivotField showAll="0"/>
    <pivotField showAll="0"/>
    <pivotField numFmtId="14" showAll="0"/>
    <pivotField showAll="0"/>
    <pivotField axis="axisRow" showAll="0" measureFilter="1" sortType="ascending">
      <items count="11">
        <item x="2"/>
        <item x="0"/>
        <item x="9"/>
        <item x="1"/>
        <item x="4"/>
        <item x="3"/>
        <item x="7"/>
        <item x="5"/>
        <item x="6"/>
        <item x="8"/>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numFmtId="1" showAll="0"/>
    <pivotField numFmtId="1" showAll="0"/>
    <pivotField showAll="0">
      <items count="8">
        <item x="5"/>
        <item x="0"/>
        <item x="4"/>
        <item x="1"/>
        <item x="3"/>
        <item x="6"/>
        <item x="2"/>
        <item t="default"/>
      </items>
    </pivotField>
    <pivotField showAll="0"/>
    <pivotField showAll="0">
      <items count="5">
        <item x="1"/>
        <item x="0"/>
        <item x="3"/>
        <item x="2"/>
        <item t="default"/>
      </items>
    </pivotField>
    <pivotField dataField="1" showAll="0"/>
  </pivotFields>
  <rowFields count="1">
    <field x="5"/>
  </rowFields>
  <rowItems count="6">
    <i>
      <x v="8"/>
    </i>
    <i>
      <x/>
    </i>
    <i>
      <x v="7"/>
    </i>
    <i>
      <x v="6"/>
    </i>
    <i>
      <x v="5"/>
    </i>
    <i t="grand">
      <x/>
    </i>
  </rowItems>
  <colItems count="1">
    <i/>
  </colItems>
  <dataFields count="1">
    <dataField name="Sum of CA" fld="12" baseField="0" baseItem="0" numFmtId="2"/>
  </dataFields>
  <formats count="3">
    <format dxfId="4">
      <pivotArea outline="0" fieldPosition="0">
        <references count="1">
          <reference field="4294967294" count="1">
            <x v="0"/>
          </reference>
        </references>
      </pivotArea>
    </format>
    <format dxfId="3">
      <pivotArea collapsedLevelsAreSubtotals="1" fieldPosition="0">
        <references count="1">
          <reference field="5" count="0"/>
        </references>
      </pivotArea>
    </format>
    <format dxfId="2">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2D004C-4FD4-44ED-90FF-6BFEBB1DAD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B17" firstHeaderRow="1" firstDataRow="1" firstDataCol="1"/>
  <pivotFields count="13">
    <pivotField showAll="0"/>
    <pivotField showAll="0"/>
    <pivotField showAll="0"/>
    <pivotField numFmtId="14" showAll="0"/>
    <pivotField showAll="0"/>
    <pivotField showAll="0"/>
    <pivotField axis="axisRow" showAll="0">
      <items count="4">
        <item x="1"/>
        <item x="2"/>
        <item x="0"/>
        <item t="default"/>
      </items>
    </pivotField>
    <pivotField numFmtId="1" showAll="0"/>
    <pivotField numFmtId="1" showAll="0"/>
    <pivotField axis="axisRow" showAll="0">
      <items count="8">
        <item sd="0" x="5"/>
        <item sd="0" x="0"/>
        <item sd="0" x="4"/>
        <item sd="0" x="1"/>
        <item sd="0" x="3"/>
        <item sd="0" x="6"/>
        <item sd="0" x="2"/>
        <item t="default" sd="0"/>
      </items>
    </pivotField>
    <pivotField showAll="0"/>
    <pivotField showAll="0">
      <items count="5">
        <item x="1"/>
        <item x="0"/>
        <item x="3"/>
        <item x="2"/>
        <item t="default"/>
      </items>
    </pivotField>
    <pivotField dataField="1" showAll="0"/>
  </pivotFields>
  <rowFields count="2">
    <field x="9"/>
    <field x="6"/>
  </rowFields>
  <rowItems count="8">
    <i>
      <x/>
    </i>
    <i>
      <x v="1"/>
    </i>
    <i>
      <x v="2"/>
    </i>
    <i>
      <x v="3"/>
    </i>
    <i>
      <x v="4"/>
    </i>
    <i>
      <x v="5"/>
    </i>
    <i>
      <x v="6"/>
    </i>
    <i t="grand">
      <x/>
    </i>
  </rowItems>
  <colItems count="1">
    <i/>
  </colItems>
  <dataFields count="1">
    <dataField name="Sum of CA" fld="1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5BAD11-661F-4B53-9E73-E243E0A3506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24:E32" firstHeaderRow="1" firstDataRow="1" firstDataCol="1"/>
  <pivotFields count="13">
    <pivotField showAll="0"/>
    <pivotField axis="axisRow" showAll="0">
      <items count="8">
        <item x="6"/>
        <item x="3"/>
        <item x="5"/>
        <item x="2"/>
        <item x="1"/>
        <item x="4"/>
        <item x="0"/>
        <item t="default"/>
      </items>
    </pivotField>
    <pivotField showAll="0">
      <items count="8">
        <item x="3"/>
        <item x="5"/>
        <item x="2"/>
        <item x="1"/>
        <item x="4"/>
        <item x="0"/>
        <item x="6"/>
        <item t="default"/>
      </items>
    </pivotField>
    <pivotField numFmtId="14" showAll="0"/>
    <pivotField showAll="0"/>
    <pivotField showAll="0"/>
    <pivotField showAll="0">
      <items count="4">
        <item x="1"/>
        <item x="2"/>
        <item x="0"/>
        <item t="default"/>
      </items>
    </pivotField>
    <pivotField numFmtId="1" showAll="0"/>
    <pivotField numFmtId="1" showAll="0"/>
    <pivotField showAll="0">
      <items count="8">
        <item x="5"/>
        <item x="0"/>
        <item x="4"/>
        <item x="1"/>
        <item x="3"/>
        <item x="6"/>
        <item x="2"/>
        <item t="default"/>
      </items>
    </pivotField>
    <pivotField showAll="0"/>
    <pivotField showAll="0">
      <items count="5">
        <item x="1"/>
        <item x="0"/>
        <item x="3"/>
        <item x="2"/>
        <item t="default"/>
      </items>
    </pivotField>
    <pivotField dataField="1" showAll="0"/>
  </pivotFields>
  <rowFields count="1">
    <field x="1"/>
  </rowFields>
  <rowItems count="8">
    <i>
      <x/>
    </i>
    <i>
      <x v="1"/>
    </i>
    <i>
      <x v="2"/>
    </i>
    <i>
      <x v="3"/>
    </i>
    <i>
      <x v="4"/>
    </i>
    <i>
      <x v="5"/>
    </i>
    <i>
      <x v="6"/>
    </i>
    <i t="grand">
      <x/>
    </i>
  </rowItems>
  <colItems count="1">
    <i/>
  </colItems>
  <dataFields count="1">
    <dataField name="Sum of CA" fld="1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BD6D80-E795-45E7-8A90-C6F959E38C9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B32" firstHeaderRow="1" firstDataRow="1" firstDataCol="1"/>
  <pivotFields count="13">
    <pivotField showAll="0"/>
    <pivotField showAll="0"/>
    <pivotField axis="axisRow" showAll="0">
      <items count="8">
        <item x="3"/>
        <item x="5"/>
        <item x="2"/>
        <item x="1"/>
        <item x="4"/>
        <item x="0"/>
        <item x="6"/>
        <item t="default"/>
      </items>
    </pivotField>
    <pivotField numFmtId="14" showAll="0"/>
    <pivotField showAll="0"/>
    <pivotField showAll="0"/>
    <pivotField showAll="0">
      <items count="4">
        <item x="1"/>
        <item x="2"/>
        <item x="0"/>
        <item t="default"/>
      </items>
    </pivotField>
    <pivotField numFmtId="1" showAll="0"/>
    <pivotField numFmtId="1" showAll="0"/>
    <pivotField showAll="0">
      <items count="8">
        <item x="5"/>
        <item x="0"/>
        <item x="4"/>
        <item x="1"/>
        <item x="3"/>
        <item x="6"/>
        <item x="2"/>
        <item t="default"/>
      </items>
    </pivotField>
    <pivotField showAll="0"/>
    <pivotField showAll="0">
      <items count="5">
        <item x="1"/>
        <item x="0"/>
        <item x="3"/>
        <item x="2"/>
        <item t="default"/>
      </items>
    </pivotField>
    <pivotField dataField="1" showAll="0"/>
  </pivotFields>
  <rowFields count="1">
    <field x="2"/>
  </rowFields>
  <rowItems count="8">
    <i>
      <x/>
    </i>
    <i>
      <x v="1"/>
    </i>
    <i>
      <x v="2"/>
    </i>
    <i>
      <x v="3"/>
    </i>
    <i>
      <x v="4"/>
    </i>
    <i>
      <x v="5"/>
    </i>
    <i>
      <x v="6"/>
    </i>
    <i t="grand">
      <x/>
    </i>
  </rowItems>
  <colItems count="1">
    <i/>
  </colItems>
  <dataFields count="1">
    <dataField name="Sum of CA" fld="12"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E711C3-D8B5-4167-8A45-8EACDAB55F8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B116" firstHeaderRow="1" firstDataRow="1" firstDataCol="1"/>
  <pivotFields count="13">
    <pivotField showAll="0"/>
    <pivotField showAll="0"/>
    <pivotField showAll="0"/>
    <pivotField numFmtId="14" showAll="0"/>
    <pivotField axis="axisRow" showAll="0" countASubtotal="1">
      <items count="79">
        <item x="32"/>
        <item x="58"/>
        <item x="66"/>
        <item x="3"/>
        <item x="69"/>
        <item x="46"/>
        <item x="53"/>
        <item x="47"/>
        <item x="6"/>
        <item x="68"/>
        <item x="54"/>
        <item x="25"/>
        <item x="75"/>
        <item x="12"/>
        <item x="65"/>
        <item x="43"/>
        <item x="49"/>
        <item x="42"/>
        <item x="28"/>
        <item x="38"/>
        <item x="21"/>
        <item x="22"/>
        <item x="8"/>
        <item x="19"/>
        <item x="24"/>
        <item x="35"/>
        <item x="30"/>
        <item x="27"/>
        <item x="57"/>
        <item x="26"/>
        <item x="7"/>
        <item x="77"/>
        <item x="50"/>
        <item x="55"/>
        <item x="4"/>
        <item x="5"/>
        <item x="56"/>
        <item x="37"/>
        <item x="15"/>
        <item x="76"/>
        <item x="36"/>
        <item x="45"/>
        <item x="33"/>
        <item x="74"/>
        <item x="51"/>
        <item x="20"/>
        <item x="61"/>
        <item x="72"/>
        <item x="71"/>
        <item x="63"/>
        <item x="14"/>
        <item x="73"/>
        <item x="2"/>
        <item x="40"/>
        <item x="11"/>
        <item x="39"/>
        <item x="44"/>
        <item x="1"/>
        <item x="64"/>
        <item x="13"/>
        <item x="70"/>
        <item x="18"/>
        <item x="60"/>
        <item x="52"/>
        <item x="59"/>
        <item x="0"/>
        <item x="41"/>
        <item x="67"/>
        <item x="10"/>
        <item x="34"/>
        <item x="62"/>
        <item x="29"/>
        <item x="31"/>
        <item x="16"/>
        <item x="23"/>
        <item x="9"/>
        <item x="48"/>
        <item x="17"/>
        <item t="countA"/>
      </items>
    </pivotField>
    <pivotField showAll="0"/>
    <pivotField showAll="0">
      <items count="4">
        <item x="1"/>
        <item x="2"/>
        <item x="0"/>
        <item t="default"/>
      </items>
    </pivotField>
    <pivotField numFmtId="1" showAll="0"/>
    <pivotField numFmtId="1" showAll="0"/>
    <pivotField showAll="0">
      <items count="8">
        <item x="5"/>
        <item x="0"/>
        <item x="4"/>
        <item x="1"/>
        <item x="3"/>
        <item x="6"/>
        <item x="2"/>
        <item t="default"/>
      </items>
    </pivotField>
    <pivotField showAll="0"/>
    <pivotField showAll="0">
      <items count="5">
        <item x="1"/>
        <item x="0"/>
        <item x="3"/>
        <item x="2"/>
        <item t="default"/>
      </items>
    </pivotField>
    <pivotField dataField="1" showAll="0"/>
  </pivotFields>
  <rowFields count="1">
    <field x="4"/>
  </rowFields>
  <rowItems count="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t="grand">
      <x/>
    </i>
  </rowItems>
  <colItems count="1">
    <i/>
  </colItems>
  <dataFields count="1">
    <dataField name="Count of CA" fld="12" subtotal="count" showDataAs="index" baseField="4" baseItem="7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1C9762-ECC3-4627-B841-8B856998582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9:I17" firstHeaderRow="1" firstDataRow="1" firstDataCol="1"/>
  <pivotFields count="13">
    <pivotField showAll="0"/>
    <pivotField showAll="0"/>
    <pivotField showAll="0"/>
    <pivotField numFmtId="14" showAll="0"/>
    <pivotField showAll="0"/>
    <pivotField showAll="0"/>
    <pivotField showAll="0">
      <items count="4">
        <item x="1"/>
        <item x="2"/>
        <item x="0"/>
        <item t="default"/>
      </items>
    </pivotField>
    <pivotField numFmtId="1" showAll="0"/>
    <pivotField numFmtId="1" showAll="0"/>
    <pivotField axis="axisRow" showAll="0" sortType="ascending">
      <items count="8">
        <item x="5"/>
        <item x="0"/>
        <item x="4"/>
        <item x="1"/>
        <item x="3"/>
        <item x="6"/>
        <item x="2"/>
        <item t="default"/>
      </items>
      <autoSortScope>
        <pivotArea dataOnly="0" outline="0" fieldPosition="0">
          <references count="1">
            <reference field="4294967294" count="1" selected="0">
              <x v="0"/>
            </reference>
          </references>
        </pivotArea>
      </autoSortScope>
    </pivotField>
    <pivotField showAll="0"/>
    <pivotField showAll="0">
      <items count="5">
        <item x="1"/>
        <item x="0"/>
        <item x="3"/>
        <item x="2"/>
        <item t="default"/>
      </items>
    </pivotField>
    <pivotField dataField="1" showAll="0"/>
  </pivotFields>
  <rowFields count="1">
    <field x="9"/>
  </rowFields>
  <rowItems count="8">
    <i>
      <x v="4"/>
    </i>
    <i>
      <x v="5"/>
    </i>
    <i>
      <x v="1"/>
    </i>
    <i>
      <x v="6"/>
    </i>
    <i>
      <x/>
    </i>
    <i>
      <x v="3"/>
    </i>
    <i>
      <x v="2"/>
    </i>
    <i t="grand">
      <x/>
    </i>
  </rowItems>
  <colItems count="1">
    <i/>
  </colItems>
  <dataFields count="1">
    <dataField name="Sum of CA" fld="1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FEA6D1-7B04-4325-A7F2-7B1291F1FF5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8:M13" firstHeaderRow="1" firstDataRow="1" firstDataCol="1"/>
  <pivotFields count="13">
    <pivotField dataField="1" showAll="0"/>
    <pivotField showAll="0"/>
    <pivotField showAll="0"/>
    <pivotField numFmtId="14" showAll="0"/>
    <pivotField showAll="0"/>
    <pivotField showAll="0"/>
    <pivotField showAll="0">
      <items count="4">
        <item x="1"/>
        <item x="2"/>
        <item x="0"/>
        <item t="default"/>
      </items>
    </pivotField>
    <pivotField numFmtId="1" showAll="0"/>
    <pivotField numFmtId="1" showAll="0"/>
    <pivotField showAll="0">
      <items count="8">
        <item x="5"/>
        <item x="0"/>
        <item x="4"/>
        <item x="1"/>
        <item x="3"/>
        <item x="6"/>
        <item x="2"/>
        <item t="default"/>
      </items>
    </pivotField>
    <pivotField showAll="0"/>
    <pivotField axis="axisRow" showAll="0">
      <items count="5">
        <item x="1"/>
        <item x="0"/>
        <item x="3"/>
        <item x="2"/>
        <item t="default"/>
      </items>
    </pivotField>
    <pivotField showAll="0"/>
  </pivotFields>
  <rowFields count="1">
    <field x="11"/>
  </rowFields>
  <rowItems count="5">
    <i>
      <x/>
    </i>
    <i>
      <x v="1"/>
    </i>
    <i>
      <x v="2"/>
    </i>
    <i>
      <x v="3"/>
    </i>
    <i t="grand">
      <x/>
    </i>
  </rowItems>
  <colItems count="1">
    <i/>
  </colItems>
  <dataFields count="1">
    <dataField name="Count of Order_ID" fld="0" subtotal="count" baseField="9" baseItem="0"/>
  </dataField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1" count="1" selected="0">
            <x v="0"/>
          </reference>
        </references>
      </pivotArea>
    </chartFormat>
    <chartFormat chart="5" format="8">
      <pivotArea type="data" outline="0" fieldPosition="0">
        <references count="2">
          <reference field="4294967294" count="1" selected="0">
            <x v="0"/>
          </reference>
          <reference field="11" count="1" selected="0">
            <x v="1"/>
          </reference>
        </references>
      </pivotArea>
    </chartFormat>
    <chartFormat chart="5" format="9">
      <pivotArea type="data" outline="0" fieldPosition="0">
        <references count="2">
          <reference field="4294967294" count="1" selected="0">
            <x v="0"/>
          </reference>
          <reference field="11" count="1" selected="0">
            <x v="2"/>
          </reference>
        </references>
      </pivotArea>
    </chartFormat>
    <chartFormat chart="5" format="10">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C9D416B-3BFD-4E08-91C2-1CDDE4969F56}" autoFormatId="16" applyNumberFormats="0" applyBorderFormats="0" applyFontFormats="0" applyPatternFormats="0" applyAlignmentFormats="0" applyWidthHeightFormats="0">
  <queryTableRefresh nextId="14" unboundColumnsRight="1">
    <queryTableFields count="13">
      <queryTableField id="1" name="Order_ID" tableColumnId="1"/>
      <queryTableField id="13" dataBound="0" tableColumnId="15"/>
      <queryTableField id="12" dataBound="0" tableColumnId="14"/>
      <queryTableField id="2" name="Date_Commande" tableColumnId="2"/>
      <queryTableField id="3" name="Client" tableColumnId="3"/>
      <queryTableField id="4" name="Produit" tableColumnId="4"/>
      <queryTableField id="5" name="Catégorie" tableColumnId="5"/>
      <queryTableField id="6" name="Prix_Unitaire" tableColumnId="6"/>
      <queryTableField id="7" name="Quantité" tableColumnId="7"/>
      <queryTableField id="8" name="Ville" tableColumnId="8"/>
      <queryTableField id="9" name="Pays" tableColumnId="9"/>
      <queryTableField id="10" name="Paiement"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lle" xr10:uid="{71CBAD61-148A-47E2-B13B-DE65508A7155}" sourceName="Ville">
  <pivotTables>
    <pivotTable tabId="3" name="PivotTable1"/>
    <pivotTable tabId="3" name="PivotTable10"/>
    <pivotTable tabId="3" name="PivotTable11"/>
    <pivotTable tabId="3" name="PivotTable2"/>
    <pivotTable tabId="3" name="PivotTable3"/>
    <pivotTable tabId="3" name="PivotTable4"/>
    <pivotTable tabId="3" name="PivotTable5"/>
  </pivotTables>
  <data>
    <tabular pivotCacheId="1052481746">
      <items count="7">
        <i x="5" s="1"/>
        <i x="0" s="1"/>
        <i x="4" s="1"/>
        <i x="1" s="1"/>
        <i x="3"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égorie" xr10:uid="{2FAB0CDC-E6FC-491F-8E77-36AC30155800}" sourceName="Catégorie">
  <pivotTables>
    <pivotTable tabId="3" name="PivotTable3"/>
    <pivotTable tabId="3" name="PivotTable1"/>
    <pivotTable tabId="3" name="PivotTable10"/>
    <pivotTable tabId="3" name="PivotTable11"/>
    <pivotTable tabId="3" name="PivotTable2"/>
    <pivotTable tabId="3" name="PivotTable4"/>
    <pivotTable tabId="3" name="PivotTable5"/>
  </pivotTables>
  <data>
    <tabular pivotCacheId="1052481746">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iement" xr10:uid="{23E2528C-F3FD-49C8-82B4-D4B1667E5CA9}" sourceName="Paiement">
  <pivotTables>
    <pivotTable tabId="3" name="PivotTable5"/>
    <pivotTable tabId="3" name="PivotTable1"/>
    <pivotTable tabId="3" name="PivotTable10"/>
    <pivotTable tabId="3" name="PivotTable11"/>
    <pivotTable tabId="3" name="PivotTable2"/>
    <pivotTable tabId="3" name="PivotTable3"/>
    <pivotTable tabId="3" name="PivotTable4"/>
  </pivotTables>
  <data>
    <tabular pivotCacheId="1052481746">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ille" xr10:uid="{DFE74C8A-55D3-4BBB-8792-89D4ADE4AD0A}" cache="Slicer_Ville" caption="Ville" rowHeight="241300"/>
  <slicer name="Catégorie" xr10:uid="{42776541-D65D-4C42-95BA-2E35E3A930E5}" cache="Slicer_Catégorie" caption="Catégorie" rowHeight="241300"/>
  <slicer name="Paiement" xr10:uid="{FA4F2BC7-F5B1-4568-8503-4B906F204113}" cache="Slicer_Paiement" caption="Paiemen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407240-B138-461A-B8D7-1D3EC261042A}" name="ventes_ecommerce" displayName="ventes_ecommerce" ref="A1:M102" tableType="queryTable" totalsRowCount="1">
  <autoFilter ref="A1:M101" xr:uid="{D0407240-B138-461A-B8D7-1D3EC261042A}"/>
  <tableColumns count="13">
    <tableColumn id="1" xr3:uid="{E64C4A42-9E90-430D-8760-85AE6AC23072}" uniqueName="1" name="Order_ID" queryTableFieldId="1"/>
    <tableColumn id="15" xr3:uid="{1C0C2F57-44EE-4452-A465-9FE6F75DC12F}" uniqueName="15" name="Annee_Mois" queryTableFieldId="13" dataDxfId="19">
      <calculatedColumnFormula>TEXT(D2,"aaaa-mm")</calculatedColumnFormula>
    </tableColumn>
    <tableColumn id="14" xr3:uid="{AF15F5D5-9290-4EF4-96D1-CA190F5D5321}" uniqueName="14" name="Mois" queryTableFieldId="12" dataDxfId="18">
      <calculatedColumnFormula>TEXT(D2,"mmm")</calculatedColumnFormula>
    </tableColumn>
    <tableColumn id="2" xr3:uid="{312D87C5-26AF-418E-B671-237D3F85FD33}" uniqueName="2" name="Date_Commande" queryTableFieldId="2" dataDxfId="17" totalsRowDxfId="16"/>
    <tableColumn id="3" xr3:uid="{272AD081-0048-478C-ACD3-10CFB3DF6FBA}" uniqueName="3" name="Client" queryTableFieldId="3" dataDxfId="15"/>
    <tableColumn id="4" xr3:uid="{B474BABB-8061-4BE6-902E-D5EBCE35947A}" uniqueName="4" name="Produit" queryTableFieldId="4" dataDxfId="14"/>
    <tableColumn id="5" xr3:uid="{D4FE04E4-8225-4F57-92A2-D473A96A1273}" uniqueName="5" name="Catégorie" totalsRowLabel="Produi vendus" queryTableFieldId="5" dataDxfId="13"/>
    <tableColumn id="6" xr3:uid="{C5F7EFAF-E02C-465F-B54E-99781C79D2B2}" uniqueName="6" name="Prix_Unitaire" totalsRowFunction="custom" queryTableFieldId="6" dataDxfId="12" totalsRowDxfId="11">
      <totalsRowFormula>SUM(H2:H101)</totalsRowFormula>
    </tableColumn>
    <tableColumn id="7" xr3:uid="{2DFEE5CF-3BE2-4929-865B-2C08CFA934E1}" uniqueName="7" name="Quantité" totalsRowFunction="custom" queryTableFieldId="7" dataDxfId="10" totalsRowDxfId="9">
      <totalsRowFormula>SUM(I2:I101)</totalsRowFormula>
    </tableColumn>
    <tableColumn id="8" xr3:uid="{2F8CBF05-01DB-4751-A3E6-C1841086CB3E}" uniqueName="8" name="Ville" queryTableFieldId="8" dataDxfId="8"/>
    <tableColumn id="9" xr3:uid="{848C4E30-B461-4962-B9FE-738ADAC105BB}" uniqueName="9" name="Pays" queryTableFieldId="9" dataDxfId="7"/>
    <tableColumn id="10" xr3:uid="{C3D145FA-32D4-4CDA-8833-614991F6D086}" uniqueName="10" name="Paiement" totalsRowLabel="somme" queryTableFieldId="10" dataDxfId="6"/>
    <tableColumn id="11" xr3:uid="{74747111-52F7-41C7-84FD-01112B16CA33}" uniqueName="11" name="CA" totalsRowFunction="custom" queryTableFieldId="11" dataDxfId="5">
      <calculatedColumnFormula>H2*I2</calculatedColumnFormula>
      <totalsRowFormula>SUM(M2:M101)</totalsRow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30885-87E3-4BD9-A863-F0F12692FB52}">
  <dimension ref="A1:M104"/>
  <sheetViews>
    <sheetView topLeftCell="A18" workbookViewId="0">
      <selection activeCell="F8" sqref="F8"/>
    </sheetView>
  </sheetViews>
  <sheetFormatPr defaultRowHeight="15" x14ac:dyDescent="0.25"/>
  <cols>
    <col min="1" max="1" width="23.5703125" bestFit="1" customWidth="1"/>
    <col min="2" max="2" width="14.5703125" bestFit="1" customWidth="1"/>
    <col min="3" max="3" width="7.7109375" style="1" bestFit="1" customWidth="1"/>
    <col min="4" max="4" width="18.7109375" bestFit="1" customWidth="1"/>
    <col min="5" max="5" width="11" bestFit="1" customWidth="1"/>
    <col min="6" max="6" width="15.5703125" bestFit="1" customWidth="1"/>
    <col min="7" max="7" width="13.85546875" style="2" bestFit="1" customWidth="1"/>
    <col min="8" max="8" width="15" style="2" bestFit="1" customWidth="1"/>
    <col min="9" max="9" width="11.140625" bestFit="1" customWidth="1"/>
    <col min="10" max="10" width="10.7109375" bestFit="1" customWidth="1"/>
    <col min="11" max="11" width="7.28515625" bestFit="1" customWidth="1"/>
    <col min="12" max="12" width="13.85546875" bestFit="1" customWidth="1"/>
    <col min="13" max="13" width="7" bestFit="1" customWidth="1"/>
  </cols>
  <sheetData>
    <row r="1" spans="1:13" x14ac:dyDescent="0.25">
      <c r="A1" t="s">
        <v>0</v>
      </c>
      <c r="B1" t="s">
        <v>131</v>
      </c>
      <c r="C1" t="s">
        <v>123</v>
      </c>
      <c r="D1" s="1" t="s">
        <v>1</v>
      </c>
      <c r="E1" t="s">
        <v>2</v>
      </c>
      <c r="F1" t="s">
        <v>3</v>
      </c>
      <c r="G1" t="s">
        <v>4</v>
      </c>
      <c r="H1" s="2" t="s">
        <v>5</v>
      </c>
      <c r="I1" s="2" t="s">
        <v>6</v>
      </c>
      <c r="J1" t="s">
        <v>7</v>
      </c>
      <c r="K1" t="s">
        <v>8</v>
      </c>
      <c r="L1" t="s">
        <v>9</v>
      </c>
      <c r="M1" t="s">
        <v>113</v>
      </c>
    </row>
    <row r="2" spans="1:13" x14ac:dyDescent="0.25">
      <c r="A2">
        <v>1000</v>
      </c>
      <c r="B2" t="str">
        <f t="shared" ref="B2:B33" si="0">TEXT(D2,"aaaa-mm")</f>
        <v>2025-06</v>
      </c>
      <c r="C2" t="str">
        <f t="shared" ref="C2:C33" si="1">TEXT(D2,"mmm")</f>
        <v>juin</v>
      </c>
      <c r="D2" s="1">
        <v>45835</v>
      </c>
      <c r="E2" t="s">
        <v>10</v>
      </c>
      <c r="F2" t="s">
        <v>11</v>
      </c>
      <c r="G2" t="s">
        <v>12</v>
      </c>
      <c r="H2" s="2">
        <v>350</v>
      </c>
      <c r="I2" s="2">
        <v>3</v>
      </c>
      <c r="J2" t="s">
        <v>13</v>
      </c>
      <c r="K2" t="s">
        <v>14</v>
      </c>
      <c r="L2" t="s">
        <v>15</v>
      </c>
      <c r="M2">
        <f t="shared" ref="M2:M33" si="2">H2*I2</f>
        <v>1050</v>
      </c>
    </row>
    <row r="3" spans="1:13" x14ac:dyDescent="0.25">
      <c r="A3">
        <v>1001</v>
      </c>
      <c r="B3" t="str">
        <f t="shared" si="0"/>
        <v>2025-06</v>
      </c>
      <c r="C3" t="str">
        <f t="shared" si="1"/>
        <v>juin</v>
      </c>
      <c r="D3" s="1">
        <v>45834</v>
      </c>
      <c r="E3" t="s">
        <v>16</v>
      </c>
      <c r="F3" t="s">
        <v>17</v>
      </c>
      <c r="G3" t="s">
        <v>12</v>
      </c>
      <c r="H3" s="2">
        <v>220</v>
      </c>
      <c r="I3" s="2">
        <v>5</v>
      </c>
      <c r="J3" t="s">
        <v>18</v>
      </c>
      <c r="K3" t="s">
        <v>14</v>
      </c>
      <c r="L3" t="s">
        <v>19</v>
      </c>
      <c r="M3">
        <f t="shared" si="2"/>
        <v>1100</v>
      </c>
    </row>
    <row r="4" spans="1:13" x14ac:dyDescent="0.25">
      <c r="A4">
        <v>1002</v>
      </c>
      <c r="B4" t="str">
        <f t="shared" si="0"/>
        <v>2025-06</v>
      </c>
      <c r="C4" t="str">
        <f t="shared" si="1"/>
        <v>juin</v>
      </c>
      <c r="D4" s="1">
        <v>45820</v>
      </c>
      <c r="E4" t="s">
        <v>20</v>
      </c>
      <c r="F4" t="s">
        <v>21</v>
      </c>
      <c r="G4" t="s">
        <v>12</v>
      </c>
      <c r="H4" s="2">
        <v>1100</v>
      </c>
      <c r="I4" s="2">
        <v>3</v>
      </c>
      <c r="J4" t="s">
        <v>22</v>
      </c>
      <c r="K4" t="s">
        <v>14</v>
      </c>
      <c r="L4" t="s">
        <v>15</v>
      </c>
      <c r="M4">
        <f t="shared" si="2"/>
        <v>3300</v>
      </c>
    </row>
    <row r="5" spans="1:13" x14ac:dyDescent="0.25">
      <c r="A5">
        <v>1003</v>
      </c>
      <c r="B5" t="str">
        <f t="shared" si="0"/>
        <v>2025-04</v>
      </c>
      <c r="C5" t="str">
        <f t="shared" si="1"/>
        <v>avr</v>
      </c>
      <c r="D5" s="1">
        <v>45775</v>
      </c>
      <c r="E5" t="s">
        <v>23</v>
      </c>
      <c r="F5" t="s">
        <v>24</v>
      </c>
      <c r="G5" t="s">
        <v>25</v>
      </c>
      <c r="H5" s="2">
        <v>5200</v>
      </c>
      <c r="I5" s="2">
        <v>4</v>
      </c>
      <c r="J5" t="s">
        <v>22</v>
      </c>
      <c r="K5" t="s">
        <v>14</v>
      </c>
      <c r="L5" t="s">
        <v>15</v>
      </c>
      <c r="M5">
        <f t="shared" si="2"/>
        <v>20800</v>
      </c>
    </row>
    <row r="6" spans="1:13" x14ac:dyDescent="0.25">
      <c r="A6">
        <v>1004</v>
      </c>
      <c r="B6" t="str">
        <f t="shared" si="0"/>
        <v>2025-03</v>
      </c>
      <c r="C6" t="str">
        <f t="shared" si="1"/>
        <v>mars</v>
      </c>
      <c r="D6" s="1">
        <v>45736</v>
      </c>
      <c r="E6" t="s">
        <v>26</v>
      </c>
      <c r="F6" t="s">
        <v>27</v>
      </c>
      <c r="G6" t="s">
        <v>28</v>
      </c>
      <c r="H6" s="2">
        <v>120</v>
      </c>
      <c r="I6" s="2">
        <v>3</v>
      </c>
      <c r="J6" t="s">
        <v>29</v>
      </c>
      <c r="K6" t="s">
        <v>14</v>
      </c>
      <c r="L6" t="s">
        <v>30</v>
      </c>
      <c r="M6">
        <f t="shared" si="2"/>
        <v>360</v>
      </c>
    </row>
    <row r="7" spans="1:13" x14ac:dyDescent="0.25">
      <c r="A7">
        <v>1005</v>
      </c>
      <c r="B7" t="str">
        <f t="shared" si="0"/>
        <v>2025-04</v>
      </c>
      <c r="C7" t="str">
        <f t="shared" si="1"/>
        <v>avr</v>
      </c>
      <c r="D7" s="1">
        <v>45758</v>
      </c>
      <c r="E7" t="s">
        <v>31</v>
      </c>
      <c r="F7" t="s">
        <v>32</v>
      </c>
      <c r="G7" t="s">
        <v>25</v>
      </c>
      <c r="H7" s="2">
        <v>3200</v>
      </c>
      <c r="I7" s="2">
        <v>1</v>
      </c>
      <c r="J7" t="s">
        <v>33</v>
      </c>
      <c r="K7" t="s">
        <v>14</v>
      </c>
      <c r="L7" t="s">
        <v>34</v>
      </c>
      <c r="M7">
        <f t="shared" si="2"/>
        <v>3200</v>
      </c>
    </row>
    <row r="8" spans="1:13" x14ac:dyDescent="0.25">
      <c r="A8">
        <v>1006</v>
      </c>
      <c r="B8" t="str">
        <f t="shared" si="0"/>
        <v>2025-06</v>
      </c>
      <c r="C8" t="str">
        <f t="shared" si="1"/>
        <v>juin</v>
      </c>
      <c r="D8" s="1">
        <v>45830</v>
      </c>
      <c r="E8" t="s">
        <v>35</v>
      </c>
      <c r="F8" t="s">
        <v>36</v>
      </c>
      <c r="G8" t="s">
        <v>12</v>
      </c>
      <c r="H8" s="2">
        <v>800</v>
      </c>
      <c r="I8" s="2">
        <v>1</v>
      </c>
      <c r="J8" t="s">
        <v>29</v>
      </c>
      <c r="K8" t="s">
        <v>14</v>
      </c>
      <c r="L8" t="s">
        <v>30</v>
      </c>
      <c r="M8">
        <f t="shared" si="2"/>
        <v>800</v>
      </c>
    </row>
    <row r="9" spans="1:13" x14ac:dyDescent="0.25">
      <c r="A9">
        <v>1007</v>
      </c>
      <c r="B9" t="str">
        <f t="shared" si="0"/>
        <v>2025-01</v>
      </c>
      <c r="C9" t="str">
        <f t="shared" si="1"/>
        <v>janv</v>
      </c>
      <c r="D9" s="1">
        <v>45663</v>
      </c>
      <c r="E9" t="s">
        <v>37</v>
      </c>
      <c r="F9" t="s">
        <v>27</v>
      </c>
      <c r="G9" t="s">
        <v>28</v>
      </c>
      <c r="H9" s="2">
        <v>120</v>
      </c>
      <c r="I9" s="2">
        <v>4</v>
      </c>
      <c r="J9" t="s">
        <v>22</v>
      </c>
      <c r="K9" t="s">
        <v>14</v>
      </c>
      <c r="L9" t="s">
        <v>34</v>
      </c>
      <c r="M9">
        <f t="shared" si="2"/>
        <v>480</v>
      </c>
    </row>
    <row r="10" spans="1:13" x14ac:dyDescent="0.25">
      <c r="A10">
        <v>1008</v>
      </c>
      <c r="B10" t="str">
        <f t="shared" si="0"/>
        <v>2025-06</v>
      </c>
      <c r="C10" t="str">
        <f t="shared" si="1"/>
        <v>juin</v>
      </c>
      <c r="D10" s="1">
        <v>45810</v>
      </c>
      <c r="E10" t="s">
        <v>38</v>
      </c>
      <c r="F10" t="s">
        <v>24</v>
      </c>
      <c r="G10" t="s">
        <v>25</v>
      </c>
      <c r="H10" s="2">
        <v>5200</v>
      </c>
      <c r="I10" s="2">
        <v>3</v>
      </c>
      <c r="J10" t="s">
        <v>22</v>
      </c>
      <c r="K10" t="s">
        <v>14</v>
      </c>
      <c r="L10" t="s">
        <v>30</v>
      </c>
      <c r="M10">
        <f t="shared" si="2"/>
        <v>15600</v>
      </c>
    </row>
    <row r="11" spans="1:13" x14ac:dyDescent="0.25">
      <c r="A11">
        <v>1009</v>
      </c>
      <c r="B11" t="str">
        <f t="shared" si="0"/>
        <v>2025-01</v>
      </c>
      <c r="C11" t="str">
        <f t="shared" si="1"/>
        <v>janv</v>
      </c>
      <c r="D11" s="1">
        <v>45663</v>
      </c>
      <c r="E11" t="s">
        <v>39</v>
      </c>
      <c r="F11" t="s">
        <v>40</v>
      </c>
      <c r="G11" t="s">
        <v>25</v>
      </c>
      <c r="H11" s="2">
        <v>4500</v>
      </c>
      <c r="I11" s="2">
        <v>4</v>
      </c>
      <c r="J11" t="s">
        <v>29</v>
      </c>
      <c r="K11" t="s">
        <v>14</v>
      </c>
      <c r="L11" t="s">
        <v>15</v>
      </c>
      <c r="M11">
        <f t="shared" si="2"/>
        <v>18000</v>
      </c>
    </row>
    <row r="12" spans="1:13" x14ac:dyDescent="0.25">
      <c r="A12">
        <v>1010</v>
      </c>
      <c r="B12" t="str">
        <f t="shared" si="0"/>
        <v>2025-04</v>
      </c>
      <c r="C12" t="str">
        <f t="shared" si="1"/>
        <v>avr</v>
      </c>
      <c r="D12" s="1">
        <v>45774</v>
      </c>
      <c r="E12" t="s">
        <v>41</v>
      </c>
      <c r="F12" t="s">
        <v>24</v>
      </c>
      <c r="G12" t="s">
        <v>25</v>
      </c>
      <c r="H12" s="2">
        <v>5200</v>
      </c>
      <c r="I12" s="2">
        <v>2</v>
      </c>
      <c r="J12" t="s">
        <v>13</v>
      </c>
      <c r="K12" t="s">
        <v>14</v>
      </c>
      <c r="L12" t="s">
        <v>15</v>
      </c>
      <c r="M12">
        <f t="shared" si="2"/>
        <v>10400</v>
      </c>
    </row>
    <row r="13" spans="1:13" x14ac:dyDescent="0.25">
      <c r="A13">
        <v>1011</v>
      </c>
      <c r="B13" t="str">
        <f t="shared" si="0"/>
        <v>2025-01</v>
      </c>
      <c r="C13" t="str">
        <f t="shared" si="1"/>
        <v>janv</v>
      </c>
      <c r="D13" s="1">
        <v>45677</v>
      </c>
      <c r="E13" t="s">
        <v>42</v>
      </c>
      <c r="F13" t="s">
        <v>24</v>
      </c>
      <c r="G13" t="s">
        <v>25</v>
      </c>
      <c r="H13" s="2">
        <v>5200</v>
      </c>
      <c r="I13" s="2">
        <v>2</v>
      </c>
      <c r="J13" t="s">
        <v>43</v>
      </c>
      <c r="K13" t="s">
        <v>14</v>
      </c>
      <c r="L13" t="s">
        <v>19</v>
      </c>
      <c r="M13">
        <f t="shared" si="2"/>
        <v>10400</v>
      </c>
    </row>
    <row r="14" spans="1:13" x14ac:dyDescent="0.25">
      <c r="A14">
        <v>1012</v>
      </c>
      <c r="B14" t="str">
        <f t="shared" si="0"/>
        <v>2025-05</v>
      </c>
      <c r="C14" t="str">
        <f t="shared" si="1"/>
        <v>mai</v>
      </c>
      <c r="D14" s="1">
        <v>45783</v>
      </c>
      <c r="E14" t="s">
        <v>44</v>
      </c>
      <c r="F14" t="s">
        <v>17</v>
      </c>
      <c r="G14" t="s">
        <v>12</v>
      </c>
      <c r="H14" s="2">
        <v>220</v>
      </c>
      <c r="I14" s="2">
        <v>5</v>
      </c>
      <c r="J14" t="s">
        <v>45</v>
      </c>
      <c r="K14" t="s">
        <v>14</v>
      </c>
      <c r="L14" t="s">
        <v>15</v>
      </c>
      <c r="M14">
        <f t="shared" si="2"/>
        <v>1100</v>
      </c>
    </row>
    <row r="15" spans="1:13" x14ac:dyDescent="0.25">
      <c r="A15">
        <v>1013</v>
      </c>
      <c r="B15" t="str">
        <f t="shared" si="0"/>
        <v>2025-06</v>
      </c>
      <c r="C15" t="str">
        <f t="shared" si="1"/>
        <v>juin</v>
      </c>
      <c r="D15" s="1">
        <v>45823</v>
      </c>
      <c r="E15" t="s">
        <v>46</v>
      </c>
      <c r="F15" t="s">
        <v>40</v>
      </c>
      <c r="G15" t="s">
        <v>25</v>
      </c>
      <c r="H15" s="2">
        <v>4500</v>
      </c>
      <c r="I15" s="2">
        <v>5</v>
      </c>
      <c r="J15" t="s">
        <v>18</v>
      </c>
      <c r="K15" t="s">
        <v>14</v>
      </c>
      <c r="L15" t="s">
        <v>19</v>
      </c>
      <c r="M15">
        <f t="shared" si="2"/>
        <v>22500</v>
      </c>
    </row>
    <row r="16" spans="1:13" x14ac:dyDescent="0.25">
      <c r="A16">
        <v>1014</v>
      </c>
      <c r="B16" t="str">
        <f t="shared" si="0"/>
        <v>2025-03</v>
      </c>
      <c r="C16" t="str">
        <f t="shared" si="1"/>
        <v>mars</v>
      </c>
      <c r="D16" s="1">
        <v>45740</v>
      </c>
      <c r="E16" t="s">
        <v>47</v>
      </c>
      <c r="F16" t="s">
        <v>17</v>
      </c>
      <c r="G16" t="s">
        <v>12</v>
      </c>
      <c r="H16" s="2">
        <v>220</v>
      </c>
      <c r="I16" s="2">
        <v>4</v>
      </c>
      <c r="J16" t="s">
        <v>33</v>
      </c>
      <c r="K16" t="s">
        <v>14</v>
      </c>
      <c r="L16" t="s">
        <v>19</v>
      </c>
      <c r="M16">
        <f t="shared" si="2"/>
        <v>880</v>
      </c>
    </row>
    <row r="17" spans="1:13" x14ac:dyDescent="0.25">
      <c r="A17">
        <v>1015</v>
      </c>
      <c r="B17" t="str">
        <f t="shared" si="0"/>
        <v>2025-03</v>
      </c>
      <c r="C17" t="str">
        <f t="shared" si="1"/>
        <v>mars</v>
      </c>
      <c r="D17" s="1">
        <v>45720</v>
      </c>
      <c r="E17" t="s">
        <v>48</v>
      </c>
      <c r="F17" t="s">
        <v>32</v>
      </c>
      <c r="G17" t="s">
        <v>25</v>
      </c>
      <c r="H17" s="2">
        <v>3200</v>
      </c>
      <c r="I17" s="2">
        <v>5</v>
      </c>
      <c r="J17" t="s">
        <v>33</v>
      </c>
      <c r="K17" t="s">
        <v>14</v>
      </c>
      <c r="L17" t="s">
        <v>19</v>
      </c>
      <c r="M17">
        <f t="shared" si="2"/>
        <v>16000</v>
      </c>
    </row>
    <row r="18" spans="1:13" x14ac:dyDescent="0.25">
      <c r="A18">
        <v>1016</v>
      </c>
      <c r="B18" t="str">
        <f t="shared" si="0"/>
        <v>2025-05</v>
      </c>
      <c r="C18" t="str">
        <f t="shared" si="1"/>
        <v>mai</v>
      </c>
      <c r="D18" s="1">
        <v>45778</v>
      </c>
      <c r="E18" t="s">
        <v>49</v>
      </c>
      <c r="F18" t="s">
        <v>32</v>
      </c>
      <c r="G18" t="s">
        <v>25</v>
      </c>
      <c r="H18" s="2">
        <v>3200</v>
      </c>
      <c r="I18" s="2">
        <v>2</v>
      </c>
      <c r="J18" t="s">
        <v>33</v>
      </c>
      <c r="K18" t="s">
        <v>14</v>
      </c>
      <c r="L18" t="s">
        <v>19</v>
      </c>
      <c r="M18">
        <f t="shared" si="2"/>
        <v>6400</v>
      </c>
    </row>
    <row r="19" spans="1:13" x14ac:dyDescent="0.25">
      <c r="A19">
        <v>1017</v>
      </c>
      <c r="B19" t="str">
        <f t="shared" si="0"/>
        <v>2025-04</v>
      </c>
      <c r="C19" t="str">
        <f t="shared" si="1"/>
        <v>avr</v>
      </c>
      <c r="D19" s="1">
        <v>45772</v>
      </c>
      <c r="E19" t="s">
        <v>50</v>
      </c>
      <c r="F19" t="s">
        <v>24</v>
      </c>
      <c r="G19" t="s">
        <v>25</v>
      </c>
      <c r="H19" s="2">
        <v>5200</v>
      </c>
      <c r="I19" s="2">
        <v>5</v>
      </c>
      <c r="J19" t="s">
        <v>33</v>
      </c>
      <c r="K19" t="s">
        <v>14</v>
      </c>
      <c r="L19" t="s">
        <v>30</v>
      </c>
      <c r="M19">
        <f t="shared" si="2"/>
        <v>26000</v>
      </c>
    </row>
    <row r="20" spans="1:13" x14ac:dyDescent="0.25">
      <c r="A20">
        <v>1018</v>
      </c>
      <c r="B20" t="str">
        <f t="shared" si="0"/>
        <v>2025-01</v>
      </c>
      <c r="C20" t="str">
        <f t="shared" si="1"/>
        <v>janv</v>
      </c>
      <c r="D20" s="1">
        <v>45667</v>
      </c>
      <c r="E20" t="s">
        <v>31</v>
      </c>
      <c r="F20" t="s">
        <v>36</v>
      </c>
      <c r="G20" t="s">
        <v>12</v>
      </c>
      <c r="H20" s="2">
        <v>800</v>
      </c>
      <c r="I20" s="2">
        <v>5</v>
      </c>
      <c r="J20" t="s">
        <v>33</v>
      </c>
      <c r="K20" t="s">
        <v>14</v>
      </c>
      <c r="L20" t="s">
        <v>15</v>
      </c>
      <c r="M20">
        <f t="shared" si="2"/>
        <v>4000</v>
      </c>
    </row>
    <row r="21" spans="1:13" x14ac:dyDescent="0.25">
      <c r="A21">
        <v>1019</v>
      </c>
      <c r="B21" t="str">
        <f t="shared" si="0"/>
        <v>2025-03</v>
      </c>
      <c r="C21" t="str">
        <f t="shared" si="1"/>
        <v>mars</v>
      </c>
      <c r="D21" s="1">
        <v>45730</v>
      </c>
      <c r="E21" t="s">
        <v>51</v>
      </c>
      <c r="F21" t="s">
        <v>27</v>
      </c>
      <c r="G21" t="s">
        <v>28</v>
      </c>
      <c r="H21" s="2">
        <v>120</v>
      </c>
      <c r="I21" s="2">
        <v>5</v>
      </c>
      <c r="J21" t="s">
        <v>43</v>
      </c>
      <c r="K21" t="s">
        <v>14</v>
      </c>
      <c r="L21" t="s">
        <v>34</v>
      </c>
      <c r="M21">
        <f t="shared" si="2"/>
        <v>600</v>
      </c>
    </row>
    <row r="22" spans="1:13" x14ac:dyDescent="0.25">
      <c r="A22">
        <v>1020</v>
      </c>
      <c r="B22" t="str">
        <f t="shared" si="0"/>
        <v>2025-04</v>
      </c>
      <c r="C22" t="str">
        <f t="shared" si="1"/>
        <v>avr</v>
      </c>
      <c r="D22" s="1">
        <v>45760</v>
      </c>
      <c r="E22" t="s">
        <v>52</v>
      </c>
      <c r="F22" t="s">
        <v>40</v>
      </c>
      <c r="G22" t="s">
        <v>25</v>
      </c>
      <c r="H22" s="2">
        <v>4500</v>
      </c>
      <c r="I22" s="2">
        <v>1</v>
      </c>
      <c r="J22" t="s">
        <v>45</v>
      </c>
      <c r="K22" t="s">
        <v>14</v>
      </c>
      <c r="L22" t="s">
        <v>30</v>
      </c>
      <c r="M22">
        <f t="shared" si="2"/>
        <v>4500</v>
      </c>
    </row>
    <row r="23" spans="1:13" x14ac:dyDescent="0.25">
      <c r="A23">
        <v>1021</v>
      </c>
      <c r="B23" t="str">
        <f t="shared" si="0"/>
        <v>2025-04</v>
      </c>
      <c r="C23" t="str">
        <f t="shared" si="1"/>
        <v>avr</v>
      </c>
      <c r="D23" s="1">
        <v>45762</v>
      </c>
      <c r="E23" t="s">
        <v>53</v>
      </c>
      <c r="F23" t="s">
        <v>17</v>
      </c>
      <c r="G23" t="s">
        <v>12</v>
      </c>
      <c r="H23" s="2">
        <v>220</v>
      </c>
      <c r="I23" s="2">
        <v>5</v>
      </c>
      <c r="J23" t="s">
        <v>13</v>
      </c>
      <c r="K23" t="s">
        <v>14</v>
      </c>
      <c r="L23" t="s">
        <v>30</v>
      </c>
      <c r="M23">
        <f t="shared" si="2"/>
        <v>1100</v>
      </c>
    </row>
    <row r="24" spans="1:13" x14ac:dyDescent="0.25">
      <c r="A24">
        <v>1022</v>
      </c>
      <c r="B24" t="str">
        <f t="shared" si="0"/>
        <v>2025-06</v>
      </c>
      <c r="C24" t="str">
        <f t="shared" si="1"/>
        <v>juin</v>
      </c>
      <c r="D24" s="1">
        <v>45809</v>
      </c>
      <c r="E24" t="s">
        <v>54</v>
      </c>
      <c r="F24" t="s">
        <v>32</v>
      </c>
      <c r="G24" t="s">
        <v>25</v>
      </c>
      <c r="H24" s="2">
        <v>3200</v>
      </c>
      <c r="I24" s="2">
        <v>5</v>
      </c>
      <c r="J24" t="s">
        <v>43</v>
      </c>
      <c r="K24" t="s">
        <v>14</v>
      </c>
      <c r="L24" t="s">
        <v>34</v>
      </c>
      <c r="M24">
        <f t="shared" si="2"/>
        <v>16000</v>
      </c>
    </row>
    <row r="25" spans="1:13" x14ac:dyDescent="0.25">
      <c r="A25">
        <v>1023</v>
      </c>
      <c r="B25" t="str">
        <f t="shared" si="0"/>
        <v>2025-05</v>
      </c>
      <c r="C25" t="str">
        <f t="shared" si="1"/>
        <v>mai</v>
      </c>
      <c r="D25" s="1">
        <v>45800</v>
      </c>
      <c r="E25" t="s">
        <v>55</v>
      </c>
      <c r="F25" t="s">
        <v>27</v>
      </c>
      <c r="G25" t="s">
        <v>28</v>
      </c>
      <c r="H25" s="2">
        <v>120</v>
      </c>
      <c r="I25" s="2">
        <v>2</v>
      </c>
      <c r="J25" t="s">
        <v>45</v>
      </c>
      <c r="K25" t="s">
        <v>14</v>
      </c>
      <c r="L25" t="s">
        <v>30</v>
      </c>
      <c r="M25">
        <f t="shared" si="2"/>
        <v>240</v>
      </c>
    </row>
    <row r="26" spans="1:13" x14ac:dyDescent="0.25">
      <c r="A26">
        <v>1024</v>
      </c>
      <c r="B26" t="str">
        <f t="shared" si="0"/>
        <v>2025-01</v>
      </c>
      <c r="C26" t="str">
        <f t="shared" si="1"/>
        <v>janv</v>
      </c>
      <c r="D26" s="1">
        <v>45677</v>
      </c>
      <c r="E26" t="s">
        <v>56</v>
      </c>
      <c r="F26" t="s">
        <v>21</v>
      </c>
      <c r="G26" t="s">
        <v>12</v>
      </c>
      <c r="H26" s="2">
        <v>1100</v>
      </c>
      <c r="I26" s="2">
        <v>4</v>
      </c>
      <c r="J26" t="s">
        <v>33</v>
      </c>
      <c r="K26" t="s">
        <v>14</v>
      </c>
      <c r="L26" t="s">
        <v>34</v>
      </c>
      <c r="M26">
        <f t="shared" si="2"/>
        <v>4400</v>
      </c>
    </row>
    <row r="27" spans="1:13" x14ac:dyDescent="0.25">
      <c r="A27">
        <v>1025</v>
      </c>
      <c r="B27" t="str">
        <f t="shared" si="0"/>
        <v>2025-06</v>
      </c>
      <c r="C27" t="str">
        <f t="shared" si="1"/>
        <v>juin</v>
      </c>
      <c r="D27" s="1">
        <v>45809</v>
      </c>
      <c r="E27" t="s">
        <v>57</v>
      </c>
      <c r="F27" t="s">
        <v>21</v>
      </c>
      <c r="G27" t="s">
        <v>12</v>
      </c>
      <c r="H27" s="2">
        <v>1100</v>
      </c>
      <c r="I27" s="2">
        <v>2</v>
      </c>
      <c r="J27" t="s">
        <v>29</v>
      </c>
      <c r="K27" t="s">
        <v>14</v>
      </c>
      <c r="L27" t="s">
        <v>15</v>
      </c>
      <c r="M27">
        <f t="shared" si="2"/>
        <v>2200</v>
      </c>
    </row>
    <row r="28" spans="1:13" x14ac:dyDescent="0.25">
      <c r="A28">
        <v>1026</v>
      </c>
      <c r="B28" t="str">
        <f t="shared" si="0"/>
        <v>2025-06</v>
      </c>
      <c r="C28" t="str">
        <f t="shared" si="1"/>
        <v>juin</v>
      </c>
      <c r="D28" s="1">
        <v>45822</v>
      </c>
      <c r="E28" t="s">
        <v>58</v>
      </c>
      <c r="F28" t="s">
        <v>17</v>
      </c>
      <c r="G28" t="s">
        <v>12</v>
      </c>
      <c r="H28" s="2">
        <v>220</v>
      </c>
      <c r="I28" s="2">
        <v>4</v>
      </c>
      <c r="J28" t="s">
        <v>43</v>
      </c>
      <c r="K28" t="s">
        <v>14</v>
      </c>
      <c r="L28" t="s">
        <v>15</v>
      </c>
      <c r="M28">
        <f t="shared" si="2"/>
        <v>880</v>
      </c>
    </row>
    <row r="29" spans="1:13" x14ac:dyDescent="0.25">
      <c r="A29">
        <v>1027</v>
      </c>
      <c r="B29" t="str">
        <f t="shared" si="0"/>
        <v>2025-06</v>
      </c>
      <c r="C29" t="str">
        <f t="shared" si="1"/>
        <v>juin</v>
      </c>
      <c r="D29" s="1">
        <v>45834</v>
      </c>
      <c r="E29" t="s">
        <v>59</v>
      </c>
      <c r="F29" t="s">
        <v>32</v>
      </c>
      <c r="G29" t="s">
        <v>25</v>
      </c>
      <c r="H29" s="2">
        <v>3200</v>
      </c>
      <c r="I29" s="2">
        <v>3</v>
      </c>
      <c r="J29" t="s">
        <v>22</v>
      </c>
      <c r="K29" t="s">
        <v>14</v>
      </c>
      <c r="L29" t="s">
        <v>15</v>
      </c>
      <c r="M29">
        <f t="shared" si="2"/>
        <v>9600</v>
      </c>
    </row>
    <row r="30" spans="1:13" x14ac:dyDescent="0.25">
      <c r="A30">
        <v>1028</v>
      </c>
      <c r="B30" t="str">
        <f t="shared" si="0"/>
        <v>2025-01</v>
      </c>
      <c r="C30" t="str">
        <f t="shared" si="1"/>
        <v>janv</v>
      </c>
      <c r="D30" s="1">
        <v>45683</v>
      </c>
      <c r="E30" t="s">
        <v>60</v>
      </c>
      <c r="F30" t="s">
        <v>32</v>
      </c>
      <c r="G30" t="s">
        <v>25</v>
      </c>
      <c r="H30" s="2">
        <v>3200</v>
      </c>
      <c r="I30" s="2">
        <v>5</v>
      </c>
      <c r="J30" t="s">
        <v>33</v>
      </c>
      <c r="K30" t="s">
        <v>14</v>
      </c>
      <c r="L30" t="s">
        <v>15</v>
      </c>
      <c r="M30">
        <f t="shared" si="2"/>
        <v>16000</v>
      </c>
    </row>
    <row r="31" spans="1:13" x14ac:dyDescent="0.25">
      <c r="A31">
        <v>1029</v>
      </c>
      <c r="B31" t="str">
        <f t="shared" si="0"/>
        <v>2025-01</v>
      </c>
      <c r="C31" t="str">
        <f t="shared" si="1"/>
        <v>janv</v>
      </c>
      <c r="D31" s="1">
        <v>45688</v>
      </c>
      <c r="E31" t="s">
        <v>46</v>
      </c>
      <c r="F31" t="s">
        <v>24</v>
      </c>
      <c r="G31" t="s">
        <v>25</v>
      </c>
      <c r="H31" s="2">
        <v>5200</v>
      </c>
      <c r="I31" s="2">
        <v>4</v>
      </c>
      <c r="J31" t="s">
        <v>18</v>
      </c>
      <c r="K31" t="s">
        <v>14</v>
      </c>
      <c r="L31" t="s">
        <v>19</v>
      </c>
      <c r="M31">
        <f t="shared" si="2"/>
        <v>20800</v>
      </c>
    </row>
    <row r="32" spans="1:13" x14ac:dyDescent="0.25">
      <c r="A32">
        <v>1030</v>
      </c>
      <c r="B32" t="str">
        <f t="shared" si="0"/>
        <v>2025-04</v>
      </c>
      <c r="C32" t="str">
        <f t="shared" si="1"/>
        <v>avr</v>
      </c>
      <c r="D32" s="1">
        <v>45756</v>
      </c>
      <c r="E32" t="s">
        <v>61</v>
      </c>
      <c r="F32" t="s">
        <v>21</v>
      </c>
      <c r="G32" t="s">
        <v>12</v>
      </c>
      <c r="H32" s="2">
        <v>1100</v>
      </c>
      <c r="I32" s="2">
        <v>1</v>
      </c>
      <c r="J32" t="s">
        <v>29</v>
      </c>
      <c r="K32" t="s">
        <v>14</v>
      </c>
      <c r="L32" t="s">
        <v>19</v>
      </c>
      <c r="M32">
        <f t="shared" si="2"/>
        <v>1100</v>
      </c>
    </row>
    <row r="33" spans="1:13" x14ac:dyDescent="0.25">
      <c r="A33">
        <v>1031</v>
      </c>
      <c r="B33" t="str">
        <f t="shared" si="0"/>
        <v>2025-01</v>
      </c>
      <c r="C33" t="str">
        <f t="shared" si="1"/>
        <v>janv</v>
      </c>
      <c r="D33" s="1">
        <v>45662</v>
      </c>
      <c r="E33" t="s">
        <v>62</v>
      </c>
      <c r="F33" t="s">
        <v>32</v>
      </c>
      <c r="G33" t="s">
        <v>25</v>
      </c>
      <c r="H33" s="2">
        <v>3200</v>
      </c>
      <c r="I33" s="2">
        <v>2</v>
      </c>
      <c r="J33" t="s">
        <v>13</v>
      </c>
      <c r="K33" t="s">
        <v>14</v>
      </c>
      <c r="L33" t="s">
        <v>19</v>
      </c>
      <c r="M33">
        <f t="shared" si="2"/>
        <v>6400</v>
      </c>
    </row>
    <row r="34" spans="1:13" x14ac:dyDescent="0.25">
      <c r="A34">
        <v>1032</v>
      </c>
      <c r="B34" t="str">
        <f t="shared" ref="B34:B65" si="3">TEXT(D34,"aaaa-mm")</f>
        <v>2025-03</v>
      </c>
      <c r="C34" t="str">
        <f t="shared" ref="C34:C65" si="4">TEXT(D34,"mmm")</f>
        <v>mars</v>
      </c>
      <c r="D34" s="1">
        <v>45719</v>
      </c>
      <c r="E34" t="s">
        <v>57</v>
      </c>
      <c r="F34" t="s">
        <v>40</v>
      </c>
      <c r="G34" t="s">
        <v>25</v>
      </c>
      <c r="H34" s="2">
        <v>4500</v>
      </c>
      <c r="I34" s="2">
        <v>2</v>
      </c>
      <c r="J34" t="s">
        <v>43</v>
      </c>
      <c r="K34" t="s">
        <v>14</v>
      </c>
      <c r="L34" t="s">
        <v>34</v>
      </c>
      <c r="M34">
        <f t="shared" ref="M34:M65" si="5">H34*I34</f>
        <v>9000</v>
      </c>
    </row>
    <row r="35" spans="1:13" x14ac:dyDescent="0.25">
      <c r="A35">
        <v>1033</v>
      </c>
      <c r="B35" t="str">
        <f t="shared" si="3"/>
        <v>2025-01</v>
      </c>
      <c r="C35" t="str">
        <f t="shared" si="4"/>
        <v>janv</v>
      </c>
      <c r="D35" s="1">
        <v>45663</v>
      </c>
      <c r="E35" t="s">
        <v>39</v>
      </c>
      <c r="F35" t="s">
        <v>11</v>
      </c>
      <c r="G35" t="s">
        <v>12</v>
      </c>
      <c r="H35" s="2">
        <v>350</v>
      </c>
      <c r="I35" s="2">
        <v>3</v>
      </c>
      <c r="J35" t="s">
        <v>22</v>
      </c>
      <c r="K35" t="s">
        <v>14</v>
      </c>
      <c r="L35" t="s">
        <v>34</v>
      </c>
      <c r="M35">
        <f t="shared" si="5"/>
        <v>1050</v>
      </c>
    </row>
    <row r="36" spans="1:13" x14ac:dyDescent="0.25">
      <c r="A36">
        <v>1034</v>
      </c>
      <c r="B36" t="str">
        <f t="shared" si="3"/>
        <v>2025-05</v>
      </c>
      <c r="C36" t="str">
        <f t="shared" si="4"/>
        <v>mai</v>
      </c>
      <c r="D36" s="1">
        <v>45779</v>
      </c>
      <c r="E36" t="s">
        <v>63</v>
      </c>
      <c r="F36" t="s">
        <v>64</v>
      </c>
      <c r="G36" t="s">
        <v>12</v>
      </c>
      <c r="H36" s="2">
        <v>900</v>
      </c>
      <c r="I36" s="2">
        <v>4</v>
      </c>
      <c r="J36" t="s">
        <v>22</v>
      </c>
      <c r="K36" t="s">
        <v>14</v>
      </c>
      <c r="L36" t="s">
        <v>30</v>
      </c>
      <c r="M36">
        <f t="shared" si="5"/>
        <v>3600</v>
      </c>
    </row>
    <row r="37" spans="1:13" x14ac:dyDescent="0.25">
      <c r="A37">
        <v>1035</v>
      </c>
      <c r="B37" t="str">
        <f t="shared" si="3"/>
        <v>2025-03</v>
      </c>
      <c r="C37" t="str">
        <f t="shared" si="4"/>
        <v>mars</v>
      </c>
      <c r="D37" s="1">
        <v>45744</v>
      </c>
      <c r="E37" t="s">
        <v>65</v>
      </c>
      <c r="F37" t="s">
        <v>32</v>
      </c>
      <c r="G37" t="s">
        <v>25</v>
      </c>
      <c r="H37" s="2">
        <v>3200</v>
      </c>
      <c r="I37" s="2">
        <v>2</v>
      </c>
      <c r="J37" t="s">
        <v>13</v>
      </c>
      <c r="K37" t="s">
        <v>14</v>
      </c>
      <c r="L37" t="s">
        <v>34</v>
      </c>
      <c r="M37">
        <f t="shared" si="5"/>
        <v>6400</v>
      </c>
    </row>
    <row r="38" spans="1:13" x14ac:dyDescent="0.25">
      <c r="A38">
        <v>1036</v>
      </c>
      <c r="B38" t="str">
        <f t="shared" si="3"/>
        <v>2025-01</v>
      </c>
      <c r="C38" t="str">
        <f t="shared" si="4"/>
        <v>janv</v>
      </c>
      <c r="D38" s="1">
        <v>45665</v>
      </c>
      <c r="E38" t="s">
        <v>66</v>
      </c>
      <c r="F38" t="s">
        <v>40</v>
      </c>
      <c r="G38" t="s">
        <v>25</v>
      </c>
      <c r="H38" s="2">
        <v>4500</v>
      </c>
      <c r="I38" s="2">
        <v>4</v>
      </c>
      <c r="J38" t="s">
        <v>18</v>
      </c>
      <c r="K38" t="s">
        <v>14</v>
      </c>
      <c r="L38" t="s">
        <v>15</v>
      </c>
      <c r="M38">
        <f t="shared" si="5"/>
        <v>18000</v>
      </c>
    </row>
    <row r="39" spans="1:13" x14ac:dyDescent="0.25">
      <c r="A39">
        <v>1037</v>
      </c>
      <c r="B39" t="str">
        <f t="shared" si="3"/>
        <v>2025-01</v>
      </c>
      <c r="C39" t="str">
        <f t="shared" si="4"/>
        <v>janv</v>
      </c>
      <c r="D39" s="1">
        <v>45678</v>
      </c>
      <c r="E39" t="s">
        <v>67</v>
      </c>
      <c r="F39" t="s">
        <v>24</v>
      </c>
      <c r="G39" t="s">
        <v>25</v>
      </c>
      <c r="H39" s="2">
        <v>5200</v>
      </c>
      <c r="I39" s="2">
        <v>2</v>
      </c>
      <c r="J39" t="s">
        <v>13</v>
      </c>
      <c r="K39" t="s">
        <v>14</v>
      </c>
      <c r="L39" t="s">
        <v>30</v>
      </c>
      <c r="M39">
        <f t="shared" si="5"/>
        <v>10400</v>
      </c>
    </row>
    <row r="40" spans="1:13" x14ac:dyDescent="0.25">
      <c r="A40">
        <v>1038</v>
      </c>
      <c r="B40" t="str">
        <f t="shared" si="3"/>
        <v>2025-06</v>
      </c>
      <c r="C40" t="str">
        <f t="shared" si="4"/>
        <v>juin</v>
      </c>
      <c r="D40" s="1">
        <v>45829</v>
      </c>
      <c r="E40" t="s">
        <v>68</v>
      </c>
      <c r="F40" t="s">
        <v>40</v>
      </c>
      <c r="G40" t="s">
        <v>25</v>
      </c>
      <c r="H40" s="2">
        <v>4500</v>
      </c>
      <c r="I40" s="2">
        <v>1</v>
      </c>
      <c r="J40" t="s">
        <v>18</v>
      </c>
      <c r="K40" t="s">
        <v>14</v>
      </c>
      <c r="L40" t="s">
        <v>19</v>
      </c>
      <c r="M40">
        <f t="shared" si="5"/>
        <v>4500</v>
      </c>
    </row>
    <row r="41" spans="1:13" x14ac:dyDescent="0.25">
      <c r="A41">
        <v>1039</v>
      </c>
      <c r="B41" t="str">
        <f t="shared" si="3"/>
        <v>2025-01</v>
      </c>
      <c r="C41" t="str">
        <f t="shared" si="4"/>
        <v>janv</v>
      </c>
      <c r="D41" s="1">
        <v>45667</v>
      </c>
      <c r="E41" t="s">
        <v>69</v>
      </c>
      <c r="F41" t="s">
        <v>70</v>
      </c>
      <c r="G41" t="s">
        <v>25</v>
      </c>
      <c r="H41" s="2">
        <v>450</v>
      </c>
      <c r="I41" s="2">
        <v>4</v>
      </c>
      <c r="J41" t="s">
        <v>33</v>
      </c>
      <c r="K41" t="s">
        <v>14</v>
      </c>
      <c r="L41" t="s">
        <v>19</v>
      </c>
      <c r="M41">
        <f t="shared" si="5"/>
        <v>1800</v>
      </c>
    </row>
    <row r="42" spans="1:13" x14ac:dyDescent="0.25">
      <c r="A42">
        <v>1040</v>
      </c>
      <c r="B42" t="str">
        <f t="shared" si="3"/>
        <v>2025-04</v>
      </c>
      <c r="C42" t="str">
        <f t="shared" si="4"/>
        <v>avr</v>
      </c>
      <c r="D42" s="1">
        <v>45767</v>
      </c>
      <c r="E42" t="s">
        <v>71</v>
      </c>
      <c r="F42" t="s">
        <v>40</v>
      </c>
      <c r="G42" t="s">
        <v>25</v>
      </c>
      <c r="H42" s="2">
        <v>4500</v>
      </c>
      <c r="I42" s="2">
        <v>2</v>
      </c>
      <c r="J42" t="s">
        <v>18</v>
      </c>
      <c r="K42" t="s">
        <v>14</v>
      </c>
      <c r="L42" t="s">
        <v>34</v>
      </c>
      <c r="M42">
        <f t="shared" si="5"/>
        <v>9000</v>
      </c>
    </row>
    <row r="43" spans="1:13" x14ac:dyDescent="0.25">
      <c r="A43">
        <v>1041</v>
      </c>
      <c r="B43" t="str">
        <f t="shared" si="3"/>
        <v>2025-04</v>
      </c>
      <c r="C43" t="str">
        <f t="shared" si="4"/>
        <v>avr</v>
      </c>
      <c r="D43" s="1">
        <v>45767</v>
      </c>
      <c r="E43" t="s">
        <v>72</v>
      </c>
      <c r="F43" t="s">
        <v>17</v>
      </c>
      <c r="G43" t="s">
        <v>12</v>
      </c>
      <c r="H43" s="2">
        <v>220</v>
      </c>
      <c r="I43" s="2">
        <v>2</v>
      </c>
      <c r="J43" t="s">
        <v>33</v>
      </c>
      <c r="K43" t="s">
        <v>14</v>
      </c>
      <c r="L43" t="s">
        <v>15</v>
      </c>
      <c r="M43">
        <f t="shared" si="5"/>
        <v>440</v>
      </c>
    </row>
    <row r="44" spans="1:13" x14ac:dyDescent="0.25">
      <c r="A44">
        <v>1042</v>
      </c>
      <c r="B44" t="str">
        <f t="shared" si="3"/>
        <v>2025-02</v>
      </c>
      <c r="C44" t="str">
        <f t="shared" si="4"/>
        <v>févr</v>
      </c>
      <c r="D44" s="1">
        <v>45702</v>
      </c>
      <c r="E44" t="s">
        <v>73</v>
      </c>
      <c r="F44" t="s">
        <v>70</v>
      </c>
      <c r="G44" t="s">
        <v>25</v>
      </c>
      <c r="H44" s="2">
        <v>450</v>
      </c>
      <c r="I44" s="2">
        <v>4</v>
      </c>
      <c r="J44" t="s">
        <v>22</v>
      </c>
      <c r="K44" t="s">
        <v>14</v>
      </c>
      <c r="L44" t="s">
        <v>15</v>
      </c>
      <c r="M44">
        <f t="shared" si="5"/>
        <v>1800</v>
      </c>
    </row>
    <row r="45" spans="1:13" x14ac:dyDescent="0.25">
      <c r="A45">
        <v>1043</v>
      </c>
      <c r="B45" t="str">
        <f t="shared" si="3"/>
        <v>2025-04</v>
      </c>
      <c r="C45" t="str">
        <f t="shared" si="4"/>
        <v>avr</v>
      </c>
      <c r="D45" s="1">
        <v>45764</v>
      </c>
      <c r="E45" t="s">
        <v>74</v>
      </c>
      <c r="F45" t="s">
        <v>21</v>
      </c>
      <c r="G45" t="s">
        <v>12</v>
      </c>
      <c r="H45" s="2">
        <v>1100</v>
      </c>
      <c r="I45" s="2">
        <v>3</v>
      </c>
      <c r="J45" t="s">
        <v>18</v>
      </c>
      <c r="K45" t="s">
        <v>14</v>
      </c>
      <c r="L45" t="s">
        <v>34</v>
      </c>
      <c r="M45">
        <f t="shared" si="5"/>
        <v>3300</v>
      </c>
    </row>
    <row r="46" spans="1:13" x14ac:dyDescent="0.25">
      <c r="A46">
        <v>1044</v>
      </c>
      <c r="B46" t="str">
        <f t="shared" si="3"/>
        <v>2025-05</v>
      </c>
      <c r="C46" t="str">
        <f t="shared" si="4"/>
        <v>mai</v>
      </c>
      <c r="D46" s="1">
        <v>45797</v>
      </c>
      <c r="E46" t="s">
        <v>75</v>
      </c>
      <c r="F46" t="s">
        <v>40</v>
      </c>
      <c r="G46" t="s">
        <v>25</v>
      </c>
      <c r="H46" s="2">
        <v>4500</v>
      </c>
      <c r="I46" s="2">
        <v>2</v>
      </c>
      <c r="J46" t="s">
        <v>43</v>
      </c>
      <c r="K46" t="s">
        <v>14</v>
      </c>
      <c r="L46" t="s">
        <v>19</v>
      </c>
      <c r="M46">
        <f t="shared" si="5"/>
        <v>9000</v>
      </c>
    </row>
    <row r="47" spans="1:13" x14ac:dyDescent="0.25">
      <c r="A47">
        <v>1045</v>
      </c>
      <c r="B47" t="str">
        <f t="shared" si="3"/>
        <v>2025-04</v>
      </c>
      <c r="C47" t="str">
        <f t="shared" si="4"/>
        <v>avr</v>
      </c>
      <c r="D47" s="1">
        <v>45757</v>
      </c>
      <c r="E47" t="s">
        <v>74</v>
      </c>
      <c r="F47" t="s">
        <v>64</v>
      </c>
      <c r="G47" t="s">
        <v>12</v>
      </c>
      <c r="H47" s="2">
        <v>900</v>
      </c>
      <c r="I47" s="2">
        <v>4</v>
      </c>
      <c r="J47" t="s">
        <v>45</v>
      </c>
      <c r="K47" t="s">
        <v>14</v>
      </c>
      <c r="L47" t="s">
        <v>15</v>
      </c>
      <c r="M47">
        <f t="shared" si="5"/>
        <v>3600</v>
      </c>
    </row>
    <row r="48" spans="1:13" x14ac:dyDescent="0.25">
      <c r="A48">
        <v>1046</v>
      </c>
      <c r="B48" t="str">
        <f t="shared" si="3"/>
        <v>2025-03</v>
      </c>
      <c r="C48" t="str">
        <f t="shared" si="4"/>
        <v>mars</v>
      </c>
      <c r="D48" s="1">
        <v>45718</v>
      </c>
      <c r="E48" t="s">
        <v>76</v>
      </c>
      <c r="F48" t="s">
        <v>64</v>
      </c>
      <c r="G48" t="s">
        <v>12</v>
      </c>
      <c r="H48" s="2">
        <v>900</v>
      </c>
      <c r="I48" s="2">
        <v>4</v>
      </c>
      <c r="J48" t="s">
        <v>45</v>
      </c>
      <c r="K48" t="s">
        <v>14</v>
      </c>
      <c r="L48" t="s">
        <v>15</v>
      </c>
      <c r="M48">
        <f t="shared" si="5"/>
        <v>3600</v>
      </c>
    </row>
    <row r="49" spans="1:13" x14ac:dyDescent="0.25">
      <c r="A49">
        <v>1047</v>
      </c>
      <c r="B49" t="str">
        <f t="shared" si="3"/>
        <v>2025-01</v>
      </c>
      <c r="C49" t="str">
        <f t="shared" si="4"/>
        <v>janv</v>
      </c>
      <c r="D49" s="1">
        <v>45662</v>
      </c>
      <c r="E49" t="s">
        <v>77</v>
      </c>
      <c r="F49" t="s">
        <v>24</v>
      </c>
      <c r="G49" t="s">
        <v>25</v>
      </c>
      <c r="H49" s="2">
        <v>5200</v>
      </c>
      <c r="I49" s="2">
        <v>2</v>
      </c>
      <c r="J49" t="s">
        <v>33</v>
      </c>
      <c r="K49" t="s">
        <v>14</v>
      </c>
      <c r="L49" t="s">
        <v>15</v>
      </c>
      <c r="M49">
        <f t="shared" si="5"/>
        <v>10400</v>
      </c>
    </row>
    <row r="50" spans="1:13" x14ac:dyDescent="0.25">
      <c r="A50">
        <v>1048</v>
      </c>
      <c r="B50" t="str">
        <f t="shared" si="3"/>
        <v>2025-06</v>
      </c>
      <c r="C50" t="str">
        <f t="shared" si="4"/>
        <v>juin</v>
      </c>
      <c r="D50" s="1">
        <v>45822</v>
      </c>
      <c r="E50" t="s">
        <v>78</v>
      </c>
      <c r="F50" t="s">
        <v>36</v>
      </c>
      <c r="G50" t="s">
        <v>12</v>
      </c>
      <c r="H50" s="2">
        <v>800</v>
      </c>
      <c r="I50" s="2">
        <v>3</v>
      </c>
      <c r="J50" t="s">
        <v>43</v>
      </c>
      <c r="K50" t="s">
        <v>14</v>
      </c>
      <c r="L50" t="s">
        <v>30</v>
      </c>
      <c r="M50">
        <f t="shared" si="5"/>
        <v>2400</v>
      </c>
    </row>
    <row r="51" spans="1:13" x14ac:dyDescent="0.25">
      <c r="A51">
        <v>1049</v>
      </c>
      <c r="B51" t="str">
        <f t="shared" si="3"/>
        <v>2025-04</v>
      </c>
      <c r="C51" t="str">
        <f t="shared" si="4"/>
        <v>avr</v>
      </c>
      <c r="D51" s="1">
        <v>45765</v>
      </c>
      <c r="E51" t="s">
        <v>79</v>
      </c>
      <c r="F51" t="s">
        <v>36</v>
      </c>
      <c r="G51" t="s">
        <v>12</v>
      </c>
      <c r="H51" s="2">
        <v>800</v>
      </c>
      <c r="I51" s="2">
        <v>4</v>
      </c>
      <c r="J51" t="s">
        <v>33</v>
      </c>
      <c r="K51" t="s">
        <v>14</v>
      </c>
      <c r="L51" t="s">
        <v>34</v>
      </c>
      <c r="M51">
        <f t="shared" si="5"/>
        <v>3200</v>
      </c>
    </row>
    <row r="52" spans="1:13" x14ac:dyDescent="0.25">
      <c r="A52">
        <v>1050</v>
      </c>
      <c r="B52" t="str">
        <f t="shared" si="3"/>
        <v>2025-06</v>
      </c>
      <c r="C52" t="str">
        <f t="shared" si="4"/>
        <v>juin</v>
      </c>
      <c r="D52" s="1">
        <v>45823</v>
      </c>
      <c r="E52" t="s">
        <v>80</v>
      </c>
      <c r="F52" t="s">
        <v>70</v>
      </c>
      <c r="G52" t="s">
        <v>25</v>
      </c>
      <c r="H52" s="2">
        <v>450</v>
      </c>
      <c r="I52" s="2">
        <v>2</v>
      </c>
      <c r="J52" t="s">
        <v>18</v>
      </c>
      <c r="K52" t="s">
        <v>14</v>
      </c>
      <c r="L52" t="s">
        <v>30</v>
      </c>
      <c r="M52">
        <f t="shared" si="5"/>
        <v>900</v>
      </c>
    </row>
    <row r="53" spans="1:13" x14ac:dyDescent="0.25">
      <c r="A53">
        <v>1051</v>
      </c>
      <c r="B53" t="str">
        <f t="shared" si="3"/>
        <v>2025-02</v>
      </c>
      <c r="C53" t="str">
        <f t="shared" si="4"/>
        <v>févr</v>
      </c>
      <c r="D53" s="1">
        <v>45697</v>
      </c>
      <c r="E53" t="s">
        <v>81</v>
      </c>
      <c r="F53" t="s">
        <v>40</v>
      </c>
      <c r="G53" t="s">
        <v>25</v>
      </c>
      <c r="H53" s="2">
        <v>4500</v>
      </c>
      <c r="I53" s="2">
        <v>2</v>
      </c>
      <c r="J53" t="s">
        <v>18</v>
      </c>
      <c r="K53" t="s">
        <v>14</v>
      </c>
      <c r="L53" t="s">
        <v>30</v>
      </c>
      <c r="M53">
        <f t="shared" si="5"/>
        <v>9000</v>
      </c>
    </row>
    <row r="54" spans="1:13" x14ac:dyDescent="0.25">
      <c r="A54">
        <v>1052</v>
      </c>
      <c r="B54" t="str">
        <f t="shared" si="3"/>
        <v>2025-05</v>
      </c>
      <c r="C54" t="str">
        <f t="shared" si="4"/>
        <v>mai</v>
      </c>
      <c r="D54" s="1">
        <v>45790</v>
      </c>
      <c r="E54" t="s">
        <v>82</v>
      </c>
      <c r="F54" t="s">
        <v>21</v>
      </c>
      <c r="G54" t="s">
        <v>12</v>
      </c>
      <c r="H54" s="2">
        <v>1100</v>
      </c>
      <c r="I54" s="2">
        <v>3</v>
      </c>
      <c r="J54" t="s">
        <v>22</v>
      </c>
      <c r="K54" t="s">
        <v>14</v>
      </c>
      <c r="L54" t="s">
        <v>15</v>
      </c>
      <c r="M54">
        <f t="shared" si="5"/>
        <v>3300</v>
      </c>
    </row>
    <row r="55" spans="1:13" x14ac:dyDescent="0.25">
      <c r="A55">
        <v>1053</v>
      </c>
      <c r="B55" t="str">
        <f t="shared" si="3"/>
        <v>2025-04</v>
      </c>
      <c r="C55" t="str">
        <f t="shared" si="4"/>
        <v>avr</v>
      </c>
      <c r="D55" s="1">
        <v>45759</v>
      </c>
      <c r="E55" t="s">
        <v>83</v>
      </c>
      <c r="F55" t="s">
        <v>36</v>
      </c>
      <c r="G55" t="s">
        <v>12</v>
      </c>
      <c r="H55" s="2">
        <v>800</v>
      </c>
      <c r="I55" s="2">
        <v>2</v>
      </c>
      <c r="J55" t="s">
        <v>45</v>
      </c>
      <c r="K55" t="s">
        <v>14</v>
      </c>
      <c r="L55" t="s">
        <v>15</v>
      </c>
      <c r="M55">
        <f t="shared" si="5"/>
        <v>1600</v>
      </c>
    </row>
    <row r="56" spans="1:13" x14ac:dyDescent="0.25">
      <c r="A56">
        <v>1054</v>
      </c>
      <c r="B56" t="str">
        <f t="shared" si="3"/>
        <v>2025-06</v>
      </c>
      <c r="C56" t="str">
        <f t="shared" si="4"/>
        <v>juin</v>
      </c>
      <c r="D56" s="1">
        <v>45828</v>
      </c>
      <c r="E56" t="s">
        <v>84</v>
      </c>
      <c r="F56" t="s">
        <v>24</v>
      </c>
      <c r="G56" t="s">
        <v>25</v>
      </c>
      <c r="H56" s="2">
        <v>5200</v>
      </c>
      <c r="I56" s="2">
        <v>4</v>
      </c>
      <c r="J56" t="s">
        <v>18</v>
      </c>
      <c r="K56" t="s">
        <v>14</v>
      </c>
      <c r="L56" t="s">
        <v>19</v>
      </c>
      <c r="M56">
        <f t="shared" si="5"/>
        <v>20800</v>
      </c>
    </row>
    <row r="57" spans="1:13" x14ac:dyDescent="0.25">
      <c r="A57">
        <v>1055</v>
      </c>
      <c r="B57" t="str">
        <f t="shared" si="3"/>
        <v>2025-01</v>
      </c>
      <c r="C57" t="str">
        <f t="shared" si="4"/>
        <v>janv</v>
      </c>
      <c r="D57" s="1">
        <v>45683</v>
      </c>
      <c r="E57" t="s">
        <v>85</v>
      </c>
      <c r="F57" t="s">
        <v>11</v>
      </c>
      <c r="G57" t="s">
        <v>12</v>
      </c>
      <c r="H57" s="2">
        <v>350</v>
      </c>
      <c r="I57" s="2">
        <v>4</v>
      </c>
      <c r="J57" t="s">
        <v>33</v>
      </c>
      <c r="K57" t="s">
        <v>14</v>
      </c>
      <c r="L57" t="s">
        <v>30</v>
      </c>
      <c r="M57">
        <f t="shared" si="5"/>
        <v>1400</v>
      </c>
    </row>
    <row r="58" spans="1:13" x14ac:dyDescent="0.25">
      <c r="A58">
        <v>1056</v>
      </c>
      <c r="B58" t="str">
        <f t="shared" si="3"/>
        <v>2025-04</v>
      </c>
      <c r="C58" t="str">
        <f t="shared" si="4"/>
        <v>avr</v>
      </c>
      <c r="D58" s="1">
        <v>45758</v>
      </c>
      <c r="E58" t="s">
        <v>86</v>
      </c>
      <c r="F58" t="s">
        <v>36</v>
      </c>
      <c r="G58" t="s">
        <v>12</v>
      </c>
      <c r="H58" s="2">
        <v>800</v>
      </c>
      <c r="I58" s="2">
        <v>1</v>
      </c>
      <c r="J58" t="s">
        <v>13</v>
      </c>
      <c r="K58" t="s">
        <v>14</v>
      </c>
      <c r="L58" t="s">
        <v>19</v>
      </c>
      <c r="M58">
        <f t="shared" si="5"/>
        <v>800</v>
      </c>
    </row>
    <row r="59" spans="1:13" x14ac:dyDescent="0.25">
      <c r="A59">
        <v>1057</v>
      </c>
      <c r="B59" t="str">
        <f t="shared" si="3"/>
        <v>2025-02</v>
      </c>
      <c r="C59" t="str">
        <f t="shared" si="4"/>
        <v>févr</v>
      </c>
      <c r="D59" s="1">
        <v>45705</v>
      </c>
      <c r="E59" t="s">
        <v>87</v>
      </c>
      <c r="F59" t="s">
        <v>11</v>
      </c>
      <c r="G59" t="s">
        <v>12</v>
      </c>
      <c r="H59" s="2">
        <v>350</v>
      </c>
      <c r="I59" s="2">
        <v>5</v>
      </c>
      <c r="J59" t="s">
        <v>18</v>
      </c>
      <c r="K59" t="s">
        <v>14</v>
      </c>
      <c r="L59" t="s">
        <v>30</v>
      </c>
      <c r="M59">
        <f t="shared" si="5"/>
        <v>1750</v>
      </c>
    </row>
    <row r="60" spans="1:13" x14ac:dyDescent="0.25">
      <c r="A60">
        <v>1058</v>
      </c>
      <c r="B60" t="str">
        <f t="shared" si="3"/>
        <v>2025-04</v>
      </c>
      <c r="C60" t="str">
        <f t="shared" si="4"/>
        <v>avr</v>
      </c>
      <c r="D60" s="1">
        <v>45769</v>
      </c>
      <c r="E60" t="s">
        <v>88</v>
      </c>
      <c r="F60" t="s">
        <v>21</v>
      </c>
      <c r="G60" t="s">
        <v>12</v>
      </c>
      <c r="H60" s="2">
        <v>1100</v>
      </c>
      <c r="I60" s="2">
        <v>2</v>
      </c>
      <c r="J60" t="s">
        <v>45</v>
      </c>
      <c r="K60" t="s">
        <v>14</v>
      </c>
      <c r="L60" t="s">
        <v>19</v>
      </c>
      <c r="M60">
        <f t="shared" si="5"/>
        <v>2200</v>
      </c>
    </row>
    <row r="61" spans="1:13" x14ac:dyDescent="0.25">
      <c r="A61">
        <v>1059</v>
      </c>
      <c r="B61" t="str">
        <f t="shared" si="3"/>
        <v>2025-02</v>
      </c>
      <c r="C61" t="str">
        <f t="shared" si="4"/>
        <v>févr</v>
      </c>
      <c r="D61" s="1">
        <v>45697</v>
      </c>
      <c r="E61" t="s">
        <v>89</v>
      </c>
      <c r="F61" t="s">
        <v>70</v>
      </c>
      <c r="G61" t="s">
        <v>25</v>
      </c>
      <c r="H61" s="2">
        <v>450</v>
      </c>
      <c r="I61" s="2">
        <v>4</v>
      </c>
      <c r="J61" t="s">
        <v>43</v>
      </c>
      <c r="K61" t="s">
        <v>14</v>
      </c>
      <c r="L61" t="s">
        <v>15</v>
      </c>
      <c r="M61">
        <f t="shared" si="5"/>
        <v>1800</v>
      </c>
    </row>
    <row r="62" spans="1:13" x14ac:dyDescent="0.25">
      <c r="A62">
        <v>1060</v>
      </c>
      <c r="B62" t="str">
        <f t="shared" si="3"/>
        <v>2025-01</v>
      </c>
      <c r="C62" t="str">
        <f t="shared" si="4"/>
        <v>janv</v>
      </c>
      <c r="D62" s="1">
        <v>45667</v>
      </c>
      <c r="E62" t="s">
        <v>23</v>
      </c>
      <c r="F62" t="s">
        <v>24</v>
      </c>
      <c r="G62" t="s">
        <v>25</v>
      </c>
      <c r="H62" s="2">
        <v>5200</v>
      </c>
      <c r="I62" s="2">
        <v>5</v>
      </c>
      <c r="J62" t="s">
        <v>13</v>
      </c>
      <c r="K62" t="s">
        <v>14</v>
      </c>
      <c r="L62" t="s">
        <v>15</v>
      </c>
      <c r="M62">
        <f t="shared" si="5"/>
        <v>26000</v>
      </c>
    </row>
    <row r="63" spans="1:13" x14ac:dyDescent="0.25">
      <c r="A63">
        <v>1061</v>
      </c>
      <c r="B63" t="str">
        <f t="shared" si="3"/>
        <v>2025-05</v>
      </c>
      <c r="C63" t="str">
        <f t="shared" si="4"/>
        <v>mai</v>
      </c>
      <c r="D63" s="1">
        <v>45786</v>
      </c>
      <c r="E63" t="s">
        <v>90</v>
      </c>
      <c r="F63" t="s">
        <v>17</v>
      </c>
      <c r="G63" t="s">
        <v>12</v>
      </c>
      <c r="H63" s="2">
        <v>220</v>
      </c>
      <c r="I63" s="2">
        <v>4</v>
      </c>
      <c r="J63" t="s">
        <v>33</v>
      </c>
      <c r="K63" t="s">
        <v>14</v>
      </c>
      <c r="L63" t="s">
        <v>15</v>
      </c>
      <c r="M63">
        <f t="shared" si="5"/>
        <v>880</v>
      </c>
    </row>
    <row r="64" spans="1:13" x14ac:dyDescent="0.25">
      <c r="A64">
        <v>1062</v>
      </c>
      <c r="B64" t="str">
        <f t="shared" si="3"/>
        <v>2025-03</v>
      </c>
      <c r="C64" t="str">
        <f t="shared" si="4"/>
        <v>mars</v>
      </c>
      <c r="D64" s="1">
        <v>45724</v>
      </c>
      <c r="E64" t="s">
        <v>38</v>
      </c>
      <c r="F64" t="s">
        <v>27</v>
      </c>
      <c r="G64" t="s">
        <v>28</v>
      </c>
      <c r="H64" s="2">
        <v>120</v>
      </c>
      <c r="I64" s="2">
        <v>1</v>
      </c>
      <c r="J64" t="s">
        <v>43</v>
      </c>
      <c r="K64" t="s">
        <v>14</v>
      </c>
      <c r="L64" t="s">
        <v>34</v>
      </c>
      <c r="M64">
        <f t="shared" si="5"/>
        <v>120</v>
      </c>
    </row>
    <row r="65" spans="1:13" x14ac:dyDescent="0.25">
      <c r="A65">
        <v>1063</v>
      </c>
      <c r="B65" t="str">
        <f t="shared" si="3"/>
        <v>2025-04</v>
      </c>
      <c r="C65" t="str">
        <f t="shared" si="4"/>
        <v>avr</v>
      </c>
      <c r="D65" s="1">
        <v>45752</v>
      </c>
      <c r="E65" t="s">
        <v>77</v>
      </c>
      <c r="F65" t="s">
        <v>40</v>
      </c>
      <c r="G65" t="s">
        <v>25</v>
      </c>
      <c r="H65" s="2">
        <v>4500</v>
      </c>
      <c r="I65" s="2">
        <v>4</v>
      </c>
      <c r="J65" t="s">
        <v>29</v>
      </c>
      <c r="K65" t="s">
        <v>14</v>
      </c>
      <c r="L65" t="s">
        <v>34</v>
      </c>
      <c r="M65">
        <f t="shared" si="5"/>
        <v>18000</v>
      </c>
    </row>
    <row r="66" spans="1:13" x14ac:dyDescent="0.25">
      <c r="A66">
        <v>1064</v>
      </c>
      <c r="B66" t="str">
        <f t="shared" ref="B66:B101" si="6">TEXT(D66,"aaaa-mm")</f>
        <v>2025-06</v>
      </c>
      <c r="C66" t="str">
        <f t="shared" ref="C66:C97" si="7">TEXT(D66,"mmm")</f>
        <v>juin</v>
      </c>
      <c r="D66" s="1">
        <v>45818</v>
      </c>
      <c r="E66" t="s">
        <v>91</v>
      </c>
      <c r="F66" t="s">
        <v>70</v>
      </c>
      <c r="G66" t="s">
        <v>25</v>
      </c>
      <c r="H66" s="2">
        <v>450</v>
      </c>
      <c r="I66" s="2">
        <v>3</v>
      </c>
      <c r="J66" t="s">
        <v>43</v>
      </c>
      <c r="K66" t="s">
        <v>14</v>
      </c>
      <c r="L66" t="s">
        <v>30</v>
      </c>
      <c r="M66">
        <f t="shared" ref="M66:M101" si="8">H66*I66</f>
        <v>1350</v>
      </c>
    </row>
    <row r="67" spans="1:13" x14ac:dyDescent="0.25">
      <c r="A67">
        <v>1065</v>
      </c>
      <c r="B67" t="str">
        <f t="shared" si="6"/>
        <v>2025-02</v>
      </c>
      <c r="C67" t="str">
        <f t="shared" si="7"/>
        <v>févr</v>
      </c>
      <c r="D67" s="1">
        <v>45691</v>
      </c>
      <c r="E67" t="s">
        <v>10</v>
      </c>
      <c r="F67" t="s">
        <v>32</v>
      </c>
      <c r="G67" t="s">
        <v>25</v>
      </c>
      <c r="H67" s="2">
        <v>3200</v>
      </c>
      <c r="I67" s="2">
        <v>2</v>
      </c>
      <c r="J67" t="s">
        <v>18</v>
      </c>
      <c r="K67" t="s">
        <v>14</v>
      </c>
      <c r="L67" t="s">
        <v>15</v>
      </c>
      <c r="M67">
        <f t="shared" si="8"/>
        <v>6400</v>
      </c>
    </row>
    <row r="68" spans="1:13" x14ac:dyDescent="0.25">
      <c r="A68">
        <v>1066</v>
      </c>
      <c r="B68" t="str">
        <f t="shared" si="6"/>
        <v>2025-04</v>
      </c>
      <c r="C68" t="str">
        <f t="shared" si="7"/>
        <v>avr</v>
      </c>
      <c r="D68" s="1">
        <v>45752</v>
      </c>
      <c r="E68" t="s">
        <v>42</v>
      </c>
      <c r="F68" t="s">
        <v>24</v>
      </c>
      <c r="G68" t="s">
        <v>25</v>
      </c>
      <c r="H68" s="2">
        <v>5200</v>
      </c>
      <c r="I68" s="2">
        <v>4</v>
      </c>
      <c r="J68" t="s">
        <v>43</v>
      </c>
      <c r="K68" t="s">
        <v>14</v>
      </c>
      <c r="L68" t="s">
        <v>30</v>
      </c>
      <c r="M68">
        <f t="shared" si="8"/>
        <v>20800</v>
      </c>
    </row>
    <row r="69" spans="1:13" x14ac:dyDescent="0.25">
      <c r="A69">
        <v>1067</v>
      </c>
      <c r="B69" t="str">
        <f t="shared" si="6"/>
        <v>2025-04</v>
      </c>
      <c r="C69" t="str">
        <f t="shared" si="7"/>
        <v>avr</v>
      </c>
      <c r="D69" s="1">
        <v>45771</v>
      </c>
      <c r="E69" t="s">
        <v>66</v>
      </c>
      <c r="F69" t="s">
        <v>11</v>
      </c>
      <c r="G69" t="s">
        <v>12</v>
      </c>
      <c r="H69" s="2">
        <v>350</v>
      </c>
      <c r="I69" s="2">
        <v>4</v>
      </c>
      <c r="J69" t="s">
        <v>33</v>
      </c>
      <c r="K69" t="s">
        <v>14</v>
      </c>
      <c r="L69" t="s">
        <v>15</v>
      </c>
      <c r="M69">
        <f t="shared" si="8"/>
        <v>1400</v>
      </c>
    </row>
    <row r="70" spans="1:13" x14ac:dyDescent="0.25">
      <c r="A70">
        <v>1068</v>
      </c>
      <c r="B70" t="str">
        <f t="shared" si="6"/>
        <v>2025-01</v>
      </c>
      <c r="C70" t="str">
        <f t="shared" si="7"/>
        <v>janv</v>
      </c>
      <c r="D70" s="1">
        <v>45687</v>
      </c>
      <c r="E70" t="s">
        <v>92</v>
      </c>
      <c r="F70" t="s">
        <v>24</v>
      </c>
      <c r="G70" t="s">
        <v>25</v>
      </c>
      <c r="H70" s="2">
        <v>5200</v>
      </c>
      <c r="I70" s="2">
        <v>1</v>
      </c>
      <c r="J70" t="s">
        <v>43</v>
      </c>
      <c r="K70" t="s">
        <v>14</v>
      </c>
      <c r="L70" t="s">
        <v>19</v>
      </c>
      <c r="M70">
        <f t="shared" si="8"/>
        <v>5200</v>
      </c>
    </row>
    <row r="71" spans="1:13" x14ac:dyDescent="0.25">
      <c r="A71">
        <v>1069</v>
      </c>
      <c r="B71" t="str">
        <f t="shared" si="6"/>
        <v>2025-06</v>
      </c>
      <c r="C71" t="str">
        <f t="shared" si="7"/>
        <v>juin</v>
      </c>
      <c r="D71" s="1">
        <v>45836</v>
      </c>
      <c r="E71" t="s">
        <v>35</v>
      </c>
      <c r="F71" t="s">
        <v>24</v>
      </c>
      <c r="G71" t="s">
        <v>25</v>
      </c>
      <c r="H71" s="2">
        <v>5200</v>
      </c>
      <c r="I71" s="2">
        <v>1</v>
      </c>
      <c r="J71" t="s">
        <v>45</v>
      </c>
      <c r="K71" t="s">
        <v>14</v>
      </c>
      <c r="L71" t="s">
        <v>19</v>
      </c>
      <c r="M71">
        <f t="shared" si="8"/>
        <v>5200</v>
      </c>
    </row>
    <row r="72" spans="1:13" x14ac:dyDescent="0.25">
      <c r="A72">
        <v>1070</v>
      </c>
      <c r="B72" t="str">
        <f t="shared" si="6"/>
        <v>2025-03</v>
      </c>
      <c r="C72" t="str">
        <f t="shared" si="7"/>
        <v>mars</v>
      </c>
      <c r="D72" s="1">
        <v>45728</v>
      </c>
      <c r="E72" t="s">
        <v>93</v>
      </c>
      <c r="F72" t="s">
        <v>11</v>
      </c>
      <c r="G72" t="s">
        <v>12</v>
      </c>
      <c r="H72" s="2">
        <v>350</v>
      </c>
      <c r="I72" s="2">
        <v>1</v>
      </c>
      <c r="J72" t="s">
        <v>29</v>
      </c>
      <c r="K72" t="s">
        <v>14</v>
      </c>
      <c r="L72" t="s">
        <v>19</v>
      </c>
      <c r="M72">
        <f t="shared" si="8"/>
        <v>350</v>
      </c>
    </row>
    <row r="73" spans="1:13" x14ac:dyDescent="0.25">
      <c r="A73">
        <v>1071</v>
      </c>
      <c r="B73" t="str">
        <f t="shared" si="6"/>
        <v>2025-02</v>
      </c>
      <c r="C73" t="str">
        <f t="shared" si="7"/>
        <v>févr</v>
      </c>
      <c r="D73" s="1">
        <v>45702</v>
      </c>
      <c r="E73" t="s">
        <v>65</v>
      </c>
      <c r="F73" t="s">
        <v>36</v>
      </c>
      <c r="G73" t="s">
        <v>12</v>
      </c>
      <c r="H73" s="2">
        <v>800</v>
      </c>
      <c r="I73" s="2">
        <v>4</v>
      </c>
      <c r="J73" t="s">
        <v>33</v>
      </c>
      <c r="K73" t="s">
        <v>14</v>
      </c>
      <c r="L73" t="s">
        <v>30</v>
      </c>
      <c r="M73">
        <f t="shared" si="8"/>
        <v>3200</v>
      </c>
    </row>
    <row r="74" spans="1:13" x14ac:dyDescent="0.25">
      <c r="A74">
        <v>1072</v>
      </c>
      <c r="B74" t="str">
        <f t="shared" si="6"/>
        <v>2025-04</v>
      </c>
      <c r="C74" t="str">
        <f t="shared" si="7"/>
        <v>avr</v>
      </c>
      <c r="D74" s="1">
        <v>45758</v>
      </c>
      <c r="E74" t="s">
        <v>94</v>
      </c>
      <c r="F74" t="s">
        <v>21</v>
      </c>
      <c r="G74" t="s">
        <v>12</v>
      </c>
      <c r="H74" s="2">
        <v>1100</v>
      </c>
      <c r="I74" s="2">
        <v>3</v>
      </c>
      <c r="J74" t="s">
        <v>45</v>
      </c>
      <c r="K74" t="s">
        <v>14</v>
      </c>
      <c r="L74" t="s">
        <v>19</v>
      </c>
      <c r="M74">
        <f t="shared" si="8"/>
        <v>3300</v>
      </c>
    </row>
    <row r="75" spans="1:13" x14ac:dyDescent="0.25">
      <c r="A75">
        <v>1073</v>
      </c>
      <c r="B75" t="str">
        <f t="shared" si="6"/>
        <v>2024-12</v>
      </c>
      <c r="C75" t="str">
        <f t="shared" si="7"/>
        <v>déc</v>
      </c>
      <c r="D75" s="1">
        <v>45657</v>
      </c>
      <c r="E75" t="s">
        <v>42</v>
      </c>
      <c r="F75" t="s">
        <v>32</v>
      </c>
      <c r="G75" t="s">
        <v>25</v>
      </c>
      <c r="H75" s="2">
        <v>3200</v>
      </c>
      <c r="I75" s="2">
        <v>3</v>
      </c>
      <c r="J75" t="s">
        <v>22</v>
      </c>
      <c r="K75" t="s">
        <v>14</v>
      </c>
      <c r="L75" t="s">
        <v>30</v>
      </c>
      <c r="M75">
        <f t="shared" si="8"/>
        <v>9600</v>
      </c>
    </row>
    <row r="76" spans="1:13" x14ac:dyDescent="0.25">
      <c r="A76">
        <v>1074</v>
      </c>
      <c r="B76" t="str">
        <f t="shared" si="6"/>
        <v>2025-01</v>
      </c>
      <c r="C76" t="str">
        <f t="shared" si="7"/>
        <v>janv</v>
      </c>
      <c r="D76" s="1">
        <v>45676</v>
      </c>
      <c r="E76" t="s">
        <v>10</v>
      </c>
      <c r="F76" t="s">
        <v>24</v>
      </c>
      <c r="G76" t="s">
        <v>25</v>
      </c>
      <c r="H76" s="2">
        <v>5200</v>
      </c>
      <c r="I76" s="2">
        <v>2</v>
      </c>
      <c r="J76" t="s">
        <v>13</v>
      </c>
      <c r="K76" t="s">
        <v>14</v>
      </c>
      <c r="L76" t="s">
        <v>15</v>
      </c>
      <c r="M76">
        <f t="shared" si="8"/>
        <v>10400</v>
      </c>
    </row>
    <row r="77" spans="1:13" x14ac:dyDescent="0.25">
      <c r="A77">
        <v>1075</v>
      </c>
      <c r="B77" t="str">
        <f t="shared" si="6"/>
        <v>2025-06</v>
      </c>
      <c r="C77" t="str">
        <f t="shared" si="7"/>
        <v>juin</v>
      </c>
      <c r="D77" s="1">
        <v>45827</v>
      </c>
      <c r="E77" t="s">
        <v>86</v>
      </c>
      <c r="F77" t="s">
        <v>11</v>
      </c>
      <c r="G77" t="s">
        <v>12</v>
      </c>
      <c r="H77" s="2">
        <v>350</v>
      </c>
      <c r="I77" s="2">
        <v>1</v>
      </c>
      <c r="J77" t="s">
        <v>43</v>
      </c>
      <c r="K77" t="s">
        <v>14</v>
      </c>
      <c r="L77" t="s">
        <v>19</v>
      </c>
      <c r="M77">
        <f t="shared" si="8"/>
        <v>350</v>
      </c>
    </row>
    <row r="78" spans="1:13" x14ac:dyDescent="0.25">
      <c r="A78">
        <v>1076</v>
      </c>
      <c r="B78" t="str">
        <f t="shared" si="6"/>
        <v>2025-06</v>
      </c>
      <c r="C78" t="str">
        <f t="shared" si="7"/>
        <v>juin</v>
      </c>
      <c r="D78" s="1">
        <v>45837</v>
      </c>
      <c r="E78" t="s">
        <v>95</v>
      </c>
      <c r="F78" t="s">
        <v>40</v>
      </c>
      <c r="G78" t="s">
        <v>25</v>
      </c>
      <c r="H78" s="2">
        <v>4500</v>
      </c>
      <c r="I78" s="2">
        <v>4</v>
      </c>
      <c r="J78" t="s">
        <v>43</v>
      </c>
      <c r="K78" t="s">
        <v>14</v>
      </c>
      <c r="L78" t="s">
        <v>30</v>
      </c>
      <c r="M78">
        <f t="shared" si="8"/>
        <v>18000</v>
      </c>
    </row>
    <row r="79" spans="1:13" x14ac:dyDescent="0.25">
      <c r="A79">
        <v>1077</v>
      </c>
      <c r="B79" t="str">
        <f t="shared" si="6"/>
        <v>2025-03</v>
      </c>
      <c r="C79" t="str">
        <f t="shared" si="7"/>
        <v>mars</v>
      </c>
      <c r="D79" s="1">
        <v>45736</v>
      </c>
      <c r="E79" t="s">
        <v>96</v>
      </c>
      <c r="F79" t="s">
        <v>32</v>
      </c>
      <c r="G79" t="s">
        <v>25</v>
      </c>
      <c r="H79" s="2">
        <v>3200</v>
      </c>
      <c r="I79" s="2">
        <v>1</v>
      </c>
      <c r="J79" t="s">
        <v>43</v>
      </c>
      <c r="K79" t="s">
        <v>14</v>
      </c>
      <c r="L79" t="s">
        <v>19</v>
      </c>
      <c r="M79">
        <f t="shared" si="8"/>
        <v>3200</v>
      </c>
    </row>
    <row r="80" spans="1:13" x14ac:dyDescent="0.25">
      <c r="A80">
        <v>1078</v>
      </c>
      <c r="B80" t="str">
        <f t="shared" si="6"/>
        <v>2025-04</v>
      </c>
      <c r="C80" t="str">
        <f t="shared" si="7"/>
        <v>avr</v>
      </c>
      <c r="D80" s="1">
        <v>45750</v>
      </c>
      <c r="E80" t="s">
        <v>97</v>
      </c>
      <c r="F80" t="s">
        <v>27</v>
      </c>
      <c r="G80" t="s">
        <v>28</v>
      </c>
      <c r="H80" s="2">
        <v>120</v>
      </c>
      <c r="I80" s="2">
        <v>5</v>
      </c>
      <c r="J80" t="s">
        <v>18</v>
      </c>
      <c r="K80" t="s">
        <v>14</v>
      </c>
      <c r="L80" t="s">
        <v>30</v>
      </c>
      <c r="M80">
        <f t="shared" si="8"/>
        <v>600</v>
      </c>
    </row>
    <row r="81" spans="1:13" x14ac:dyDescent="0.25">
      <c r="A81">
        <v>1079</v>
      </c>
      <c r="B81" t="str">
        <f t="shared" si="6"/>
        <v>2025-01</v>
      </c>
      <c r="C81" t="str">
        <f t="shared" si="7"/>
        <v>janv</v>
      </c>
      <c r="D81" s="1">
        <v>45673</v>
      </c>
      <c r="E81" t="s">
        <v>98</v>
      </c>
      <c r="F81" t="s">
        <v>24</v>
      </c>
      <c r="G81" t="s">
        <v>25</v>
      </c>
      <c r="H81" s="2">
        <v>5200</v>
      </c>
      <c r="I81" s="2">
        <v>2</v>
      </c>
      <c r="J81" t="s">
        <v>45</v>
      </c>
      <c r="K81" t="s">
        <v>14</v>
      </c>
      <c r="L81" t="s">
        <v>30</v>
      </c>
      <c r="M81">
        <f t="shared" si="8"/>
        <v>10400</v>
      </c>
    </row>
    <row r="82" spans="1:13" x14ac:dyDescent="0.25">
      <c r="A82">
        <v>1080</v>
      </c>
      <c r="B82" t="str">
        <f t="shared" si="6"/>
        <v>2025-05</v>
      </c>
      <c r="C82" t="str">
        <f t="shared" si="7"/>
        <v>mai</v>
      </c>
      <c r="D82" s="1">
        <v>45787</v>
      </c>
      <c r="E82" t="s">
        <v>85</v>
      </c>
      <c r="F82" t="s">
        <v>64</v>
      </c>
      <c r="G82" t="s">
        <v>12</v>
      </c>
      <c r="H82" s="2">
        <v>900</v>
      </c>
      <c r="I82" s="2">
        <v>2</v>
      </c>
      <c r="J82" t="s">
        <v>18</v>
      </c>
      <c r="K82" t="s">
        <v>14</v>
      </c>
      <c r="L82" t="s">
        <v>15</v>
      </c>
      <c r="M82">
        <f t="shared" si="8"/>
        <v>1800</v>
      </c>
    </row>
    <row r="83" spans="1:13" x14ac:dyDescent="0.25">
      <c r="A83">
        <v>1081</v>
      </c>
      <c r="B83" t="str">
        <f t="shared" si="6"/>
        <v>2025-01</v>
      </c>
      <c r="C83" t="str">
        <f t="shared" si="7"/>
        <v>janv</v>
      </c>
      <c r="D83" s="1">
        <v>45660</v>
      </c>
      <c r="E83" t="s">
        <v>99</v>
      </c>
      <c r="F83" t="s">
        <v>36</v>
      </c>
      <c r="G83" t="s">
        <v>12</v>
      </c>
      <c r="H83" s="2">
        <v>800</v>
      </c>
      <c r="I83" s="2">
        <v>1</v>
      </c>
      <c r="J83" t="s">
        <v>45</v>
      </c>
      <c r="K83" t="s">
        <v>14</v>
      </c>
      <c r="L83" t="s">
        <v>34</v>
      </c>
      <c r="M83">
        <f t="shared" si="8"/>
        <v>800</v>
      </c>
    </row>
    <row r="84" spans="1:13" x14ac:dyDescent="0.25">
      <c r="A84">
        <v>1082</v>
      </c>
      <c r="B84" t="str">
        <f t="shared" si="6"/>
        <v>2025-02</v>
      </c>
      <c r="C84" t="str">
        <f t="shared" si="7"/>
        <v>févr</v>
      </c>
      <c r="D84" s="1">
        <v>45712</v>
      </c>
      <c r="E84" t="s">
        <v>100</v>
      </c>
      <c r="F84" t="s">
        <v>32</v>
      </c>
      <c r="G84" t="s">
        <v>25</v>
      </c>
      <c r="H84" s="2">
        <v>3200</v>
      </c>
      <c r="I84" s="2">
        <v>5</v>
      </c>
      <c r="J84" t="s">
        <v>45</v>
      </c>
      <c r="K84" t="s">
        <v>14</v>
      </c>
      <c r="L84" t="s">
        <v>19</v>
      </c>
      <c r="M84">
        <f t="shared" si="8"/>
        <v>16000</v>
      </c>
    </row>
    <row r="85" spans="1:13" x14ac:dyDescent="0.25">
      <c r="A85">
        <v>1083</v>
      </c>
      <c r="B85" t="str">
        <f t="shared" si="6"/>
        <v>2025-06</v>
      </c>
      <c r="C85" t="str">
        <f t="shared" si="7"/>
        <v>juin</v>
      </c>
      <c r="D85" s="1">
        <v>45822</v>
      </c>
      <c r="E85" t="s">
        <v>46</v>
      </c>
      <c r="F85" t="s">
        <v>64</v>
      </c>
      <c r="G85" t="s">
        <v>12</v>
      </c>
      <c r="H85" s="2">
        <v>900</v>
      </c>
      <c r="I85" s="2">
        <v>1</v>
      </c>
      <c r="J85" t="s">
        <v>18</v>
      </c>
      <c r="K85" t="s">
        <v>14</v>
      </c>
      <c r="L85" t="s">
        <v>15</v>
      </c>
      <c r="M85">
        <f t="shared" si="8"/>
        <v>900</v>
      </c>
    </row>
    <row r="86" spans="1:13" x14ac:dyDescent="0.25">
      <c r="A86">
        <v>1084</v>
      </c>
      <c r="B86" t="str">
        <f t="shared" si="6"/>
        <v>2025-02</v>
      </c>
      <c r="C86" t="str">
        <f t="shared" si="7"/>
        <v>févr</v>
      </c>
      <c r="D86" s="1">
        <v>45712</v>
      </c>
      <c r="E86" t="s">
        <v>99</v>
      </c>
      <c r="F86" t="s">
        <v>70</v>
      </c>
      <c r="G86" t="s">
        <v>25</v>
      </c>
      <c r="H86" s="2">
        <v>450</v>
      </c>
      <c r="I86" s="2">
        <v>2</v>
      </c>
      <c r="J86" t="s">
        <v>33</v>
      </c>
      <c r="K86" t="s">
        <v>14</v>
      </c>
      <c r="L86" t="s">
        <v>30</v>
      </c>
      <c r="M86">
        <f t="shared" si="8"/>
        <v>900</v>
      </c>
    </row>
    <row r="87" spans="1:13" x14ac:dyDescent="0.25">
      <c r="A87">
        <v>1085</v>
      </c>
      <c r="B87" t="str">
        <f t="shared" si="6"/>
        <v>2025-04</v>
      </c>
      <c r="C87" t="str">
        <f t="shared" si="7"/>
        <v>avr</v>
      </c>
      <c r="D87" s="1">
        <v>45761</v>
      </c>
      <c r="E87" t="s">
        <v>101</v>
      </c>
      <c r="F87" t="s">
        <v>64</v>
      </c>
      <c r="G87" t="s">
        <v>12</v>
      </c>
      <c r="H87" s="2">
        <v>900</v>
      </c>
      <c r="I87" s="2">
        <v>1</v>
      </c>
      <c r="J87" t="s">
        <v>29</v>
      </c>
      <c r="K87" t="s">
        <v>14</v>
      </c>
      <c r="L87" t="s">
        <v>30</v>
      </c>
      <c r="M87">
        <f t="shared" si="8"/>
        <v>900</v>
      </c>
    </row>
    <row r="88" spans="1:13" x14ac:dyDescent="0.25">
      <c r="A88">
        <v>1086</v>
      </c>
      <c r="B88" t="str">
        <f t="shared" si="6"/>
        <v>2025-04</v>
      </c>
      <c r="C88" t="str">
        <f t="shared" si="7"/>
        <v>avr</v>
      </c>
      <c r="D88" s="1">
        <v>45772</v>
      </c>
      <c r="E88" t="s">
        <v>74</v>
      </c>
      <c r="F88" t="s">
        <v>27</v>
      </c>
      <c r="G88" t="s">
        <v>28</v>
      </c>
      <c r="H88" s="2">
        <v>120</v>
      </c>
      <c r="I88" s="2">
        <v>5</v>
      </c>
      <c r="J88" t="s">
        <v>22</v>
      </c>
      <c r="K88" t="s">
        <v>14</v>
      </c>
      <c r="L88" t="s">
        <v>19</v>
      </c>
      <c r="M88">
        <f t="shared" si="8"/>
        <v>600</v>
      </c>
    </row>
    <row r="89" spans="1:13" x14ac:dyDescent="0.25">
      <c r="A89">
        <v>1087</v>
      </c>
      <c r="B89" t="str">
        <f t="shared" si="6"/>
        <v>2025-02</v>
      </c>
      <c r="C89" t="str">
        <f t="shared" si="7"/>
        <v>févr</v>
      </c>
      <c r="D89" s="1">
        <v>45706</v>
      </c>
      <c r="E89" t="s">
        <v>102</v>
      </c>
      <c r="F89" t="s">
        <v>27</v>
      </c>
      <c r="G89" t="s">
        <v>28</v>
      </c>
      <c r="H89" s="2">
        <v>120</v>
      </c>
      <c r="I89" s="2">
        <v>1</v>
      </c>
      <c r="J89" t="s">
        <v>45</v>
      </c>
      <c r="K89" t="s">
        <v>14</v>
      </c>
      <c r="L89" t="s">
        <v>30</v>
      </c>
      <c r="M89">
        <f t="shared" si="8"/>
        <v>120</v>
      </c>
    </row>
    <row r="90" spans="1:13" x14ac:dyDescent="0.25">
      <c r="A90">
        <v>1088</v>
      </c>
      <c r="B90" t="str">
        <f t="shared" si="6"/>
        <v>2025-01</v>
      </c>
      <c r="C90" t="str">
        <f t="shared" si="7"/>
        <v>janv</v>
      </c>
      <c r="D90" s="1">
        <v>45663</v>
      </c>
      <c r="E90" t="s">
        <v>103</v>
      </c>
      <c r="F90" t="s">
        <v>27</v>
      </c>
      <c r="G90" t="s">
        <v>28</v>
      </c>
      <c r="H90" s="2">
        <v>120</v>
      </c>
      <c r="I90" s="2">
        <v>4</v>
      </c>
      <c r="J90" t="s">
        <v>13</v>
      </c>
      <c r="K90" t="s">
        <v>14</v>
      </c>
      <c r="L90" t="s">
        <v>30</v>
      </c>
      <c r="M90">
        <f t="shared" si="8"/>
        <v>480</v>
      </c>
    </row>
    <row r="91" spans="1:13" x14ac:dyDescent="0.25">
      <c r="A91">
        <v>1089</v>
      </c>
      <c r="B91" t="str">
        <f t="shared" si="6"/>
        <v>2025-05</v>
      </c>
      <c r="C91" t="str">
        <f t="shared" si="7"/>
        <v>mai</v>
      </c>
      <c r="D91" s="1">
        <v>45800</v>
      </c>
      <c r="E91" t="s">
        <v>104</v>
      </c>
      <c r="F91" t="s">
        <v>70</v>
      </c>
      <c r="G91" t="s">
        <v>25</v>
      </c>
      <c r="H91" s="2">
        <v>450</v>
      </c>
      <c r="I91" s="2">
        <v>4</v>
      </c>
      <c r="J91" t="s">
        <v>43</v>
      </c>
      <c r="K91" t="s">
        <v>14</v>
      </c>
      <c r="L91" t="s">
        <v>15</v>
      </c>
      <c r="M91">
        <f t="shared" si="8"/>
        <v>1800</v>
      </c>
    </row>
    <row r="92" spans="1:13" x14ac:dyDescent="0.25">
      <c r="A92">
        <v>1090</v>
      </c>
      <c r="B92" t="str">
        <f t="shared" si="6"/>
        <v>2025-05</v>
      </c>
      <c r="C92" t="str">
        <f t="shared" si="7"/>
        <v>mai</v>
      </c>
      <c r="D92" s="1">
        <v>45798</v>
      </c>
      <c r="E92" t="s">
        <v>105</v>
      </c>
      <c r="F92" t="s">
        <v>40</v>
      </c>
      <c r="G92" t="s">
        <v>25</v>
      </c>
      <c r="H92" s="2">
        <v>4500</v>
      </c>
      <c r="I92" s="2">
        <v>2</v>
      </c>
      <c r="J92" t="s">
        <v>22</v>
      </c>
      <c r="K92" t="s">
        <v>14</v>
      </c>
      <c r="L92" t="s">
        <v>19</v>
      </c>
      <c r="M92">
        <f t="shared" si="8"/>
        <v>9000</v>
      </c>
    </row>
    <row r="93" spans="1:13" x14ac:dyDescent="0.25">
      <c r="A93">
        <v>1091</v>
      </c>
      <c r="B93" t="str">
        <f t="shared" si="6"/>
        <v>2025-01</v>
      </c>
      <c r="C93" t="str">
        <f t="shared" si="7"/>
        <v>janv</v>
      </c>
      <c r="D93" s="1">
        <v>45664</v>
      </c>
      <c r="E93" t="s">
        <v>106</v>
      </c>
      <c r="F93" t="s">
        <v>36</v>
      </c>
      <c r="G93" t="s">
        <v>12</v>
      </c>
      <c r="H93" s="2">
        <v>800</v>
      </c>
      <c r="I93" s="2">
        <v>1</v>
      </c>
      <c r="J93" t="s">
        <v>18</v>
      </c>
      <c r="K93" t="s">
        <v>14</v>
      </c>
      <c r="L93" t="s">
        <v>30</v>
      </c>
      <c r="M93">
        <f t="shared" si="8"/>
        <v>800</v>
      </c>
    </row>
    <row r="94" spans="1:13" x14ac:dyDescent="0.25">
      <c r="A94">
        <v>1092</v>
      </c>
      <c r="B94" t="str">
        <f t="shared" si="6"/>
        <v>2025-06</v>
      </c>
      <c r="C94" t="str">
        <f t="shared" si="7"/>
        <v>juin</v>
      </c>
      <c r="D94" s="1">
        <v>45816</v>
      </c>
      <c r="E94" t="s">
        <v>77</v>
      </c>
      <c r="F94" t="s">
        <v>70</v>
      </c>
      <c r="G94" t="s">
        <v>25</v>
      </c>
      <c r="H94" s="2">
        <v>450</v>
      </c>
      <c r="I94" s="2">
        <v>1</v>
      </c>
      <c r="J94" t="s">
        <v>45</v>
      </c>
      <c r="K94" t="s">
        <v>14</v>
      </c>
      <c r="L94" t="s">
        <v>30</v>
      </c>
      <c r="M94">
        <f t="shared" si="8"/>
        <v>450</v>
      </c>
    </row>
    <row r="95" spans="1:13" x14ac:dyDescent="0.25">
      <c r="A95">
        <v>1093</v>
      </c>
      <c r="B95" t="str">
        <f t="shared" si="6"/>
        <v>2025-01</v>
      </c>
      <c r="C95" t="str">
        <f t="shared" si="7"/>
        <v>janv</v>
      </c>
      <c r="D95" s="1">
        <v>45666</v>
      </c>
      <c r="E95" t="s">
        <v>107</v>
      </c>
      <c r="F95" t="s">
        <v>24</v>
      </c>
      <c r="G95" t="s">
        <v>25</v>
      </c>
      <c r="H95" s="2">
        <v>5200</v>
      </c>
      <c r="I95" s="2">
        <v>5</v>
      </c>
      <c r="J95" t="s">
        <v>33</v>
      </c>
      <c r="K95" t="s">
        <v>14</v>
      </c>
      <c r="L95" t="s">
        <v>15</v>
      </c>
      <c r="M95">
        <f t="shared" si="8"/>
        <v>26000</v>
      </c>
    </row>
    <row r="96" spans="1:13" x14ac:dyDescent="0.25">
      <c r="A96">
        <v>1094</v>
      </c>
      <c r="B96" t="str">
        <f t="shared" si="6"/>
        <v>2025-03</v>
      </c>
      <c r="C96" t="str">
        <f t="shared" si="7"/>
        <v>mars</v>
      </c>
      <c r="D96" s="1">
        <v>45729</v>
      </c>
      <c r="E96" t="s">
        <v>79</v>
      </c>
      <c r="F96" t="s">
        <v>21</v>
      </c>
      <c r="G96" t="s">
        <v>12</v>
      </c>
      <c r="H96" s="2">
        <v>1100</v>
      </c>
      <c r="I96" s="2">
        <v>4</v>
      </c>
      <c r="J96" t="s">
        <v>45</v>
      </c>
      <c r="K96" t="s">
        <v>14</v>
      </c>
      <c r="L96" t="s">
        <v>34</v>
      </c>
      <c r="M96">
        <f t="shared" si="8"/>
        <v>4400</v>
      </c>
    </row>
    <row r="97" spans="1:13" x14ac:dyDescent="0.25">
      <c r="A97">
        <v>1095</v>
      </c>
      <c r="B97" t="str">
        <f t="shared" si="6"/>
        <v>2025-04</v>
      </c>
      <c r="C97" t="str">
        <f t="shared" si="7"/>
        <v>avr</v>
      </c>
      <c r="D97" s="1">
        <v>45752</v>
      </c>
      <c r="E97" t="s">
        <v>108</v>
      </c>
      <c r="F97" t="s">
        <v>24</v>
      </c>
      <c r="G97" t="s">
        <v>25</v>
      </c>
      <c r="H97" s="2">
        <v>5200</v>
      </c>
      <c r="I97" s="2">
        <v>5</v>
      </c>
      <c r="J97" t="s">
        <v>33</v>
      </c>
      <c r="K97" t="s">
        <v>14</v>
      </c>
      <c r="L97" t="s">
        <v>30</v>
      </c>
      <c r="M97">
        <f t="shared" si="8"/>
        <v>26000</v>
      </c>
    </row>
    <row r="98" spans="1:13" x14ac:dyDescent="0.25">
      <c r="A98">
        <v>1096</v>
      </c>
      <c r="B98" t="str">
        <f t="shared" si="6"/>
        <v>2025-03</v>
      </c>
      <c r="C98" t="str">
        <f t="shared" ref="C98:C101" si="9">TEXT(D98,"mmm")</f>
        <v>mars</v>
      </c>
      <c r="D98" s="1">
        <v>45722</v>
      </c>
      <c r="E98" t="s">
        <v>109</v>
      </c>
      <c r="F98" t="s">
        <v>40</v>
      </c>
      <c r="G98" t="s">
        <v>25</v>
      </c>
      <c r="H98" s="2">
        <v>4500</v>
      </c>
      <c r="I98" s="2">
        <v>4</v>
      </c>
      <c r="J98" t="s">
        <v>18</v>
      </c>
      <c r="K98" t="s">
        <v>14</v>
      </c>
      <c r="L98" t="s">
        <v>19</v>
      </c>
      <c r="M98">
        <f t="shared" si="8"/>
        <v>18000</v>
      </c>
    </row>
    <row r="99" spans="1:13" x14ac:dyDescent="0.25">
      <c r="A99">
        <v>1097</v>
      </c>
      <c r="B99" t="str">
        <f t="shared" si="6"/>
        <v>2025-06</v>
      </c>
      <c r="C99" t="str">
        <f t="shared" si="9"/>
        <v>juin</v>
      </c>
      <c r="D99" s="1">
        <v>45819</v>
      </c>
      <c r="E99" t="s">
        <v>110</v>
      </c>
      <c r="F99" t="s">
        <v>24</v>
      </c>
      <c r="G99" t="s">
        <v>25</v>
      </c>
      <c r="H99" s="2">
        <v>5200</v>
      </c>
      <c r="I99" s="2">
        <v>4</v>
      </c>
      <c r="J99" t="s">
        <v>22</v>
      </c>
      <c r="K99" t="s">
        <v>14</v>
      </c>
      <c r="L99" t="s">
        <v>34</v>
      </c>
      <c r="M99">
        <f t="shared" si="8"/>
        <v>20800</v>
      </c>
    </row>
    <row r="100" spans="1:13" x14ac:dyDescent="0.25">
      <c r="A100">
        <v>1098</v>
      </c>
      <c r="B100" t="str">
        <f t="shared" si="6"/>
        <v>2025-06</v>
      </c>
      <c r="C100" t="str">
        <f t="shared" si="9"/>
        <v>juin</v>
      </c>
      <c r="D100" s="1">
        <v>45834</v>
      </c>
      <c r="E100" t="s">
        <v>111</v>
      </c>
      <c r="F100" t="s">
        <v>36</v>
      </c>
      <c r="G100" t="s">
        <v>12</v>
      </c>
      <c r="H100" s="2">
        <v>800</v>
      </c>
      <c r="I100" s="2">
        <v>5</v>
      </c>
      <c r="J100" t="s">
        <v>45</v>
      </c>
      <c r="K100" t="s">
        <v>14</v>
      </c>
      <c r="L100" t="s">
        <v>15</v>
      </c>
      <c r="M100">
        <f t="shared" si="8"/>
        <v>4000</v>
      </c>
    </row>
    <row r="101" spans="1:13" x14ac:dyDescent="0.25">
      <c r="A101">
        <v>1099</v>
      </c>
      <c r="B101" t="str">
        <f t="shared" si="6"/>
        <v>2025-04</v>
      </c>
      <c r="C101" t="str">
        <f t="shared" si="9"/>
        <v>avr</v>
      </c>
      <c r="D101" s="1">
        <v>45776</v>
      </c>
      <c r="E101" t="s">
        <v>112</v>
      </c>
      <c r="F101" t="s">
        <v>70</v>
      </c>
      <c r="G101" t="s">
        <v>25</v>
      </c>
      <c r="H101" s="2">
        <v>450</v>
      </c>
      <c r="I101" s="2">
        <v>4</v>
      </c>
      <c r="J101" t="s">
        <v>18</v>
      </c>
      <c r="K101" t="s">
        <v>14</v>
      </c>
      <c r="L101" t="s">
        <v>19</v>
      </c>
      <c r="M101">
        <f t="shared" si="8"/>
        <v>1800</v>
      </c>
    </row>
    <row r="102" spans="1:13" x14ac:dyDescent="0.25">
      <c r="C102"/>
      <c r="D102" s="1"/>
      <c r="G102" t="s">
        <v>147</v>
      </c>
      <c r="H102" s="2">
        <f>SUM(H2:H101)</f>
        <v>222920</v>
      </c>
      <c r="I102" s="2">
        <f>SUM(I2:I101)</f>
        <v>306</v>
      </c>
      <c r="L102" t="s">
        <v>114</v>
      </c>
      <c r="M102">
        <f>SUM(M2:M101)</f>
        <v>671530</v>
      </c>
    </row>
    <row r="103" spans="1:13" x14ac:dyDescent="0.25">
      <c r="E103" s="8"/>
    </row>
    <row r="104" spans="1:13" x14ac:dyDescent="0.25">
      <c r="A104" t="s">
        <v>115</v>
      </c>
      <c r="D104">
        <f>COUNT(A2:A101)</f>
        <v>100</v>
      </c>
    </row>
  </sheetData>
  <conditionalFormatting sqref="A2:A101">
    <cfRule type="duplicateValues" dxfId="1" priority="3"/>
  </conditionalFormatting>
  <conditionalFormatting sqref="I1:I102 H2:H101 H103:H1048576">
    <cfRule type="cellIs" dxfId="0" priority="2" operator="lessThan">
      <formula>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72E82-03DB-47E1-9055-CC2DB9BA4801}">
  <dimension ref="A6:M116"/>
  <sheetViews>
    <sheetView topLeftCell="A52" workbookViewId="0">
      <selection activeCell="E3" sqref="E3"/>
    </sheetView>
  </sheetViews>
  <sheetFormatPr defaultRowHeight="15" x14ac:dyDescent="0.25"/>
  <cols>
    <col min="1" max="1" width="13.140625" bestFit="1" customWidth="1"/>
    <col min="2" max="2" width="15.140625" customWidth="1"/>
    <col min="3" max="3" width="13.140625" bestFit="1" customWidth="1"/>
    <col min="4" max="4" width="10" bestFit="1" customWidth="1"/>
    <col min="5" max="5" width="15.5703125" bestFit="1" customWidth="1"/>
    <col min="6" max="6" width="13.140625" bestFit="1" customWidth="1"/>
    <col min="7" max="7" width="10" bestFit="1" customWidth="1"/>
    <col min="8" max="8" width="13.140625" bestFit="1" customWidth="1"/>
    <col min="9" max="9" width="10" bestFit="1" customWidth="1"/>
    <col min="10" max="10" width="16.28515625" bestFit="1" customWidth="1"/>
    <col min="11" max="11" width="13.7109375" customWidth="1"/>
    <col min="12" max="12" width="17.28515625" bestFit="1" customWidth="1"/>
    <col min="13" max="78" width="16.28515625" bestFit="1" customWidth="1"/>
    <col min="79" max="79" width="11.28515625" bestFit="1" customWidth="1"/>
  </cols>
  <sheetData>
    <row r="6" spans="1:13" x14ac:dyDescent="0.25">
      <c r="A6" s="15" t="s">
        <v>119</v>
      </c>
      <c r="B6" s="15"/>
      <c r="D6" s="15" t="s">
        <v>120</v>
      </c>
      <c r="E6" s="15"/>
      <c r="F6" s="15"/>
      <c r="H6" s="11" t="s">
        <v>121</v>
      </c>
      <c r="I6" s="11"/>
      <c r="J6" s="11"/>
      <c r="L6" s="15" t="s">
        <v>142</v>
      </c>
      <c r="M6" s="15"/>
    </row>
    <row r="8" spans="1:13" x14ac:dyDescent="0.25">
      <c r="L8" s="3" t="s">
        <v>116</v>
      </c>
      <c r="M8" t="s">
        <v>122</v>
      </c>
    </row>
    <row r="9" spans="1:13" x14ac:dyDescent="0.25">
      <c r="A9" s="3" t="s">
        <v>116</v>
      </c>
      <c r="B9" t="s">
        <v>118</v>
      </c>
      <c r="D9" s="3" t="s">
        <v>116</v>
      </c>
      <c r="E9" t="s">
        <v>118</v>
      </c>
      <c r="H9" s="3" t="s">
        <v>116</v>
      </c>
      <c r="I9" t="s">
        <v>118</v>
      </c>
      <c r="L9" s="4" t="s">
        <v>19</v>
      </c>
      <c r="M9">
        <v>26</v>
      </c>
    </row>
    <row r="10" spans="1:13" x14ac:dyDescent="0.25">
      <c r="A10" s="4" t="s">
        <v>43</v>
      </c>
      <c r="B10">
        <v>100900</v>
      </c>
      <c r="D10" s="4" t="s">
        <v>36</v>
      </c>
      <c r="E10" s="2">
        <v>21600</v>
      </c>
      <c r="H10" s="4" t="s">
        <v>29</v>
      </c>
      <c r="I10">
        <v>41710</v>
      </c>
      <c r="L10" s="4" t="s">
        <v>15</v>
      </c>
      <c r="M10">
        <v>30</v>
      </c>
    </row>
    <row r="11" spans="1:13" x14ac:dyDescent="0.25">
      <c r="A11" s="4" t="s">
        <v>13</v>
      </c>
      <c r="B11">
        <v>73430</v>
      </c>
      <c r="D11" s="4" t="s">
        <v>21</v>
      </c>
      <c r="E11" s="2">
        <v>27500</v>
      </c>
      <c r="H11" s="4" t="s">
        <v>45</v>
      </c>
      <c r="I11">
        <v>61510</v>
      </c>
      <c r="L11" s="4" t="s">
        <v>34</v>
      </c>
      <c r="M11">
        <v>16</v>
      </c>
    </row>
    <row r="12" spans="1:13" x14ac:dyDescent="0.25">
      <c r="A12" s="4" t="s">
        <v>33</v>
      </c>
      <c r="B12">
        <v>152500</v>
      </c>
      <c r="D12" s="4" t="s">
        <v>32</v>
      </c>
      <c r="E12" s="2">
        <v>115200</v>
      </c>
      <c r="H12" s="4" t="s">
        <v>13</v>
      </c>
      <c r="I12">
        <v>73430</v>
      </c>
      <c r="L12" s="4" t="s">
        <v>30</v>
      </c>
      <c r="M12">
        <v>28</v>
      </c>
    </row>
    <row r="13" spans="1:13" x14ac:dyDescent="0.25">
      <c r="A13" s="4" t="s">
        <v>18</v>
      </c>
      <c r="B13">
        <v>141950</v>
      </c>
      <c r="D13" s="4" t="s">
        <v>40</v>
      </c>
      <c r="E13" s="2">
        <v>166500</v>
      </c>
      <c r="H13" s="4" t="s">
        <v>22</v>
      </c>
      <c r="I13">
        <v>99530</v>
      </c>
      <c r="L13" s="4" t="s">
        <v>117</v>
      </c>
      <c r="M13">
        <v>100</v>
      </c>
    </row>
    <row r="14" spans="1:13" x14ac:dyDescent="0.25">
      <c r="A14" s="4" t="s">
        <v>29</v>
      </c>
      <c r="B14">
        <v>41710</v>
      </c>
      <c r="D14" s="4" t="s">
        <v>24</v>
      </c>
      <c r="E14" s="2">
        <v>296400</v>
      </c>
      <c r="H14" s="4" t="s">
        <v>43</v>
      </c>
      <c r="I14">
        <v>100900</v>
      </c>
    </row>
    <row r="15" spans="1:13" x14ac:dyDescent="0.25">
      <c r="A15" s="4" t="s">
        <v>45</v>
      </c>
      <c r="B15">
        <v>61510</v>
      </c>
      <c r="D15" s="4" t="s">
        <v>117</v>
      </c>
      <c r="E15" s="2">
        <v>627200</v>
      </c>
      <c r="H15" s="4" t="s">
        <v>18</v>
      </c>
      <c r="I15">
        <v>141950</v>
      </c>
    </row>
    <row r="16" spans="1:13" x14ac:dyDescent="0.25">
      <c r="A16" s="4" t="s">
        <v>22</v>
      </c>
      <c r="B16">
        <v>99530</v>
      </c>
      <c r="H16" s="4" t="s">
        <v>33</v>
      </c>
      <c r="I16">
        <v>152500</v>
      </c>
    </row>
    <row r="17" spans="1:9" x14ac:dyDescent="0.25">
      <c r="A17" s="4" t="s">
        <v>117</v>
      </c>
      <c r="B17">
        <v>671530</v>
      </c>
      <c r="H17" s="4" t="s">
        <v>117</v>
      </c>
      <c r="I17">
        <v>671530</v>
      </c>
    </row>
    <row r="22" spans="1:9" x14ac:dyDescent="0.25">
      <c r="A22" s="15" t="s">
        <v>140</v>
      </c>
      <c r="B22" s="15"/>
      <c r="D22" s="15" t="s">
        <v>139</v>
      </c>
      <c r="E22" s="15"/>
      <c r="F22" s="15"/>
    </row>
    <row r="24" spans="1:9" x14ac:dyDescent="0.25">
      <c r="A24" s="3" t="s">
        <v>116</v>
      </c>
      <c r="B24" t="s">
        <v>118</v>
      </c>
      <c r="D24" s="3" t="s">
        <v>116</v>
      </c>
      <c r="E24" t="s">
        <v>118</v>
      </c>
    </row>
    <row r="25" spans="1:9" x14ac:dyDescent="0.25">
      <c r="A25" s="4" t="s">
        <v>124</v>
      </c>
      <c r="B25">
        <v>203610</v>
      </c>
      <c r="D25" s="4" t="s">
        <v>132</v>
      </c>
      <c r="E25">
        <v>9600</v>
      </c>
    </row>
    <row r="26" spans="1:9" x14ac:dyDescent="0.25">
      <c r="A26" s="4" t="s">
        <v>125</v>
      </c>
      <c r="B26">
        <v>40970</v>
      </c>
      <c r="D26" s="4" t="s">
        <v>133</v>
      </c>
      <c r="E26">
        <v>203610</v>
      </c>
    </row>
    <row r="27" spans="1:9" x14ac:dyDescent="0.25">
      <c r="A27" s="4" t="s">
        <v>126</v>
      </c>
      <c r="B27">
        <v>62910</v>
      </c>
      <c r="D27" s="4" t="s">
        <v>134</v>
      </c>
      <c r="E27">
        <v>40970</v>
      </c>
    </row>
    <row r="28" spans="1:9" x14ac:dyDescent="0.25">
      <c r="A28" s="4" t="s">
        <v>127</v>
      </c>
      <c r="B28">
        <v>164640</v>
      </c>
      <c r="D28" s="4" t="s">
        <v>135</v>
      </c>
      <c r="E28">
        <v>62910</v>
      </c>
    </row>
    <row r="29" spans="1:9" x14ac:dyDescent="0.25">
      <c r="A29" s="4" t="s">
        <v>128</v>
      </c>
      <c r="B29">
        <v>37120</v>
      </c>
      <c r="D29" s="4" t="s">
        <v>136</v>
      </c>
      <c r="E29">
        <v>164640</v>
      </c>
    </row>
    <row r="30" spans="1:9" x14ac:dyDescent="0.25">
      <c r="A30" s="4" t="s">
        <v>129</v>
      </c>
      <c r="B30">
        <v>152680</v>
      </c>
      <c r="D30" s="4" t="s">
        <v>137</v>
      </c>
      <c r="E30">
        <v>37120</v>
      </c>
    </row>
    <row r="31" spans="1:9" x14ac:dyDescent="0.25">
      <c r="A31" s="4" t="s">
        <v>130</v>
      </c>
      <c r="B31">
        <v>9600</v>
      </c>
      <c r="D31" s="4" t="s">
        <v>138</v>
      </c>
      <c r="E31">
        <v>152680</v>
      </c>
    </row>
    <row r="32" spans="1:9" x14ac:dyDescent="0.25">
      <c r="A32" s="4" t="s">
        <v>117</v>
      </c>
      <c r="B32">
        <v>671530</v>
      </c>
      <c r="D32" s="4" t="s">
        <v>117</v>
      </c>
      <c r="E32">
        <v>671530</v>
      </c>
    </row>
    <row r="37" spans="1:5" x14ac:dyDescent="0.25">
      <c r="A37" s="3" t="s">
        <v>116</v>
      </c>
      <c r="B37" t="s">
        <v>148</v>
      </c>
    </row>
    <row r="38" spans="1:5" x14ac:dyDescent="0.25">
      <c r="A38" s="4" t="s">
        <v>66</v>
      </c>
      <c r="B38">
        <v>1</v>
      </c>
    </row>
    <row r="39" spans="1:5" x14ac:dyDescent="0.25">
      <c r="A39" s="4" t="s">
        <v>93</v>
      </c>
      <c r="B39">
        <v>1</v>
      </c>
    </row>
    <row r="40" spans="1:5" x14ac:dyDescent="0.25">
      <c r="A40" s="4" t="s">
        <v>101</v>
      </c>
      <c r="B40">
        <v>1</v>
      </c>
      <c r="C40" s="15" t="s">
        <v>149</v>
      </c>
      <c r="D40" s="15"/>
      <c r="E40" s="15"/>
    </row>
    <row r="41" spans="1:5" x14ac:dyDescent="0.25">
      <c r="A41" s="4" t="s">
        <v>23</v>
      </c>
      <c r="B41">
        <v>1</v>
      </c>
    </row>
    <row r="42" spans="1:5" x14ac:dyDescent="0.25">
      <c r="A42" s="4" t="s">
        <v>104</v>
      </c>
      <c r="B42">
        <v>1</v>
      </c>
      <c r="C42">
        <f>SUM(B38:B115)</f>
        <v>78</v>
      </c>
    </row>
    <row r="43" spans="1:5" x14ac:dyDescent="0.25">
      <c r="A43" s="4" t="s">
        <v>81</v>
      </c>
      <c r="B43">
        <v>1</v>
      </c>
    </row>
    <row r="44" spans="1:5" x14ac:dyDescent="0.25">
      <c r="A44" s="4" t="s">
        <v>88</v>
      </c>
      <c r="B44">
        <v>1</v>
      </c>
    </row>
    <row r="45" spans="1:5" x14ac:dyDescent="0.25">
      <c r="A45" s="4" t="s">
        <v>82</v>
      </c>
      <c r="B45">
        <v>1</v>
      </c>
    </row>
    <row r="46" spans="1:5" x14ac:dyDescent="0.25">
      <c r="A46" s="4" t="s">
        <v>35</v>
      </c>
      <c r="B46">
        <v>1</v>
      </c>
    </row>
    <row r="47" spans="1:5" x14ac:dyDescent="0.25">
      <c r="A47" s="4" t="s">
        <v>103</v>
      </c>
      <c r="B47">
        <v>1</v>
      </c>
    </row>
    <row r="48" spans="1:5" x14ac:dyDescent="0.25">
      <c r="A48" s="4" t="s">
        <v>89</v>
      </c>
      <c r="B48">
        <v>1</v>
      </c>
    </row>
    <row r="49" spans="1:2" x14ac:dyDescent="0.25">
      <c r="A49" s="4" t="s">
        <v>58</v>
      </c>
      <c r="B49">
        <v>1</v>
      </c>
    </row>
    <row r="50" spans="1:2" x14ac:dyDescent="0.25">
      <c r="A50" s="4" t="s">
        <v>110</v>
      </c>
      <c r="B50">
        <v>1</v>
      </c>
    </row>
    <row r="51" spans="1:2" x14ac:dyDescent="0.25">
      <c r="A51" s="4" t="s">
        <v>44</v>
      </c>
      <c r="B51">
        <v>1</v>
      </c>
    </row>
    <row r="52" spans="1:2" x14ac:dyDescent="0.25">
      <c r="A52" s="4" t="s">
        <v>100</v>
      </c>
      <c r="B52">
        <v>1</v>
      </c>
    </row>
    <row r="53" spans="1:2" x14ac:dyDescent="0.25">
      <c r="A53" s="4" t="s">
        <v>78</v>
      </c>
      <c r="B53">
        <v>1</v>
      </c>
    </row>
    <row r="54" spans="1:2" x14ac:dyDescent="0.25">
      <c r="A54" s="4" t="s">
        <v>84</v>
      </c>
      <c r="B54">
        <v>1</v>
      </c>
    </row>
    <row r="55" spans="1:2" x14ac:dyDescent="0.25">
      <c r="A55" s="4" t="s">
        <v>77</v>
      </c>
      <c r="B55">
        <v>1</v>
      </c>
    </row>
    <row r="56" spans="1:2" x14ac:dyDescent="0.25">
      <c r="A56" s="4" t="s">
        <v>61</v>
      </c>
      <c r="B56">
        <v>1</v>
      </c>
    </row>
    <row r="57" spans="1:2" x14ac:dyDescent="0.25">
      <c r="A57" s="4" t="s">
        <v>73</v>
      </c>
      <c r="B57">
        <v>1</v>
      </c>
    </row>
    <row r="58" spans="1:2" x14ac:dyDescent="0.25">
      <c r="A58" s="4" t="s">
        <v>54</v>
      </c>
      <c r="B58">
        <v>1</v>
      </c>
    </row>
    <row r="59" spans="1:2" x14ac:dyDescent="0.25">
      <c r="A59" s="4" t="s">
        <v>55</v>
      </c>
      <c r="B59">
        <v>1</v>
      </c>
    </row>
    <row r="60" spans="1:2" x14ac:dyDescent="0.25">
      <c r="A60" s="4" t="s">
        <v>38</v>
      </c>
      <c r="B60">
        <v>1</v>
      </c>
    </row>
    <row r="61" spans="1:2" x14ac:dyDescent="0.25">
      <c r="A61" s="4" t="s">
        <v>52</v>
      </c>
      <c r="B61">
        <v>1</v>
      </c>
    </row>
    <row r="62" spans="1:2" x14ac:dyDescent="0.25">
      <c r="A62" s="4" t="s">
        <v>57</v>
      </c>
      <c r="B62">
        <v>1</v>
      </c>
    </row>
    <row r="63" spans="1:2" x14ac:dyDescent="0.25">
      <c r="A63" s="4" t="s">
        <v>69</v>
      </c>
      <c r="B63">
        <v>1</v>
      </c>
    </row>
    <row r="64" spans="1:2" x14ac:dyDescent="0.25">
      <c r="A64" s="4" t="s">
        <v>63</v>
      </c>
      <c r="B64">
        <v>1</v>
      </c>
    </row>
    <row r="65" spans="1:2" x14ac:dyDescent="0.25">
      <c r="A65" s="4" t="s">
        <v>60</v>
      </c>
      <c r="B65">
        <v>1</v>
      </c>
    </row>
    <row r="66" spans="1:2" x14ac:dyDescent="0.25">
      <c r="A66" s="4" t="s">
        <v>92</v>
      </c>
      <c r="B66">
        <v>1</v>
      </c>
    </row>
    <row r="67" spans="1:2" x14ac:dyDescent="0.25">
      <c r="A67" s="4" t="s">
        <v>59</v>
      </c>
      <c r="B67">
        <v>1</v>
      </c>
    </row>
    <row r="68" spans="1:2" x14ac:dyDescent="0.25">
      <c r="A68" s="4" t="s">
        <v>37</v>
      </c>
      <c r="B68">
        <v>1</v>
      </c>
    </row>
    <row r="69" spans="1:2" x14ac:dyDescent="0.25">
      <c r="A69" s="4" t="s">
        <v>112</v>
      </c>
      <c r="B69">
        <v>1</v>
      </c>
    </row>
    <row r="70" spans="1:2" x14ac:dyDescent="0.25">
      <c r="A70" s="4" t="s">
        <v>85</v>
      </c>
      <c r="B70">
        <v>1</v>
      </c>
    </row>
    <row r="71" spans="1:2" x14ac:dyDescent="0.25">
      <c r="A71" s="4" t="s">
        <v>90</v>
      </c>
      <c r="B71">
        <v>1</v>
      </c>
    </row>
    <row r="72" spans="1:2" x14ac:dyDescent="0.25">
      <c r="A72" s="4" t="s">
        <v>26</v>
      </c>
      <c r="B72">
        <v>1</v>
      </c>
    </row>
    <row r="73" spans="1:2" x14ac:dyDescent="0.25">
      <c r="A73" s="4" t="s">
        <v>31</v>
      </c>
      <c r="B73">
        <v>1</v>
      </c>
    </row>
    <row r="74" spans="1:2" x14ac:dyDescent="0.25">
      <c r="A74" s="4" t="s">
        <v>91</v>
      </c>
      <c r="B74">
        <v>1</v>
      </c>
    </row>
    <row r="75" spans="1:2" x14ac:dyDescent="0.25">
      <c r="A75" s="4" t="s">
        <v>72</v>
      </c>
      <c r="B75">
        <v>1</v>
      </c>
    </row>
    <row r="76" spans="1:2" x14ac:dyDescent="0.25">
      <c r="A76" s="4" t="s">
        <v>48</v>
      </c>
      <c r="B76">
        <v>1</v>
      </c>
    </row>
    <row r="77" spans="1:2" x14ac:dyDescent="0.25">
      <c r="A77" s="4" t="s">
        <v>111</v>
      </c>
      <c r="B77">
        <v>1</v>
      </c>
    </row>
    <row r="78" spans="1:2" x14ac:dyDescent="0.25">
      <c r="A78" s="4" t="s">
        <v>71</v>
      </c>
      <c r="B78">
        <v>1</v>
      </c>
    </row>
    <row r="79" spans="1:2" x14ac:dyDescent="0.25">
      <c r="A79" s="4" t="s">
        <v>80</v>
      </c>
      <c r="B79">
        <v>1</v>
      </c>
    </row>
    <row r="80" spans="1:2" x14ac:dyDescent="0.25">
      <c r="A80" s="4" t="s">
        <v>67</v>
      </c>
      <c r="B80">
        <v>1</v>
      </c>
    </row>
    <row r="81" spans="1:2" x14ac:dyDescent="0.25">
      <c r="A81" s="4" t="s">
        <v>109</v>
      </c>
      <c r="B81">
        <v>1</v>
      </c>
    </row>
    <row r="82" spans="1:2" x14ac:dyDescent="0.25">
      <c r="A82" s="4" t="s">
        <v>86</v>
      </c>
      <c r="B82">
        <v>1</v>
      </c>
    </row>
    <row r="83" spans="1:2" x14ac:dyDescent="0.25">
      <c r="A83" s="4" t="s">
        <v>53</v>
      </c>
      <c r="B83">
        <v>1</v>
      </c>
    </row>
    <row r="84" spans="1:2" x14ac:dyDescent="0.25">
      <c r="A84" s="4" t="s">
        <v>96</v>
      </c>
      <c r="B84">
        <v>1</v>
      </c>
    </row>
    <row r="85" spans="1:2" x14ac:dyDescent="0.25">
      <c r="A85" s="4" t="s">
        <v>107</v>
      </c>
      <c r="B85">
        <v>1</v>
      </c>
    </row>
    <row r="86" spans="1:2" x14ac:dyDescent="0.25">
      <c r="A86" s="4" t="s">
        <v>106</v>
      </c>
      <c r="B86">
        <v>1</v>
      </c>
    </row>
    <row r="87" spans="1:2" x14ac:dyDescent="0.25">
      <c r="A87" s="4" t="s">
        <v>98</v>
      </c>
      <c r="B87">
        <v>1</v>
      </c>
    </row>
    <row r="88" spans="1:2" x14ac:dyDescent="0.25">
      <c r="A88" s="4" t="s">
        <v>47</v>
      </c>
      <c r="B88">
        <v>1</v>
      </c>
    </row>
    <row r="89" spans="1:2" x14ac:dyDescent="0.25">
      <c r="A89" s="4" t="s">
        <v>108</v>
      </c>
      <c r="B89">
        <v>1</v>
      </c>
    </row>
    <row r="90" spans="1:2" x14ac:dyDescent="0.25">
      <c r="A90" s="4" t="s">
        <v>20</v>
      </c>
      <c r="B90">
        <v>1</v>
      </c>
    </row>
    <row r="91" spans="1:2" x14ac:dyDescent="0.25">
      <c r="A91" s="4" t="s">
        <v>75</v>
      </c>
      <c r="B91">
        <v>1</v>
      </c>
    </row>
    <row r="92" spans="1:2" x14ac:dyDescent="0.25">
      <c r="A92" s="4" t="s">
        <v>42</v>
      </c>
      <c r="B92">
        <v>1</v>
      </c>
    </row>
    <row r="93" spans="1:2" x14ac:dyDescent="0.25">
      <c r="A93" s="4" t="s">
        <v>74</v>
      </c>
      <c r="B93">
        <v>1</v>
      </c>
    </row>
    <row r="94" spans="1:2" x14ac:dyDescent="0.25">
      <c r="A94" s="4" t="s">
        <v>79</v>
      </c>
      <c r="B94">
        <v>1</v>
      </c>
    </row>
    <row r="95" spans="1:2" x14ac:dyDescent="0.25">
      <c r="A95" s="4" t="s">
        <v>16</v>
      </c>
      <c r="B95">
        <v>1</v>
      </c>
    </row>
    <row r="96" spans="1:2" x14ac:dyDescent="0.25">
      <c r="A96" s="4" t="s">
        <v>99</v>
      </c>
      <c r="B96">
        <v>1</v>
      </c>
    </row>
    <row r="97" spans="1:2" x14ac:dyDescent="0.25">
      <c r="A97" s="4" t="s">
        <v>46</v>
      </c>
      <c r="B97">
        <v>1</v>
      </c>
    </row>
    <row r="98" spans="1:2" x14ac:dyDescent="0.25">
      <c r="A98" s="4" t="s">
        <v>105</v>
      </c>
      <c r="B98">
        <v>1</v>
      </c>
    </row>
    <row r="99" spans="1:2" x14ac:dyDescent="0.25">
      <c r="A99" s="4" t="s">
        <v>51</v>
      </c>
      <c r="B99">
        <v>1</v>
      </c>
    </row>
    <row r="100" spans="1:2" x14ac:dyDescent="0.25">
      <c r="A100" s="4" t="s">
        <v>95</v>
      </c>
      <c r="B100">
        <v>1</v>
      </c>
    </row>
    <row r="101" spans="1:2" x14ac:dyDescent="0.25">
      <c r="A101" s="4" t="s">
        <v>87</v>
      </c>
      <c r="B101">
        <v>1</v>
      </c>
    </row>
    <row r="102" spans="1:2" x14ac:dyDescent="0.25">
      <c r="A102" s="4" t="s">
        <v>94</v>
      </c>
      <c r="B102">
        <v>1</v>
      </c>
    </row>
    <row r="103" spans="1:2" x14ac:dyDescent="0.25">
      <c r="A103" s="4" t="s">
        <v>10</v>
      </c>
      <c r="B103">
        <v>1</v>
      </c>
    </row>
    <row r="104" spans="1:2" x14ac:dyDescent="0.25">
      <c r="A104" s="4" t="s">
        <v>76</v>
      </c>
      <c r="B104">
        <v>1</v>
      </c>
    </row>
    <row r="105" spans="1:2" x14ac:dyDescent="0.25">
      <c r="A105" s="4" t="s">
        <v>102</v>
      </c>
      <c r="B105">
        <v>1</v>
      </c>
    </row>
    <row r="106" spans="1:2" x14ac:dyDescent="0.25">
      <c r="A106" s="4" t="s">
        <v>41</v>
      </c>
      <c r="B106">
        <v>1</v>
      </c>
    </row>
    <row r="107" spans="1:2" x14ac:dyDescent="0.25">
      <c r="A107" s="4" t="s">
        <v>68</v>
      </c>
      <c r="B107">
        <v>1</v>
      </c>
    </row>
    <row r="108" spans="1:2" x14ac:dyDescent="0.25">
      <c r="A108" s="4" t="s">
        <v>97</v>
      </c>
      <c r="B108">
        <v>1</v>
      </c>
    </row>
    <row r="109" spans="1:2" x14ac:dyDescent="0.25">
      <c r="A109" s="4" t="s">
        <v>62</v>
      </c>
      <c r="B109">
        <v>1</v>
      </c>
    </row>
    <row r="110" spans="1:2" x14ac:dyDescent="0.25">
      <c r="A110" s="4" t="s">
        <v>65</v>
      </c>
      <c r="B110">
        <v>1</v>
      </c>
    </row>
    <row r="111" spans="1:2" x14ac:dyDescent="0.25">
      <c r="A111" s="4" t="s">
        <v>49</v>
      </c>
      <c r="B111">
        <v>1</v>
      </c>
    </row>
    <row r="112" spans="1:2" x14ac:dyDescent="0.25">
      <c r="A112" s="4" t="s">
        <v>56</v>
      </c>
      <c r="B112">
        <v>1</v>
      </c>
    </row>
    <row r="113" spans="1:2" x14ac:dyDescent="0.25">
      <c r="A113" s="4" t="s">
        <v>39</v>
      </c>
      <c r="B113">
        <v>1</v>
      </c>
    </row>
    <row r="114" spans="1:2" x14ac:dyDescent="0.25">
      <c r="A114" s="4" t="s">
        <v>83</v>
      </c>
      <c r="B114">
        <v>1</v>
      </c>
    </row>
    <row r="115" spans="1:2" x14ac:dyDescent="0.25">
      <c r="A115" s="4" t="s">
        <v>50</v>
      </c>
      <c r="B115">
        <v>1</v>
      </c>
    </row>
    <row r="116" spans="1:2" x14ac:dyDescent="0.25">
      <c r="A116" s="4" t="s">
        <v>117</v>
      </c>
      <c r="B116">
        <v>1</v>
      </c>
    </row>
  </sheetData>
  <mergeCells count="6">
    <mergeCell ref="C40:E40"/>
    <mergeCell ref="A6:B6"/>
    <mergeCell ref="D6:F6"/>
    <mergeCell ref="L6:M6"/>
    <mergeCell ref="A22:B22"/>
    <mergeCell ref="D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3C531-6D25-4CB9-BEF7-744768D41E56}">
  <dimension ref="A1:Z46"/>
  <sheetViews>
    <sheetView tabSelected="1" zoomScale="46" zoomScaleNormal="46" workbookViewId="0">
      <selection activeCell="AB11" sqref="AB11"/>
    </sheetView>
  </sheetViews>
  <sheetFormatPr defaultRowHeight="15" x14ac:dyDescent="0.25"/>
  <cols>
    <col min="1" max="6" width="9.140625" style="7"/>
    <col min="7" max="7" width="14.140625" style="7" customWidth="1"/>
    <col min="8" max="11" width="9.140625" style="7"/>
    <col min="12" max="12" width="13.28515625" style="7" customWidth="1"/>
    <col min="13" max="16" width="9.140625" style="7"/>
    <col min="17" max="17" width="11" style="7" customWidth="1"/>
    <col min="18" max="16384" width="9.140625" style="7"/>
  </cols>
  <sheetData>
    <row r="1" spans="1:26" ht="15" customHeight="1" x14ac:dyDescent="0.25">
      <c r="A1" s="28" t="s">
        <v>141</v>
      </c>
      <c r="B1" s="28"/>
      <c r="C1" s="28"/>
      <c r="D1" s="28"/>
      <c r="E1" s="28"/>
      <c r="F1" s="28"/>
      <c r="G1" s="28"/>
      <c r="H1" s="28"/>
      <c r="I1" s="28"/>
      <c r="J1" s="28"/>
      <c r="K1" s="28"/>
      <c r="L1" s="28"/>
      <c r="M1" s="28"/>
      <c r="N1" s="28"/>
      <c r="O1" s="28"/>
      <c r="P1" s="28"/>
      <c r="Q1" s="28"/>
      <c r="R1" s="28"/>
      <c r="S1" s="28"/>
      <c r="T1" s="28"/>
      <c r="U1" s="28"/>
      <c r="V1" s="28"/>
      <c r="W1" s="28"/>
      <c r="X1" s="28"/>
      <c r="Y1" s="28"/>
      <c r="Z1" s="6"/>
    </row>
    <row r="2" spans="1:26" ht="15" customHeight="1" x14ac:dyDescent="0.25">
      <c r="A2" s="28"/>
      <c r="B2" s="28"/>
      <c r="C2" s="28"/>
      <c r="D2" s="28"/>
      <c r="E2" s="28"/>
      <c r="F2" s="28"/>
      <c r="G2" s="28"/>
      <c r="H2" s="28"/>
      <c r="I2" s="28"/>
      <c r="J2" s="28"/>
      <c r="K2" s="28"/>
      <c r="L2" s="28"/>
      <c r="M2" s="28"/>
      <c r="N2" s="28"/>
      <c r="O2" s="28"/>
      <c r="P2" s="28"/>
      <c r="Q2" s="28"/>
      <c r="R2" s="28"/>
      <c r="S2" s="28"/>
      <c r="T2" s="28"/>
      <c r="U2" s="28"/>
      <c r="V2" s="28"/>
      <c r="W2" s="28"/>
      <c r="X2" s="28"/>
      <c r="Y2" s="28"/>
      <c r="Z2" s="6"/>
    </row>
    <row r="3" spans="1:26" ht="15" customHeight="1" x14ac:dyDescent="0.25">
      <c r="A3" s="28"/>
      <c r="B3" s="28"/>
      <c r="C3" s="28"/>
      <c r="D3" s="28"/>
      <c r="E3" s="28"/>
      <c r="F3" s="28"/>
      <c r="G3" s="28"/>
      <c r="H3" s="28"/>
      <c r="I3" s="28"/>
      <c r="J3" s="28"/>
      <c r="K3" s="28"/>
      <c r="L3" s="28"/>
      <c r="M3" s="28"/>
      <c r="N3" s="28"/>
      <c r="O3" s="28"/>
      <c r="P3" s="28"/>
      <c r="Q3" s="28"/>
      <c r="R3" s="28"/>
      <c r="S3" s="28"/>
      <c r="T3" s="28"/>
      <c r="U3" s="28"/>
      <c r="V3" s="28"/>
      <c r="W3" s="28"/>
      <c r="X3" s="28"/>
      <c r="Y3" s="28"/>
      <c r="Z3" s="6"/>
    </row>
    <row r="4" spans="1:26" ht="15" customHeight="1" x14ac:dyDescent="0.25">
      <c r="A4" s="28"/>
      <c r="B4" s="28"/>
      <c r="C4" s="28"/>
      <c r="D4" s="28"/>
      <c r="E4" s="28"/>
      <c r="F4" s="28"/>
      <c r="G4" s="28"/>
      <c r="H4" s="28"/>
      <c r="I4" s="28"/>
      <c r="J4" s="28"/>
      <c r="K4" s="28"/>
      <c r="L4" s="28"/>
      <c r="M4" s="28"/>
      <c r="N4" s="28"/>
      <c r="O4" s="28"/>
      <c r="P4" s="28"/>
      <c r="Q4" s="28"/>
      <c r="R4" s="28"/>
      <c r="S4" s="28"/>
      <c r="T4" s="28"/>
      <c r="U4" s="28"/>
      <c r="V4" s="28"/>
      <c r="W4" s="28"/>
      <c r="X4" s="28"/>
      <c r="Y4" s="28"/>
      <c r="Z4" s="6"/>
    </row>
    <row r="5" spans="1:26" x14ac:dyDescent="0.25">
      <c r="A5" s="10"/>
      <c r="B5" s="10"/>
      <c r="C5" s="10"/>
      <c r="D5" s="10"/>
      <c r="E5" s="10"/>
      <c r="F5" s="10"/>
      <c r="G5" s="10"/>
      <c r="H5" s="10"/>
      <c r="I5" s="10"/>
      <c r="J5" s="10"/>
      <c r="K5" s="10"/>
      <c r="L5" s="10"/>
      <c r="M5" s="10"/>
      <c r="N5" s="10"/>
      <c r="O5" s="10"/>
      <c r="P5" s="10"/>
      <c r="Q5" s="10"/>
      <c r="R5" s="10"/>
      <c r="S5" s="10"/>
      <c r="T5" s="10"/>
      <c r="U5" s="10"/>
      <c r="V5" s="10"/>
      <c r="W5" s="10"/>
      <c r="X5" s="10"/>
      <c r="Y5" s="10"/>
      <c r="Z5" s="6"/>
    </row>
    <row r="6" spans="1:26" x14ac:dyDescent="0.25">
      <c r="A6" s="10"/>
      <c r="B6" s="10"/>
      <c r="C6" s="10"/>
      <c r="D6" s="10"/>
      <c r="E6" s="10"/>
      <c r="F6" s="10"/>
      <c r="G6" s="10"/>
      <c r="H6" s="10"/>
      <c r="I6" s="10"/>
      <c r="J6" s="10"/>
      <c r="K6" s="10"/>
      <c r="L6" s="10"/>
      <c r="M6" s="10"/>
      <c r="N6" s="10"/>
      <c r="O6" s="10"/>
      <c r="P6" s="10"/>
      <c r="Q6" s="10"/>
      <c r="R6" s="10"/>
      <c r="S6" s="10"/>
      <c r="T6" s="10"/>
      <c r="U6" s="10"/>
      <c r="V6" s="10"/>
      <c r="W6" s="10"/>
      <c r="X6" s="10"/>
      <c r="Y6" s="10"/>
      <c r="Z6" s="6"/>
    </row>
    <row r="7" spans="1:26" ht="15" customHeight="1" x14ac:dyDescent="0.25">
      <c r="A7" s="10"/>
      <c r="B7" s="10"/>
      <c r="C7" s="10"/>
      <c r="D7" s="18" t="s">
        <v>143</v>
      </c>
      <c r="E7" s="19"/>
      <c r="F7" s="19"/>
      <c r="G7" s="19"/>
      <c r="H7" s="10"/>
      <c r="I7" s="18" t="s">
        <v>144</v>
      </c>
      <c r="J7" s="19"/>
      <c r="K7" s="19"/>
      <c r="L7" s="19"/>
      <c r="M7" s="10"/>
      <c r="N7" s="20" t="s">
        <v>145</v>
      </c>
      <c r="O7" s="21"/>
      <c r="P7" s="21"/>
      <c r="Q7" s="21"/>
      <c r="R7" s="10"/>
      <c r="S7" s="20" t="s">
        <v>146</v>
      </c>
      <c r="T7" s="20"/>
      <c r="U7" s="20"/>
      <c r="V7" s="20"/>
      <c r="W7" s="10"/>
      <c r="X7" s="10"/>
      <c r="Y7" s="10"/>
      <c r="Z7" s="6"/>
    </row>
    <row r="8" spans="1:26" ht="15" customHeight="1" x14ac:dyDescent="0.25">
      <c r="A8" s="10"/>
      <c r="B8" s="10"/>
      <c r="C8" s="10"/>
      <c r="D8" s="19"/>
      <c r="E8" s="19"/>
      <c r="F8" s="19"/>
      <c r="G8" s="19"/>
      <c r="H8" s="10"/>
      <c r="I8" s="19"/>
      <c r="J8" s="19"/>
      <c r="K8" s="19"/>
      <c r="L8" s="19"/>
      <c r="M8" s="10"/>
      <c r="N8" s="21"/>
      <c r="O8" s="21"/>
      <c r="P8" s="21"/>
      <c r="Q8" s="21"/>
      <c r="R8" s="10"/>
      <c r="S8" s="20"/>
      <c r="T8" s="20"/>
      <c r="U8" s="20"/>
      <c r="V8" s="20"/>
      <c r="W8" s="10"/>
      <c r="X8" s="10"/>
      <c r="Y8" s="10"/>
      <c r="Z8" s="6"/>
    </row>
    <row r="9" spans="1:26" ht="15" customHeight="1" x14ac:dyDescent="0.25">
      <c r="A9" s="10"/>
      <c r="B9" s="10"/>
      <c r="C9" s="10"/>
      <c r="D9" s="16">
        <f>ventes_ecommerce!M102</f>
        <v>671530</v>
      </c>
      <c r="E9" s="16"/>
      <c r="F9" s="17"/>
      <c r="G9" s="12"/>
      <c r="H9" s="10"/>
      <c r="I9" s="16">
        <f>ventes_ecommerce!I102</f>
        <v>306</v>
      </c>
      <c r="J9" s="16"/>
      <c r="K9" s="17"/>
      <c r="L9" s="12"/>
      <c r="M9" s="10"/>
      <c r="N9" s="29">
        <f>'Pivot Tables'!C42</f>
        <v>78</v>
      </c>
      <c r="O9" s="30"/>
      <c r="P9" s="30"/>
      <c r="Q9" s="31"/>
      <c r="R9" s="10"/>
      <c r="S9" s="22">
        <f>ventes_ecommerce!H102</f>
        <v>222920</v>
      </c>
      <c r="T9" s="23"/>
      <c r="U9" s="24"/>
      <c r="V9" s="12"/>
      <c r="W9" s="10"/>
      <c r="X9" s="10"/>
      <c r="Y9" s="10"/>
      <c r="Z9" s="6"/>
    </row>
    <row r="10" spans="1:26" ht="15" customHeight="1" x14ac:dyDescent="0.25">
      <c r="A10" s="10"/>
      <c r="B10" s="10"/>
      <c r="C10" s="10"/>
      <c r="D10" s="16"/>
      <c r="E10" s="16"/>
      <c r="F10" s="17"/>
      <c r="G10" s="13"/>
      <c r="H10" s="10"/>
      <c r="I10" s="16"/>
      <c r="J10" s="16"/>
      <c r="K10" s="17"/>
      <c r="L10" s="13"/>
      <c r="M10" s="10"/>
      <c r="N10" s="32"/>
      <c r="O10" s="33"/>
      <c r="P10" s="33"/>
      <c r="Q10" s="34"/>
      <c r="R10" s="10"/>
      <c r="S10" s="25"/>
      <c r="T10" s="26"/>
      <c r="U10" s="27"/>
      <c r="V10" s="14"/>
      <c r="W10" s="10"/>
      <c r="X10" s="10"/>
      <c r="Y10" s="10"/>
      <c r="Z10" s="6"/>
    </row>
    <row r="11" spans="1:26"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6"/>
    </row>
    <row r="12" spans="1:26"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6"/>
    </row>
    <row r="13" spans="1:26"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6"/>
    </row>
    <row r="14" spans="1:26"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6"/>
    </row>
    <row r="15" spans="1:26"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6"/>
    </row>
    <row r="16" spans="1:26"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6"/>
    </row>
    <row r="17" spans="1:26"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6"/>
    </row>
    <row r="18" spans="1:26"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6"/>
    </row>
    <row r="19" spans="1:26"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6"/>
    </row>
    <row r="20" spans="1:26"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6"/>
    </row>
    <row r="21" spans="1:26"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6"/>
    </row>
    <row r="22" spans="1:26"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6"/>
    </row>
    <row r="23" spans="1:26"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6"/>
    </row>
    <row r="24" spans="1:26"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6"/>
    </row>
    <row r="25" spans="1:26"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6"/>
    </row>
    <row r="26" spans="1:26"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6"/>
    </row>
    <row r="27" spans="1:26"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6"/>
    </row>
    <row r="28" spans="1:26"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6"/>
    </row>
    <row r="29" spans="1:26"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6"/>
    </row>
    <row r="30" spans="1:26"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6"/>
    </row>
    <row r="31" spans="1:26"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6"/>
    </row>
    <row r="32" spans="1:26"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6"/>
    </row>
    <row r="33" spans="1:26"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6"/>
    </row>
    <row r="34" spans="1:26"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6"/>
    </row>
    <row r="35" spans="1:26"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6"/>
    </row>
    <row r="36" spans="1:26"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6"/>
    </row>
    <row r="37" spans="1:26"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6"/>
    </row>
    <row r="38" spans="1:26"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6"/>
    </row>
    <row r="39" spans="1:26"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6"/>
    </row>
    <row r="40" spans="1:26"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6"/>
    </row>
    <row r="41" spans="1:26"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6"/>
    </row>
    <row r="42" spans="1:26"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6"/>
    </row>
    <row r="43" spans="1:26"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6"/>
    </row>
    <row r="44" spans="1:26" x14ac:dyDescent="0.25">
      <c r="A44" s="5"/>
      <c r="B44" s="5"/>
      <c r="C44" s="5"/>
      <c r="D44" s="5"/>
      <c r="E44" s="5"/>
      <c r="F44" s="5"/>
      <c r="G44" s="5"/>
      <c r="H44" s="5"/>
      <c r="I44" s="5"/>
      <c r="J44" s="5"/>
      <c r="K44" s="5"/>
      <c r="L44" s="5"/>
      <c r="M44" s="5"/>
      <c r="N44" s="5"/>
      <c r="O44" s="5"/>
      <c r="P44" s="5"/>
      <c r="Q44" s="5"/>
      <c r="R44" s="5"/>
      <c r="S44" s="5"/>
      <c r="T44" s="5"/>
      <c r="U44" s="5"/>
      <c r="V44" s="5"/>
      <c r="W44" s="5"/>
      <c r="X44" s="5"/>
      <c r="Y44" s="5"/>
    </row>
    <row r="46" spans="1:26" x14ac:dyDescent="0.25">
      <c r="A46" s="9"/>
      <c r="B46" s="9"/>
      <c r="C46" s="9"/>
      <c r="D46" s="9"/>
      <c r="E46" s="9"/>
      <c r="F46" s="9"/>
      <c r="G46" s="9"/>
      <c r="H46" s="9"/>
      <c r="I46" s="9"/>
      <c r="J46" s="9"/>
      <c r="K46" s="9"/>
      <c r="L46" s="9"/>
      <c r="M46" s="9"/>
      <c r="N46" s="9"/>
      <c r="O46" s="9"/>
      <c r="P46" s="9"/>
      <c r="Q46" s="9"/>
      <c r="R46" s="9"/>
      <c r="S46" s="9"/>
      <c r="T46" s="9"/>
      <c r="U46" s="9"/>
      <c r="V46" s="9"/>
      <c r="W46" s="9"/>
      <c r="X46" s="9"/>
      <c r="Y46" s="9"/>
    </row>
  </sheetData>
  <mergeCells count="9">
    <mergeCell ref="S7:V8"/>
    <mergeCell ref="S9:U10"/>
    <mergeCell ref="A1:Y4"/>
    <mergeCell ref="N9:Q10"/>
    <mergeCell ref="D9:F10"/>
    <mergeCell ref="D7:G8"/>
    <mergeCell ref="I7:L8"/>
    <mergeCell ref="I9:K10"/>
    <mergeCell ref="N7:Q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2 b b 2 6 9 4 - 4 3 f 1 - 4 3 0 d - 8 3 1 9 - 1 a 2 3 4 4 a 6 5 3 d b "   x m l n s = " h t t p : / / s c h e m a s . m i c r o s o f t . c o m / D a t a M a s h u p " > A A A A A G Q E A A B Q S w M E F A A C A A g A G w v k W q 2 2 t R + m A A A A 9 g A A A B I A H A B D b 2 5 m a W c v U G F j a 2 F n Z S 5 4 b W w g o h g A K K A U A A A A A A A A A A A A A A A A A A A A A A A A A A A A h Y + 9 D o I w A I R f h X S n P 2 D U k F I G E y d J j C b G t S k F G q G Y t l j e z c F H 8 h X E K O r m e H f f J X f 3 6 4 1 m Q 9 s E F 2 m s 6 n Q K C M Q g k F p 0 h d J V C n p X h k u Q M b r l 4 s Q r G Y y w t s l g V Q p q 5 8 4 J Q t 5 7 6 G P Y m Q p F G B N 0 z D d 7 U c u W h 0 p b x 7 W Q 4 N M q / r c A o 4 f X G B Z B M o s h W c w h p m g y a a 7 0 F 4 j G v c / 0 x 6 S r v n G 9 k a w 0 4 X p H 0 S Q p e n 9 g D 1 B L A w Q U A A I A C A A b C + 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w v k W s Q D G J V c A Q A A i A I A A B M A H A B G b 3 J t d W x h c y 9 T Z W N 0 a W 9 u M S 5 t I K I Y A C i g F A A A A A A A A A A A A A A A A A A A A A A A A A A A A G 2 Q z 2 r C Q B D G 7 4 G 8 w 5 J e I i x B o f V Q y a E k L f X S V m J 7 M S V s s 1 N d 2 D + y u 7 G K + E B 9 j r 5 Y R 2 O x a P a y y + + b + e b b c V B 7 Y T Q p 2 n s w C o M w c A t m g Z M V a A + u g t o o B b Y G k h I J P g w I n s I 0 L c n c K s l N 3 S g s j h + E h C Q z 2 K a 9 i 6 P s t n x 1 Y F 2 5 W J a 5 + d L S M O 7 K c 9 u k d q u o R 2 c 5 S K G E B 5 t G N K I k M 7 J R 2 q W D P i X 3 u j Z c 6 H k 6 v O n 3 B 5 R M G u O h 8 B s J 6 e m Z P B k N 7 z 3 a B r y K X q x R q H H y C I x j i g j T T t k H F h 6 V I 4 / b v 1 A y O / I 7 K Y u a S W Z d 6 m 3 z 3 z J b M D 1 H x + l m C S e 7 q W X a f R q r 2 s h 7 0 c U d 8 + l 2 G z 1 b f F b j H D 8 4 1 n 5 4 n e y r d 5 R s o 5 x 5 q D L c C d M c U P Y o E I 7 w o G Z S 4 N r + s I e 1 P 2 C c w R t x y T P m f 7 7 n x g r o a B H r 6 l U L z 4 S F y x i T h m k v s P t S e h N S d v i x j e u A A t R 5 4 F 0 v D I T u 3 O X o F 1 B L A Q I t A B Q A A g A I A B s L 5 F q t t r U f p g A A A P Y A A A A S A A A A A A A A A A A A A A A A A A A A A A B D b 2 5 m a W c v U G F j a 2 F n Z S 5 4 b W x Q S w E C L Q A U A A I A C A A b C + R a D 8 r p q 6 Q A A A D p A A A A E w A A A A A A A A A A A A A A A A D y A A A A W 0 N v b n R l b n R f V H l w Z X N d L n h t b F B L A Q I t A B Q A A g A I A B s L 5 F r E A x i V X A E A A I g C A A A T A A A A A A A A A A A A A A A A A O M B A A B G b 3 J t d W x h c y 9 T Z W N 0 a W 9 u M S 5 t U E s F B g A A A A A D A A M A w g A A A I w 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M O A A A A A A A A 8 Q 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2 Z W 5 0 Z X N f Z W N v b W 1 l c m 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2 Q 4 N T l h N T Y t N T Q x Z S 0 0 N D g 3 L W I 5 Z T E t O T R j Z D A 1 Z T B i Y j Z l I i A v P j x F b n R y e S B U e X B l P S J C d W Z m Z X J O Z X h 0 U m V m c m V z a C I g V m F s d W U 9 I m w x I i A v P j x F b n R y e S B U e X B l P S J S Z X N 1 b H R U e X B l I i B W Y W x 1 Z T 0 i c 1 R h Y m x l I i A v P j x F b n R y e S B U e X B l P S J O Y W 1 l V X B k Y X R l Z E F m d G V y R m l s b C I g V m F s d W U 9 I m w w I i A v P j x F b n R y e S B U e X B l P S J G a W x s V G F y Z 2 V 0 I i B W Y W x 1 Z T 0 i c 3 Z l b n R l c 1 9 l Y 2 9 t b W V y Y 2 U i I C 8 + P E V u d H J 5 I F R 5 c G U 9 I k Z p b G x l Z E N v b X B s Z X R l U m V z d W x 0 V G 9 X b 3 J r c 2 h l Z X Q i I F Z h b H V l P S J s M S I g L z 4 8 R W 5 0 c n k g V H l w Z T 0 i R m l s b F N 0 Y X R 1 c y I g V m F s d W U 9 I n N D b 2 1 w b G V 0 Z S I g L z 4 8 R W 5 0 c n k g V H l w Z T 0 i R m l s b E N v b H V t b k 5 h b W V z I i B W Y W x 1 Z T 0 i c 1 s m c X V v d D t P c m R l c l 9 J R C Z x d W 9 0 O y w m c X V v d D t E Y X R l X 0 N v b W 1 h b m R l J n F 1 b 3 Q 7 L C Z x d W 9 0 O 0 N s a W V u d C Z x d W 9 0 O y w m c X V v d D t Q c m 9 k d W l 0 J n F 1 b 3 Q 7 L C Z x d W 9 0 O 0 N h d M O p Z 2 9 y a W U m c X V v d D s s J n F 1 b 3 Q 7 U H J p e F 9 V b m l 0 Y W l y Z S Z x d W 9 0 O y w m c X V v d D t R d W F u d G l 0 w 6 k m c X V v d D s s J n F 1 b 3 Q 7 V m l s b G U m c X V v d D s s J n F 1 b 3 Q 7 U G F 5 c y Z x d W 9 0 O y w m c X V v d D t Q Y W l l b W V u d C Z x d W 9 0 O 1 0 i I C 8 + P E V u d H J 5 I F R 5 c G U 9 I k Z p b G x D b 2 x 1 b W 5 U e X B l c y I g V m F s d W U 9 I n N B d 2 t H Q m d Z R E F 3 W U d C Z z 0 9 I i A v P j x F b n R y e S B U e X B l P S J G a W x s T G F z d F V w Z G F 0 Z W Q i I F Z h b H V l P S J k M j A y N S 0 w N y 0 w M 1 Q y M z o y N D o 1 N C 4 4 N j A 5 N z I 4 W i I g L z 4 8 R W 5 0 c n k g V H l w Z T 0 i R m l s b E V y c m 9 y Q 2 9 1 b n Q i I F Z h b H V l P S J s M C I g L z 4 8 R W 5 0 c n k g V H l w Z T 0 i R m l s b E V y c m 9 y Q 2 9 k Z S I g V m F s d W U 9 I n N V b m t u b 3 d u I i A v P j x F b n R y e S B U e X B l P S J G a W x s Q 2 9 1 b n Q i I F Z h b H V l P S J s M T A w 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2 Z W 5 0 Z X N f Z W N v b W 1 l c m N l L 0 N o Y W 5 n Z W Q g V H l w Z S 5 7 T 3 J k Z X J f S U Q s M H 0 m c X V v d D s s J n F 1 b 3 Q 7 U 2 V j d G l v b j E v d m V u d G V z X 2 V j b 2 1 t Z X J j Z S 9 D a G F u Z 2 V k I F R 5 c G U u e 0 R h d G V f Q 2 9 t b W F u Z G U s M X 0 m c X V v d D s s J n F 1 b 3 Q 7 U 2 V j d G l v b j E v d m V u d G V z X 2 V j b 2 1 t Z X J j Z S 9 D a G F u Z 2 V k I F R 5 c G U u e 0 N s a W V u d C w y f S Z x d W 9 0 O y w m c X V v d D t T Z W N 0 a W 9 u M S 9 2 Z W 5 0 Z X N f Z W N v b W 1 l c m N l L 0 N o Y W 5 n Z W Q g V H l w Z S 5 7 U H J v Z H V p d C w z f S Z x d W 9 0 O y w m c X V v d D t T Z W N 0 a W 9 u M S 9 2 Z W 5 0 Z X N f Z W N v b W 1 l c m N l L 0 N o Y W 5 n Z W Q g V H l w Z S 5 7 Q 2 F 0 w 6 l n b 3 J p Z S w 0 f S Z x d W 9 0 O y w m c X V v d D t T Z W N 0 a W 9 u M S 9 2 Z W 5 0 Z X N f Z W N v b W 1 l c m N l L 0 N o Y W 5 n Z W Q g V H l w Z S 5 7 U H J p e F 9 V b m l 0 Y W l y Z S w 1 f S Z x d W 9 0 O y w m c X V v d D t T Z W N 0 a W 9 u M S 9 2 Z W 5 0 Z X N f Z W N v b W 1 l c m N l L 0 N o Y W 5 n Z W Q g V H l w Z S 5 7 U X V h b n R p d M O p L D Z 9 J n F 1 b 3 Q 7 L C Z x d W 9 0 O 1 N l Y 3 R p b 2 4 x L 3 Z l b n R l c 1 9 l Y 2 9 t b W V y Y 2 U v Q 2 h h b m d l Z C B U e X B l L n t W a W x s Z S w 3 f S Z x d W 9 0 O y w m c X V v d D t T Z W N 0 a W 9 u M S 9 2 Z W 5 0 Z X N f Z W N v b W 1 l c m N l L 0 N o Y W 5 n Z W Q g V H l w Z S 5 7 U G F 5 c y w 4 f S Z x d W 9 0 O y w m c X V v d D t T Z W N 0 a W 9 u M S 9 2 Z W 5 0 Z X N f Z W N v b W 1 l c m N l L 0 N o Y W 5 n Z W Q g V H l w Z S 5 7 U G F p Z W 1 l b n Q s O X 0 m c X V v d D t d L C Z x d W 9 0 O 0 N v b H V t b k N v d W 5 0 J n F 1 b 3 Q 7 O j E w L C Z x d W 9 0 O 0 t l e U N v b H V t b k 5 h b W V z J n F 1 b 3 Q 7 O l t d L C Z x d W 9 0 O 0 N v b H V t b k l k Z W 5 0 a X R p Z X M m c X V v d D s 6 W y Z x d W 9 0 O 1 N l Y 3 R p b 2 4 x L 3 Z l b n R l c 1 9 l Y 2 9 t b W V y Y 2 U v Q 2 h h b m d l Z C B U e X B l L n t P c m R l c l 9 J R C w w f S Z x d W 9 0 O y w m c X V v d D t T Z W N 0 a W 9 u M S 9 2 Z W 5 0 Z X N f Z W N v b W 1 l c m N l L 0 N o Y W 5 n Z W Q g V H l w Z S 5 7 R G F 0 Z V 9 D b 2 1 t Y W 5 k Z S w x f S Z x d W 9 0 O y w m c X V v d D t T Z W N 0 a W 9 u M S 9 2 Z W 5 0 Z X N f Z W N v b W 1 l c m N l L 0 N o Y W 5 n Z W Q g V H l w Z S 5 7 Q 2 x p Z W 5 0 L D J 9 J n F 1 b 3 Q 7 L C Z x d W 9 0 O 1 N l Y 3 R p b 2 4 x L 3 Z l b n R l c 1 9 l Y 2 9 t b W V y Y 2 U v Q 2 h h b m d l Z C B U e X B l L n t Q c m 9 k d W l 0 L D N 9 J n F 1 b 3 Q 7 L C Z x d W 9 0 O 1 N l Y 3 R p b 2 4 x L 3 Z l b n R l c 1 9 l Y 2 9 t b W V y Y 2 U v Q 2 h h b m d l Z C B U e X B l L n t D Y X T D q W d v c m l l L D R 9 J n F 1 b 3 Q 7 L C Z x d W 9 0 O 1 N l Y 3 R p b 2 4 x L 3 Z l b n R l c 1 9 l Y 2 9 t b W V y Y 2 U v Q 2 h h b m d l Z C B U e X B l L n t Q c m l 4 X 1 V u a X R h a X J l L D V 9 J n F 1 b 3 Q 7 L C Z x d W 9 0 O 1 N l Y 3 R p b 2 4 x L 3 Z l b n R l c 1 9 l Y 2 9 t b W V y Y 2 U v Q 2 h h b m d l Z C B U e X B l L n t R d W F u d G l 0 w 6 k s N n 0 m c X V v d D s s J n F 1 b 3 Q 7 U 2 V j d G l v b j E v d m V u d G V z X 2 V j b 2 1 t Z X J j Z S 9 D a G F u Z 2 V k I F R 5 c G U u e 1 Z p b G x l L D d 9 J n F 1 b 3 Q 7 L C Z x d W 9 0 O 1 N l Y 3 R p b 2 4 x L 3 Z l b n R l c 1 9 l Y 2 9 t b W V y Y 2 U v Q 2 h h b m d l Z C B U e X B l L n t Q Y X l z L D h 9 J n F 1 b 3 Q 7 L C Z x d W 9 0 O 1 N l Y 3 R p b 2 4 x L 3 Z l b n R l c 1 9 l Y 2 9 t b W V y Y 2 U v Q 2 h h b m d l Z C B U e X B l L n t Q Y W l l b W V u d C w 5 f S Z x d W 9 0 O 1 0 s J n F 1 b 3 Q 7 U m V s Y X R p b 2 5 z a G l w S W 5 m b y Z x d W 9 0 O z p b X X 0 i I C 8 + P C 9 T d G F i b G V F b n R y a W V z P j w v S X R l b T 4 8 S X R l b T 4 8 S X R l b U x v Y 2 F 0 a W 9 u P j x J d G V t V H l w Z T 5 G b 3 J t d W x h P C 9 J d G V t V H l w Z T 4 8 S X R l b V B h d G g + U 2 V j d G l v b j E v d m V u d G V z X 2 V j b 2 1 t Z X J j Z S 9 T b 3 V y Y 2 U 8 L 0 l 0 Z W 1 Q Y X R o P j w v S X R l b U x v Y 2 F 0 a W 9 u P j x T d G F i b G V F b n R y a W V z I C 8 + P C 9 J d G V t P j x J d G V t P j x J d G V t T G 9 j Y X R p b 2 4 + P E l 0 Z W 1 U e X B l P k Z v c m 1 1 b G E 8 L 0 l 0 Z W 1 U e X B l P j x J d G V t U G F 0 a D 5 T Z W N 0 a W 9 u M S 9 2 Z W 5 0 Z X N f Z W N v b W 1 l c m N l L 1 B y b 2 1 v d G V k J T I w S G V h Z G V y c z w v S X R l b V B h d G g + P C 9 J d G V t T G 9 j Y X R p b 2 4 + P F N 0 Y W J s Z U V u d H J p Z X M g L z 4 8 L 0 l 0 Z W 0 + P E l 0 Z W 0 + P E l 0 Z W 1 M b 2 N h d G l v b j 4 8 S X R l b V R 5 c G U + R m 9 y b X V s Y T w v S X R l b V R 5 c G U + P E l 0 Z W 1 Q Y X R o P l N l Y 3 R p b 2 4 x L 3 Z l b n R l c 1 9 l Y 2 9 t b W V y Y 2 U v Q 2 h h b m d l Z C U y M F R 5 c G U 8 L 0 l 0 Z W 1 Q Y X R o P j w v S X R l b U x v Y 2 F 0 a W 9 u P j x T d G F i b G V F b n R y a W V z I C 8 + P C 9 J d G V t P j w v S X R l b X M + P C 9 M b 2 N h b F B h Y 2 t h Z 2 V N Z X R h Z G F 0 Y U Z p b G U + F g A A A F B L B Q Y A A A A A A A A A A A A A A A A A A A A A A A A m A Q A A A Q A A A N C M n d 8 B F d E R j H o A w E / C l + s B A A A A n F I U 7 F w U 8 U q 1 0 r w 7 p J T K y w A A A A A C A A A A A A A Q Z g A A A A E A A C A A A A A 6 i n o N 0 X t M b y 9 2 Z A y A t U H P 0 f G y / x g H S h m M z V K W f T Q l g w A A A A A O g A A A A A I A A C A A A A A A F L t F O y h x c S e + m 8 2 2 L r M A P u z L L R K v w y k g 4 y k Y 5 T 5 T y l A A A A A p S Q x d 0 U c N 0 S N d p x + / i / A Q w K / H + G P o 5 s 9 r F j J e 1 D 5 9 v 7 5 H L 7 S M H t Y l M J s l N L 8 Y j C s s U / P a 2 Q g F m U P m D 7 f H 6 W C r d N 6 U v x R N V d w u h n Z Q V S t M Q k A A A A B f N P t 9 c T g k v N Q n O v D Y d b 4 a b / e Z 1 2 5 C b q O j Z H h I r p k E N Q k k X H R S Q 0 8 2 0 b H t F r i V B M 8 s q P F t 8 Z A J 1 L f b h E 5 m N M w O < / D a t a M a s h u p > 
</file>

<file path=customXml/itemProps1.xml><?xml version="1.0" encoding="utf-8"?>
<ds:datastoreItem xmlns:ds="http://schemas.openxmlformats.org/officeDocument/2006/customXml" ds:itemID="{F197B849-EDD7-46CD-B235-70838B0B321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ventes_ecommerce</vt:lpstr>
      <vt:lpstr>Pivot Tables</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2025-06-30T14:14:17Z</dcterms:created>
  <dcterms:modified xsi:type="dcterms:W3CDTF">2025-07-13T15:48:48Z</dcterms:modified>
</cp:coreProperties>
</file>