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mylog\vim_plugin\A_share\"/>
    </mc:Choice>
  </mc:AlternateContent>
  <xr:revisionPtr revIDLastSave="0" documentId="13_ncr:1_{C5E2023F-437D-4CD3-BB86-28D175C416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1" i="1" l="1"/>
  <c r="P221" i="1"/>
  <c r="K221" i="1"/>
  <c r="G221" i="1"/>
  <c r="O220" i="1"/>
  <c r="P220" i="1"/>
  <c r="K220" i="1"/>
  <c r="G220" i="1"/>
  <c r="L8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F240" i="1"/>
  <c r="F241" i="1"/>
  <c r="F242" i="1"/>
  <c r="F243" i="1"/>
  <c r="F244" i="1"/>
  <c r="F245" i="1"/>
  <c r="F246" i="1"/>
  <c r="F247" i="1"/>
  <c r="L219" i="1"/>
  <c r="O219" i="1"/>
  <c r="O218" i="1"/>
  <c r="O217" i="1"/>
  <c r="O216" i="1"/>
  <c r="O215" i="1" l="1"/>
  <c r="O214" i="1"/>
  <c r="O213" i="1"/>
  <c r="O93" i="1" l="1"/>
  <c r="O94" i="1"/>
  <c r="P188" i="1"/>
  <c r="P189" i="1"/>
  <c r="P190" i="1"/>
  <c r="P191" i="1"/>
  <c r="P192" i="1"/>
  <c r="P193" i="1"/>
  <c r="P195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5" i="1"/>
  <c r="O96" i="1"/>
  <c r="O97" i="1"/>
  <c r="O98" i="1"/>
  <c r="O99" i="1"/>
  <c r="O100" i="1"/>
  <c r="O101" i="1"/>
  <c r="O102" i="1"/>
  <c r="O103" i="1"/>
  <c r="O104" i="1"/>
  <c r="O105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5" i="1"/>
  <c r="O4" i="1"/>
  <c r="F227" i="1" l="1"/>
  <c r="F228" i="1"/>
  <c r="F229" i="1"/>
  <c r="F230" i="1"/>
  <c r="F231" i="1"/>
  <c r="F232" i="1"/>
  <c r="F233" i="1"/>
  <c r="F234" i="1"/>
  <c r="F235" i="1"/>
  <c r="F236" i="1"/>
  <c r="F237" i="1"/>
  <c r="F238" i="1"/>
  <c r="F239" i="1"/>
  <c r="E197" i="1" l="1"/>
  <c r="P197" i="1" s="1"/>
  <c r="F201" i="1"/>
  <c r="E201" i="1"/>
  <c r="P201" i="1" s="1"/>
  <c r="G197" i="1" l="1"/>
  <c r="E203" i="1"/>
  <c r="P203" i="1" s="1"/>
  <c r="E199" i="1"/>
  <c r="K201" i="1"/>
  <c r="G201" i="1"/>
  <c r="K197" i="1"/>
  <c r="S75" i="1"/>
  <c r="F196" i="1"/>
  <c r="F204" i="1"/>
  <c r="F205" i="1"/>
  <c r="F206" i="1"/>
  <c r="F207" i="1"/>
  <c r="F210" i="1"/>
  <c r="F217" i="1"/>
  <c r="F218" i="1"/>
  <c r="F219" i="1"/>
  <c r="F220" i="1"/>
  <c r="F221" i="1"/>
  <c r="F222" i="1"/>
  <c r="F223" i="1"/>
  <c r="F224" i="1"/>
  <c r="F225" i="1"/>
  <c r="F226" i="1"/>
  <c r="F187" i="1"/>
  <c r="F194" i="1"/>
  <c r="F195" i="1"/>
  <c r="K195" i="1"/>
  <c r="G195" i="1"/>
  <c r="G193" i="1"/>
  <c r="K193" i="1"/>
  <c r="G192" i="1"/>
  <c r="K192" i="1"/>
  <c r="K199" i="1" l="1"/>
  <c r="P199" i="1"/>
  <c r="G199" i="1"/>
  <c r="K203" i="1"/>
  <c r="G203" i="1"/>
  <c r="F162" i="1"/>
  <c r="K191" i="1"/>
  <c r="G191" i="1"/>
  <c r="K190" i="1"/>
  <c r="G190" i="1"/>
  <c r="K189" i="1"/>
  <c r="G189" i="1"/>
  <c r="K188" i="1"/>
  <c r="G188" i="1"/>
  <c r="F186" i="1"/>
  <c r="L185" i="1"/>
  <c r="F185" i="1"/>
  <c r="F184" i="1"/>
  <c r="F183" i="1"/>
  <c r="F182" i="1"/>
  <c r="F181" i="1"/>
  <c r="F180" i="1"/>
  <c r="F179" i="1"/>
  <c r="F178" i="1"/>
  <c r="F177" i="1"/>
  <c r="D173" i="1"/>
  <c r="D174" i="1" s="1"/>
  <c r="F172" i="1"/>
  <c r="F171" i="1"/>
  <c r="L169" i="1"/>
  <c r="F169" i="1"/>
  <c r="F168" i="1"/>
  <c r="D166" i="1"/>
  <c r="D164" i="1"/>
  <c r="F165" i="1" s="1"/>
  <c r="F163" i="1"/>
  <c r="F161" i="1"/>
  <c r="F160" i="1"/>
  <c r="F157" i="1"/>
  <c r="F156" i="1"/>
  <c r="F155" i="1"/>
  <c r="F154" i="1"/>
  <c r="F152" i="1"/>
  <c r="F151" i="1"/>
  <c r="L150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L137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L125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L113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L101" i="1"/>
  <c r="F101" i="1"/>
  <c r="F100" i="1"/>
  <c r="F99" i="1"/>
  <c r="F98" i="1"/>
  <c r="F97" i="1"/>
  <c r="F96" i="1"/>
  <c r="F95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L75" i="1"/>
  <c r="F75" i="1"/>
  <c r="F74" i="1"/>
  <c r="F73" i="1"/>
  <c r="F72" i="1"/>
  <c r="F71" i="1"/>
  <c r="F70" i="1"/>
  <c r="F69" i="1"/>
  <c r="F68" i="1"/>
  <c r="F67" i="1"/>
  <c r="F66" i="1"/>
  <c r="F65" i="1"/>
  <c r="F64" i="1"/>
  <c r="L63" i="1"/>
  <c r="F63" i="1"/>
  <c r="F62" i="1"/>
  <c r="F61" i="1"/>
  <c r="F60" i="1"/>
  <c r="F59" i="1"/>
  <c r="F58" i="1"/>
  <c r="F57" i="1"/>
  <c r="F56" i="1"/>
  <c r="F55" i="1"/>
  <c r="F54" i="1"/>
  <c r="F53" i="1"/>
  <c r="F52" i="1"/>
  <c r="L51" i="1"/>
  <c r="F51" i="1"/>
  <c r="F50" i="1"/>
  <c r="F49" i="1"/>
  <c r="F48" i="1"/>
  <c r="F47" i="1"/>
  <c r="F46" i="1"/>
  <c r="F45" i="1"/>
  <c r="F44" i="1"/>
  <c r="F43" i="1"/>
  <c r="F42" i="1"/>
  <c r="F41" i="1"/>
  <c r="F40" i="1"/>
  <c r="L39" i="1"/>
  <c r="F39" i="1"/>
  <c r="F38" i="1"/>
  <c r="F37" i="1"/>
  <c r="F36" i="1"/>
  <c r="F35" i="1"/>
  <c r="F34" i="1"/>
  <c r="F33" i="1"/>
  <c r="F32" i="1"/>
  <c r="F31" i="1"/>
  <c r="F30" i="1"/>
  <c r="F29" i="1"/>
  <c r="F28" i="1"/>
  <c r="L27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E5" i="1"/>
  <c r="G4" i="1"/>
  <c r="P5" i="1" l="1"/>
  <c r="E6" i="1"/>
  <c r="G5" i="1"/>
  <c r="D175" i="1"/>
  <c r="F167" i="1"/>
  <c r="P6" i="1" l="1"/>
  <c r="E7" i="1"/>
  <c r="G6" i="1"/>
  <c r="F176" i="1"/>
  <c r="P7" i="1" l="1"/>
  <c r="E8" i="1"/>
  <c r="G7" i="1"/>
  <c r="P8" i="1" l="1"/>
  <c r="G8" i="1"/>
  <c r="E9" i="1"/>
  <c r="P9" i="1" l="1"/>
  <c r="G9" i="1"/>
  <c r="E10" i="1"/>
  <c r="P10" i="1" l="1"/>
  <c r="E11" i="1"/>
  <c r="G10" i="1"/>
  <c r="P11" i="1" l="1"/>
  <c r="E12" i="1"/>
  <c r="G11" i="1"/>
  <c r="P12" i="1" l="1"/>
  <c r="E13" i="1"/>
  <c r="G12" i="1"/>
  <c r="P13" i="1" l="1"/>
  <c r="E14" i="1"/>
  <c r="G13" i="1"/>
  <c r="P14" i="1" l="1"/>
  <c r="E15" i="1"/>
  <c r="G14" i="1"/>
  <c r="P15" i="1" l="1"/>
  <c r="E16" i="1"/>
  <c r="G15" i="1"/>
  <c r="P16" i="1" l="1"/>
  <c r="G16" i="1"/>
  <c r="E17" i="1"/>
  <c r="P17" i="1" l="1"/>
  <c r="G17" i="1"/>
  <c r="E18" i="1"/>
  <c r="P18" i="1" l="1"/>
  <c r="E19" i="1"/>
  <c r="G18" i="1"/>
  <c r="P19" i="1" l="1"/>
  <c r="E20" i="1"/>
  <c r="G19" i="1"/>
  <c r="P20" i="1" l="1"/>
  <c r="E21" i="1"/>
  <c r="G20" i="1"/>
  <c r="P21" i="1" l="1"/>
  <c r="E22" i="1"/>
  <c r="G21" i="1"/>
  <c r="P22" i="1" l="1"/>
  <c r="E23" i="1"/>
  <c r="G22" i="1"/>
  <c r="P23" i="1" l="1"/>
  <c r="E24" i="1"/>
  <c r="G23" i="1"/>
  <c r="P24" i="1" l="1"/>
  <c r="E25" i="1"/>
  <c r="G24" i="1"/>
  <c r="P25" i="1" l="1"/>
  <c r="G25" i="1"/>
  <c r="E26" i="1"/>
  <c r="P26" i="1" l="1"/>
  <c r="E27" i="1"/>
  <c r="G26" i="1"/>
  <c r="P27" i="1" l="1"/>
  <c r="E28" i="1"/>
  <c r="G27" i="1"/>
  <c r="P28" i="1" l="1"/>
  <c r="G28" i="1"/>
  <c r="E29" i="1"/>
  <c r="P29" i="1" l="1"/>
  <c r="E30" i="1"/>
  <c r="G29" i="1"/>
  <c r="P30" i="1" l="1"/>
  <c r="E31" i="1"/>
  <c r="G30" i="1"/>
  <c r="P31" i="1" l="1"/>
  <c r="G31" i="1"/>
  <c r="E32" i="1"/>
  <c r="P32" i="1" l="1"/>
  <c r="E33" i="1"/>
  <c r="G32" i="1"/>
  <c r="P33" i="1" l="1"/>
  <c r="E34" i="1"/>
  <c r="G33" i="1"/>
  <c r="P34" i="1" l="1"/>
  <c r="E35" i="1"/>
  <c r="G34" i="1"/>
  <c r="P35" i="1" l="1"/>
  <c r="E36" i="1"/>
  <c r="G35" i="1"/>
  <c r="P36" i="1" l="1"/>
  <c r="G36" i="1"/>
  <c r="E37" i="1"/>
  <c r="P37" i="1" l="1"/>
  <c r="E38" i="1"/>
  <c r="G37" i="1"/>
  <c r="P38" i="1" l="1"/>
  <c r="E39" i="1"/>
  <c r="G38" i="1"/>
  <c r="P39" i="1" l="1"/>
  <c r="G39" i="1"/>
  <c r="E40" i="1"/>
  <c r="P40" i="1" l="1"/>
  <c r="E41" i="1"/>
  <c r="G40" i="1"/>
  <c r="P41" i="1" l="1"/>
  <c r="E42" i="1"/>
  <c r="G41" i="1"/>
  <c r="P42" i="1" l="1"/>
  <c r="G42" i="1"/>
  <c r="E43" i="1"/>
  <c r="P43" i="1" l="1"/>
  <c r="E44" i="1"/>
  <c r="G43" i="1"/>
  <c r="P44" i="1" l="1"/>
  <c r="E45" i="1"/>
  <c r="G44" i="1"/>
  <c r="P45" i="1" l="1"/>
  <c r="E46" i="1"/>
  <c r="G45" i="1"/>
  <c r="P46" i="1" l="1"/>
  <c r="E47" i="1"/>
  <c r="G46" i="1"/>
  <c r="P47" i="1" l="1"/>
  <c r="G47" i="1"/>
  <c r="E48" i="1"/>
  <c r="P48" i="1" l="1"/>
  <c r="E49" i="1"/>
  <c r="G48" i="1"/>
  <c r="P49" i="1" l="1"/>
  <c r="E50" i="1"/>
  <c r="G49" i="1"/>
  <c r="P50" i="1" l="1"/>
  <c r="G50" i="1"/>
  <c r="E51" i="1"/>
  <c r="P51" i="1" l="1"/>
  <c r="E52" i="1"/>
  <c r="G51" i="1"/>
  <c r="P52" i="1" l="1"/>
  <c r="E53" i="1"/>
  <c r="G52" i="1"/>
  <c r="P53" i="1" l="1"/>
  <c r="G53" i="1"/>
  <c r="E54" i="1"/>
  <c r="P54" i="1" l="1"/>
  <c r="E55" i="1"/>
  <c r="G54" i="1"/>
  <c r="P55" i="1" l="1"/>
  <c r="E56" i="1"/>
  <c r="G55" i="1"/>
  <c r="P56" i="1" l="1"/>
  <c r="E57" i="1"/>
  <c r="G56" i="1"/>
  <c r="P57" i="1" l="1"/>
  <c r="E58" i="1"/>
  <c r="G57" i="1"/>
  <c r="P58" i="1" l="1"/>
  <c r="G58" i="1"/>
  <c r="E59" i="1"/>
  <c r="P59" i="1" l="1"/>
  <c r="E60" i="1"/>
  <c r="G59" i="1"/>
  <c r="P60" i="1" l="1"/>
  <c r="E61" i="1"/>
  <c r="G60" i="1"/>
  <c r="P61" i="1" l="1"/>
  <c r="G61" i="1"/>
  <c r="E62" i="1"/>
  <c r="P62" i="1" l="1"/>
  <c r="E63" i="1"/>
  <c r="G62" i="1"/>
  <c r="P63" i="1" l="1"/>
  <c r="E64" i="1"/>
  <c r="G63" i="1"/>
  <c r="P64" i="1" l="1"/>
  <c r="G64" i="1"/>
  <c r="E65" i="1"/>
  <c r="P65" i="1" l="1"/>
  <c r="E66" i="1"/>
  <c r="G65" i="1"/>
  <c r="P66" i="1" l="1"/>
  <c r="E67" i="1"/>
  <c r="G66" i="1"/>
  <c r="P67" i="1" l="1"/>
  <c r="E68" i="1"/>
  <c r="G67" i="1"/>
  <c r="P68" i="1" l="1"/>
  <c r="E69" i="1"/>
  <c r="G68" i="1"/>
  <c r="P69" i="1" l="1"/>
  <c r="G69" i="1"/>
  <c r="E70" i="1"/>
  <c r="P70" i="1" l="1"/>
  <c r="E71" i="1"/>
  <c r="G70" i="1"/>
  <c r="P71" i="1" l="1"/>
  <c r="E72" i="1"/>
  <c r="G71" i="1"/>
  <c r="P72" i="1" l="1"/>
  <c r="G72" i="1"/>
  <c r="E73" i="1"/>
  <c r="P73" i="1" l="1"/>
  <c r="E74" i="1"/>
  <c r="G73" i="1"/>
  <c r="P74" i="1" l="1"/>
  <c r="E75" i="1"/>
  <c r="G74" i="1"/>
  <c r="P75" i="1" l="1"/>
  <c r="G75" i="1"/>
  <c r="E76" i="1"/>
  <c r="P76" i="1" l="1"/>
  <c r="E77" i="1"/>
  <c r="G76" i="1"/>
  <c r="P77" i="1" l="1"/>
  <c r="E78" i="1"/>
  <c r="G77" i="1"/>
  <c r="P78" i="1" l="1"/>
  <c r="E79" i="1"/>
  <c r="G78" i="1"/>
  <c r="P79" i="1" l="1"/>
  <c r="E80" i="1"/>
  <c r="G79" i="1"/>
  <c r="P80" i="1" l="1"/>
  <c r="G80" i="1"/>
  <c r="E81" i="1"/>
  <c r="P81" i="1" s="1"/>
  <c r="G81" i="1" l="1"/>
  <c r="E82" i="1"/>
  <c r="P82" i="1" s="1"/>
  <c r="E83" i="1" l="1"/>
  <c r="P83" i="1" s="1"/>
  <c r="G82" i="1"/>
  <c r="E84" i="1" l="1"/>
  <c r="P84" i="1" s="1"/>
  <c r="G83" i="1"/>
  <c r="E85" i="1" l="1"/>
  <c r="P85" i="1" s="1"/>
  <c r="G84" i="1"/>
  <c r="E86" i="1" l="1"/>
  <c r="P86" i="1" s="1"/>
  <c r="G85" i="1"/>
  <c r="G86" i="1" l="1"/>
  <c r="E87" i="1"/>
  <c r="P87" i="1" s="1"/>
  <c r="G87" i="1" l="1"/>
  <c r="E88" i="1"/>
  <c r="P88" i="1" s="1"/>
  <c r="G88" i="1" l="1"/>
  <c r="E89" i="1"/>
  <c r="P89" i="1" s="1"/>
  <c r="G89" i="1" l="1"/>
  <c r="E90" i="1"/>
  <c r="P90" i="1" s="1"/>
  <c r="G90" i="1" l="1"/>
  <c r="E91" i="1"/>
  <c r="P91" i="1" s="1"/>
  <c r="E92" i="1" l="1"/>
  <c r="E93" i="1" s="1"/>
  <c r="G91" i="1"/>
  <c r="G93" i="1" l="1"/>
  <c r="P93" i="1"/>
  <c r="P92" i="1"/>
  <c r="E94" i="1"/>
  <c r="E95" i="1"/>
  <c r="P95" i="1" s="1"/>
  <c r="G92" i="1"/>
  <c r="G94" i="1" l="1"/>
  <c r="P94" i="1"/>
  <c r="E96" i="1"/>
  <c r="P96" i="1" s="1"/>
  <c r="G95" i="1"/>
  <c r="E97" i="1" l="1"/>
  <c r="P97" i="1" s="1"/>
  <c r="G96" i="1"/>
  <c r="G97" i="1" l="1"/>
  <c r="E98" i="1"/>
  <c r="P98" i="1" s="1"/>
  <c r="G98" i="1" l="1"/>
  <c r="E99" i="1"/>
  <c r="P99" i="1" s="1"/>
  <c r="G99" i="1" l="1"/>
  <c r="E100" i="1"/>
  <c r="P100" i="1" s="1"/>
  <c r="G100" i="1" l="1"/>
  <c r="E101" i="1"/>
  <c r="P101" i="1" s="1"/>
  <c r="G101" i="1" l="1"/>
  <c r="E102" i="1"/>
  <c r="P102" i="1" s="1"/>
  <c r="E103" i="1" l="1"/>
  <c r="P103" i="1" s="1"/>
  <c r="G102" i="1"/>
  <c r="E104" i="1" l="1"/>
  <c r="P104" i="1" s="1"/>
  <c r="G103" i="1"/>
  <c r="E105" i="1" l="1"/>
  <c r="P105" i="1" s="1"/>
  <c r="G104" i="1"/>
  <c r="E106" i="1" l="1"/>
  <c r="P106" i="1" s="1"/>
  <c r="G105" i="1"/>
  <c r="G106" i="1" l="1"/>
  <c r="E107" i="1"/>
  <c r="P107" i="1" s="1"/>
  <c r="G107" i="1" l="1"/>
  <c r="E108" i="1"/>
  <c r="P108" i="1" s="1"/>
  <c r="G108" i="1" l="1"/>
  <c r="E109" i="1"/>
  <c r="P109" i="1" s="1"/>
  <c r="G109" i="1" l="1"/>
  <c r="E110" i="1"/>
  <c r="P110" i="1" s="1"/>
  <c r="E111" i="1" l="1"/>
  <c r="P111" i="1" s="1"/>
  <c r="G110" i="1"/>
  <c r="E112" i="1" l="1"/>
  <c r="P112" i="1" s="1"/>
  <c r="G111" i="1"/>
  <c r="E113" i="1" l="1"/>
  <c r="P113" i="1" s="1"/>
  <c r="G112" i="1"/>
  <c r="E114" i="1" l="1"/>
  <c r="P114" i="1" s="1"/>
  <c r="G113" i="1"/>
  <c r="E115" i="1" l="1"/>
  <c r="P115" i="1" s="1"/>
  <c r="G114" i="1"/>
  <c r="G115" i="1" l="1"/>
  <c r="E116" i="1"/>
  <c r="P116" i="1" s="1"/>
  <c r="G116" i="1" l="1"/>
  <c r="E117" i="1"/>
  <c r="P117" i="1" s="1"/>
  <c r="G117" i="1" l="1"/>
  <c r="E118" i="1"/>
  <c r="P118" i="1" s="1"/>
  <c r="G118" i="1" l="1"/>
  <c r="E119" i="1"/>
  <c r="P119" i="1" s="1"/>
  <c r="E120" i="1" l="1"/>
  <c r="P120" i="1" s="1"/>
  <c r="G119" i="1"/>
  <c r="E121" i="1" l="1"/>
  <c r="P121" i="1" s="1"/>
  <c r="G120" i="1"/>
  <c r="E122" i="1" l="1"/>
  <c r="P122" i="1" s="1"/>
  <c r="G121" i="1"/>
  <c r="E123" i="1" l="1"/>
  <c r="P123" i="1" s="1"/>
  <c r="G122" i="1"/>
  <c r="G123" i="1" l="1"/>
  <c r="E124" i="1"/>
  <c r="P124" i="1" s="1"/>
  <c r="G124" i="1" l="1"/>
  <c r="E125" i="1"/>
  <c r="P125" i="1" s="1"/>
  <c r="G125" i="1" l="1"/>
  <c r="E126" i="1"/>
  <c r="P126" i="1" s="1"/>
  <c r="G126" i="1" l="1"/>
  <c r="E127" i="1"/>
  <c r="P127" i="1" s="1"/>
  <c r="G127" i="1" l="1"/>
  <c r="E128" i="1"/>
  <c r="P128" i="1" s="1"/>
  <c r="E129" i="1" l="1"/>
  <c r="P129" i="1" s="1"/>
  <c r="G128" i="1"/>
  <c r="E130" i="1" l="1"/>
  <c r="P130" i="1" s="1"/>
  <c r="G129" i="1"/>
  <c r="E131" i="1" l="1"/>
  <c r="P131" i="1" s="1"/>
  <c r="G130" i="1"/>
  <c r="E132" i="1" l="1"/>
  <c r="P132" i="1" s="1"/>
  <c r="G131" i="1"/>
  <c r="G132" i="1" l="1"/>
  <c r="E133" i="1"/>
  <c r="P133" i="1" s="1"/>
  <c r="G133" i="1" l="1"/>
  <c r="E134" i="1"/>
  <c r="P134" i="1" s="1"/>
  <c r="G134" i="1" l="1"/>
  <c r="E135" i="1"/>
  <c r="P135" i="1" s="1"/>
  <c r="G135" i="1" l="1"/>
  <c r="E136" i="1"/>
  <c r="P136" i="1" s="1"/>
  <c r="E137" i="1" l="1"/>
  <c r="P137" i="1" s="1"/>
  <c r="G136" i="1"/>
  <c r="E138" i="1" l="1"/>
  <c r="P138" i="1" s="1"/>
  <c r="E139" i="1"/>
  <c r="P139" i="1" s="1"/>
  <c r="G137" i="1"/>
  <c r="G139" i="1" l="1"/>
  <c r="E140" i="1"/>
  <c r="P140" i="1" s="1"/>
  <c r="G138" i="1"/>
  <c r="G140" i="1" l="1"/>
  <c r="E141" i="1"/>
  <c r="P141" i="1" l="1"/>
  <c r="E142" i="1"/>
  <c r="G141" i="1"/>
  <c r="P142" i="1" l="1"/>
  <c r="E143" i="1"/>
  <c r="G142" i="1"/>
  <c r="P143" i="1" l="1"/>
  <c r="G143" i="1"/>
  <c r="E144" i="1"/>
  <c r="P144" i="1" l="1"/>
  <c r="E145" i="1"/>
  <c r="G144" i="1"/>
  <c r="P145" i="1" l="1"/>
  <c r="E146" i="1"/>
  <c r="G145" i="1"/>
  <c r="P146" i="1" l="1"/>
  <c r="G146" i="1"/>
  <c r="E147" i="1"/>
  <c r="P147" i="1" l="1"/>
  <c r="E148" i="1"/>
  <c r="G147" i="1"/>
  <c r="P148" i="1" l="1"/>
  <c r="E149" i="1"/>
  <c r="G148" i="1"/>
  <c r="P149" i="1" l="1"/>
  <c r="E150" i="1"/>
  <c r="G149" i="1"/>
  <c r="P150" i="1" l="1"/>
  <c r="E151" i="1"/>
  <c r="G150" i="1"/>
  <c r="P151" i="1" l="1"/>
  <c r="G151" i="1"/>
  <c r="E152" i="1"/>
  <c r="P152" i="1" l="1"/>
  <c r="E153" i="1"/>
  <c r="G152" i="1"/>
  <c r="P153" i="1" l="1"/>
  <c r="E154" i="1"/>
  <c r="G153" i="1"/>
  <c r="P154" i="1" l="1"/>
  <c r="E155" i="1"/>
  <c r="G154" i="1"/>
  <c r="P155" i="1" l="1"/>
  <c r="G155" i="1"/>
  <c r="E156" i="1"/>
  <c r="P156" i="1" l="1"/>
  <c r="E157" i="1"/>
  <c r="P157" i="1" s="1"/>
  <c r="G156" i="1"/>
  <c r="E159" i="1" l="1"/>
  <c r="P159" i="1" s="1"/>
  <c r="E158" i="1"/>
  <c r="P158" i="1" s="1"/>
  <c r="G157" i="1"/>
  <c r="G158" i="1" l="1"/>
  <c r="E160" i="1"/>
  <c r="P160" i="1" s="1"/>
  <c r="G159" i="1"/>
  <c r="E161" i="1" l="1"/>
  <c r="G160" i="1"/>
  <c r="E162" i="1" l="1"/>
  <c r="P162" i="1" s="1"/>
  <c r="P161" i="1"/>
  <c r="G161" i="1"/>
  <c r="E163" i="1" l="1"/>
  <c r="P163" i="1" s="1"/>
  <c r="K162" i="1"/>
  <c r="G162" i="1"/>
  <c r="E164" i="1" l="1"/>
  <c r="P164" i="1" s="1"/>
  <c r="E165" i="1"/>
  <c r="P165" i="1" s="1"/>
  <c r="K163" i="1"/>
  <c r="G163" i="1"/>
  <c r="E166" i="1" l="1"/>
  <c r="P166" i="1" s="1"/>
  <c r="E167" i="1"/>
  <c r="P167" i="1" s="1"/>
  <c r="K165" i="1"/>
  <c r="G165" i="1"/>
  <c r="K164" i="1"/>
  <c r="G164" i="1"/>
  <c r="G167" i="1" l="1"/>
  <c r="E168" i="1"/>
  <c r="P168" i="1" s="1"/>
  <c r="K167" i="1"/>
  <c r="K166" i="1"/>
  <c r="G166" i="1"/>
  <c r="G168" i="1" l="1"/>
  <c r="E169" i="1"/>
  <c r="P169" i="1" s="1"/>
  <c r="K168" i="1"/>
  <c r="K169" i="1" l="1"/>
  <c r="G169" i="1"/>
  <c r="E170" i="1"/>
  <c r="P170" i="1" s="1"/>
  <c r="E171" i="1"/>
  <c r="P171" i="1" s="1"/>
  <c r="K171" i="1" l="1"/>
  <c r="G171" i="1"/>
  <c r="E172" i="1"/>
  <c r="P172" i="1" s="1"/>
  <c r="K170" i="1"/>
  <c r="G170" i="1"/>
  <c r="E176" i="1" l="1"/>
  <c r="P176" i="1" s="1"/>
  <c r="K172" i="1"/>
  <c r="G172" i="1"/>
  <c r="E173" i="1"/>
  <c r="P173" i="1" s="1"/>
  <c r="K173" i="1" l="1"/>
  <c r="G173" i="1"/>
  <c r="E174" i="1"/>
  <c r="P174" i="1" s="1"/>
  <c r="E177" i="1"/>
  <c r="P177" i="1" s="1"/>
  <c r="K176" i="1"/>
  <c r="G176" i="1"/>
  <c r="G177" i="1" l="1"/>
  <c r="E178" i="1"/>
  <c r="P178" i="1" s="1"/>
  <c r="K177" i="1"/>
  <c r="K174" i="1"/>
  <c r="G174" i="1"/>
  <c r="E175" i="1"/>
  <c r="P175" i="1" s="1"/>
  <c r="K175" i="1" l="1"/>
  <c r="G175" i="1"/>
  <c r="K178" i="1"/>
  <c r="G178" i="1"/>
  <c r="E179" i="1"/>
  <c r="P179" i="1" s="1"/>
  <c r="E180" i="1" l="1"/>
  <c r="P180" i="1" s="1"/>
  <c r="K179" i="1"/>
  <c r="G179" i="1"/>
  <c r="E181" i="1" l="1"/>
  <c r="P181" i="1" s="1"/>
  <c r="K180" i="1"/>
  <c r="G180" i="1"/>
  <c r="G181" i="1" l="1"/>
  <c r="E182" i="1"/>
  <c r="P182" i="1" s="1"/>
  <c r="K181" i="1"/>
  <c r="K182" i="1" l="1"/>
  <c r="G182" i="1"/>
  <c r="E183" i="1"/>
  <c r="P183" i="1" s="1"/>
  <c r="K183" i="1" l="1"/>
  <c r="G183" i="1"/>
  <c r="E184" i="1"/>
  <c r="P184" i="1" s="1"/>
  <c r="K184" i="1" l="1"/>
  <c r="G184" i="1"/>
  <c r="E185" i="1"/>
  <c r="P185" i="1" s="1"/>
  <c r="E186" i="1" l="1"/>
  <c r="P186" i="1" s="1"/>
  <c r="K185" i="1"/>
  <c r="G185" i="1"/>
  <c r="E187" i="1" l="1"/>
  <c r="P187" i="1" s="1"/>
  <c r="K186" i="1"/>
  <c r="G186" i="1"/>
  <c r="G187" i="1" l="1"/>
  <c r="K187" i="1"/>
  <c r="E194" i="1"/>
  <c r="P194" i="1" s="1"/>
  <c r="E196" i="1" l="1"/>
  <c r="P196" i="1" s="1"/>
  <c r="K194" i="1"/>
  <c r="G194" i="1"/>
  <c r="E198" i="1" l="1"/>
  <c r="K198" i="1" s="1"/>
  <c r="E202" i="1"/>
  <c r="P202" i="1" s="1"/>
  <c r="E204" i="1"/>
  <c r="P204" i="1" s="1"/>
  <c r="G196" i="1"/>
  <c r="K196" i="1"/>
  <c r="G198" i="1" l="1"/>
  <c r="E200" i="1"/>
  <c r="P198" i="1"/>
  <c r="E205" i="1"/>
  <c r="P205" i="1" s="1"/>
  <c r="G204" i="1"/>
  <c r="K204" i="1"/>
  <c r="K202" i="1"/>
  <c r="G202" i="1"/>
  <c r="K200" i="1" l="1"/>
  <c r="P200" i="1"/>
  <c r="G200" i="1"/>
  <c r="E206" i="1"/>
  <c r="P206" i="1" s="1"/>
  <c r="K205" i="1"/>
  <c r="G205" i="1"/>
  <c r="E207" i="1" l="1"/>
  <c r="K206" i="1"/>
  <c r="G206" i="1"/>
  <c r="E208" i="1" l="1"/>
  <c r="P208" i="1" s="1"/>
  <c r="P207" i="1"/>
  <c r="G208" i="1"/>
  <c r="K208" i="1"/>
  <c r="E210" i="1"/>
  <c r="G207" i="1"/>
  <c r="K207" i="1"/>
  <c r="E211" i="1" l="1"/>
  <c r="P210" i="1"/>
  <c r="E213" i="1"/>
  <c r="E216" i="1" s="1"/>
  <c r="E209" i="1"/>
  <c r="K209" i="1" s="1"/>
  <c r="E217" i="1"/>
  <c r="G210" i="1"/>
  <c r="K210" i="1"/>
  <c r="E218" i="1" l="1"/>
  <c r="P217" i="1"/>
  <c r="K217" i="1"/>
  <c r="G217" i="1"/>
  <c r="E219" i="1"/>
  <c r="K218" i="1"/>
  <c r="G218" i="1"/>
  <c r="P218" i="1"/>
  <c r="P216" i="1"/>
  <c r="G216" i="1"/>
  <c r="K216" i="1"/>
  <c r="E212" i="1"/>
  <c r="E215" i="1" s="1"/>
  <c r="P211" i="1"/>
  <c r="E214" i="1"/>
  <c r="K211" i="1"/>
  <c r="G209" i="1"/>
  <c r="G213" i="1"/>
  <c r="K213" i="1"/>
  <c r="P213" i="1"/>
  <c r="G211" i="1"/>
  <c r="P209" i="1"/>
  <c r="G212" i="1" l="1"/>
  <c r="E220" i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P219" i="1"/>
  <c r="K219" i="1"/>
  <c r="G219" i="1"/>
  <c r="G215" i="1"/>
  <c r="P215" i="1"/>
  <c r="K215" i="1"/>
  <c r="K214" i="1"/>
  <c r="P214" i="1"/>
  <c r="G214" i="1"/>
  <c r="P212" i="1"/>
  <c r="K2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3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HS300: 2964</t>
        </r>
      </text>
    </comment>
    <comment ref="A15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HS300: 3530</t>
        </r>
      </text>
    </comment>
  </commentList>
</comments>
</file>

<file path=xl/sharedStrings.xml><?xml version="1.0" encoding="utf-8"?>
<sst xmlns="http://schemas.openxmlformats.org/spreadsheetml/2006/main" count="16" uniqueCount="16">
  <si>
    <t>沪市</t>
  </si>
  <si>
    <t>深市</t>
  </si>
  <si>
    <t>M2</t>
  </si>
  <si>
    <t>M2移动平均</t>
  </si>
  <si>
    <t>M2环比</t>
  </si>
  <si>
    <t>总市值/M2移动平均</t>
  </si>
  <si>
    <t>沪市流通</t>
  </si>
  <si>
    <t>深市流通</t>
  </si>
  <si>
    <t>总流通/M2移动平均</t>
  </si>
  <si>
    <t>M2同比</t>
    <phoneticPr fontId="0" type="noConversion"/>
  </si>
  <si>
    <t>总市值/M2:
33.3%   1星
31%      2星
28.6%   3星
26.2%   4星
23.85% 5星</t>
  </si>
  <si>
    <t>总流通/M2:
27.2%   1星
25.3%   2星
23.3%   3星
21.4%   4星
19.45% 5星</t>
  </si>
  <si>
    <t>沪市成交额</t>
    <phoneticPr fontId="5" type="noConversion"/>
  </si>
  <si>
    <t>深市成交额</t>
    <phoneticPr fontId="5" type="noConversion"/>
  </si>
  <si>
    <t>换手率</t>
    <phoneticPr fontId="5" type="noConversion"/>
  </si>
  <si>
    <t>成交/M2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</si>
</sst>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0" fontId="0" fillId="0" borderId="0" xfId="0" applyNumberFormat="1"/>
    <xf numFmtId="10" fontId="2" fillId="0" borderId="0" xfId="0" applyNumberFormat="1" applyFont="1"/>
    <xf numFmtId="4" fontId="0" fillId="0" borderId="0" xfId="0" applyNumberFormat="1"/>
    <xf numFmtId="14" fontId="2" fillId="0" borderId="0" xfId="1" applyNumberFormat="1" applyFont="1" applyFill="1"/>
    <xf numFmtId="0" fontId="2" fillId="0" borderId="0" xfId="1" applyFont="1" applyFill="1"/>
    <xf numFmtId="4" fontId="2" fillId="0" borderId="0" xfId="1" applyNumberFormat="1" applyFont="1" applyFill="1"/>
    <xf numFmtId="10" fontId="2" fillId="0" borderId="0" xfId="1" applyNumberFormat="1" applyFont="1" applyFill="1"/>
    <xf numFmtId="14" fontId="0" fillId="3" borderId="0" xfId="0" applyNumberFormat="1" applyFill="1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</cellXfs>
  <cellStyles count="2">
    <cellStyle name="Good" xfId="1" builtinId="26"/>
    <cellStyle name="Normal" xfId="0" builtinId="0"/>
  </cellStyles>
  <dxfs count="20">
    <dxf>
      <fill>
        <patternFill>
          <bgColor rgb="FF00CC00"/>
        </patternFill>
      </fill>
    </dxf>
    <dxf>
      <fill>
        <patternFill>
          <bgColor rgb="FF66FF33"/>
        </patternFill>
      </fill>
    </dxf>
    <dxf>
      <fill>
        <patternFill>
          <bgColor rgb="FFCCFF33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rgb="FF00CC00"/>
        </patternFill>
      </fill>
    </dxf>
    <dxf>
      <fill>
        <patternFill>
          <bgColor rgb="FF66FF33"/>
        </patternFill>
      </fill>
    </dxf>
    <dxf>
      <fill>
        <patternFill>
          <bgColor rgb="FFCCFF33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  <border>
        <left/>
        <right/>
        <top/>
        <bottom/>
      </border>
    </dxf>
    <dxf>
      <fill>
        <patternFill>
          <bgColor rgb="FF00CC00"/>
        </patternFill>
      </fill>
    </dxf>
    <dxf>
      <fill>
        <patternFill>
          <bgColor rgb="FF66FF33"/>
        </patternFill>
      </fill>
    </dxf>
    <dxf>
      <fill>
        <patternFill>
          <bgColor rgb="FFCCFF33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  <border>
        <left/>
        <right/>
        <top/>
        <bottom/>
      </border>
    </dxf>
    <dxf>
      <fill>
        <patternFill>
          <bgColor rgb="FF00CC00"/>
        </patternFill>
      </fill>
    </dxf>
    <dxf>
      <fill>
        <patternFill>
          <bgColor rgb="FF66FF33"/>
        </patternFill>
      </fill>
    </dxf>
    <dxf>
      <fill>
        <patternFill>
          <bgColor rgb="FFCCFF33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7"/>
  <sheetViews>
    <sheetView tabSelected="1" workbookViewId="0">
      <pane ySplit="1" topLeftCell="A206" activePane="bottomLeft" state="frozen"/>
      <selection pane="bottomLeft" activeCell="I222" sqref="I222"/>
    </sheetView>
  </sheetViews>
  <sheetFormatPr defaultRowHeight="15"/>
  <cols>
    <col min="1" max="1" width="11.140625" style="1" bestFit="1" customWidth="1"/>
    <col min="2" max="2" width="10.28515625" bestFit="1" customWidth="1"/>
    <col min="3" max="3" width="11.7109375" customWidth="1"/>
    <col min="5" max="5" width="12.28515625" bestFit="1" customWidth="1"/>
    <col min="6" max="6" width="9.140625" style="2"/>
    <col min="7" max="7" width="10.5703125" style="2" customWidth="1"/>
    <col min="9" max="9" width="11.7109375" customWidth="1"/>
    <col min="10" max="10" width="10.5703125" customWidth="1"/>
    <col min="11" max="11" width="19.85546875" style="2" bestFit="1" customWidth="1"/>
    <col min="12" max="12" width="9.140625" style="2"/>
    <col min="13" max="13" width="9.42578125" style="11" bestFit="1" customWidth="1"/>
    <col min="14" max="14" width="9" style="11"/>
    <col min="15" max="16" width="7" style="2" customWidth="1"/>
    <col min="18" max="18" width="11.5703125" bestFit="1" customWidth="1"/>
    <col min="19" max="19" width="11.42578125" customWidth="1"/>
  </cols>
  <sheetData>
    <row r="1" spans="1:19" ht="90.75" customHeight="1">
      <c r="B1" t="s">
        <v>0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I1" t="s">
        <v>6</v>
      </c>
      <c r="J1" t="s">
        <v>7</v>
      </c>
      <c r="K1" s="2" t="s">
        <v>8</v>
      </c>
      <c r="L1" s="2" t="s">
        <v>9</v>
      </c>
      <c r="M1" s="11" t="s">
        <v>12</v>
      </c>
      <c r="N1" s="11" t="s">
        <v>13</v>
      </c>
      <c r="O1" s="2" t="s">
        <v>14</v>
      </c>
      <c r="P1" s="2" t="s">
        <v>15</v>
      </c>
      <c r="R1" s="10" t="s">
        <v>10</v>
      </c>
      <c r="S1" s="10" t="s">
        <v>11</v>
      </c>
    </row>
    <row r="2" spans="1:19">
      <c r="E2">
        <v>0</v>
      </c>
    </row>
    <row r="4" spans="1:19">
      <c r="A4" s="1">
        <v>39478</v>
      </c>
      <c r="B4">
        <v>225354.97</v>
      </c>
      <c r="C4">
        <v>52499.85</v>
      </c>
      <c r="D4">
        <v>417846.17</v>
      </c>
      <c r="E4">
        <v>417846.17</v>
      </c>
      <c r="G4" s="3">
        <f t="shared" ref="G4:G67" si="0">(B4+C4)/E4</f>
        <v>0.66496916795958672</v>
      </c>
      <c r="I4" s="4">
        <v>57694.22</v>
      </c>
      <c r="J4" s="4">
        <v>26675.119999999999</v>
      </c>
      <c r="K4" s="2">
        <f t="shared" ref="K4:K30" si="1">(I4+J4)/E4</f>
        <v>0.20191483387295378</v>
      </c>
      <c r="M4" s="11">
        <v>761.89</v>
      </c>
      <c r="N4" s="11">
        <v>374.1</v>
      </c>
      <c r="O4" s="2">
        <f t="shared" ref="O4:O67" si="2">(M4+N4)/(I4+J4)</f>
        <v>1.346448840301465E-2</v>
      </c>
    </row>
    <row r="5" spans="1:19">
      <c r="A5" s="1">
        <v>39507</v>
      </c>
      <c r="B5">
        <v>225846.35</v>
      </c>
      <c r="C5">
        <v>55786.67</v>
      </c>
      <c r="D5">
        <v>421037.84</v>
      </c>
      <c r="E5">
        <f>($D5+$E4*$E$2)/($E$2+1)</f>
        <v>421037.84</v>
      </c>
      <c r="F5" s="2">
        <f>(D5-D4)/D4</f>
        <v>7.6383851980743106E-3</v>
      </c>
      <c r="G5" s="3">
        <f t="shared" si="0"/>
        <v>0.66890192102448565</v>
      </c>
      <c r="I5" s="4">
        <v>62750.04</v>
      </c>
      <c r="J5" s="4">
        <v>27990.22</v>
      </c>
      <c r="K5" s="2">
        <f t="shared" si="1"/>
        <v>0.21551568856613934</v>
      </c>
      <c r="M5" s="11">
        <v>755.66</v>
      </c>
      <c r="N5" s="11">
        <v>395.46</v>
      </c>
      <c r="O5" s="2">
        <f t="shared" si="2"/>
        <v>1.2685879454169513E-2</v>
      </c>
      <c r="P5" s="2">
        <f t="shared" ref="P5:P68" si="3">(M5+N5)/E5</f>
        <v>2.7340060456323826E-3</v>
      </c>
    </row>
    <row r="6" spans="1:19">
      <c r="A6" s="1">
        <v>39538</v>
      </c>
      <c r="B6">
        <v>181350.15</v>
      </c>
      <c r="C6">
        <v>45438.99</v>
      </c>
      <c r="D6">
        <v>423054.53</v>
      </c>
      <c r="E6">
        <f t="shared" ref="E6:E69" si="4">($D6+$E5*$E$2)/($E$2+1)</f>
        <v>423054.53</v>
      </c>
      <c r="F6" s="2">
        <f>(D6-D5)/D5</f>
        <v>4.7898070159204742E-3</v>
      </c>
      <c r="G6" s="3">
        <f t="shared" si="0"/>
        <v>0.53607543216710141</v>
      </c>
      <c r="I6" s="4">
        <v>53112.42</v>
      </c>
      <c r="J6" s="4">
        <v>23337.38</v>
      </c>
      <c r="K6" s="2">
        <f t="shared" si="1"/>
        <v>0.180709092040688</v>
      </c>
      <c r="M6" s="11">
        <v>668.25</v>
      </c>
      <c r="N6" s="11">
        <v>305.75</v>
      </c>
      <c r="O6" s="2">
        <f t="shared" si="2"/>
        <v>1.2740386501992157E-2</v>
      </c>
      <c r="P6" s="2">
        <f t="shared" si="3"/>
        <v>2.3023036770224393E-3</v>
      </c>
    </row>
    <row r="7" spans="1:19">
      <c r="A7" s="1">
        <v>39568</v>
      </c>
      <c r="B7">
        <v>194727.31</v>
      </c>
      <c r="C7">
        <v>45516.94</v>
      </c>
      <c r="D7">
        <v>429313.72</v>
      </c>
      <c r="E7">
        <f t="shared" si="4"/>
        <v>429313.72</v>
      </c>
      <c r="F7" s="2">
        <f t="shared" ref="F7:F70" si="5">(D7-D6)/D6</f>
        <v>1.4795232189098517E-2</v>
      </c>
      <c r="G7" s="3">
        <f t="shared" si="0"/>
        <v>0.55960068082613346</v>
      </c>
      <c r="I7" s="4">
        <v>56187.25</v>
      </c>
      <c r="J7" s="4">
        <v>23277.27</v>
      </c>
      <c r="K7" s="2">
        <f t="shared" si="1"/>
        <v>0.18509662351345307</v>
      </c>
      <c r="M7" s="11">
        <v>1563.14</v>
      </c>
      <c r="N7" s="11">
        <v>631.38</v>
      </c>
      <c r="O7" s="2">
        <f t="shared" si="2"/>
        <v>2.7616350038985951E-2</v>
      </c>
      <c r="P7" s="2">
        <f t="shared" si="3"/>
        <v>5.111693145981918E-3</v>
      </c>
    </row>
    <row r="8" spans="1:19">
      <c r="A8" s="1">
        <v>39599</v>
      </c>
      <c r="B8">
        <v>181247.11</v>
      </c>
      <c r="C8">
        <v>43619.59</v>
      </c>
      <c r="D8">
        <v>436221.6</v>
      </c>
      <c r="E8">
        <f t="shared" si="4"/>
        <v>436221.6</v>
      </c>
      <c r="F8" s="2">
        <f t="shared" si="5"/>
        <v>1.6090517675512454E-2</v>
      </c>
      <c r="G8" s="3">
        <f t="shared" si="0"/>
        <v>0.51548731195337416</v>
      </c>
      <c r="I8" s="4">
        <v>53969.31</v>
      </c>
      <c r="J8" s="4">
        <v>21942.38</v>
      </c>
      <c r="K8" s="2">
        <f t="shared" si="1"/>
        <v>0.17402093339715413</v>
      </c>
      <c r="M8" s="11">
        <v>650.57000000000005</v>
      </c>
      <c r="N8" s="11">
        <v>311.42</v>
      </c>
      <c r="O8" s="2">
        <f t="shared" si="2"/>
        <v>1.2672488255761399E-2</v>
      </c>
      <c r="P8" s="2">
        <f t="shared" si="3"/>
        <v>2.2052782347320721E-3</v>
      </c>
    </row>
    <row r="9" spans="1:19">
      <c r="A9" s="1">
        <v>39629</v>
      </c>
      <c r="B9">
        <v>144508.32999999999</v>
      </c>
      <c r="C9">
        <v>33526.769999999997</v>
      </c>
      <c r="D9">
        <v>443141.02</v>
      </c>
      <c r="E9">
        <f t="shared" si="4"/>
        <v>443141.02</v>
      </c>
      <c r="F9" s="2">
        <f t="shared" si="5"/>
        <v>1.5862167302123604E-2</v>
      </c>
      <c r="G9" s="3">
        <f t="shared" si="0"/>
        <v>0.40175721037966644</v>
      </c>
      <c r="I9" s="4">
        <v>42710.25</v>
      </c>
      <c r="J9" s="4">
        <v>16915.18</v>
      </c>
      <c r="K9" s="2">
        <f t="shared" si="1"/>
        <v>0.13455181829025892</v>
      </c>
      <c r="M9" s="11">
        <v>406.13</v>
      </c>
      <c r="N9" s="11">
        <v>209.94</v>
      </c>
      <c r="O9" s="2">
        <f t="shared" si="2"/>
        <v>1.0332336387343453E-2</v>
      </c>
      <c r="P9" s="2">
        <f t="shared" si="3"/>
        <v>1.3902346481036666E-3</v>
      </c>
    </row>
    <row r="10" spans="1:19">
      <c r="A10" s="1">
        <v>39660</v>
      </c>
      <c r="B10">
        <v>146667.15</v>
      </c>
      <c r="C10">
        <v>35217.449999999997</v>
      </c>
      <c r="D10">
        <v>446362.17</v>
      </c>
      <c r="E10">
        <f t="shared" si="4"/>
        <v>446362.17</v>
      </c>
      <c r="F10" s="2">
        <f t="shared" si="5"/>
        <v>7.26890505419689E-3</v>
      </c>
      <c r="G10" s="3">
        <f t="shared" si="0"/>
        <v>0.40748211256343697</v>
      </c>
      <c r="I10" s="4">
        <v>44114.97</v>
      </c>
      <c r="J10" s="4">
        <v>17830.77</v>
      </c>
      <c r="K10" s="2">
        <f t="shared" si="1"/>
        <v>0.13877909949223521</v>
      </c>
      <c r="M10" s="11">
        <v>435.78</v>
      </c>
      <c r="N10" s="11">
        <v>248.37</v>
      </c>
      <c r="O10" s="2">
        <f t="shared" si="2"/>
        <v>1.1044343000826205E-2</v>
      </c>
      <c r="P10" s="2">
        <f t="shared" si="3"/>
        <v>1.5327239761380317E-3</v>
      </c>
    </row>
    <row r="11" spans="1:19">
      <c r="A11" s="1">
        <v>39691</v>
      </c>
      <c r="B11">
        <v>127029.73</v>
      </c>
      <c r="C11">
        <v>28405.56</v>
      </c>
      <c r="D11">
        <v>448846.68</v>
      </c>
      <c r="E11">
        <f t="shared" si="4"/>
        <v>448846.68</v>
      </c>
      <c r="F11" s="2">
        <f t="shared" si="5"/>
        <v>5.5661303017682014E-3</v>
      </c>
      <c r="G11" s="3">
        <f t="shared" si="0"/>
        <v>0.34629929756860406</v>
      </c>
      <c r="I11" s="4">
        <v>38712.68</v>
      </c>
      <c r="J11" s="4">
        <v>14433.09</v>
      </c>
      <c r="K11" s="2">
        <f t="shared" si="1"/>
        <v>0.11840517568270752</v>
      </c>
      <c r="M11" s="11">
        <v>375</v>
      </c>
      <c r="N11" s="11">
        <v>178.14</v>
      </c>
      <c r="O11" s="2">
        <f t="shared" si="2"/>
        <v>1.0407977906802365E-2</v>
      </c>
      <c r="P11" s="2">
        <f t="shared" si="3"/>
        <v>1.2323584525566725E-3</v>
      </c>
    </row>
    <row r="12" spans="1:19">
      <c r="A12" s="1">
        <v>39721</v>
      </c>
      <c r="B12">
        <v>121615.05</v>
      </c>
      <c r="C12">
        <v>26548.93</v>
      </c>
      <c r="D12">
        <v>452898.71</v>
      </c>
      <c r="E12">
        <f t="shared" si="4"/>
        <v>452898.71</v>
      </c>
      <c r="F12" s="2">
        <f t="shared" si="5"/>
        <v>9.0276483720455013E-3</v>
      </c>
      <c r="G12" s="3">
        <f t="shared" si="0"/>
        <v>0.32714595278931136</v>
      </c>
      <c r="I12" s="4">
        <v>36613.22</v>
      </c>
      <c r="J12" s="4">
        <v>13403.41</v>
      </c>
      <c r="K12" s="2">
        <f t="shared" si="1"/>
        <v>0.11043668020162831</v>
      </c>
      <c r="M12" s="11">
        <v>666.61</v>
      </c>
      <c r="N12" s="11">
        <v>270.89999999999998</v>
      </c>
      <c r="O12" s="2">
        <f t="shared" si="2"/>
        <v>1.8743965756989223E-2</v>
      </c>
      <c r="P12" s="2">
        <f t="shared" si="3"/>
        <v>2.0700213520148908E-3</v>
      </c>
    </row>
    <row r="13" spans="1:19">
      <c r="A13" s="1">
        <v>39752</v>
      </c>
      <c r="B13">
        <v>91719.66</v>
      </c>
      <c r="C13">
        <v>20348.14</v>
      </c>
      <c r="D13">
        <v>453133.32</v>
      </c>
      <c r="E13">
        <f t="shared" si="4"/>
        <v>453133.32</v>
      </c>
      <c r="F13" s="2">
        <f t="shared" si="5"/>
        <v>5.1801869782315351E-4</v>
      </c>
      <c r="G13" s="3">
        <f t="shared" si="0"/>
        <v>0.24731750028887745</v>
      </c>
      <c r="I13" s="4">
        <v>27502.74</v>
      </c>
      <c r="J13" s="4">
        <v>10203.31</v>
      </c>
      <c r="K13" s="2">
        <f t="shared" si="1"/>
        <v>8.3211823840277296E-2</v>
      </c>
      <c r="M13" s="11">
        <v>251.56</v>
      </c>
      <c r="N13" s="11">
        <v>101.11</v>
      </c>
      <c r="O13" s="2">
        <f t="shared" si="2"/>
        <v>9.3531409415730359E-3</v>
      </c>
      <c r="P13" s="2">
        <f t="shared" si="3"/>
        <v>7.7829191638346083E-4</v>
      </c>
    </row>
    <row r="14" spans="1:19">
      <c r="A14" s="1">
        <v>39782</v>
      </c>
      <c r="B14">
        <v>99152.56</v>
      </c>
      <c r="C14">
        <v>23331.68</v>
      </c>
      <c r="D14">
        <v>458644.66</v>
      </c>
      <c r="E14">
        <f t="shared" si="4"/>
        <v>458644.66</v>
      </c>
      <c r="F14" s="2">
        <f t="shared" si="5"/>
        <v>1.2162733916808341E-2</v>
      </c>
      <c r="G14" s="3">
        <f t="shared" si="0"/>
        <v>0.26705694120585638</v>
      </c>
      <c r="I14" s="4">
        <v>31003.57</v>
      </c>
      <c r="J14" s="4">
        <v>11942.35</v>
      </c>
      <c r="K14" s="2">
        <f t="shared" si="1"/>
        <v>9.3636585673972525E-2</v>
      </c>
      <c r="M14" s="11">
        <v>506.69</v>
      </c>
      <c r="N14" s="11">
        <v>225.6</v>
      </c>
      <c r="O14" s="2">
        <f t="shared" si="2"/>
        <v>1.7051445166386004E-2</v>
      </c>
      <c r="P14" s="2">
        <f t="shared" si="3"/>
        <v>1.5966391061873477E-3</v>
      </c>
    </row>
    <row r="15" spans="1:19">
      <c r="A15" s="1">
        <v>39813</v>
      </c>
      <c r="B15">
        <v>97251.91</v>
      </c>
      <c r="C15">
        <v>24114.53</v>
      </c>
      <c r="D15">
        <v>475166.6</v>
      </c>
      <c r="E15">
        <f t="shared" si="4"/>
        <v>475166.6</v>
      </c>
      <c r="F15" s="2">
        <f t="shared" si="5"/>
        <v>3.6023399901788898E-2</v>
      </c>
      <c r="G15" s="3">
        <f t="shared" si="0"/>
        <v>0.25541870998508737</v>
      </c>
      <c r="I15" s="4">
        <v>32305.91</v>
      </c>
      <c r="J15" s="4">
        <v>12907.99</v>
      </c>
      <c r="K15" s="2">
        <f t="shared" si="1"/>
        <v>9.5153783957037386E-2</v>
      </c>
      <c r="M15" s="11">
        <v>339.55</v>
      </c>
      <c r="N15" s="11">
        <v>206.32</v>
      </c>
      <c r="O15" s="2">
        <f t="shared" si="2"/>
        <v>1.2073057179318749E-2</v>
      </c>
      <c r="P15" s="2">
        <f t="shared" si="3"/>
        <v>1.1487970745418556E-3</v>
      </c>
    </row>
    <row r="16" spans="1:19">
      <c r="A16" s="1">
        <v>39844</v>
      </c>
      <c r="B16">
        <v>106478.69</v>
      </c>
      <c r="C16">
        <v>26616.799999999999</v>
      </c>
      <c r="D16">
        <v>496135.31</v>
      </c>
      <c r="E16">
        <f t="shared" si="4"/>
        <v>496135.31</v>
      </c>
      <c r="F16" s="2">
        <f t="shared" si="5"/>
        <v>4.4129174904128411E-2</v>
      </c>
      <c r="G16" s="3">
        <f t="shared" si="0"/>
        <v>0.26826449824746396</v>
      </c>
      <c r="I16" s="12">
        <v>37298</v>
      </c>
      <c r="J16" s="4">
        <v>14547.78</v>
      </c>
      <c r="K16" s="2">
        <f t="shared" si="1"/>
        <v>0.10449927460313195</v>
      </c>
      <c r="M16" s="11">
        <v>629.38</v>
      </c>
      <c r="N16" s="11">
        <v>323.45</v>
      </c>
      <c r="O16" s="2">
        <f t="shared" si="2"/>
        <v>1.8378159225302424E-2</v>
      </c>
      <c r="P16" s="2">
        <f t="shared" si="3"/>
        <v>1.9205043075849609E-3</v>
      </c>
    </row>
    <row r="17" spans="1:16">
      <c r="A17" s="1">
        <v>39872</v>
      </c>
      <c r="B17">
        <v>111624.52</v>
      </c>
      <c r="C17">
        <v>28764.68</v>
      </c>
      <c r="D17">
        <v>506708.07</v>
      </c>
      <c r="E17">
        <f t="shared" si="4"/>
        <v>506708.07</v>
      </c>
      <c r="F17" s="2">
        <f t="shared" si="5"/>
        <v>2.1310234903458111E-2</v>
      </c>
      <c r="G17" s="3">
        <f t="shared" si="0"/>
        <v>0.27706130672045542</v>
      </c>
      <c r="I17" s="4">
        <v>39705.19</v>
      </c>
      <c r="J17" s="4">
        <v>15891.42</v>
      </c>
      <c r="K17" s="2">
        <f t="shared" si="1"/>
        <v>0.1097211852181474</v>
      </c>
      <c r="M17" s="11">
        <v>981.05</v>
      </c>
      <c r="N17" s="11">
        <v>506.78</v>
      </c>
      <c r="O17" s="2">
        <f t="shared" si="2"/>
        <v>2.6761164035001412E-2</v>
      </c>
      <c r="P17" s="2">
        <f t="shared" si="3"/>
        <v>2.9362666357376148E-3</v>
      </c>
    </row>
    <row r="18" spans="1:16">
      <c r="A18" s="1">
        <v>39903</v>
      </c>
      <c r="B18">
        <v>127267.07</v>
      </c>
      <c r="C18">
        <v>34207.17</v>
      </c>
      <c r="D18">
        <v>530626.71</v>
      </c>
      <c r="E18">
        <f t="shared" si="4"/>
        <v>530626.71</v>
      </c>
      <c r="F18" s="2">
        <f t="shared" si="5"/>
        <v>4.7203984732273864E-2</v>
      </c>
      <c r="G18" s="3">
        <f t="shared" si="0"/>
        <v>0.30430854112112071</v>
      </c>
      <c r="I18" s="4">
        <v>48601.16</v>
      </c>
      <c r="J18" s="4">
        <v>19533.68</v>
      </c>
      <c r="K18" s="2">
        <f t="shared" si="1"/>
        <v>0.12840446723837179</v>
      </c>
      <c r="M18" s="11">
        <v>1355.37</v>
      </c>
      <c r="N18" s="11">
        <v>614.15</v>
      </c>
      <c r="O18" s="2">
        <f t="shared" si="2"/>
        <v>2.890621009750665E-2</v>
      </c>
      <c r="P18" s="2">
        <f t="shared" si="3"/>
        <v>3.7116865074507841E-3</v>
      </c>
    </row>
    <row r="19" spans="1:16">
      <c r="A19" s="1">
        <v>39933</v>
      </c>
      <c r="B19">
        <v>132959.04999999999</v>
      </c>
      <c r="C19">
        <v>36294.26</v>
      </c>
      <c r="D19">
        <v>540481.21</v>
      </c>
      <c r="E19">
        <f t="shared" si="4"/>
        <v>540481.21</v>
      </c>
      <c r="F19" s="2">
        <f t="shared" si="5"/>
        <v>1.857143602891758E-2</v>
      </c>
      <c r="G19" s="3">
        <f t="shared" si="0"/>
        <v>0.31315299564253124</v>
      </c>
      <c r="I19" s="4">
        <v>52313.48</v>
      </c>
      <c r="J19" s="4">
        <v>21136.76</v>
      </c>
      <c r="K19" s="2">
        <f t="shared" si="1"/>
        <v>0.13589786035299917</v>
      </c>
      <c r="M19" s="11">
        <v>1284.32</v>
      </c>
      <c r="N19" s="11">
        <v>628.4</v>
      </c>
      <c r="O19" s="2">
        <f t="shared" si="2"/>
        <v>2.6041031315894948E-2</v>
      </c>
      <c r="P19" s="2">
        <f t="shared" si="3"/>
        <v>3.5389204372155694E-3</v>
      </c>
    </row>
    <row r="20" spans="1:16">
      <c r="A20" s="1">
        <v>39964</v>
      </c>
      <c r="B20">
        <v>141337.38</v>
      </c>
      <c r="C20">
        <v>38449.26</v>
      </c>
      <c r="D20">
        <v>548263.51</v>
      </c>
      <c r="E20">
        <f t="shared" si="4"/>
        <v>548263.51</v>
      </c>
      <c r="F20" s="2">
        <f t="shared" si="5"/>
        <v>1.4398835437775991E-2</v>
      </c>
      <c r="G20" s="3">
        <f t="shared" si="0"/>
        <v>0.32792012731250347</v>
      </c>
      <c r="I20" s="4">
        <v>57154.55</v>
      </c>
      <c r="J20" s="4">
        <v>22986.54</v>
      </c>
      <c r="K20" s="2">
        <f t="shared" si="1"/>
        <v>0.14617257675966799</v>
      </c>
      <c r="M20" s="11">
        <v>1035.56</v>
      </c>
      <c r="N20" s="11">
        <v>546.85</v>
      </c>
      <c r="O20" s="2">
        <f t="shared" si="2"/>
        <v>1.9745301692302913E-2</v>
      </c>
      <c r="P20" s="2">
        <f t="shared" si="3"/>
        <v>2.8862216272609494E-3</v>
      </c>
    </row>
    <row r="21" spans="1:16">
      <c r="A21" s="1">
        <v>39994</v>
      </c>
      <c r="B21">
        <v>159107.69</v>
      </c>
      <c r="C21">
        <v>42340.37</v>
      </c>
      <c r="D21">
        <v>568916.19999999995</v>
      </c>
      <c r="E21">
        <f t="shared" si="4"/>
        <v>568916.19999999995</v>
      </c>
      <c r="F21" s="2">
        <f t="shared" si="5"/>
        <v>3.7669276950421056E-2</v>
      </c>
      <c r="G21" s="3">
        <f t="shared" si="0"/>
        <v>0.35409091883831051</v>
      </c>
      <c r="I21" s="4">
        <v>65242.87</v>
      </c>
      <c r="J21" s="4">
        <v>25926.2</v>
      </c>
      <c r="K21" s="2">
        <f t="shared" si="1"/>
        <v>0.16025043758641433</v>
      </c>
      <c r="M21" s="11">
        <v>1437.97</v>
      </c>
      <c r="N21" s="11">
        <v>668.62</v>
      </c>
      <c r="O21" s="2">
        <f t="shared" si="2"/>
        <v>2.3106410979074371E-2</v>
      </c>
      <c r="P21" s="2">
        <f t="shared" si="3"/>
        <v>3.7028124704481967E-3</v>
      </c>
    </row>
    <row r="22" spans="1:16">
      <c r="A22" s="1">
        <v>40025</v>
      </c>
      <c r="B22">
        <v>186119.25</v>
      </c>
      <c r="C22">
        <v>49615.55</v>
      </c>
      <c r="D22">
        <v>573102.85</v>
      </c>
      <c r="E22">
        <f t="shared" si="4"/>
        <v>573102.85</v>
      </c>
      <c r="F22" s="2">
        <f t="shared" si="5"/>
        <v>7.3589924139970415E-3</v>
      </c>
      <c r="G22" s="3">
        <f t="shared" si="0"/>
        <v>0.41133070617254824</v>
      </c>
      <c r="I22" s="4">
        <v>86080.8</v>
      </c>
      <c r="J22" s="4">
        <v>30616.12</v>
      </c>
      <c r="K22" s="2">
        <f t="shared" si="1"/>
        <v>0.20362299716359814</v>
      </c>
      <c r="M22" s="11">
        <v>2240.79</v>
      </c>
      <c r="N22" s="11">
        <v>1065.4000000000001</v>
      </c>
      <c r="O22" s="2">
        <f t="shared" si="2"/>
        <v>2.8331424685415864E-2</v>
      </c>
      <c r="P22" s="2">
        <f t="shared" si="3"/>
        <v>5.7689296083591286E-3</v>
      </c>
    </row>
    <row r="23" spans="1:16">
      <c r="A23" s="1">
        <v>40056</v>
      </c>
      <c r="B23">
        <v>146363.15</v>
      </c>
      <c r="C23">
        <v>40732.25</v>
      </c>
      <c r="D23">
        <v>576698.94999999995</v>
      </c>
      <c r="E23">
        <f t="shared" si="4"/>
        <v>576698.94999999995</v>
      </c>
      <c r="F23" s="2">
        <f t="shared" si="5"/>
        <v>6.274789943899209E-3</v>
      </c>
      <c r="G23" s="3">
        <f t="shared" si="0"/>
        <v>0.32442472801450395</v>
      </c>
      <c r="I23" s="4">
        <v>69080.67</v>
      </c>
      <c r="J23" s="4">
        <v>25501.87</v>
      </c>
      <c r="K23" s="2">
        <f t="shared" si="1"/>
        <v>0.16400678378207556</v>
      </c>
      <c r="M23" s="11">
        <v>1248.3</v>
      </c>
      <c r="N23" s="11">
        <v>650.59</v>
      </c>
      <c r="O23" s="2">
        <f t="shared" si="2"/>
        <v>2.0076538439335632E-2</v>
      </c>
      <c r="P23" s="2">
        <f t="shared" si="3"/>
        <v>3.2926884989126475E-3</v>
      </c>
    </row>
    <row r="24" spans="1:16">
      <c r="A24" s="1">
        <v>40086</v>
      </c>
      <c r="B24">
        <v>153562.14000000001</v>
      </c>
      <c r="C24">
        <v>43339.56</v>
      </c>
      <c r="D24">
        <v>585405.34</v>
      </c>
      <c r="E24">
        <f t="shared" si="4"/>
        <v>585405.34</v>
      </c>
      <c r="F24" s="2">
        <f t="shared" si="5"/>
        <v>1.5096940960270545E-2</v>
      </c>
      <c r="G24" s="2">
        <f t="shared" si="0"/>
        <v>0.33635104865972015</v>
      </c>
      <c r="I24" s="4">
        <v>73664.429999999993</v>
      </c>
      <c r="J24" s="4">
        <v>27082.49</v>
      </c>
      <c r="K24" s="2">
        <f t="shared" si="1"/>
        <v>0.17209771267204363</v>
      </c>
      <c r="M24" s="11">
        <v>682.62</v>
      </c>
      <c r="N24" s="11">
        <v>401.52</v>
      </c>
      <c r="O24" s="2">
        <f t="shared" si="2"/>
        <v>1.0761023761321932E-2</v>
      </c>
      <c r="P24" s="2">
        <f t="shared" si="3"/>
        <v>1.8519475753330161E-3</v>
      </c>
    </row>
    <row r="25" spans="1:16">
      <c r="A25" s="1">
        <v>40117</v>
      </c>
      <c r="B25">
        <v>165927.44</v>
      </c>
      <c r="C25">
        <v>49964.57</v>
      </c>
      <c r="D25">
        <v>586643.29</v>
      </c>
      <c r="E25">
        <f t="shared" si="4"/>
        <v>586643.29</v>
      </c>
      <c r="F25" s="2">
        <f t="shared" si="5"/>
        <v>2.1146886019182366E-3</v>
      </c>
      <c r="G25" s="2">
        <f t="shared" si="0"/>
        <v>0.36801240835806714</v>
      </c>
      <c r="I25" s="4">
        <v>100265.43</v>
      </c>
      <c r="J25" s="4">
        <v>30654.71</v>
      </c>
      <c r="K25" s="2">
        <f t="shared" si="1"/>
        <v>0.22316822203830197</v>
      </c>
      <c r="M25" s="11">
        <v>1176.04</v>
      </c>
      <c r="N25" s="11">
        <v>996.86</v>
      </c>
      <c r="O25" s="2">
        <f t="shared" si="2"/>
        <v>1.6597140821878135E-2</v>
      </c>
      <c r="P25" s="2">
        <f t="shared" si="3"/>
        <v>3.7039544081378653E-3</v>
      </c>
    </row>
    <row r="26" spans="1:16">
      <c r="A26" s="1">
        <v>40147</v>
      </c>
      <c r="B26">
        <v>178652.43</v>
      </c>
      <c r="C26">
        <v>57250.61</v>
      </c>
      <c r="D26">
        <v>594604.72</v>
      </c>
      <c r="E26">
        <f t="shared" si="4"/>
        <v>594604.72</v>
      </c>
      <c r="F26" s="2">
        <f t="shared" si="5"/>
        <v>1.3571160082645681E-2</v>
      </c>
      <c r="G26" s="2">
        <f t="shared" si="0"/>
        <v>0.39673926570915885</v>
      </c>
      <c r="I26" s="4">
        <v>108556.06</v>
      </c>
      <c r="J26" s="4">
        <v>34969.17</v>
      </c>
      <c r="K26" s="2">
        <f t="shared" si="1"/>
        <v>0.24137923089476987</v>
      </c>
      <c r="M26" s="11">
        <v>1603.45</v>
      </c>
      <c r="N26" s="11">
        <v>1044.33</v>
      </c>
      <c r="O26" s="2">
        <f t="shared" si="2"/>
        <v>1.8448185033390994E-2</v>
      </c>
      <c r="P26" s="2">
        <f t="shared" si="3"/>
        <v>4.4530087147643229E-3</v>
      </c>
    </row>
    <row r="27" spans="1:16">
      <c r="A27" s="1">
        <v>40178</v>
      </c>
      <c r="B27">
        <v>184655.23</v>
      </c>
      <c r="C27">
        <v>59283.89</v>
      </c>
      <c r="D27">
        <v>610224.52</v>
      </c>
      <c r="E27">
        <f t="shared" si="4"/>
        <v>610224.52</v>
      </c>
      <c r="F27" s="2">
        <f t="shared" si="5"/>
        <v>2.626921629549131E-2</v>
      </c>
      <c r="G27" s="2">
        <f t="shared" si="0"/>
        <v>0.39975306138140759</v>
      </c>
      <c r="I27" s="4">
        <v>114804.99</v>
      </c>
      <c r="J27" s="4">
        <v>36453.65</v>
      </c>
      <c r="K27" s="2">
        <f t="shared" si="1"/>
        <v>0.24787374981260998</v>
      </c>
      <c r="L27" s="2">
        <f>D27/D15-1</f>
        <v>0.28423277225293209</v>
      </c>
      <c r="M27" s="11">
        <v>1389.78</v>
      </c>
      <c r="N27" s="11">
        <v>767.93</v>
      </c>
      <c r="O27" s="2">
        <f t="shared" si="2"/>
        <v>1.4265036364203723E-2</v>
      </c>
      <c r="P27" s="2">
        <f t="shared" si="3"/>
        <v>3.5359280548084172E-3</v>
      </c>
    </row>
    <row r="28" spans="1:16">
      <c r="A28" s="1">
        <v>40209</v>
      </c>
      <c r="B28">
        <v>169410.79</v>
      </c>
      <c r="C28">
        <v>56950.83</v>
      </c>
      <c r="D28">
        <v>625609.29</v>
      </c>
      <c r="E28">
        <f t="shared" si="4"/>
        <v>625609.29</v>
      </c>
      <c r="F28" s="2">
        <f t="shared" si="5"/>
        <v>2.5211654884008953E-2</v>
      </c>
      <c r="G28" s="2">
        <f t="shared" si="0"/>
        <v>0.36182586099384806</v>
      </c>
      <c r="I28" s="4">
        <v>110188.49</v>
      </c>
      <c r="J28" s="4">
        <v>34731.129999999997</v>
      </c>
      <c r="K28" s="2">
        <f t="shared" si="1"/>
        <v>0.23164556907395026</v>
      </c>
      <c r="M28" s="11">
        <v>956.84</v>
      </c>
      <c r="N28" s="11">
        <v>684.33</v>
      </c>
      <c r="O28" s="2">
        <f t="shared" si="2"/>
        <v>1.1324691577303337E-2</v>
      </c>
      <c r="P28" s="2">
        <f t="shared" si="3"/>
        <v>2.6233146250114027E-3</v>
      </c>
    </row>
    <row r="29" spans="1:16">
      <c r="A29" s="1">
        <v>40237</v>
      </c>
      <c r="B29">
        <v>174852.63</v>
      </c>
      <c r="C29">
        <v>61744.37</v>
      </c>
      <c r="D29">
        <v>636072.26</v>
      </c>
      <c r="E29">
        <f t="shared" si="4"/>
        <v>636072.26</v>
      </c>
      <c r="F29" s="2">
        <f t="shared" si="5"/>
        <v>1.6724447937785533E-2</v>
      </c>
      <c r="G29" s="2">
        <f t="shared" si="0"/>
        <v>0.37196560026057418</v>
      </c>
      <c r="I29" s="4">
        <v>113592.58</v>
      </c>
      <c r="J29" s="4">
        <v>36897.15</v>
      </c>
      <c r="K29" s="2">
        <f t="shared" si="1"/>
        <v>0.23659219158527681</v>
      </c>
      <c r="M29" s="11">
        <v>1214.77</v>
      </c>
      <c r="N29" s="11">
        <v>901.56</v>
      </c>
      <c r="O29" s="2">
        <f t="shared" si="2"/>
        <v>1.4062953000181472E-2</v>
      </c>
      <c r="P29" s="2">
        <f t="shared" si="3"/>
        <v>3.3271848704736783E-3</v>
      </c>
    </row>
    <row r="30" spans="1:16">
      <c r="A30" s="1">
        <v>40268</v>
      </c>
      <c r="B30">
        <v>179578.57</v>
      </c>
      <c r="C30">
        <v>65374.01</v>
      </c>
      <c r="D30">
        <v>649947.46</v>
      </c>
      <c r="E30">
        <f t="shared" si="4"/>
        <v>649947.46</v>
      </c>
      <c r="F30" s="2">
        <f t="shared" si="5"/>
        <v>2.1813873788490562E-2</v>
      </c>
      <c r="G30" s="2">
        <f t="shared" si="0"/>
        <v>0.37688058662464813</v>
      </c>
      <c r="I30" s="4">
        <v>118041.93</v>
      </c>
      <c r="J30" s="4">
        <v>38563.64</v>
      </c>
      <c r="K30" s="2">
        <f t="shared" si="1"/>
        <v>0.24095112241841829</v>
      </c>
      <c r="M30" s="11">
        <v>1228.22</v>
      </c>
      <c r="N30" s="11">
        <v>960.28</v>
      </c>
      <c r="O30" s="2">
        <f t="shared" si="2"/>
        <v>1.3974598732343938E-2</v>
      </c>
      <c r="P30" s="2">
        <f t="shared" si="3"/>
        <v>3.3671952499052769E-3</v>
      </c>
    </row>
    <row r="31" spans="1:16">
      <c r="A31" s="1">
        <v>40298</v>
      </c>
      <c r="B31">
        <v>165860.99</v>
      </c>
      <c r="C31">
        <v>62044.52</v>
      </c>
      <c r="D31">
        <v>656561.22</v>
      </c>
      <c r="E31">
        <f t="shared" si="4"/>
        <v>656561.22</v>
      </c>
      <c r="F31" s="2">
        <f t="shared" si="5"/>
        <v>1.0175837905420862E-2</v>
      </c>
      <c r="G31" s="2">
        <f t="shared" si="0"/>
        <v>0.34711996849280863</v>
      </c>
      <c r="I31" s="4">
        <v>110529.82</v>
      </c>
      <c r="J31" s="4">
        <v>36778.519999999997</v>
      </c>
      <c r="K31" s="2">
        <f t="shared" ref="K31:K52" si="6">(I31+J31)/E31</f>
        <v>0.22436344930637239</v>
      </c>
      <c r="M31" s="11">
        <v>1059.94</v>
      </c>
      <c r="N31" s="11">
        <v>840.26</v>
      </c>
      <c r="O31" s="2">
        <f t="shared" si="2"/>
        <v>1.2899473308843206E-2</v>
      </c>
      <c r="P31" s="2">
        <f t="shared" si="3"/>
        <v>2.8941703258075465E-3</v>
      </c>
    </row>
    <row r="32" spans="1:16">
      <c r="A32" s="1">
        <v>40329</v>
      </c>
      <c r="B32">
        <v>149971.17000000001</v>
      </c>
      <c r="C32">
        <v>59668.26</v>
      </c>
      <c r="D32">
        <v>663351.37</v>
      </c>
      <c r="E32">
        <f t="shared" si="4"/>
        <v>663351.37</v>
      </c>
      <c r="F32" s="2">
        <f t="shared" si="5"/>
        <v>1.0341990652448257E-2</v>
      </c>
      <c r="G32" s="2">
        <f t="shared" si="0"/>
        <v>0.3160307485307523</v>
      </c>
      <c r="I32" s="4">
        <v>101774.15</v>
      </c>
      <c r="J32" s="4">
        <v>34598.58</v>
      </c>
      <c r="K32" s="2">
        <f t="shared" si="6"/>
        <v>0.20558144019511104</v>
      </c>
      <c r="M32" s="11">
        <v>872.19</v>
      </c>
      <c r="N32" s="11">
        <v>750.74</v>
      </c>
      <c r="O32" s="2">
        <f t="shared" si="2"/>
        <v>1.1900693049116199E-2</v>
      </c>
      <c r="P32" s="2">
        <f t="shared" si="3"/>
        <v>2.4465616163572559E-3</v>
      </c>
    </row>
    <row r="33" spans="1:16">
      <c r="A33" s="1">
        <v>40359</v>
      </c>
      <c r="B33">
        <v>139065.89000000001</v>
      </c>
      <c r="C33">
        <v>56072.84</v>
      </c>
      <c r="D33">
        <v>673921.72</v>
      </c>
      <c r="E33">
        <f t="shared" si="4"/>
        <v>673921.72</v>
      </c>
      <c r="F33" s="2">
        <f t="shared" si="5"/>
        <v>1.593476772347659E-2</v>
      </c>
      <c r="G33" s="2">
        <f t="shared" si="0"/>
        <v>0.28955696812977033</v>
      </c>
      <c r="I33" s="4">
        <v>94448.66</v>
      </c>
      <c r="J33" s="4">
        <v>32312.86</v>
      </c>
      <c r="K33" s="2">
        <f t="shared" si="6"/>
        <v>0.18809531765796184</v>
      </c>
      <c r="M33" s="11">
        <v>513.24</v>
      </c>
      <c r="N33" s="11">
        <v>464.04</v>
      </c>
      <c r="O33" s="2">
        <f t="shared" si="2"/>
        <v>7.7095951515885885E-3</v>
      </c>
      <c r="P33" s="2">
        <f t="shared" si="3"/>
        <v>1.4501387490523381E-3</v>
      </c>
    </row>
    <row r="34" spans="1:16">
      <c r="A34" s="1">
        <v>40390</v>
      </c>
      <c r="B34">
        <v>161367</v>
      </c>
      <c r="C34">
        <v>64555.05</v>
      </c>
      <c r="D34">
        <v>674051.48</v>
      </c>
      <c r="E34">
        <f t="shared" si="4"/>
        <v>674051.48</v>
      </c>
      <c r="F34" s="2">
        <f t="shared" si="5"/>
        <v>1.9254461779330887E-4</v>
      </c>
      <c r="G34" s="2">
        <f t="shared" si="0"/>
        <v>0.33517031963196636</v>
      </c>
      <c r="I34" s="4">
        <v>105299.82</v>
      </c>
      <c r="J34" s="4">
        <v>37814.49</v>
      </c>
      <c r="K34" s="2">
        <f t="shared" si="6"/>
        <v>0.21231955458357574</v>
      </c>
      <c r="M34" s="11">
        <v>941.87</v>
      </c>
      <c r="N34" s="11">
        <v>861.55</v>
      </c>
      <c r="O34" s="2">
        <f t="shared" si="2"/>
        <v>1.260125559771067E-2</v>
      </c>
      <c r="P34" s="2">
        <f t="shared" si="3"/>
        <v>2.6754929756997196E-3</v>
      </c>
    </row>
    <row r="35" spans="1:16">
      <c r="A35" s="1">
        <v>40421</v>
      </c>
      <c r="B35">
        <v>163401.10999999999</v>
      </c>
      <c r="C35">
        <v>71720.25</v>
      </c>
      <c r="D35">
        <v>687506.92</v>
      </c>
      <c r="E35">
        <f t="shared" si="4"/>
        <v>687506.92</v>
      </c>
      <c r="F35" s="2">
        <f t="shared" si="5"/>
        <v>1.9962036134094772E-2</v>
      </c>
      <c r="G35" s="2">
        <f t="shared" si="0"/>
        <v>0.34199126315703116</v>
      </c>
      <c r="I35" s="4">
        <v>106614.6</v>
      </c>
      <c r="J35" s="4">
        <v>42135.72</v>
      </c>
      <c r="K35" s="2">
        <f t="shared" si="6"/>
        <v>0.21636192403707005</v>
      </c>
      <c r="M35" s="11">
        <v>1247.54</v>
      </c>
      <c r="N35" s="11">
        <v>1323.32</v>
      </c>
      <c r="O35" s="2">
        <f t="shared" si="2"/>
        <v>1.7283055256620623E-2</v>
      </c>
      <c r="P35" s="2">
        <f t="shared" si="3"/>
        <v>3.7393950885614351E-3</v>
      </c>
    </row>
    <row r="36" spans="1:16">
      <c r="A36" s="1">
        <v>40451</v>
      </c>
      <c r="B36">
        <v>165191.88</v>
      </c>
      <c r="C36">
        <v>73548.479999999996</v>
      </c>
      <c r="D36">
        <v>696471.5</v>
      </c>
      <c r="E36">
        <f t="shared" si="4"/>
        <v>696471.5</v>
      </c>
      <c r="F36" s="2">
        <f t="shared" si="5"/>
        <v>1.3039257844851885E-2</v>
      </c>
      <c r="G36" s="2">
        <f t="shared" si="0"/>
        <v>0.3427855411169014</v>
      </c>
      <c r="I36" s="4">
        <v>109114.57</v>
      </c>
      <c r="J36" s="4">
        <v>43298.51</v>
      </c>
      <c r="K36" s="2">
        <f t="shared" si="6"/>
        <v>0.2188360614899533</v>
      </c>
      <c r="M36" s="11">
        <v>1072.8499999999999</v>
      </c>
      <c r="N36" s="11">
        <v>747.35</v>
      </c>
      <c r="O36" s="2">
        <f t="shared" si="2"/>
        <v>1.1942544563760536E-2</v>
      </c>
      <c r="P36" s="2">
        <f t="shared" si="3"/>
        <v>2.6134594165016082E-3</v>
      </c>
    </row>
    <row r="37" spans="1:16">
      <c r="A37" s="1">
        <v>40482</v>
      </c>
      <c r="B37">
        <v>187015.42</v>
      </c>
      <c r="C37">
        <v>83118.17</v>
      </c>
      <c r="D37">
        <v>699776.74</v>
      </c>
      <c r="E37">
        <f t="shared" si="4"/>
        <v>699776.74</v>
      </c>
      <c r="F37" s="2">
        <f t="shared" si="5"/>
        <v>4.7456931116348485E-3</v>
      </c>
      <c r="G37" s="2">
        <f t="shared" si="0"/>
        <v>0.38602824952426973</v>
      </c>
      <c r="I37" s="4">
        <v>126904.54</v>
      </c>
      <c r="J37" s="4">
        <v>49080.32</v>
      </c>
      <c r="K37" s="2">
        <f t="shared" si="6"/>
        <v>0.25148715288821971</v>
      </c>
      <c r="M37" s="11">
        <v>1947.22</v>
      </c>
      <c r="N37" s="11">
        <v>1550.61</v>
      </c>
      <c r="O37" s="2">
        <f t="shared" si="2"/>
        <v>1.9875743856602211E-2</v>
      </c>
      <c r="P37" s="2">
        <f t="shared" si="3"/>
        <v>4.9984942340324141E-3</v>
      </c>
    </row>
    <row r="38" spans="1:16">
      <c r="A38" s="1">
        <v>40512</v>
      </c>
      <c r="B38">
        <v>178723.83</v>
      </c>
      <c r="C38">
        <v>85591.75</v>
      </c>
      <c r="D38">
        <v>710339.03</v>
      </c>
      <c r="E38">
        <f t="shared" si="4"/>
        <v>710339.03</v>
      </c>
      <c r="F38" s="2">
        <f t="shared" si="5"/>
        <v>1.5093799773910802E-2</v>
      </c>
      <c r="G38" s="2">
        <f t="shared" si="0"/>
        <v>0.37209778547576072</v>
      </c>
      <c r="I38" s="4">
        <v>140139.04</v>
      </c>
      <c r="J38" s="4">
        <v>49936.160000000003</v>
      </c>
      <c r="K38" s="2">
        <f t="shared" si="6"/>
        <v>0.26758377615826628</v>
      </c>
      <c r="M38" s="11">
        <v>1733.68</v>
      </c>
      <c r="N38" s="11">
        <v>1549.04</v>
      </c>
      <c r="O38" s="2">
        <f t="shared" si="2"/>
        <v>1.7270638147427967E-2</v>
      </c>
      <c r="P38" s="2">
        <f t="shared" si="3"/>
        <v>4.6213425721517796E-3</v>
      </c>
    </row>
    <row r="39" spans="1:16">
      <c r="A39" s="1">
        <v>40543</v>
      </c>
      <c r="B39">
        <v>179007.24</v>
      </c>
      <c r="C39">
        <v>86415.35</v>
      </c>
      <c r="D39">
        <v>725851.79</v>
      </c>
      <c r="E39">
        <f t="shared" si="4"/>
        <v>725851.79</v>
      </c>
      <c r="F39" s="2">
        <f t="shared" si="5"/>
        <v>2.1838529694757178E-2</v>
      </c>
      <c r="G39" s="2">
        <f t="shared" si="0"/>
        <v>0.36567050416724872</v>
      </c>
      <c r="I39" s="4">
        <v>142337.45000000001</v>
      </c>
      <c r="J39" s="4">
        <v>50772.959999999999</v>
      </c>
      <c r="K39" s="2">
        <f t="shared" si="6"/>
        <v>0.26604661262872958</v>
      </c>
      <c r="L39" s="2">
        <f>D39/D27-1</f>
        <v>0.18948315941155558</v>
      </c>
      <c r="M39" s="11">
        <v>1089.06</v>
      </c>
      <c r="N39" s="11">
        <v>893.8</v>
      </c>
      <c r="O39" s="2">
        <f t="shared" si="2"/>
        <v>1.0268011962690152E-2</v>
      </c>
      <c r="P39" s="2">
        <f t="shared" si="3"/>
        <v>2.7317698011049885E-3</v>
      </c>
    </row>
    <row r="40" spans="1:16">
      <c r="A40" s="1">
        <v>40574</v>
      </c>
      <c r="B40">
        <v>179868.17</v>
      </c>
      <c r="C40">
        <v>81421.679999999993</v>
      </c>
      <c r="D40">
        <v>733884.83</v>
      </c>
      <c r="E40">
        <f t="shared" si="4"/>
        <v>733884.83</v>
      </c>
      <c r="F40" s="2">
        <f>(D40-D39)/D39</f>
        <v>1.1067052683027647E-2</v>
      </c>
      <c r="G40" s="2">
        <f t="shared" si="0"/>
        <v>0.35603658683066119</v>
      </c>
      <c r="I40" s="4">
        <v>143265.26999999999</v>
      </c>
      <c r="J40" s="4">
        <v>49085.66</v>
      </c>
      <c r="K40" s="2">
        <f t="shared" si="6"/>
        <v>0.26209961309596769</v>
      </c>
      <c r="M40" s="11">
        <v>1069.54</v>
      </c>
      <c r="N40" s="11">
        <v>646.71</v>
      </c>
      <c r="O40" s="2">
        <f t="shared" si="2"/>
        <v>8.9224939021610144E-3</v>
      </c>
      <c r="P40" s="2">
        <f t="shared" si="3"/>
        <v>2.3385821996075324E-3</v>
      </c>
    </row>
    <row r="41" spans="1:16">
      <c r="A41" s="1">
        <v>40602</v>
      </c>
      <c r="B41">
        <v>187914.35</v>
      </c>
      <c r="C41">
        <v>88943.37</v>
      </c>
      <c r="D41">
        <v>736130.86</v>
      </c>
      <c r="E41">
        <f t="shared" si="4"/>
        <v>736130.86</v>
      </c>
      <c r="F41" s="2">
        <f t="shared" si="5"/>
        <v>3.0604665857448341E-3</v>
      </c>
      <c r="G41" s="2">
        <f t="shared" si="0"/>
        <v>0.37609851052841337</v>
      </c>
      <c r="I41" s="4">
        <v>150547.94</v>
      </c>
      <c r="J41" s="4">
        <v>54316.79</v>
      </c>
      <c r="K41" s="2">
        <f t="shared" si="6"/>
        <v>0.27829933661523171</v>
      </c>
      <c r="M41" s="11">
        <v>1483.58</v>
      </c>
      <c r="N41" s="11">
        <v>1136.8499999999999</v>
      </c>
      <c r="O41" s="2">
        <f t="shared" si="2"/>
        <v>1.2791025570873032E-2</v>
      </c>
      <c r="P41" s="2">
        <f t="shared" si="3"/>
        <v>3.5597339310024308E-3</v>
      </c>
    </row>
    <row r="42" spans="1:16">
      <c r="A42" s="1">
        <v>40633</v>
      </c>
      <c r="B42">
        <v>190187.17</v>
      </c>
      <c r="C42">
        <v>87475.01</v>
      </c>
      <c r="D42">
        <v>758130.88</v>
      </c>
      <c r="E42">
        <f t="shared" si="4"/>
        <v>758130.88</v>
      </c>
      <c r="F42" s="2">
        <f t="shared" si="5"/>
        <v>2.9886017820255517E-2</v>
      </c>
      <c r="G42" s="2">
        <f t="shared" si="0"/>
        <v>0.36624570680988483</v>
      </c>
      <c r="I42" s="12">
        <v>153516</v>
      </c>
      <c r="J42" s="4">
        <v>54322.9</v>
      </c>
      <c r="K42" s="2">
        <f t="shared" si="6"/>
        <v>0.2741464639984062</v>
      </c>
      <c r="M42" s="11">
        <v>1346.47</v>
      </c>
      <c r="N42" s="11">
        <v>871.88</v>
      </c>
      <c r="O42" s="2">
        <f t="shared" si="2"/>
        <v>1.067341099284109E-2</v>
      </c>
      <c r="P42" s="2">
        <f t="shared" si="3"/>
        <v>2.9260778824891026E-3</v>
      </c>
    </row>
    <row r="43" spans="1:16">
      <c r="A43" s="1">
        <v>40663</v>
      </c>
      <c r="B43">
        <v>189910.29</v>
      </c>
      <c r="C43">
        <v>84727.08</v>
      </c>
      <c r="D43">
        <v>757384.56</v>
      </c>
      <c r="E43">
        <f t="shared" si="4"/>
        <v>757384.56</v>
      </c>
      <c r="F43" s="2">
        <f t="shared" si="5"/>
        <v>-9.8442105405329057E-4</v>
      </c>
      <c r="G43" s="2">
        <f t="shared" si="0"/>
        <v>0.3626128449198911</v>
      </c>
      <c r="I43" s="4">
        <v>154465.75</v>
      </c>
      <c r="J43" s="4">
        <v>53047.87</v>
      </c>
      <c r="K43" s="2">
        <f t="shared" si="6"/>
        <v>0.2739871274904257</v>
      </c>
      <c r="M43" s="11">
        <v>933.16</v>
      </c>
      <c r="N43" s="11">
        <v>598.5</v>
      </c>
      <c r="O43" s="2">
        <f t="shared" si="2"/>
        <v>7.3810094971115629E-3</v>
      </c>
      <c r="P43" s="2">
        <f t="shared" si="3"/>
        <v>2.0223015900931486E-3</v>
      </c>
    </row>
    <row r="44" spans="1:16">
      <c r="A44" s="1">
        <v>40694</v>
      </c>
      <c r="B44">
        <v>179410.67</v>
      </c>
      <c r="C44">
        <v>78780.7</v>
      </c>
      <c r="D44">
        <v>763409.22</v>
      </c>
      <c r="E44">
        <f t="shared" si="4"/>
        <v>763409.22</v>
      </c>
      <c r="F44" s="2">
        <f t="shared" si="5"/>
        <v>7.9545587779079035E-3</v>
      </c>
      <c r="G44" s="2">
        <f t="shared" si="0"/>
        <v>0.33820834650123821</v>
      </c>
      <c r="I44" s="4">
        <v>146438.41</v>
      </c>
      <c r="J44" s="4">
        <v>50431.24</v>
      </c>
      <c r="K44" s="2">
        <f t="shared" si="6"/>
        <v>0.2578822011083387</v>
      </c>
      <c r="M44" s="11">
        <v>781.1</v>
      </c>
      <c r="N44" s="11">
        <v>531.1</v>
      </c>
      <c r="O44" s="2">
        <f t="shared" si="2"/>
        <v>6.6653239846771713E-3</v>
      </c>
      <c r="P44" s="2">
        <f t="shared" si="3"/>
        <v>1.718868420268752E-3</v>
      </c>
    </row>
    <row r="45" spans="1:16">
      <c r="A45" s="1">
        <v>40724</v>
      </c>
      <c r="B45">
        <v>181250.7</v>
      </c>
      <c r="C45">
        <v>82963.64</v>
      </c>
      <c r="D45">
        <v>780820.85</v>
      </c>
      <c r="E45">
        <f t="shared" si="4"/>
        <v>780820.85</v>
      </c>
      <c r="F45" s="2">
        <f t="shared" si="5"/>
        <v>2.2807728206374042E-2</v>
      </c>
      <c r="G45" s="2">
        <f t="shared" si="0"/>
        <v>0.33838023152173768</v>
      </c>
      <c r="I45" s="4">
        <v>147566.44</v>
      </c>
      <c r="J45" s="4">
        <v>53298.35</v>
      </c>
      <c r="K45" s="2">
        <f t="shared" si="6"/>
        <v>0.25724824074562047</v>
      </c>
      <c r="M45" s="11">
        <v>1034.9000000000001</v>
      </c>
      <c r="N45" s="11">
        <v>765.08</v>
      </c>
      <c r="O45" s="2">
        <f t="shared" si="2"/>
        <v>8.9611524249720419E-3</v>
      </c>
      <c r="P45" s="2">
        <f t="shared" si="3"/>
        <v>2.3052406963774085E-3</v>
      </c>
    </row>
    <row r="46" spans="1:16">
      <c r="A46" s="1">
        <v>40755</v>
      </c>
      <c r="B46">
        <v>177654.98</v>
      </c>
      <c r="C46">
        <v>85725.71</v>
      </c>
      <c r="D46">
        <v>772923.65</v>
      </c>
      <c r="E46">
        <f t="shared" si="4"/>
        <v>772923.65</v>
      </c>
      <c r="F46" s="2">
        <f t="shared" si="5"/>
        <v>-1.0113971726036713E-2</v>
      </c>
      <c r="G46" s="2">
        <f t="shared" si="0"/>
        <v>0.3407589999348577</v>
      </c>
      <c r="I46" s="4">
        <v>145366.74</v>
      </c>
      <c r="J46" s="4">
        <v>54656.74</v>
      </c>
      <c r="K46" s="2">
        <f t="shared" si="6"/>
        <v>0.25878814809198808</v>
      </c>
      <c r="M46" s="11">
        <v>837.97</v>
      </c>
      <c r="N46" s="11">
        <v>705.39</v>
      </c>
      <c r="O46" s="2">
        <f t="shared" si="2"/>
        <v>7.7158941540263187E-3</v>
      </c>
      <c r="P46" s="2">
        <f t="shared" si="3"/>
        <v>1.9967819589942681E-3</v>
      </c>
    </row>
    <row r="47" spans="1:16">
      <c r="A47" s="1">
        <v>40786</v>
      </c>
      <c r="B47">
        <v>169769.78</v>
      </c>
      <c r="C47">
        <v>84847.42</v>
      </c>
      <c r="D47">
        <v>780852.3</v>
      </c>
      <c r="E47">
        <f t="shared" si="4"/>
        <v>780852.3</v>
      </c>
      <c r="F47" s="2">
        <f t="shared" si="5"/>
        <v>1.0257998962769509E-2</v>
      </c>
      <c r="G47" s="2">
        <f t="shared" si="0"/>
        <v>0.32607600694779282</v>
      </c>
      <c r="I47" s="4">
        <v>139451.69</v>
      </c>
      <c r="J47" s="4">
        <v>53624.67</v>
      </c>
      <c r="K47" s="2">
        <f t="shared" si="6"/>
        <v>0.24726361182518125</v>
      </c>
      <c r="M47" s="11">
        <v>623.9</v>
      </c>
      <c r="N47" s="11">
        <v>614.95000000000005</v>
      </c>
      <c r="O47" s="2">
        <f t="shared" si="2"/>
        <v>6.4163732939651443E-3</v>
      </c>
      <c r="P47" s="2">
        <f t="shared" si="3"/>
        <v>1.586535635484457E-3</v>
      </c>
    </row>
    <row r="48" spans="1:16">
      <c r="A48" s="1">
        <v>40816</v>
      </c>
      <c r="B48">
        <v>156629.15</v>
      </c>
      <c r="C48">
        <v>74967.12</v>
      </c>
      <c r="D48">
        <v>787406.2</v>
      </c>
      <c r="E48">
        <f t="shared" si="4"/>
        <v>787406.2</v>
      </c>
      <c r="F48" s="2">
        <f t="shared" si="5"/>
        <v>8.3932646417253388E-3</v>
      </c>
      <c r="G48" s="2">
        <f t="shared" si="0"/>
        <v>0.29412553520660623</v>
      </c>
      <c r="I48" s="4">
        <v>128438.97</v>
      </c>
      <c r="J48" s="4">
        <v>47665.22</v>
      </c>
      <c r="K48" s="2">
        <f t="shared" si="6"/>
        <v>0.22365100757398151</v>
      </c>
      <c r="M48" s="11">
        <v>461.13</v>
      </c>
      <c r="N48" s="11">
        <v>353.68</v>
      </c>
      <c r="O48" s="2">
        <f t="shared" si="2"/>
        <v>4.6268632222776747E-3</v>
      </c>
      <c r="P48" s="2">
        <f t="shared" si="3"/>
        <v>1.0348026215694008E-3</v>
      </c>
    </row>
    <row r="49" spans="1:16">
      <c r="A49" s="1">
        <v>40847</v>
      </c>
      <c r="B49">
        <v>165015.16</v>
      </c>
      <c r="C49">
        <v>77967.759999999995</v>
      </c>
      <c r="D49">
        <v>816829.25</v>
      </c>
      <c r="E49">
        <f t="shared" si="4"/>
        <v>816829.25</v>
      </c>
      <c r="F49" s="2">
        <f t="shared" si="5"/>
        <v>3.7367054005924834E-2</v>
      </c>
      <c r="G49" s="2">
        <f t="shared" si="0"/>
        <v>0.29747088513296993</v>
      </c>
      <c r="I49" s="4">
        <v>135124.87</v>
      </c>
      <c r="J49" s="4">
        <v>49487.02</v>
      </c>
      <c r="K49" s="2">
        <f t="shared" si="6"/>
        <v>0.22601038099455911</v>
      </c>
      <c r="M49" s="11">
        <v>818.09</v>
      </c>
      <c r="N49" s="11">
        <v>804.14</v>
      </c>
      <c r="O49" s="2">
        <f t="shared" si="2"/>
        <v>8.7872455019013147E-3</v>
      </c>
      <c r="P49" s="2">
        <f t="shared" si="3"/>
        <v>1.9860087037774418E-3</v>
      </c>
    </row>
    <row r="50" spans="1:16">
      <c r="A50" s="1">
        <v>40877</v>
      </c>
      <c r="B50">
        <v>156401.73000000001</v>
      </c>
      <c r="C50">
        <v>75313.679999999993</v>
      </c>
      <c r="D50">
        <v>825493.94</v>
      </c>
      <c r="E50">
        <f t="shared" si="4"/>
        <v>825493.94</v>
      </c>
      <c r="F50" s="2">
        <f t="shared" si="5"/>
        <v>1.0607712689035003E-2</v>
      </c>
      <c r="G50" s="2">
        <f t="shared" si="0"/>
        <v>0.28069910482928562</v>
      </c>
      <c r="I50" s="4">
        <v>128540.13</v>
      </c>
      <c r="J50" s="4">
        <v>47612.01</v>
      </c>
      <c r="K50" s="2">
        <f t="shared" si="6"/>
        <v>0.21338998563696304</v>
      </c>
      <c r="M50" s="11">
        <v>723.9</v>
      </c>
      <c r="N50" s="11">
        <v>697.84</v>
      </c>
      <c r="O50" s="2">
        <f t="shared" si="2"/>
        <v>8.071091273713733E-3</v>
      </c>
      <c r="P50" s="2">
        <f t="shared" si="3"/>
        <v>1.7222900509723913E-3</v>
      </c>
    </row>
    <row r="51" spans="1:16">
      <c r="A51" s="1">
        <v>40908</v>
      </c>
      <c r="B51">
        <v>148376.22</v>
      </c>
      <c r="C51">
        <v>66381.87</v>
      </c>
      <c r="D51">
        <v>851590.9</v>
      </c>
      <c r="E51">
        <f t="shared" si="4"/>
        <v>851590.9</v>
      </c>
      <c r="F51" s="2">
        <f t="shared" si="5"/>
        <v>3.1613751156065517E-2</v>
      </c>
      <c r="G51" s="2">
        <f t="shared" si="0"/>
        <v>0.25218457595072941</v>
      </c>
      <c r="I51" s="4">
        <v>122851.36</v>
      </c>
      <c r="J51" s="4">
        <v>42069.94</v>
      </c>
      <c r="K51" s="2">
        <f t="shared" si="6"/>
        <v>0.193662590805045</v>
      </c>
      <c r="L51" s="2">
        <f>D51/D39-1</f>
        <v>0.1732297305487116</v>
      </c>
      <c r="M51" s="11">
        <v>429.91</v>
      </c>
      <c r="N51" s="11">
        <v>399.57</v>
      </c>
      <c r="O51" s="2">
        <f t="shared" si="2"/>
        <v>5.0295504583095091E-3</v>
      </c>
      <c r="P51" s="2">
        <f t="shared" si="3"/>
        <v>9.7403577234092098E-4</v>
      </c>
    </row>
    <row r="52" spans="1:16">
      <c r="A52" s="1">
        <v>40939</v>
      </c>
      <c r="B52">
        <v>155020.92000000001</v>
      </c>
      <c r="C52">
        <v>65898.36</v>
      </c>
      <c r="D52">
        <v>855898.89</v>
      </c>
      <c r="E52">
        <f t="shared" si="4"/>
        <v>855898.89</v>
      </c>
      <c r="F52" s="2">
        <f t="shared" si="5"/>
        <v>5.0587553248866218E-3</v>
      </c>
      <c r="G52" s="2">
        <f t="shared" si="0"/>
        <v>0.25811375920817003</v>
      </c>
      <c r="I52" s="4">
        <v>128754.53</v>
      </c>
      <c r="J52" s="4">
        <v>42437.15</v>
      </c>
      <c r="K52" s="2">
        <f t="shared" si="6"/>
        <v>0.20001390584815457</v>
      </c>
      <c r="M52" s="11">
        <v>439.1</v>
      </c>
      <c r="N52" s="11">
        <v>344.63</v>
      </c>
      <c r="O52" s="2">
        <f t="shared" si="2"/>
        <v>4.5780846358888473E-3</v>
      </c>
      <c r="P52" s="2">
        <f t="shared" si="3"/>
        <v>9.1568058932755484E-4</v>
      </c>
    </row>
    <row r="53" spans="1:16">
      <c r="A53" s="1">
        <v>40968</v>
      </c>
      <c r="B53">
        <v>164763.60999999999</v>
      </c>
      <c r="C53">
        <v>74046.91</v>
      </c>
      <c r="D53">
        <v>867171.42</v>
      </c>
      <c r="E53">
        <f t="shared" si="4"/>
        <v>867171.42</v>
      </c>
      <c r="F53" s="2">
        <f t="shared" si="5"/>
        <v>1.3170399134411809E-2</v>
      </c>
      <c r="G53" s="2">
        <f t="shared" si="0"/>
        <v>0.27539021062294694</v>
      </c>
      <c r="I53" s="4">
        <v>136711.20000000001</v>
      </c>
      <c r="J53" s="4">
        <v>47813.68</v>
      </c>
      <c r="K53" s="2">
        <f t="shared" ref="K53:K80" si="7">(I53+J53)/E53</f>
        <v>0.212789392897658</v>
      </c>
      <c r="M53" s="11">
        <v>919.56</v>
      </c>
      <c r="N53" s="11">
        <v>803.49</v>
      </c>
      <c r="O53" s="2">
        <f t="shared" si="2"/>
        <v>9.3377651837519143E-3</v>
      </c>
      <c r="P53" s="2">
        <f t="shared" si="3"/>
        <v>1.9869773844714577E-3</v>
      </c>
    </row>
    <row r="54" spans="1:16">
      <c r="A54" s="1">
        <v>40999</v>
      </c>
      <c r="B54">
        <v>154942.35</v>
      </c>
      <c r="C54">
        <v>69762.55</v>
      </c>
      <c r="D54">
        <v>895565.5</v>
      </c>
      <c r="E54">
        <f t="shared" si="4"/>
        <v>895565.5</v>
      </c>
      <c r="F54" s="2">
        <f t="shared" si="5"/>
        <v>3.2743330032717129E-2</v>
      </c>
      <c r="G54" s="2">
        <f t="shared" si="0"/>
        <v>0.25090839251847019</v>
      </c>
      <c r="I54" s="4">
        <v>127719.94</v>
      </c>
      <c r="J54" s="4">
        <v>44915.22</v>
      </c>
      <c r="K54" s="2">
        <f t="shared" si="7"/>
        <v>0.19276664855892731</v>
      </c>
      <c r="M54" s="11">
        <v>560.87</v>
      </c>
      <c r="N54" s="11">
        <v>497.67</v>
      </c>
      <c r="O54" s="2">
        <f t="shared" si="2"/>
        <v>6.1316593908216609E-3</v>
      </c>
      <c r="P54" s="2">
        <f t="shared" si="3"/>
        <v>1.1819794308735652E-3</v>
      </c>
    </row>
    <row r="55" spans="1:16">
      <c r="A55" s="1">
        <v>41029</v>
      </c>
      <c r="B55">
        <v>164410.85999999999</v>
      </c>
      <c r="C55">
        <v>73767.070000000007</v>
      </c>
      <c r="D55">
        <v>889604.04</v>
      </c>
      <c r="E55">
        <f t="shared" si="4"/>
        <v>889604.04</v>
      </c>
      <c r="F55" s="2">
        <f t="shared" si="5"/>
        <v>-6.6566432047683423E-3</v>
      </c>
      <c r="G55" s="2">
        <f t="shared" si="0"/>
        <v>0.26773476658222006</v>
      </c>
      <c r="I55" s="4">
        <v>135805.15</v>
      </c>
      <c r="J55" s="4">
        <v>47839.31</v>
      </c>
      <c r="K55" s="2">
        <f t="shared" si="7"/>
        <v>0.20643393211208885</v>
      </c>
      <c r="M55" s="11">
        <v>843.1</v>
      </c>
      <c r="N55" s="11">
        <v>620.47</v>
      </c>
      <c r="O55" s="2">
        <f t="shared" si="2"/>
        <v>7.9695842716954284E-3</v>
      </c>
      <c r="P55" s="2">
        <f t="shared" si="3"/>
        <v>1.6451926185047452E-3</v>
      </c>
    </row>
    <row r="56" spans="1:16">
      <c r="A56" s="1">
        <v>41060</v>
      </c>
      <c r="B56">
        <v>162995.07999999999</v>
      </c>
      <c r="C56">
        <v>76312.97</v>
      </c>
      <c r="D56">
        <v>900048.77</v>
      </c>
      <c r="E56">
        <f t="shared" si="4"/>
        <v>900048.77</v>
      </c>
      <c r="F56" s="2">
        <f t="shared" si="5"/>
        <v>1.1740875187572193E-2</v>
      </c>
      <c r="G56" s="2">
        <f t="shared" si="0"/>
        <v>0.26588342540593657</v>
      </c>
      <c r="I56" s="4">
        <v>134642.01999999999</v>
      </c>
      <c r="J56" s="4">
        <v>49101.61</v>
      </c>
      <c r="K56" s="2">
        <f t="shared" si="7"/>
        <v>0.20414852630708</v>
      </c>
      <c r="M56" s="11">
        <v>756.73</v>
      </c>
      <c r="N56" s="11">
        <v>759.7</v>
      </c>
      <c r="O56" s="2">
        <f t="shared" si="2"/>
        <v>8.2529663749431742E-3</v>
      </c>
      <c r="P56" s="2">
        <f t="shared" si="3"/>
        <v>1.6848309231065335E-3</v>
      </c>
    </row>
    <row r="57" spans="1:16">
      <c r="A57" s="1">
        <v>41090</v>
      </c>
      <c r="B57">
        <v>153189.31</v>
      </c>
      <c r="C57">
        <v>73019.97</v>
      </c>
      <c r="D57">
        <v>924991.2</v>
      </c>
      <c r="E57">
        <f t="shared" si="4"/>
        <v>924991.2</v>
      </c>
      <c r="F57" s="2">
        <f t="shared" si="5"/>
        <v>2.7712309411855464E-2</v>
      </c>
      <c r="G57" s="2">
        <f t="shared" si="0"/>
        <v>0.24455289953028744</v>
      </c>
      <c r="I57" s="4">
        <v>126394.74</v>
      </c>
      <c r="J57" s="4">
        <v>46706.58</v>
      </c>
      <c r="K57" s="2">
        <f t="shared" si="7"/>
        <v>0.1871383425053125</v>
      </c>
      <c r="M57" s="11">
        <v>559.74</v>
      </c>
      <c r="N57" s="11">
        <v>564.13</v>
      </c>
      <c r="O57" s="2">
        <f t="shared" si="2"/>
        <v>6.4925559204285664E-3</v>
      </c>
      <c r="P57" s="2">
        <f t="shared" si="3"/>
        <v>1.2150061535720555E-3</v>
      </c>
    </row>
    <row r="58" spans="1:16">
      <c r="A58" s="1">
        <v>41121</v>
      </c>
      <c r="B58">
        <v>145228.16</v>
      </c>
      <c r="C58">
        <v>67963.850000000006</v>
      </c>
      <c r="D58">
        <v>919072.4</v>
      </c>
      <c r="E58">
        <f t="shared" si="4"/>
        <v>919072.4</v>
      </c>
      <c r="F58" s="2">
        <f>(D58-D57)/D57</f>
        <v>-6.3987635774263914E-3</v>
      </c>
      <c r="G58" s="2">
        <f t="shared" si="0"/>
        <v>0.2319643262054219</v>
      </c>
      <c r="I58" s="4">
        <v>120701.65</v>
      </c>
      <c r="J58" s="4">
        <v>43855.24</v>
      </c>
      <c r="K58" s="2">
        <f t="shared" si="7"/>
        <v>0.17904671057470553</v>
      </c>
      <c r="M58" s="11">
        <v>435.67</v>
      </c>
      <c r="N58" s="11">
        <v>416.56</v>
      </c>
      <c r="O58" s="2">
        <f t="shared" si="2"/>
        <v>5.178938420627663E-3</v>
      </c>
      <c r="P58" s="2">
        <f t="shared" si="3"/>
        <v>9.2727188848234371E-4</v>
      </c>
    </row>
    <row r="59" spans="1:16">
      <c r="A59" s="1">
        <v>41152</v>
      </c>
      <c r="B59">
        <v>142246.65</v>
      </c>
      <c r="C59">
        <v>67318.31</v>
      </c>
      <c r="D59">
        <v>924894.59</v>
      </c>
      <c r="E59">
        <f t="shared" si="4"/>
        <v>924894.59</v>
      </c>
      <c r="F59" s="2">
        <f t="shared" si="5"/>
        <v>6.3348545772889536E-3</v>
      </c>
      <c r="G59" s="2">
        <f t="shared" si="0"/>
        <v>0.22658253412424004</v>
      </c>
      <c r="I59" s="4">
        <v>118237.39</v>
      </c>
      <c r="J59" s="4">
        <v>43339</v>
      </c>
      <c r="K59" s="2">
        <f t="shared" si="7"/>
        <v>0.17469708629174707</v>
      </c>
      <c r="M59" s="11">
        <v>352.91</v>
      </c>
      <c r="N59" s="11">
        <v>390.54</v>
      </c>
      <c r="O59" s="2">
        <f t="shared" si="2"/>
        <v>4.6012291771093533E-3</v>
      </c>
      <c r="P59" s="2">
        <f t="shared" si="3"/>
        <v>8.0382133060157707E-4</v>
      </c>
    </row>
    <row r="60" spans="1:16">
      <c r="A60" s="1">
        <v>41182</v>
      </c>
      <c r="B60">
        <v>145002.93</v>
      </c>
      <c r="C60">
        <v>68944.45</v>
      </c>
      <c r="D60">
        <v>943688.75</v>
      </c>
      <c r="E60">
        <f t="shared" si="4"/>
        <v>943688.75</v>
      </c>
      <c r="F60" s="2">
        <f t="shared" si="5"/>
        <v>2.0320326449309249E-2</v>
      </c>
      <c r="G60" s="2">
        <f t="shared" si="0"/>
        <v>0.22671392447986691</v>
      </c>
      <c r="I60" s="4">
        <v>121058.1</v>
      </c>
      <c r="J60" s="4">
        <v>44647.34</v>
      </c>
      <c r="K60" s="2">
        <f t="shared" si="7"/>
        <v>0.17559331930151759</v>
      </c>
      <c r="M60" s="11">
        <v>651.20000000000005</v>
      </c>
      <c r="N60" s="11">
        <v>538.29</v>
      </c>
      <c r="O60" s="2">
        <f t="shared" si="2"/>
        <v>7.1783400713941554E-3</v>
      </c>
      <c r="P60" s="2">
        <f t="shared" si="3"/>
        <v>1.2604685602111926E-3</v>
      </c>
    </row>
    <row r="61" spans="1:16">
      <c r="A61" s="1">
        <v>41213</v>
      </c>
      <c r="B61">
        <v>144324.72</v>
      </c>
      <c r="C61">
        <v>68459.28</v>
      </c>
      <c r="D61">
        <v>936404.28</v>
      </c>
      <c r="E61">
        <f t="shared" si="4"/>
        <v>936404.28</v>
      </c>
      <c r="F61" s="2">
        <f t="shared" si="5"/>
        <v>-7.7191446862113931E-3</v>
      </c>
      <c r="G61" s="2">
        <f t="shared" si="0"/>
        <v>0.22723518521295097</v>
      </c>
      <c r="I61" s="4">
        <v>120329.44</v>
      </c>
      <c r="J61" s="4">
        <v>44703.92</v>
      </c>
      <c r="K61" s="2">
        <f t="shared" si="7"/>
        <v>0.17624156950670919</v>
      </c>
      <c r="M61" s="11">
        <v>431.88</v>
      </c>
      <c r="N61" s="11">
        <v>373.81</v>
      </c>
      <c r="O61" s="2">
        <f t="shared" si="2"/>
        <v>4.8819826488414233E-3</v>
      </c>
      <c r="P61" s="2">
        <f t="shared" si="3"/>
        <v>8.6040828433633389E-4</v>
      </c>
    </row>
    <row r="62" spans="1:16">
      <c r="A62" s="1">
        <v>41243</v>
      </c>
      <c r="B62">
        <v>138226.31</v>
      </c>
      <c r="C62">
        <v>61151.77</v>
      </c>
      <c r="D62">
        <v>944832.4</v>
      </c>
      <c r="E62">
        <f t="shared" si="4"/>
        <v>944832.4</v>
      </c>
      <c r="F62" s="2">
        <f t="shared" si="5"/>
        <v>9.000514179623352E-3</v>
      </c>
      <c r="G62" s="2">
        <f t="shared" si="0"/>
        <v>0.21101952049908532</v>
      </c>
      <c r="I62" s="4">
        <v>115696.05</v>
      </c>
      <c r="J62" s="4">
        <v>40551.519999999997</v>
      </c>
      <c r="K62" s="2">
        <f t="shared" si="7"/>
        <v>0.16537067314795725</v>
      </c>
      <c r="M62" s="11">
        <v>378.24</v>
      </c>
      <c r="N62" s="11">
        <v>308.77999999999997</v>
      </c>
      <c r="O62" s="2">
        <f t="shared" si="2"/>
        <v>4.3969963820877341E-3</v>
      </c>
      <c r="P62" s="2">
        <f t="shared" si="3"/>
        <v>7.2713425153498115E-4</v>
      </c>
    </row>
    <row r="63" spans="1:16">
      <c r="A63" s="1">
        <v>41274</v>
      </c>
      <c r="B63">
        <v>158698.44</v>
      </c>
      <c r="C63">
        <v>71659.179999999993</v>
      </c>
      <c r="D63">
        <v>974148.8</v>
      </c>
      <c r="E63">
        <f t="shared" si="4"/>
        <v>974148.8</v>
      </c>
      <c r="F63" s="2">
        <f t="shared" si="5"/>
        <v>3.1028148484323805E-2</v>
      </c>
      <c r="G63" s="2">
        <f t="shared" si="0"/>
        <v>0.23647067059980978</v>
      </c>
      <c r="I63" s="4">
        <v>134294.45000000001</v>
      </c>
      <c r="J63" s="4">
        <v>47363.8</v>
      </c>
      <c r="K63" s="2">
        <f t="shared" si="7"/>
        <v>0.18647895475516676</v>
      </c>
      <c r="L63" s="2">
        <f>D63/D51-1</f>
        <v>0.14391640399163497</v>
      </c>
      <c r="M63" s="11">
        <v>1058.4000000000001</v>
      </c>
      <c r="N63" s="11">
        <v>878.51</v>
      </c>
      <c r="O63" s="2">
        <f t="shared" si="2"/>
        <v>1.0662383899437543E-2</v>
      </c>
      <c r="P63" s="2">
        <f t="shared" si="3"/>
        <v>1.9883102047654321E-3</v>
      </c>
    </row>
    <row r="64" spans="1:16">
      <c r="A64" s="1">
        <v>41305</v>
      </c>
      <c r="B64">
        <v>167496.85</v>
      </c>
      <c r="C64">
        <v>76411.429999999993</v>
      </c>
      <c r="D64">
        <v>992129.25</v>
      </c>
      <c r="E64">
        <f t="shared" si="4"/>
        <v>992129.25</v>
      </c>
      <c r="F64" s="2">
        <f t="shared" si="5"/>
        <v>1.8457601138552913E-2</v>
      </c>
      <c r="G64" s="2">
        <f t="shared" si="0"/>
        <v>0.24584325076596622</v>
      </c>
      <c r="I64" s="4">
        <v>141386.68</v>
      </c>
      <c r="J64" s="4">
        <v>51199.44</v>
      </c>
      <c r="K64" s="2">
        <f t="shared" si="7"/>
        <v>0.19411394231144782</v>
      </c>
      <c r="M64" s="11">
        <v>1165.5899999999999</v>
      </c>
      <c r="N64" s="11">
        <v>942.18</v>
      </c>
      <c r="O64" s="2">
        <f t="shared" si="2"/>
        <v>1.0944558205960015E-2</v>
      </c>
      <c r="P64" s="2">
        <f t="shared" si="3"/>
        <v>2.1244913402160052E-3</v>
      </c>
    </row>
    <row r="65" spans="1:19">
      <c r="A65" s="1">
        <v>41333</v>
      </c>
      <c r="B65">
        <v>166305.89000000001</v>
      </c>
      <c r="C65">
        <v>79210.33</v>
      </c>
      <c r="D65">
        <v>998600.83</v>
      </c>
      <c r="E65">
        <f t="shared" si="4"/>
        <v>998600.83</v>
      </c>
      <c r="F65" s="2">
        <f t="shared" si="5"/>
        <v>6.5229202747524662E-3</v>
      </c>
      <c r="G65" s="2">
        <f t="shared" si="0"/>
        <v>0.24586022024435933</v>
      </c>
      <c r="I65" s="4">
        <v>140961.92000000001</v>
      </c>
      <c r="J65" s="4">
        <v>53395.82</v>
      </c>
      <c r="K65" s="2">
        <f t="shared" si="7"/>
        <v>0.19463006054180831</v>
      </c>
      <c r="M65" s="11">
        <v>1165.04</v>
      </c>
      <c r="N65" s="11">
        <v>994.64</v>
      </c>
      <c r="O65" s="2">
        <f t="shared" si="2"/>
        <v>1.1111880597088645E-2</v>
      </c>
      <c r="P65" s="2">
        <f t="shared" si="3"/>
        <v>2.1627059933447081E-3</v>
      </c>
    </row>
    <row r="66" spans="1:19">
      <c r="A66" s="1">
        <v>41364</v>
      </c>
      <c r="B66">
        <v>157311.67999999999</v>
      </c>
      <c r="C66">
        <v>76373.289999999994</v>
      </c>
      <c r="D66">
        <v>1035858.37</v>
      </c>
      <c r="E66">
        <f t="shared" si="4"/>
        <v>1035858.37</v>
      </c>
      <c r="F66" s="2">
        <f t="shared" si="5"/>
        <v>3.7309742672655341E-2</v>
      </c>
      <c r="G66" s="2">
        <f t="shared" si="0"/>
        <v>0.22559548367601642</v>
      </c>
      <c r="I66" s="4">
        <v>133727.48000000001</v>
      </c>
      <c r="J66" s="4">
        <v>51433.760000000002</v>
      </c>
      <c r="K66" s="2">
        <f t="shared" si="7"/>
        <v>0.17875150248580801</v>
      </c>
      <c r="M66" s="11">
        <v>735.39</v>
      </c>
      <c r="N66" s="11">
        <v>613.51</v>
      </c>
      <c r="O66" s="2">
        <f t="shared" si="2"/>
        <v>7.2850019798960082E-3</v>
      </c>
      <c r="P66" s="2">
        <f t="shared" si="3"/>
        <v>1.3022050495184974E-3</v>
      </c>
    </row>
    <row r="67" spans="1:19">
      <c r="A67" s="1">
        <v>41394</v>
      </c>
      <c r="B67">
        <v>153372.45000000001</v>
      </c>
      <c r="C67">
        <v>75269.440000000002</v>
      </c>
      <c r="D67">
        <v>1032551.9</v>
      </c>
      <c r="E67">
        <f t="shared" si="4"/>
        <v>1032551.9</v>
      </c>
      <c r="F67" s="2">
        <f t="shared" si="5"/>
        <v>-3.1920097339175548E-3</v>
      </c>
      <c r="G67" s="2">
        <f t="shared" si="0"/>
        <v>0.22143379911460143</v>
      </c>
      <c r="I67" s="4">
        <v>130592.95</v>
      </c>
      <c r="J67" s="4">
        <v>50875.75</v>
      </c>
      <c r="K67" s="2">
        <f t="shared" si="7"/>
        <v>0.17574777597135796</v>
      </c>
      <c r="M67" s="11">
        <v>653.62</v>
      </c>
      <c r="N67" s="11">
        <v>739.41</v>
      </c>
      <c r="O67" s="2">
        <f t="shared" si="2"/>
        <v>7.676420231147299E-3</v>
      </c>
      <c r="P67" s="2">
        <f t="shared" si="3"/>
        <v>1.3491137830456755E-3</v>
      </c>
    </row>
    <row r="68" spans="1:19">
      <c r="A68" s="1">
        <v>41425</v>
      </c>
      <c r="B68">
        <v>162317.72</v>
      </c>
      <c r="C68">
        <v>85437.03</v>
      </c>
      <c r="D68">
        <v>1042169.16</v>
      </c>
      <c r="E68">
        <f t="shared" si="4"/>
        <v>1042169.16</v>
      </c>
      <c r="F68" s="2">
        <f t="shared" si="5"/>
        <v>9.3140693460541883E-3</v>
      </c>
      <c r="G68" s="2">
        <f t="shared" ref="G68:G131" si="8">(B68+C68)/E68</f>
        <v>0.23772988062705674</v>
      </c>
      <c r="I68" s="4">
        <v>138006.63</v>
      </c>
      <c r="J68" s="4">
        <v>58325.24</v>
      </c>
      <c r="K68" s="2">
        <f t="shared" si="7"/>
        <v>0.18838771817043598</v>
      </c>
      <c r="M68" s="11">
        <v>1008.92</v>
      </c>
      <c r="N68" s="11">
        <v>1163.3699999999999</v>
      </c>
      <c r="O68" s="2">
        <f t="shared" ref="O68:O131" si="9">(M68+N68)/(I68+J68)</f>
        <v>1.1064377882205267E-2</v>
      </c>
      <c r="P68" s="2">
        <f t="shared" si="3"/>
        <v>2.0843929022040914E-3</v>
      </c>
    </row>
    <row r="69" spans="1:19">
      <c r="A69" s="1">
        <v>41455</v>
      </c>
      <c r="B69">
        <v>139774.51999999999</v>
      </c>
      <c r="C69">
        <v>73038.399999999994</v>
      </c>
      <c r="D69">
        <v>1054403.69</v>
      </c>
      <c r="E69">
        <f t="shared" si="4"/>
        <v>1054403.69</v>
      </c>
      <c r="F69" s="2">
        <f t="shared" si="5"/>
        <v>1.1739485747208169E-2</v>
      </c>
      <c r="G69" s="2">
        <f t="shared" si="8"/>
        <v>0.20183248789654748</v>
      </c>
      <c r="I69" s="4">
        <v>118719.27</v>
      </c>
      <c r="J69" s="4">
        <v>50302.26</v>
      </c>
      <c r="K69" s="2">
        <f t="shared" si="7"/>
        <v>0.16030058658083793</v>
      </c>
      <c r="M69" s="11">
        <v>776.62</v>
      </c>
      <c r="N69" s="11">
        <v>813.52</v>
      </c>
      <c r="O69" s="2">
        <f t="shared" si="9"/>
        <v>9.4079138912066401E-3</v>
      </c>
      <c r="P69" s="2">
        <f t="shared" ref="P69:P132" si="10">(M69+N69)/E69</f>
        <v>1.508094115262438E-3</v>
      </c>
    </row>
    <row r="70" spans="1:19">
      <c r="A70" s="1">
        <v>41486</v>
      </c>
      <c r="B70">
        <v>141092</v>
      </c>
      <c r="C70">
        <v>77439.83</v>
      </c>
      <c r="D70">
        <v>1052212.3400000001</v>
      </c>
      <c r="E70">
        <f t="shared" ref="E70:E135" si="11">($D70+$E69*$E$2)/($E$2+1)</f>
        <v>1052212.3400000001</v>
      </c>
      <c r="F70" s="2">
        <f t="shared" si="5"/>
        <v>-2.0782836979637851E-3</v>
      </c>
      <c r="G70" s="2">
        <f t="shared" si="8"/>
        <v>0.20768795583598648</v>
      </c>
      <c r="I70" s="4">
        <v>126252.4</v>
      </c>
      <c r="J70" s="4">
        <v>53359.55</v>
      </c>
      <c r="K70" s="2">
        <f t="shared" si="7"/>
        <v>0.17069933812028854</v>
      </c>
      <c r="M70" s="11">
        <v>594.69000000000005</v>
      </c>
      <c r="N70" s="11">
        <v>830.03</v>
      </c>
      <c r="O70" s="2">
        <f t="shared" si="9"/>
        <v>7.9322116373659983E-3</v>
      </c>
      <c r="P70" s="2">
        <f t="shared" si="10"/>
        <v>1.3540232763284263E-3</v>
      </c>
    </row>
    <row r="71" spans="1:19">
      <c r="A71" s="1">
        <v>41517</v>
      </c>
      <c r="B71">
        <v>148444.65</v>
      </c>
      <c r="C71">
        <v>81747.460000000006</v>
      </c>
      <c r="D71">
        <v>1061256.43</v>
      </c>
      <c r="E71">
        <f t="shared" si="11"/>
        <v>1061256.43</v>
      </c>
      <c r="F71" s="2">
        <f t="shared" ref="F71" si="12">(D71-D70)/D70</f>
        <v>8.5953088138082945E-3</v>
      </c>
      <c r="G71" s="2">
        <f t="shared" si="8"/>
        <v>0.2169052676552452</v>
      </c>
      <c r="I71" s="4">
        <v>133276.20000000001</v>
      </c>
      <c r="J71" s="4">
        <v>57186.41</v>
      </c>
      <c r="K71" s="2">
        <f t="shared" si="7"/>
        <v>0.17946898093234642</v>
      </c>
      <c r="M71" s="11">
        <v>1321.76</v>
      </c>
      <c r="N71" s="11">
        <v>1260.82</v>
      </c>
      <c r="O71" s="2">
        <f t="shared" si="9"/>
        <v>1.3559511759289657E-2</v>
      </c>
      <c r="P71" s="2">
        <f t="shared" si="10"/>
        <v>2.4335117573798825E-3</v>
      </c>
    </row>
    <row r="72" spans="1:19">
      <c r="A72" s="1">
        <v>41547</v>
      </c>
      <c r="B72">
        <v>154176</v>
      </c>
      <c r="C72">
        <v>87100.42</v>
      </c>
      <c r="D72">
        <v>1077379.1599999999</v>
      </c>
      <c r="E72">
        <f t="shared" si="11"/>
        <v>1077379.1599999999</v>
      </c>
      <c r="F72" s="2">
        <f>(D72-D71)/D71</f>
        <v>1.5192115255311087E-2</v>
      </c>
      <c r="G72" s="2">
        <f t="shared" si="8"/>
        <v>0.22394754693417313</v>
      </c>
      <c r="I72" s="4">
        <v>138679.13</v>
      </c>
      <c r="J72" s="4">
        <v>61048.480000000003</v>
      </c>
      <c r="K72" s="2">
        <f t="shared" si="7"/>
        <v>0.1853828414501725</v>
      </c>
      <c r="M72" s="11">
        <v>890.76</v>
      </c>
      <c r="N72" s="11">
        <v>904.64</v>
      </c>
      <c r="O72" s="2">
        <f t="shared" si="9"/>
        <v>8.9892428993667926E-3</v>
      </c>
      <c r="P72" s="2">
        <f t="shared" si="10"/>
        <v>1.6664513911704029E-3</v>
      </c>
    </row>
    <row r="73" spans="1:19">
      <c r="A73" s="1">
        <v>41578</v>
      </c>
      <c r="B73">
        <v>151969.82</v>
      </c>
      <c r="C73">
        <v>84224.69</v>
      </c>
      <c r="D73">
        <v>1070242.17</v>
      </c>
      <c r="E73">
        <f t="shared" si="11"/>
        <v>1070242.17</v>
      </c>
      <c r="F73" s="2">
        <f t="shared" ref="F73:F89" si="13">(D73-D72)/D72</f>
        <v>-6.6243995289457722E-3</v>
      </c>
      <c r="G73" s="2">
        <f t="shared" si="8"/>
        <v>0.22069258399713407</v>
      </c>
      <c r="I73" s="4">
        <v>137374.13</v>
      </c>
      <c r="J73" s="4">
        <v>59588.75</v>
      </c>
      <c r="K73" s="2">
        <f t="shared" si="7"/>
        <v>0.18403580565321961</v>
      </c>
      <c r="M73" s="11">
        <v>888.96</v>
      </c>
      <c r="N73" s="11">
        <v>954.16</v>
      </c>
      <c r="O73" s="2">
        <f t="shared" si="9"/>
        <v>9.3577023244176757E-3</v>
      </c>
      <c r="P73" s="2">
        <f t="shared" si="10"/>
        <v>1.7221522863372129E-3</v>
      </c>
    </row>
    <row r="74" spans="1:19">
      <c r="A74" s="1">
        <v>41608</v>
      </c>
      <c r="B74">
        <v>157701.32</v>
      </c>
      <c r="C74">
        <v>89983.29</v>
      </c>
      <c r="D74">
        <v>1079257.06</v>
      </c>
      <c r="E74">
        <f t="shared" si="11"/>
        <v>1079257.06</v>
      </c>
      <c r="F74" s="2">
        <f t="shared" si="13"/>
        <v>8.4232244371384938E-3</v>
      </c>
      <c r="G74" s="2">
        <f t="shared" si="8"/>
        <v>0.2294954734880307</v>
      </c>
      <c r="I74" s="4">
        <v>142594.57</v>
      </c>
      <c r="J74" s="4">
        <v>63938.92</v>
      </c>
      <c r="K74" s="2">
        <f t="shared" si="7"/>
        <v>0.19136635529629983</v>
      </c>
      <c r="M74" s="11">
        <v>980</v>
      </c>
      <c r="N74" s="11">
        <v>1312.88</v>
      </c>
      <c r="O74" s="2">
        <f t="shared" si="9"/>
        <v>1.1101734638774565E-2</v>
      </c>
      <c r="P74" s="2">
        <f t="shared" si="10"/>
        <v>2.124498495288972E-3</v>
      </c>
    </row>
    <row r="75" spans="1:19">
      <c r="A75" s="1">
        <v>41639</v>
      </c>
      <c r="B75">
        <v>151165.26999999999</v>
      </c>
      <c r="C75">
        <v>87911.92</v>
      </c>
      <c r="D75">
        <v>1106524.98</v>
      </c>
      <c r="E75">
        <f t="shared" si="11"/>
        <v>1106524.98</v>
      </c>
      <c r="F75" s="2">
        <f t="shared" si="13"/>
        <v>2.5265454367284772E-2</v>
      </c>
      <c r="G75" s="2">
        <f t="shared" si="8"/>
        <v>0.21606126777183104</v>
      </c>
      <c r="I75" s="4">
        <v>136526.37</v>
      </c>
      <c r="J75" s="4">
        <v>63053.16</v>
      </c>
      <c r="K75" s="2">
        <f t="shared" si="7"/>
        <v>0.1803660410811512</v>
      </c>
      <c r="L75" s="2">
        <f>D75/D63-1</f>
        <v>0.13588907567303887</v>
      </c>
      <c r="M75" s="11">
        <v>735.64</v>
      </c>
      <c r="N75" s="11">
        <v>910.44</v>
      </c>
      <c r="O75" s="2">
        <f t="shared" si="9"/>
        <v>8.247739635422531E-3</v>
      </c>
      <c r="P75" s="2">
        <f t="shared" si="10"/>
        <v>1.487612145909259E-3</v>
      </c>
      <c r="S75">
        <f>+S60</f>
        <v>0</v>
      </c>
    </row>
    <row r="76" spans="1:19">
      <c r="A76" s="1">
        <v>41670</v>
      </c>
      <c r="B76">
        <v>146312.12</v>
      </c>
      <c r="C76">
        <v>91513.56</v>
      </c>
      <c r="D76">
        <v>1123521.21</v>
      </c>
      <c r="E76">
        <f t="shared" si="11"/>
        <v>1123521.21</v>
      </c>
      <c r="F76" s="2">
        <f t="shared" si="13"/>
        <v>1.5360005700006864E-2</v>
      </c>
      <c r="G76" s="2">
        <f t="shared" si="8"/>
        <v>0.21167885206190276</v>
      </c>
      <c r="I76" s="4">
        <v>131718.41</v>
      </c>
      <c r="J76" s="4">
        <v>64922.44</v>
      </c>
      <c r="K76" s="2">
        <f t="shared" si="7"/>
        <v>0.17502192949254605</v>
      </c>
      <c r="M76" s="11">
        <v>583.08000000000004</v>
      </c>
      <c r="N76" s="11">
        <v>985.36</v>
      </c>
      <c r="O76" s="2">
        <f t="shared" si="9"/>
        <v>7.9761656848004875E-3</v>
      </c>
      <c r="P76" s="2">
        <f t="shared" si="10"/>
        <v>1.3960039081060162E-3</v>
      </c>
    </row>
    <row r="77" spans="1:19">
      <c r="A77" s="1">
        <v>41698</v>
      </c>
      <c r="B77">
        <v>148812.1</v>
      </c>
      <c r="C77">
        <v>92871.360000000001</v>
      </c>
      <c r="D77">
        <v>1131760.83</v>
      </c>
      <c r="E77">
        <f t="shared" si="11"/>
        <v>1131760.83</v>
      </c>
      <c r="F77" s="2">
        <f t="shared" si="13"/>
        <v>7.3337467300685069E-3</v>
      </c>
      <c r="G77" s="2">
        <f t="shared" si="8"/>
        <v>0.21354640803393063</v>
      </c>
      <c r="I77" s="4">
        <v>133858.19</v>
      </c>
      <c r="J77" s="4">
        <v>66069.100000000006</v>
      </c>
      <c r="K77" s="2">
        <f t="shared" si="7"/>
        <v>0.17665153687992541</v>
      </c>
      <c r="M77" s="11">
        <v>957.2</v>
      </c>
      <c r="N77" s="11">
        <v>1330.96</v>
      </c>
      <c r="O77" s="2">
        <f t="shared" si="9"/>
        <v>1.1444960815504475E-2</v>
      </c>
      <c r="P77" s="2">
        <f t="shared" si="10"/>
        <v>2.02176991758939E-3</v>
      </c>
    </row>
    <row r="78" spans="1:19">
      <c r="A78" s="1">
        <v>41729</v>
      </c>
      <c r="B78">
        <v>147741.56</v>
      </c>
      <c r="C78">
        <v>88883.5</v>
      </c>
      <c r="D78">
        <v>1160687.3799999999</v>
      </c>
      <c r="E78">
        <f t="shared" si="11"/>
        <v>1160687.3799999999</v>
      </c>
      <c r="F78" s="2">
        <f t="shared" si="13"/>
        <v>2.5558889504949393E-2</v>
      </c>
      <c r="G78" s="2">
        <f t="shared" si="8"/>
        <v>0.2038663158377754</v>
      </c>
      <c r="I78" s="4">
        <v>132992.79999999999</v>
      </c>
      <c r="J78" s="4">
        <v>63960.55</v>
      </c>
      <c r="K78" s="2">
        <f t="shared" si="7"/>
        <v>0.16968681954653456</v>
      </c>
      <c r="M78" s="11">
        <v>719.04</v>
      </c>
      <c r="N78" s="11">
        <v>768.93</v>
      </c>
      <c r="O78" s="2">
        <f t="shared" si="9"/>
        <v>7.5549362323616229E-3</v>
      </c>
      <c r="P78" s="2">
        <f t="shared" si="10"/>
        <v>1.2819731011463225E-3</v>
      </c>
    </row>
    <row r="79" spans="1:19">
      <c r="A79" s="1">
        <v>41759</v>
      </c>
      <c r="B79">
        <v>147495.35</v>
      </c>
      <c r="C79">
        <v>88780.35</v>
      </c>
      <c r="D79">
        <v>1168812.67</v>
      </c>
      <c r="E79">
        <f t="shared" si="11"/>
        <v>1168812.67</v>
      </c>
      <c r="F79" s="2">
        <f t="shared" si="13"/>
        <v>7.0004121178607439E-3</v>
      </c>
      <c r="G79" s="2">
        <f t="shared" si="8"/>
        <v>0.20215018716386779</v>
      </c>
      <c r="I79" s="4">
        <v>132932.54</v>
      </c>
      <c r="J79" s="4">
        <v>63694.35</v>
      </c>
      <c r="K79" s="2">
        <f t="shared" si="7"/>
        <v>0.16822789061655194</v>
      </c>
      <c r="M79" s="11">
        <v>578.26</v>
      </c>
      <c r="N79" s="11">
        <v>605.12</v>
      </c>
      <c r="O79" s="2">
        <f t="shared" si="9"/>
        <v>6.0184036883256407E-3</v>
      </c>
      <c r="P79" s="2">
        <f t="shared" si="10"/>
        <v>1.0124633573658987E-3</v>
      </c>
    </row>
    <row r="80" spans="1:19">
      <c r="A80" s="1">
        <v>41790</v>
      </c>
      <c r="B80">
        <v>148663.67000000001</v>
      </c>
      <c r="C80">
        <v>91059.94</v>
      </c>
      <c r="D80">
        <v>1182293.96</v>
      </c>
      <c r="E80">
        <f t="shared" si="11"/>
        <v>1182293.96</v>
      </c>
      <c r="F80" s="2">
        <f t="shared" si="13"/>
        <v>1.1534175104381815E-2</v>
      </c>
      <c r="G80" s="2">
        <f t="shared" si="8"/>
        <v>0.20276142660832</v>
      </c>
      <c r="I80" s="4">
        <v>134147.1</v>
      </c>
      <c r="J80" s="4">
        <v>65349.63</v>
      </c>
      <c r="K80" s="2">
        <f t="shared" si="7"/>
        <v>0.16873699498557873</v>
      </c>
      <c r="M80" s="11">
        <v>627.65</v>
      </c>
      <c r="N80" s="11">
        <v>867.38</v>
      </c>
      <c r="O80" s="2">
        <f t="shared" si="9"/>
        <v>7.4940075458880947E-3</v>
      </c>
      <c r="P80" s="2">
        <f t="shared" si="10"/>
        <v>1.2645163136924087E-3</v>
      </c>
    </row>
    <row r="81" spans="1:16">
      <c r="A81" s="1">
        <v>41820</v>
      </c>
      <c r="B81">
        <v>149421.28</v>
      </c>
      <c r="C81">
        <v>94708.39</v>
      </c>
      <c r="D81">
        <v>1209587.2</v>
      </c>
      <c r="E81">
        <f t="shared" si="11"/>
        <v>1209587.2</v>
      </c>
      <c r="F81" s="2">
        <f t="shared" si="13"/>
        <v>2.3084986410655428E-2</v>
      </c>
      <c r="G81" s="2">
        <f t="shared" si="8"/>
        <v>0.2018289132027852</v>
      </c>
      <c r="I81" s="4">
        <v>135086.84</v>
      </c>
      <c r="J81" s="4">
        <v>67933.64</v>
      </c>
      <c r="K81" s="2">
        <f t="shared" ref="K81:K98" si="14">(I81+J81)/E81</f>
        <v>0.16784278140509423</v>
      </c>
      <c r="M81" s="11">
        <v>802.54</v>
      </c>
      <c r="N81" s="11">
        <v>1241.52</v>
      </c>
      <c r="O81" s="2">
        <f t="shared" si="9"/>
        <v>1.0068245331702497E-2</v>
      </c>
      <c r="P81" s="2">
        <f t="shared" si="10"/>
        <v>1.6898823003418026E-3</v>
      </c>
    </row>
    <row r="82" spans="1:16">
      <c r="A82" s="1">
        <v>41851</v>
      </c>
      <c r="B82">
        <v>161470.57</v>
      </c>
      <c r="C82">
        <v>100518.89</v>
      </c>
      <c r="D82">
        <v>1194249.24</v>
      </c>
      <c r="E82">
        <f t="shared" si="11"/>
        <v>1194249.24</v>
      </c>
      <c r="F82" s="2">
        <f t="shared" si="13"/>
        <v>-1.2680325982285497E-2</v>
      </c>
      <c r="G82" s="2">
        <f t="shared" si="8"/>
        <v>0.2193758649576365</v>
      </c>
      <c r="I82" s="4">
        <v>145708.38</v>
      </c>
      <c r="J82" s="4">
        <v>73307.350000000006</v>
      </c>
      <c r="K82" s="2">
        <f t="shared" si="14"/>
        <v>0.18339197770810389</v>
      </c>
      <c r="M82" s="11">
        <v>1327.87</v>
      </c>
      <c r="N82" s="11">
        <v>1427.15</v>
      </c>
      <c r="O82" s="2">
        <f t="shared" si="9"/>
        <v>1.2579096487727159E-2</v>
      </c>
      <c r="P82" s="2">
        <f t="shared" si="10"/>
        <v>2.306905382665347E-3</v>
      </c>
    </row>
    <row r="83" spans="1:16">
      <c r="A83" s="1">
        <v>41882</v>
      </c>
      <c r="B83">
        <v>163342.43</v>
      </c>
      <c r="C83">
        <v>105359.41</v>
      </c>
      <c r="D83">
        <v>1197499.08</v>
      </c>
      <c r="E83">
        <f t="shared" si="11"/>
        <v>1197499.08</v>
      </c>
      <c r="F83" s="2">
        <f t="shared" si="13"/>
        <v>2.7212410032599926E-3</v>
      </c>
      <c r="G83" s="2">
        <f t="shared" si="8"/>
        <v>0.22438584253442595</v>
      </c>
      <c r="I83" s="4">
        <v>146753.15</v>
      </c>
      <c r="J83" s="4">
        <v>77235.97</v>
      </c>
      <c r="K83" s="2">
        <f t="shared" si="14"/>
        <v>0.18704742553956699</v>
      </c>
      <c r="M83" s="11">
        <v>932.82</v>
      </c>
      <c r="N83" s="11">
        <v>1082.54</v>
      </c>
      <c r="O83" s="2">
        <f t="shared" si="9"/>
        <v>8.9975798824514334E-3</v>
      </c>
      <c r="P83" s="2">
        <f t="shared" si="10"/>
        <v>1.6829741530991406E-3</v>
      </c>
    </row>
    <row r="84" spans="1:16">
      <c r="A84" s="1">
        <v>41912</v>
      </c>
      <c r="B84">
        <v>176124.14</v>
      </c>
      <c r="C84">
        <v>117424.03</v>
      </c>
      <c r="D84">
        <v>1202051.4099999999</v>
      </c>
      <c r="E84">
        <f t="shared" si="11"/>
        <v>1202051.4099999999</v>
      </c>
      <c r="F84" s="2">
        <f t="shared" si="13"/>
        <v>3.8015311043076887E-3</v>
      </c>
      <c r="G84" s="2">
        <f t="shared" si="8"/>
        <v>0.24420600280315802</v>
      </c>
      <c r="I84" s="4">
        <v>157346.79</v>
      </c>
      <c r="J84" s="4">
        <v>86113.52</v>
      </c>
      <c r="K84" s="2">
        <f t="shared" si="14"/>
        <v>0.20253735237497039</v>
      </c>
      <c r="M84" s="11">
        <v>1671.9</v>
      </c>
      <c r="N84" s="11">
        <v>1815.97</v>
      </c>
      <c r="O84" s="2">
        <f t="shared" si="9"/>
        <v>1.4326236584517616E-2</v>
      </c>
      <c r="P84" s="2">
        <f t="shared" si="10"/>
        <v>2.9015980273256366E-3</v>
      </c>
    </row>
    <row r="85" spans="1:16">
      <c r="A85" s="1">
        <v>41943</v>
      </c>
      <c r="B85">
        <v>180974.34</v>
      </c>
      <c r="C85">
        <v>119512.32000000001</v>
      </c>
      <c r="D85">
        <v>1199236.31</v>
      </c>
      <c r="E85">
        <f t="shared" si="11"/>
        <v>1199236.31</v>
      </c>
      <c r="F85" s="2">
        <f t="shared" si="13"/>
        <v>-2.3419131466264494E-3</v>
      </c>
      <c r="G85" s="2">
        <f t="shared" si="8"/>
        <v>0.25056501166146311</v>
      </c>
      <c r="I85" s="4">
        <v>161664.67000000001</v>
      </c>
      <c r="J85" s="4">
        <v>87506.59</v>
      </c>
      <c r="K85" s="2">
        <f t="shared" si="14"/>
        <v>0.20777494637399696</v>
      </c>
      <c r="M85" s="11">
        <v>2502.52</v>
      </c>
      <c r="N85" s="11">
        <v>2037.15</v>
      </c>
      <c r="O85" s="2">
        <f t="shared" si="9"/>
        <v>1.8219075506541164E-2</v>
      </c>
      <c r="P85" s="2">
        <f t="shared" si="10"/>
        <v>3.7854674363553917E-3</v>
      </c>
    </row>
    <row r="86" spans="1:16">
      <c r="A86" s="1">
        <v>41973</v>
      </c>
      <c r="B86">
        <v>201252.15</v>
      </c>
      <c r="C86">
        <v>126574.77</v>
      </c>
      <c r="D86">
        <v>1208605.95</v>
      </c>
      <c r="E86">
        <f t="shared" si="11"/>
        <v>1208605.95</v>
      </c>
      <c r="F86" s="2">
        <f t="shared" si="13"/>
        <v>7.8130055952024147E-3</v>
      </c>
      <c r="G86" s="2">
        <f t="shared" si="8"/>
        <v>0.27124384088958026</v>
      </c>
      <c r="I86" s="4">
        <v>179690.41</v>
      </c>
      <c r="J86" s="4">
        <v>92939.5</v>
      </c>
      <c r="K86" s="2">
        <f t="shared" si="14"/>
        <v>0.22557386052914935</v>
      </c>
      <c r="M86" s="11">
        <v>4036.01</v>
      </c>
      <c r="N86" s="11">
        <v>3000.99</v>
      </c>
      <c r="O86" s="2">
        <f t="shared" si="9"/>
        <v>2.58115479699201E-2</v>
      </c>
      <c r="P86" s="2">
        <f t="shared" si="10"/>
        <v>5.8224105218082044E-3</v>
      </c>
    </row>
    <row r="87" spans="1:16">
      <c r="A87" s="1">
        <v>42004</v>
      </c>
      <c r="B87">
        <v>243974.02</v>
      </c>
      <c r="C87">
        <v>128572.94</v>
      </c>
      <c r="D87">
        <v>1228374.81</v>
      </c>
      <c r="E87">
        <f t="shared" si="11"/>
        <v>1228374.81</v>
      </c>
      <c r="F87" s="2">
        <f t="shared" si="13"/>
        <v>1.6356745554661635E-2</v>
      </c>
      <c r="G87" s="2">
        <f t="shared" si="8"/>
        <v>0.30328443482164857</v>
      </c>
      <c r="I87" s="4">
        <v>220495.87</v>
      </c>
      <c r="J87" s="4">
        <v>95128.44</v>
      </c>
      <c r="K87" s="2">
        <f t="shared" si="14"/>
        <v>0.25694462913970045</v>
      </c>
      <c r="L87" s="2">
        <f>D87/D75-1</f>
        <v>0.11011936666807109</v>
      </c>
      <c r="M87" s="11">
        <v>4350</v>
      </c>
      <c r="N87" s="11">
        <v>2094.56</v>
      </c>
      <c r="O87" s="2">
        <f t="shared" si="9"/>
        <v>2.041845255835965E-2</v>
      </c>
      <c r="P87" s="2">
        <f t="shared" si="10"/>
        <v>5.2464117202142878E-3</v>
      </c>
    </row>
    <row r="88" spans="1:16">
      <c r="A88" s="1">
        <v>42035</v>
      </c>
      <c r="B88">
        <v>244996.24</v>
      </c>
      <c r="C88">
        <v>140428.53</v>
      </c>
      <c r="D88">
        <v>1242710.22</v>
      </c>
      <c r="E88">
        <f t="shared" si="11"/>
        <v>1242710.22</v>
      </c>
      <c r="F88" s="2">
        <f t="shared" si="13"/>
        <v>1.1670224660500744E-2</v>
      </c>
      <c r="G88" s="2">
        <f t="shared" si="8"/>
        <v>0.3101485477443004</v>
      </c>
      <c r="I88" s="4">
        <v>220593.36</v>
      </c>
      <c r="J88" s="4">
        <v>101866.84</v>
      </c>
      <c r="K88" s="2">
        <f t="shared" si="14"/>
        <v>0.25948140991388963</v>
      </c>
      <c r="M88" s="11">
        <v>2844.91</v>
      </c>
      <c r="N88" s="11">
        <v>2155.11</v>
      </c>
      <c r="O88" s="2">
        <f t="shared" si="9"/>
        <v>1.5505851574861024E-2</v>
      </c>
      <c r="P88" s="2">
        <f t="shared" si="10"/>
        <v>4.0234802285604443E-3</v>
      </c>
    </row>
    <row r="89" spans="1:16">
      <c r="A89" s="1">
        <v>42063</v>
      </c>
      <c r="B89">
        <v>255115.63</v>
      </c>
      <c r="C89">
        <v>152477.06</v>
      </c>
      <c r="D89">
        <v>1257380.48</v>
      </c>
      <c r="E89">
        <f t="shared" si="11"/>
        <v>1257380.48</v>
      </c>
      <c r="F89" s="2">
        <f t="shared" si="13"/>
        <v>1.1805052991356271E-2</v>
      </c>
      <c r="G89" s="2">
        <f t="shared" si="8"/>
        <v>0.3241601857856104</v>
      </c>
      <c r="I89" s="4">
        <v>228188.1</v>
      </c>
      <c r="J89" s="4">
        <v>110319.26</v>
      </c>
      <c r="K89" s="2">
        <f t="shared" si="14"/>
        <v>0.26921633140034112</v>
      </c>
      <c r="M89" s="11">
        <v>3355.43</v>
      </c>
      <c r="N89" s="11">
        <v>2788.29</v>
      </c>
      <c r="O89" s="2">
        <f t="shared" si="9"/>
        <v>1.8149442895421829E-2</v>
      </c>
      <c r="P89" s="2">
        <f t="shared" si="10"/>
        <v>4.8861264332654497E-3</v>
      </c>
    </row>
    <row r="90" spans="1:16">
      <c r="A90" s="1">
        <v>42094</v>
      </c>
      <c r="B90">
        <v>292210.37</v>
      </c>
      <c r="C90">
        <v>184807.78</v>
      </c>
      <c r="D90">
        <v>1275332.78</v>
      </c>
      <c r="E90">
        <f t="shared" si="11"/>
        <v>1275332.78</v>
      </c>
      <c r="F90" s="2">
        <f>(D90-D89)/D89</f>
        <v>1.4277539921726833E-2</v>
      </c>
      <c r="G90" s="2">
        <f t="shared" si="8"/>
        <v>0.37403425794481659</v>
      </c>
      <c r="I90" s="12">
        <v>261590</v>
      </c>
      <c r="J90" s="4">
        <v>133495.31</v>
      </c>
      <c r="K90" s="2">
        <f t="shared" si="14"/>
        <v>0.30978997497421812</v>
      </c>
      <c r="M90" s="11">
        <v>7226.53</v>
      </c>
      <c r="N90" s="11">
        <v>5556.28</v>
      </c>
      <c r="O90" s="2">
        <f t="shared" si="9"/>
        <v>3.2354556538687809E-2</v>
      </c>
      <c r="P90" s="2">
        <f t="shared" si="10"/>
        <v>1.0023117260422021E-2</v>
      </c>
    </row>
    <row r="91" spans="1:16">
      <c r="A91" s="1">
        <v>42124</v>
      </c>
      <c r="B91">
        <v>348418.9</v>
      </c>
      <c r="C91">
        <v>215072.46</v>
      </c>
      <c r="D91">
        <v>1280779.1399999999</v>
      </c>
      <c r="E91">
        <f t="shared" si="11"/>
        <v>1280779.1399999999</v>
      </c>
      <c r="F91" s="2">
        <f t="shared" ref="F91:F105" si="15">(D91-D90)/D90</f>
        <v>4.2705402742018988E-3</v>
      </c>
      <c r="G91" s="2">
        <f t="shared" si="8"/>
        <v>0.43995982008264128</v>
      </c>
      <c r="I91" s="4">
        <v>311531.59999999998</v>
      </c>
      <c r="J91" s="4">
        <v>155689.71</v>
      </c>
      <c r="K91" s="2">
        <f t="shared" si="14"/>
        <v>0.36479459682642862</v>
      </c>
      <c r="M91" s="11">
        <v>7759.8</v>
      </c>
      <c r="N91" s="11">
        <v>5492.2</v>
      </c>
      <c r="O91" s="2">
        <f t="shared" si="9"/>
        <v>2.8363432310054525E-2</v>
      </c>
      <c r="P91" s="2">
        <f t="shared" si="10"/>
        <v>1.034682685416004E-2</v>
      </c>
    </row>
    <row r="92" spans="1:16">
      <c r="A92" s="1">
        <v>42155</v>
      </c>
      <c r="B92">
        <v>360625.68</v>
      </c>
      <c r="C92">
        <v>266839.78000000003</v>
      </c>
      <c r="D92">
        <v>1307357.6299999999</v>
      </c>
      <c r="E92">
        <f t="shared" si="11"/>
        <v>1307357.6299999999</v>
      </c>
      <c r="F92" s="2">
        <f t="shared" si="15"/>
        <v>2.0751813618700873E-2</v>
      </c>
      <c r="G92" s="2">
        <f t="shared" si="8"/>
        <v>0.47994936167542773</v>
      </c>
      <c r="I92" s="4">
        <v>314407.46999999997</v>
      </c>
      <c r="J92" s="4">
        <v>190275.38</v>
      </c>
      <c r="K92" s="2">
        <f t="shared" si="14"/>
        <v>0.38603274147717331</v>
      </c>
      <c r="M92" s="11">
        <v>9565.84</v>
      </c>
      <c r="N92" s="11">
        <v>9031.77</v>
      </c>
      <c r="O92" s="2">
        <f t="shared" si="9"/>
        <v>3.6850093083210578E-2</v>
      </c>
      <c r="P92" s="2">
        <f t="shared" si="10"/>
        <v>1.4225342456600803E-2</v>
      </c>
    </row>
    <row r="93" spans="1:16">
      <c r="A93" s="1">
        <v>42163</v>
      </c>
      <c r="B93" s="4">
        <v>407570.83</v>
      </c>
      <c r="C93" s="4">
        <v>286986.48</v>
      </c>
      <c r="D93">
        <v>1307357.6299999999</v>
      </c>
      <c r="E93">
        <f t="shared" si="11"/>
        <v>1307357.6299999999</v>
      </c>
      <c r="G93" s="2">
        <f t="shared" si="8"/>
        <v>0.53126802801464512</v>
      </c>
      <c r="I93" s="4">
        <v>357267.09</v>
      </c>
      <c r="J93" s="4">
        <v>206757.33</v>
      </c>
      <c r="K93" s="2">
        <f t="shared" si="14"/>
        <v>0.43142320590579342</v>
      </c>
      <c r="M93" s="11">
        <v>13107.87</v>
      </c>
      <c r="N93" s="11">
        <v>9585.7099999999991</v>
      </c>
      <c r="O93" s="2">
        <f t="shared" si="9"/>
        <v>4.0235101877326519E-2</v>
      </c>
      <c r="P93" s="2">
        <f t="shared" si="10"/>
        <v>1.7358356641862412E-2</v>
      </c>
    </row>
    <row r="94" spans="1:16">
      <c r="A94" s="1">
        <v>42167</v>
      </c>
      <c r="B94">
        <v>411245.37</v>
      </c>
      <c r="C94" s="4">
        <v>301233.90999999997</v>
      </c>
      <c r="D94">
        <v>1307357.6299999999</v>
      </c>
      <c r="E94">
        <f>($D94+$E92*$E$2)/($E$2+1)</f>
        <v>1307357.6299999999</v>
      </c>
      <c r="G94" s="2">
        <f t="shared" si="8"/>
        <v>0.54497657232474339</v>
      </c>
      <c r="I94" s="4">
        <v>358488.28</v>
      </c>
      <c r="J94" s="4">
        <v>216751.5</v>
      </c>
      <c r="K94" s="2">
        <f t="shared" si="14"/>
        <v>0.44000185320370222</v>
      </c>
      <c r="M94" s="11">
        <v>10621.49</v>
      </c>
      <c r="N94" s="11">
        <v>9101.25</v>
      </c>
      <c r="O94" s="2">
        <f t="shared" si="9"/>
        <v>3.4286119781215402E-2</v>
      </c>
      <c r="P94" s="2">
        <f t="shared" si="10"/>
        <v>1.5085956242898891E-2</v>
      </c>
    </row>
    <row r="95" spans="1:16">
      <c r="A95" s="1">
        <v>42185</v>
      </c>
      <c r="B95">
        <v>346690.84</v>
      </c>
      <c r="C95">
        <v>237882.81</v>
      </c>
      <c r="D95">
        <v>1333375.3600000001</v>
      </c>
      <c r="E95">
        <f>($D95+$E92*$E$2)/($E$2+1)</f>
        <v>1333375.3600000001</v>
      </c>
      <c r="F95" s="2">
        <f>(D95-D92)/D92</f>
        <v>1.9901004440537221E-2</v>
      </c>
      <c r="G95" s="2">
        <f t="shared" si="8"/>
        <v>0.43841641861448527</v>
      </c>
      <c r="I95" s="4">
        <v>300320.93</v>
      </c>
      <c r="J95" s="4">
        <v>171567.01</v>
      </c>
      <c r="K95" s="2">
        <f t="shared" si="14"/>
        <v>0.35390479992070645</v>
      </c>
      <c r="M95" s="11">
        <v>9422.16</v>
      </c>
      <c r="N95" s="11">
        <v>7227.48</v>
      </c>
      <c r="O95" s="2">
        <f t="shared" si="9"/>
        <v>3.5283037748326432E-2</v>
      </c>
      <c r="P95" s="2">
        <f t="shared" si="10"/>
        <v>1.24868364149162E-2</v>
      </c>
    </row>
    <row r="96" spans="1:16">
      <c r="A96" s="1">
        <v>42216</v>
      </c>
      <c r="B96">
        <v>300012.99</v>
      </c>
      <c r="C96">
        <v>204832.65</v>
      </c>
      <c r="D96">
        <v>1353210.92</v>
      </c>
      <c r="E96">
        <f t="shared" si="11"/>
        <v>1353210.92</v>
      </c>
      <c r="F96" s="2">
        <f t="shared" si="15"/>
        <v>1.4876201102141128E-2</v>
      </c>
      <c r="G96" s="2">
        <f t="shared" si="8"/>
        <v>0.37307239583907587</v>
      </c>
      <c r="I96" s="4">
        <v>258335.65</v>
      </c>
      <c r="J96" s="4">
        <v>146895.26</v>
      </c>
      <c r="K96" s="2">
        <f t="shared" si="14"/>
        <v>0.29945879390331853</v>
      </c>
      <c r="M96" s="11">
        <v>4633.3999999999996</v>
      </c>
      <c r="N96" s="11">
        <v>4182.6000000000004</v>
      </c>
      <c r="O96" s="2">
        <f t="shared" si="9"/>
        <v>2.1755497378025776E-2</v>
      </c>
      <c r="P96" s="2">
        <f t="shared" si="10"/>
        <v>6.5148750055904073E-3</v>
      </c>
    </row>
    <row r="97" spans="1:16">
      <c r="A97" s="1">
        <v>42247</v>
      </c>
      <c r="B97">
        <v>263124.83</v>
      </c>
      <c r="C97">
        <v>174902.36</v>
      </c>
      <c r="D97">
        <v>1356907.98</v>
      </c>
      <c r="E97">
        <f t="shared" si="11"/>
        <v>1356907.98</v>
      </c>
      <c r="F97" s="2">
        <f t="shared" si="15"/>
        <v>2.7320648580045868E-3</v>
      </c>
      <c r="G97" s="2">
        <f t="shared" si="8"/>
        <v>0.32281274519440883</v>
      </c>
      <c r="I97" s="4">
        <v>228485.66</v>
      </c>
      <c r="J97" s="4">
        <v>126226.15</v>
      </c>
      <c r="K97" s="2">
        <f t="shared" si="14"/>
        <v>0.26141183870110335</v>
      </c>
      <c r="M97" s="11">
        <v>4312.2299999999996</v>
      </c>
      <c r="N97" s="11">
        <v>3654.03</v>
      </c>
      <c r="O97" s="2">
        <f t="shared" si="9"/>
        <v>2.245840080712283E-2</v>
      </c>
      <c r="P97" s="2">
        <f t="shared" si="10"/>
        <v>5.8708918492763234E-3</v>
      </c>
    </row>
    <row r="98" spans="1:16">
      <c r="A98" s="1">
        <v>42277</v>
      </c>
      <c r="B98">
        <v>251074.57</v>
      </c>
      <c r="C98">
        <v>168453.59</v>
      </c>
      <c r="D98">
        <v>1359824.06</v>
      </c>
      <c r="E98">
        <f t="shared" si="11"/>
        <v>1359824.06</v>
      </c>
      <c r="F98" s="2">
        <f t="shared" si="15"/>
        <v>2.1490624589001789E-3</v>
      </c>
      <c r="G98" s="2">
        <f t="shared" si="8"/>
        <v>0.30851650028901534</v>
      </c>
      <c r="I98" s="4">
        <v>218590.18</v>
      </c>
      <c r="J98" s="4">
        <v>120723.8</v>
      </c>
      <c r="K98" s="2">
        <f t="shared" si="14"/>
        <v>0.24952785436080605</v>
      </c>
      <c r="M98" s="11">
        <v>1567.41</v>
      </c>
      <c r="N98" s="11">
        <v>2148.08</v>
      </c>
      <c r="O98" s="2">
        <f t="shared" si="9"/>
        <v>1.095000565552884E-2</v>
      </c>
      <c r="P98" s="2">
        <f t="shared" si="10"/>
        <v>2.7323314164628032E-3</v>
      </c>
    </row>
    <row r="99" spans="1:16">
      <c r="A99" s="1">
        <v>42308</v>
      </c>
      <c r="B99">
        <v>278486.09000000003</v>
      </c>
      <c r="C99">
        <v>198135.92</v>
      </c>
      <c r="D99">
        <v>1361020.7</v>
      </c>
      <c r="E99">
        <f t="shared" si="11"/>
        <v>1361020.7</v>
      </c>
      <c r="F99" s="2">
        <f t="shared" si="15"/>
        <v>8.7999619597839559E-4</v>
      </c>
      <c r="G99" s="2">
        <f t="shared" si="8"/>
        <v>0.35019453414632123</v>
      </c>
      <c r="I99" s="4">
        <v>242421.77</v>
      </c>
      <c r="J99" s="4">
        <v>141979.34</v>
      </c>
      <c r="K99" s="2">
        <f t="shared" ref="K99:K115" si="16">(I99+J99)/E99</f>
        <v>0.28243590270155333</v>
      </c>
      <c r="M99" s="11">
        <v>3075.64</v>
      </c>
      <c r="N99" s="11">
        <v>4961.01</v>
      </c>
      <c r="O99" s="2">
        <f t="shared" si="9"/>
        <v>2.0906937547604896E-2</v>
      </c>
      <c r="P99" s="2">
        <f t="shared" si="10"/>
        <v>5.9048697789827881E-3</v>
      </c>
    </row>
    <row r="100" spans="1:16">
      <c r="A100" s="1">
        <v>42338</v>
      </c>
      <c r="B100">
        <v>284894.28999999998</v>
      </c>
      <c r="C100">
        <v>218741.88</v>
      </c>
      <c r="D100">
        <v>1373956.01</v>
      </c>
      <c r="E100">
        <f t="shared" si="11"/>
        <v>1373956.01</v>
      </c>
      <c r="F100" s="2">
        <f t="shared" si="15"/>
        <v>9.5041243678366215E-3</v>
      </c>
      <c r="G100" s="2">
        <f t="shared" si="8"/>
        <v>0.36655916662135346</v>
      </c>
      <c r="I100" s="4">
        <v>246109.34</v>
      </c>
      <c r="J100" s="4">
        <v>153354.46</v>
      </c>
      <c r="K100" s="2">
        <f t="shared" si="16"/>
        <v>0.2907398760168457</v>
      </c>
      <c r="M100" s="11">
        <v>3879.09</v>
      </c>
      <c r="N100" s="11">
        <v>5968.13</v>
      </c>
      <c r="O100" s="2">
        <f t="shared" si="9"/>
        <v>2.4651094792569442E-2</v>
      </c>
      <c r="P100" s="2">
        <f t="shared" si="10"/>
        <v>7.1670562436711499E-3</v>
      </c>
    </row>
    <row r="101" spans="1:16">
      <c r="A101" s="1">
        <v>42369</v>
      </c>
      <c r="B101">
        <v>295194.2</v>
      </c>
      <c r="C101">
        <v>236110</v>
      </c>
      <c r="D101">
        <v>1392278.11</v>
      </c>
      <c r="E101">
        <f t="shared" si="11"/>
        <v>1392278.11</v>
      </c>
      <c r="F101" s="2">
        <f t="shared" si="15"/>
        <v>1.3335288660369914E-2</v>
      </c>
      <c r="G101" s="2">
        <f t="shared" si="8"/>
        <v>0.38160780966383212</v>
      </c>
      <c r="I101" s="4">
        <v>254127.85</v>
      </c>
      <c r="J101" s="4">
        <v>163797.56</v>
      </c>
      <c r="K101" s="2">
        <f t="shared" si="16"/>
        <v>0.3001737993280667</v>
      </c>
      <c r="L101" s="2">
        <f>D101/D87-1</f>
        <v>0.13343101687342496</v>
      </c>
      <c r="M101" s="11">
        <v>2546.5100000000002</v>
      </c>
      <c r="N101" s="11">
        <v>4341.8</v>
      </c>
      <c r="O101" s="2">
        <f t="shared" si="9"/>
        <v>1.6482151683478639E-2</v>
      </c>
      <c r="P101" s="2">
        <f t="shared" si="10"/>
        <v>4.9475100919312738E-3</v>
      </c>
    </row>
    <row r="102" spans="1:16">
      <c r="A102" s="1">
        <v>42400</v>
      </c>
      <c r="B102">
        <v>229463.81</v>
      </c>
      <c r="C102">
        <v>174336.48</v>
      </c>
      <c r="D102">
        <v>1416319.55</v>
      </c>
      <c r="E102">
        <f t="shared" si="11"/>
        <v>1416319.55</v>
      </c>
      <c r="F102" s="2">
        <f t="shared" si="15"/>
        <v>1.7267699482828143E-2</v>
      </c>
      <c r="G102" s="2">
        <f t="shared" si="8"/>
        <v>0.28510535634419509</v>
      </c>
      <c r="I102" s="12">
        <v>199178</v>
      </c>
      <c r="J102" s="4">
        <v>121792.19</v>
      </c>
      <c r="K102" s="2">
        <f t="shared" si="16"/>
        <v>0.22662272084008159</v>
      </c>
      <c r="M102" s="11">
        <v>1803.48</v>
      </c>
      <c r="N102" s="11">
        <v>2497.5</v>
      </c>
      <c r="O102" s="2">
        <f t="shared" si="9"/>
        <v>1.3399935987824912E-2</v>
      </c>
      <c r="P102" s="2">
        <f t="shared" si="10"/>
        <v>3.0367299526438082E-3</v>
      </c>
    </row>
    <row r="103" spans="1:16">
      <c r="A103" s="1">
        <v>42429</v>
      </c>
      <c r="B103">
        <v>226320.64000000001</v>
      </c>
      <c r="C103">
        <v>170706.81</v>
      </c>
      <c r="D103">
        <v>1424618.68</v>
      </c>
      <c r="E103">
        <f t="shared" si="11"/>
        <v>1424618.68</v>
      </c>
      <c r="F103" s="2">
        <f t="shared" si="15"/>
        <v>5.8596451627034932E-3</v>
      </c>
      <c r="G103" s="2">
        <f t="shared" si="8"/>
        <v>0.27869032996254128</v>
      </c>
      <c r="I103" s="4">
        <v>196615.55</v>
      </c>
      <c r="J103" s="4">
        <v>119356.88</v>
      </c>
      <c r="K103" s="2">
        <f t="shared" si="16"/>
        <v>0.22179438921859426</v>
      </c>
      <c r="M103" s="11">
        <v>1946.66</v>
      </c>
      <c r="N103" s="11">
        <v>2672.39</v>
      </c>
      <c r="O103" s="2">
        <f t="shared" si="9"/>
        <v>1.4618522255248663E-2</v>
      </c>
      <c r="P103" s="2">
        <f t="shared" si="10"/>
        <v>3.2423062148813045E-3</v>
      </c>
    </row>
    <row r="104" spans="1:16">
      <c r="A104" s="1">
        <v>42460</v>
      </c>
      <c r="B104">
        <v>254081.52</v>
      </c>
      <c r="C104">
        <v>200074.61</v>
      </c>
      <c r="D104">
        <v>1446198.03</v>
      </c>
      <c r="E104">
        <f t="shared" si="11"/>
        <v>1446198.03</v>
      </c>
      <c r="F104" s="2">
        <f t="shared" si="15"/>
        <v>1.5147456861930305E-2</v>
      </c>
      <c r="G104" s="2">
        <f t="shared" si="8"/>
        <v>0.31403453785647878</v>
      </c>
      <c r="I104" s="4">
        <v>220362.59</v>
      </c>
      <c r="J104" s="4">
        <v>139570.5</v>
      </c>
      <c r="K104" s="2">
        <f t="shared" si="16"/>
        <v>0.24888229864342987</v>
      </c>
      <c r="M104" s="11">
        <v>2527.65</v>
      </c>
      <c r="N104" s="11">
        <v>4456.59</v>
      </c>
      <c r="O104" s="2">
        <f t="shared" si="9"/>
        <v>1.9404273166437686E-2</v>
      </c>
      <c r="P104" s="2">
        <f t="shared" si="10"/>
        <v>4.8293801091680369E-3</v>
      </c>
    </row>
    <row r="105" spans="1:16">
      <c r="A105" s="1">
        <v>42490</v>
      </c>
      <c r="B105">
        <v>249670.57</v>
      </c>
      <c r="C105">
        <v>198236.65</v>
      </c>
      <c r="D105">
        <v>1445209.59</v>
      </c>
      <c r="E105">
        <f t="shared" si="11"/>
        <v>1445209.59</v>
      </c>
      <c r="F105" s="2">
        <f t="shared" si="15"/>
        <v>-6.8347486270600439E-4</v>
      </c>
      <c r="G105" s="2">
        <f t="shared" si="8"/>
        <v>0.30992544133339162</v>
      </c>
      <c r="I105" s="4">
        <v>216557.83</v>
      </c>
      <c r="J105" s="4">
        <v>137540.49</v>
      </c>
      <c r="K105" s="2">
        <f t="shared" si="16"/>
        <v>0.24501520225865642</v>
      </c>
      <c r="M105" s="11">
        <v>1286.3699999999999</v>
      </c>
      <c r="N105" s="11">
        <v>2386.6</v>
      </c>
      <c r="O105" s="2">
        <f t="shared" si="9"/>
        <v>1.0372740542796138E-2</v>
      </c>
      <c r="P105" s="2">
        <f t="shared" si="10"/>
        <v>2.5414791220697611E-3</v>
      </c>
    </row>
    <row r="106" spans="1:16">
      <c r="A106" s="1">
        <v>42521</v>
      </c>
      <c r="B106">
        <v>248543.79</v>
      </c>
      <c r="C106">
        <v>200097.63</v>
      </c>
      <c r="D106">
        <v>1461695.11</v>
      </c>
      <c r="E106">
        <f t="shared" si="11"/>
        <v>1461695.11</v>
      </c>
      <c r="F106" s="2">
        <f>(D106-D105)/D105</f>
        <v>1.1407009830318119E-2</v>
      </c>
      <c r="G106" s="2">
        <f t="shared" si="8"/>
        <v>0.30693228494141983</v>
      </c>
      <c r="I106" s="4">
        <v>216076.88</v>
      </c>
      <c r="J106" s="4">
        <v>138001.34</v>
      </c>
      <c r="K106" s="2">
        <f t="shared" si="16"/>
        <v>0.24223808205802916</v>
      </c>
      <c r="M106" s="11">
        <v>2381.9499999999998</v>
      </c>
      <c r="N106" s="11">
        <v>3985.01</v>
      </c>
      <c r="O106" s="2">
        <f t="shared" si="9"/>
        <v>1.7981789447540718E-2</v>
      </c>
      <c r="P106" s="2">
        <f t="shared" si="10"/>
        <v>4.3558741877435707E-3</v>
      </c>
    </row>
    <row r="107" spans="1:16">
      <c r="A107" s="1">
        <v>42551</v>
      </c>
      <c r="B107">
        <v>250920.44</v>
      </c>
      <c r="C107">
        <v>212000.07</v>
      </c>
      <c r="D107">
        <v>1490491.83</v>
      </c>
      <c r="E107">
        <f t="shared" si="11"/>
        <v>1490491.83</v>
      </c>
      <c r="F107" s="2">
        <f t="shared" ref="F107:F122" si="17">(D107-D106)/D106</f>
        <v>1.970090739374504E-2</v>
      </c>
      <c r="G107" s="2">
        <f t="shared" si="8"/>
        <v>0.31058238675484723</v>
      </c>
      <c r="I107" s="4">
        <v>217932.19</v>
      </c>
      <c r="J107" s="4">
        <v>145364.01</v>
      </c>
      <c r="K107" s="2">
        <f t="shared" si="16"/>
        <v>0.24374249673008941</v>
      </c>
      <c r="M107" s="11">
        <v>1882.48</v>
      </c>
      <c r="N107" s="11">
        <v>3902.19</v>
      </c>
      <c r="O107" s="2">
        <f t="shared" si="9"/>
        <v>1.5922737424723957E-2</v>
      </c>
      <c r="P107" s="2">
        <f t="shared" si="10"/>
        <v>3.8810477746798518E-3</v>
      </c>
    </row>
    <row r="108" spans="1:16">
      <c r="A108" s="1">
        <v>42582</v>
      </c>
      <c r="B108">
        <v>256919.86</v>
      </c>
      <c r="C108">
        <v>209543.85</v>
      </c>
      <c r="D108">
        <v>1491558.72</v>
      </c>
      <c r="E108">
        <f t="shared" si="11"/>
        <v>1491558.72</v>
      </c>
      <c r="F108" s="2">
        <f t="shared" si="17"/>
        <v>7.1579728149190694E-4</v>
      </c>
      <c r="G108" s="2">
        <f t="shared" si="8"/>
        <v>0.31273573326030368</v>
      </c>
      <c r="I108" s="4">
        <v>223021.58</v>
      </c>
      <c r="J108" s="4">
        <v>143665.19</v>
      </c>
      <c r="K108" s="2">
        <f t="shared" si="16"/>
        <v>0.24584132363223354</v>
      </c>
      <c r="M108" s="11">
        <v>1707.16</v>
      </c>
      <c r="N108" s="11">
        <v>2621.62</v>
      </c>
      <c r="O108" s="2">
        <f t="shared" si="9"/>
        <v>1.1805116394027523E-2</v>
      </c>
      <c r="P108" s="2">
        <f t="shared" si="10"/>
        <v>2.9021854399403062E-3</v>
      </c>
    </row>
    <row r="109" spans="1:16">
      <c r="A109" s="1">
        <v>42613</v>
      </c>
      <c r="B109">
        <v>270601.32</v>
      </c>
      <c r="C109">
        <v>221033.88</v>
      </c>
      <c r="D109">
        <v>1510982.91</v>
      </c>
      <c r="E109">
        <f t="shared" si="11"/>
        <v>1510982.91</v>
      </c>
      <c r="F109" s="2">
        <f t="shared" si="17"/>
        <v>1.3022745762231837E-2</v>
      </c>
      <c r="G109" s="2">
        <f t="shared" si="8"/>
        <v>0.32537442796093574</v>
      </c>
      <c r="I109" s="4">
        <v>232185.5</v>
      </c>
      <c r="J109" s="4">
        <v>151097.16</v>
      </c>
      <c r="K109" s="2">
        <f t="shared" si="16"/>
        <v>0.25366445739614624</v>
      </c>
      <c r="M109" s="11">
        <v>1701.51</v>
      </c>
      <c r="N109" s="11">
        <v>2740.08</v>
      </c>
      <c r="O109" s="2">
        <f t="shared" si="9"/>
        <v>1.1588288392696919E-2</v>
      </c>
      <c r="P109" s="2">
        <f t="shared" si="10"/>
        <v>2.9395368872835235E-3</v>
      </c>
    </row>
    <row r="110" spans="1:16">
      <c r="A110" s="1">
        <v>42643</v>
      </c>
      <c r="B110">
        <v>265741.24</v>
      </c>
      <c r="C110">
        <v>219266.3</v>
      </c>
      <c r="D110">
        <v>1516360.5</v>
      </c>
      <c r="E110">
        <f t="shared" si="11"/>
        <v>1516360.5</v>
      </c>
      <c r="F110" s="2">
        <f t="shared" si="17"/>
        <v>3.5590012067046369E-3</v>
      </c>
      <c r="G110" s="2">
        <f t="shared" si="8"/>
        <v>0.31984975868205484</v>
      </c>
      <c r="I110" s="4">
        <v>227337.16</v>
      </c>
      <c r="J110" s="4">
        <v>150510.75</v>
      </c>
      <c r="K110" s="2">
        <f t="shared" si="16"/>
        <v>0.24918079177082234</v>
      </c>
      <c r="M110" s="11">
        <v>1135.3499999999999</v>
      </c>
      <c r="N110" s="11">
        <v>1868.85</v>
      </c>
      <c r="O110" s="2">
        <f t="shared" si="9"/>
        <v>7.9508180950372317E-3</v>
      </c>
      <c r="P110" s="2">
        <f t="shared" si="10"/>
        <v>1.9811911481471588E-3</v>
      </c>
    </row>
    <row r="111" spans="1:16">
      <c r="A111" s="1">
        <v>42674</v>
      </c>
      <c r="B111">
        <v>278042.21999999997</v>
      </c>
      <c r="C111">
        <v>226855.43</v>
      </c>
      <c r="D111">
        <v>1519485.4</v>
      </c>
      <c r="E111">
        <f t="shared" si="11"/>
        <v>1519485.4</v>
      </c>
      <c r="F111" s="2">
        <f t="shared" si="17"/>
        <v>2.0607896341271795E-3</v>
      </c>
      <c r="G111" s="2">
        <f t="shared" si="8"/>
        <v>0.33228200152498999</v>
      </c>
      <c r="I111" s="4">
        <v>234796.11</v>
      </c>
      <c r="J111" s="4">
        <v>155080.72</v>
      </c>
      <c r="K111" s="2">
        <f t="shared" si="16"/>
        <v>0.25658478192682865</v>
      </c>
      <c r="M111" s="11">
        <v>1820.45</v>
      </c>
      <c r="N111" s="11">
        <v>2586.83</v>
      </c>
      <c r="O111" s="2">
        <f t="shared" si="9"/>
        <v>1.1304288074774795E-2</v>
      </c>
      <c r="P111" s="2">
        <f t="shared" si="10"/>
        <v>2.9005082905041403E-3</v>
      </c>
    </row>
    <row r="112" spans="1:16">
      <c r="A112" s="1">
        <v>42704</v>
      </c>
      <c r="B112">
        <v>295302.89</v>
      </c>
      <c r="C112">
        <v>235367.54</v>
      </c>
      <c r="D112">
        <v>1530432.06</v>
      </c>
      <c r="E112">
        <f t="shared" si="11"/>
        <v>1530432.06</v>
      </c>
      <c r="F112" s="2">
        <f t="shared" si="17"/>
        <v>7.2041889971434731E-3</v>
      </c>
      <c r="G112" s="2">
        <f t="shared" si="8"/>
        <v>0.34674550009100047</v>
      </c>
      <c r="I112" s="4">
        <v>247745.38</v>
      </c>
      <c r="J112" s="4">
        <v>161174.98000000001</v>
      </c>
      <c r="K112" s="2">
        <f t="shared" si="16"/>
        <v>0.26719275601165854</v>
      </c>
      <c r="M112" s="11">
        <v>2636.31</v>
      </c>
      <c r="N112" s="11">
        <v>3038.72</v>
      </c>
      <c r="O112" s="2">
        <f t="shared" si="9"/>
        <v>1.3878081296808014E-2</v>
      </c>
      <c r="P112" s="2">
        <f t="shared" si="10"/>
        <v>3.7081227898479855E-3</v>
      </c>
    </row>
    <row r="113" spans="1:16">
      <c r="A113" s="1">
        <v>42735</v>
      </c>
      <c r="B113">
        <v>284607.63</v>
      </c>
      <c r="C113">
        <v>223078.25</v>
      </c>
      <c r="D113">
        <v>1550066.67</v>
      </c>
      <c r="E113">
        <f t="shared" si="11"/>
        <v>1550066.67</v>
      </c>
      <c r="F113" s="2">
        <f t="shared" si="17"/>
        <v>1.2829455493764205E-2</v>
      </c>
      <c r="G113" s="2">
        <f t="shared" si="8"/>
        <v>0.32752518961007016</v>
      </c>
      <c r="I113" s="4">
        <v>240006.24</v>
      </c>
      <c r="J113" s="4">
        <v>153395.43</v>
      </c>
      <c r="K113" s="2">
        <f t="shared" si="16"/>
        <v>0.25379661250312541</v>
      </c>
      <c r="L113" s="2">
        <f>D113/D101-1</f>
        <v>0.11333120794379203</v>
      </c>
      <c r="M113" s="11">
        <v>1531.58</v>
      </c>
      <c r="N113" s="11">
        <v>1941.14</v>
      </c>
      <c r="O113" s="2">
        <f t="shared" si="9"/>
        <v>8.8274155013119294E-3</v>
      </c>
      <c r="P113" s="2">
        <f t="shared" si="10"/>
        <v>2.2403681513905468E-3</v>
      </c>
    </row>
    <row r="114" spans="1:16">
      <c r="A114" s="1">
        <v>42766</v>
      </c>
      <c r="B114">
        <v>294122.40000000002</v>
      </c>
      <c r="C114">
        <v>223125.36</v>
      </c>
      <c r="D114">
        <v>1584194.5600000001</v>
      </c>
      <c r="E114">
        <f t="shared" si="11"/>
        <v>1584194.5600000001</v>
      </c>
      <c r="F114" s="2">
        <f t="shared" si="17"/>
        <v>2.2017046531295412E-2</v>
      </c>
      <c r="G114" s="2">
        <f t="shared" si="8"/>
        <v>0.32650519895738056</v>
      </c>
      <c r="I114" s="4">
        <v>247416.04</v>
      </c>
      <c r="J114" s="4">
        <v>152596.42000000001</v>
      </c>
      <c r="K114" s="2">
        <f t="shared" si="16"/>
        <v>0.2525021042869886</v>
      </c>
      <c r="M114" s="11">
        <v>1251.9000000000001</v>
      </c>
      <c r="N114" s="11">
        <v>1454.92</v>
      </c>
      <c r="O114" s="2">
        <f t="shared" si="9"/>
        <v>6.7668392129585165E-3</v>
      </c>
      <c r="P114" s="2">
        <f t="shared" si="10"/>
        <v>1.708641140643735E-3</v>
      </c>
    </row>
    <row r="115" spans="1:16">
      <c r="A115" s="1">
        <v>42794</v>
      </c>
      <c r="B115">
        <v>303722.14</v>
      </c>
      <c r="C115">
        <v>234489.73</v>
      </c>
      <c r="D115">
        <v>1589857</v>
      </c>
      <c r="E115">
        <f t="shared" si="11"/>
        <v>1589857</v>
      </c>
      <c r="F115" s="2">
        <f t="shared" si="17"/>
        <v>3.5743336980023112E-3</v>
      </c>
      <c r="G115" s="2">
        <f t="shared" si="8"/>
        <v>0.3385284777184363</v>
      </c>
      <c r="I115" s="4">
        <v>254056.08</v>
      </c>
      <c r="J115" s="4">
        <v>159453.67000000001</v>
      </c>
      <c r="K115" s="2">
        <f t="shared" si="16"/>
        <v>0.26009241711675957</v>
      </c>
      <c r="M115" s="11">
        <v>1868.98</v>
      </c>
      <c r="N115" s="11">
        <v>2353.02</v>
      </c>
      <c r="O115" s="2">
        <f t="shared" si="9"/>
        <v>1.0210158285264132E-2</v>
      </c>
      <c r="P115" s="2">
        <f t="shared" si="10"/>
        <v>2.6555847475590571E-3</v>
      </c>
    </row>
    <row r="116" spans="1:16">
      <c r="A116" s="1">
        <v>42825</v>
      </c>
      <c r="B116">
        <v>304479.78000000003</v>
      </c>
      <c r="C116">
        <v>235108.37</v>
      </c>
      <c r="D116">
        <v>1607938.98</v>
      </c>
      <c r="E116">
        <f t="shared" si="11"/>
        <v>1607938.98</v>
      </c>
      <c r="F116" s="2">
        <f t="shared" si="17"/>
        <v>1.13733373504661E-2</v>
      </c>
      <c r="G116" s="2">
        <f t="shared" si="8"/>
        <v>0.33557750431549338</v>
      </c>
      <c r="I116" s="4">
        <v>254101.07</v>
      </c>
      <c r="J116" s="4">
        <v>159953.68</v>
      </c>
      <c r="K116" s="2">
        <f t="shared" ref="K116:K158" si="18">(I116+J116)/E116</f>
        <v>0.2575065068700555</v>
      </c>
      <c r="M116" s="11">
        <v>2143.84</v>
      </c>
      <c r="N116" s="11">
        <v>2505.13</v>
      </c>
      <c r="O116" s="2">
        <f t="shared" si="9"/>
        <v>1.122791128467914E-2</v>
      </c>
      <c r="P116" s="2">
        <f t="shared" si="10"/>
        <v>2.8912602143646026E-3</v>
      </c>
    </row>
    <row r="117" spans="1:16">
      <c r="A117" s="1">
        <v>42855</v>
      </c>
      <c r="B117">
        <v>300302.71999999997</v>
      </c>
      <c r="C117">
        <v>227178.11</v>
      </c>
      <c r="D117">
        <v>1603918.84</v>
      </c>
      <c r="E117">
        <f t="shared" si="11"/>
        <v>1603918.84</v>
      </c>
      <c r="F117" s="2">
        <f t="shared" si="17"/>
        <v>-2.5001819409837915E-3</v>
      </c>
      <c r="G117" s="2">
        <f t="shared" si="8"/>
        <v>0.32887002561800444</v>
      </c>
      <c r="I117" s="4">
        <v>250379.37</v>
      </c>
      <c r="J117" s="4">
        <v>155538.12</v>
      </c>
      <c r="K117" s="2">
        <f t="shared" si="18"/>
        <v>0.25307857223000135</v>
      </c>
      <c r="M117" s="11">
        <v>1836.62</v>
      </c>
      <c r="N117" s="11">
        <v>2350.4699999999998</v>
      </c>
      <c r="O117" s="2">
        <f t="shared" si="9"/>
        <v>1.0315125864618448E-2</v>
      </c>
      <c r="P117" s="2">
        <f t="shared" si="10"/>
        <v>2.610537326190395E-3</v>
      </c>
    </row>
    <row r="118" spans="1:16">
      <c r="A118" s="1">
        <v>42886</v>
      </c>
      <c r="B118">
        <v>297775.27</v>
      </c>
      <c r="C118">
        <v>215837.5</v>
      </c>
      <c r="D118">
        <v>1609740.77</v>
      </c>
      <c r="E118">
        <f t="shared" si="11"/>
        <v>1609740.77</v>
      </c>
      <c r="F118" s="2">
        <f t="shared" si="17"/>
        <v>3.6298158328260141E-3</v>
      </c>
      <c r="G118" s="2">
        <f t="shared" si="8"/>
        <v>0.31906551636882502</v>
      </c>
      <c r="I118" s="4">
        <v>250109.46</v>
      </c>
      <c r="J118" s="4">
        <v>149251.24</v>
      </c>
      <c r="K118" s="2">
        <f t="shared" si="18"/>
        <v>0.24809006980670556</v>
      </c>
      <c r="M118" s="11">
        <v>1782.81</v>
      </c>
      <c r="N118" s="11">
        <v>2121.98</v>
      </c>
      <c r="O118" s="2">
        <f t="shared" si="9"/>
        <v>9.7776020524803775E-3</v>
      </c>
      <c r="P118" s="2">
        <f t="shared" si="10"/>
        <v>2.4257259757420446E-3</v>
      </c>
    </row>
    <row r="119" spans="1:16">
      <c r="A119" s="1">
        <v>42916</v>
      </c>
      <c r="B119">
        <v>307464.99</v>
      </c>
      <c r="C119">
        <v>226856.73</v>
      </c>
      <c r="D119">
        <v>1639497.05</v>
      </c>
      <c r="E119">
        <f t="shared" si="11"/>
        <v>1639497.05</v>
      </c>
      <c r="F119" s="2">
        <f t="shared" si="17"/>
        <v>1.8485137827502517E-2</v>
      </c>
      <c r="G119" s="2">
        <f t="shared" si="8"/>
        <v>0.32590587460953341</v>
      </c>
      <c r="I119" s="4">
        <v>257690.56</v>
      </c>
      <c r="J119" s="4">
        <v>158122.84</v>
      </c>
      <c r="K119" s="2">
        <f t="shared" si="18"/>
        <v>0.25362253625281</v>
      </c>
      <c r="M119" s="11">
        <v>1442.27</v>
      </c>
      <c r="N119" s="11">
        <v>1956.26</v>
      </c>
      <c r="O119" s="2">
        <f t="shared" si="9"/>
        <v>8.1732094251892786E-3</v>
      </c>
      <c r="P119" s="2">
        <f t="shared" si="10"/>
        <v>2.0729101037418761E-3</v>
      </c>
    </row>
    <row r="120" spans="1:16">
      <c r="A120" s="1">
        <v>42947</v>
      </c>
      <c r="B120">
        <v>316976.03999999998</v>
      </c>
      <c r="C120">
        <v>225201.26</v>
      </c>
      <c r="D120">
        <v>1636341.11</v>
      </c>
      <c r="E120">
        <f t="shared" si="11"/>
        <v>1636341.11</v>
      </c>
      <c r="F120" s="2">
        <f t="shared" si="17"/>
        <v>-1.924943994257229E-3</v>
      </c>
      <c r="G120" s="2">
        <f t="shared" si="8"/>
        <v>0.33133513341848386</v>
      </c>
      <c r="I120" s="4">
        <v>267555.71999999997</v>
      </c>
      <c r="J120" s="4">
        <v>158229.38</v>
      </c>
      <c r="K120" s="2">
        <f t="shared" si="18"/>
        <v>0.26020558757458578</v>
      </c>
      <c r="M120" s="11">
        <v>2539.36</v>
      </c>
      <c r="N120" s="11">
        <v>2871.67</v>
      </c>
      <c r="O120" s="2">
        <f t="shared" si="9"/>
        <v>1.2708359216891341E-2</v>
      </c>
      <c r="P120" s="2">
        <f t="shared" si="10"/>
        <v>3.3067860771401145E-3</v>
      </c>
    </row>
    <row r="121" spans="1:16">
      <c r="A121" s="1">
        <v>42978</v>
      </c>
      <c r="B121">
        <v>327100.64</v>
      </c>
      <c r="C121">
        <v>234872.13</v>
      </c>
      <c r="D121">
        <v>1652947.3</v>
      </c>
      <c r="E121">
        <f t="shared" si="11"/>
        <v>1652947.3</v>
      </c>
      <c r="F121" s="2">
        <f t="shared" si="17"/>
        <v>1.0148366925768884E-2</v>
      </c>
      <c r="G121" s="2">
        <f t="shared" si="8"/>
        <v>0.33998226682726063</v>
      </c>
      <c r="I121" s="4">
        <v>275609.25</v>
      </c>
      <c r="J121" s="4">
        <v>163873.84</v>
      </c>
      <c r="K121" s="2">
        <f t="shared" si="18"/>
        <v>0.2658784644858308</v>
      </c>
      <c r="M121" s="11">
        <v>2694.33</v>
      </c>
      <c r="N121" s="11">
        <v>2783.35</v>
      </c>
      <c r="O121" s="2">
        <f t="shared" si="9"/>
        <v>1.2463915278287501E-2</v>
      </c>
      <c r="P121" s="2">
        <f t="shared" si="10"/>
        <v>3.3138866556725677E-3</v>
      </c>
    </row>
    <row r="122" spans="1:16">
      <c r="A122" s="1">
        <v>43008</v>
      </c>
      <c r="B122">
        <v>327809.44</v>
      </c>
      <c r="C122">
        <v>241491.5</v>
      </c>
      <c r="D122">
        <v>1663666.05</v>
      </c>
      <c r="E122">
        <f t="shared" si="11"/>
        <v>1663666.05</v>
      </c>
      <c r="F122" s="2">
        <f t="shared" si="17"/>
        <v>6.4846290017836622E-3</v>
      </c>
      <c r="G122" s="2">
        <f t="shared" si="8"/>
        <v>0.34219664457298982</v>
      </c>
      <c r="I122" s="4">
        <v>276583.07</v>
      </c>
      <c r="J122" s="4">
        <v>169059.61</v>
      </c>
      <c r="K122" s="2">
        <f t="shared" si="18"/>
        <v>0.26786786927580808</v>
      </c>
      <c r="M122" s="11">
        <v>1764.6</v>
      </c>
      <c r="N122" s="11">
        <v>2599.16</v>
      </c>
      <c r="O122" s="2">
        <f t="shared" si="9"/>
        <v>9.7920603116380157E-3</v>
      </c>
      <c r="P122" s="2">
        <f t="shared" si="10"/>
        <v>2.6229783314986803E-3</v>
      </c>
    </row>
    <row r="123" spans="1:16">
      <c r="A123" s="1">
        <v>43039</v>
      </c>
      <c r="B123">
        <v>334498.46999999997</v>
      </c>
      <c r="C123">
        <v>244622.62</v>
      </c>
      <c r="D123">
        <v>1662449.96</v>
      </c>
      <c r="E123">
        <f t="shared" si="11"/>
        <v>1662449.96</v>
      </c>
      <c r="F123" s="2">
        <f>(D123-D122)/D122</f>
        <v>-7.3097001648863593E-4</v>
      </c>
      <c r="G123" s="2">
        <f t="shared" si="8"/>
        <v>0.34835399797537364</v>
      </c>
      <c r="I123" s="4">
        <v>282619.51</v>
      </c>
      <c r="J123" s="4">
        <v>172107.16</v>
      </c>
      <c r="K123" s="2">
        <f t="shared" si="18"/>
        <v>0.27352803449193747</v>
      </c>
      <c r="M123" s="11">
        <v>2008.11</v>
      </c>
      <c r="N123" s="11">
        <v>2341.04</v>
      </c>
      <c r="O123" s="2">
        <f t="shared" si="9"/>
        <v>9.56431695550208E-3</v>
      </c>
      <c r="P123" s="2">
        <f t="shared" si="10"/>
        <v>2.6161088180963956E-3</v>
      </c>
    </row>
    <row r="124" spans="1:16">
      <c r="A124" s="1">
        <v>43069</v>
      </c>
      <c r="B124">
        <v>330215.13</v>
      </c>
      <c r="C124">
        <v>233801.28</v>
      </c>
      <c r="D124">
        <v>1679156.64</v>
      </c>
      <c r="E124">
        <f t="shared" si="11"/>
        <v>1679156.64</v>
      </c>
      <c r="F124" s="2">
        <f t="shared" ref="F124:F134" si="19">(D124-D123)/D123</f>
        <v>1.004943330745422E-2</v>
      </c>
      <c r="G124" s="2">
        <f t="shared" si="8"/>
        <v>0.33589267169261833</v>
      </c>
      <c r="I124" s="4">
        <v>280099.94</v>
      </c>
      <c r="J124" s="4">
        <v>165642.51</v>
      </c>
      <c r="K124" s="2">
        <f t="shared" si="18"/>
        <v>0.26545614588999872</v>
      </c>
      <c r="M124" s="11">
        <v>1925.8</v>
      </c>
      <c r="N124" s="11">
        <v>2117.36</v>
      </c>
      <c r="O124" s="2">
        <f t="shared" si="9"/>
        <v>9.0706191434089343E-3</v>
      </c>
      <c r="P124" s="2">
        <f t="shared" si="10"/>
        <v>2.4078515986453771E-3</v>
      </c>
    </row>
    <row r="125" spans="1:16">
      <c r="A125" s="1">
        <v>43100</v>
      </c>
      <c r="B125">
        <v>331324.82</v>
      </c>
      <c r="C125">
        <v>235761.26</v>
      </c>
      <c r="D125">
        <v>1690235.31</v>
      </c>
      <c r="E125">
        <f t="shared" si="11"/>
        <v>1690235.31</v>
      </c>
      <c r="F125" s="2">
        <f t="shared" si="19"/>
        <v>6.5977585033401998E-3</v>
      </c>
      <c r="G125" s="2">
        <f t="shared" si="8"/>
        <v>0.33550717858331813</v>
      </c>
      <c r="I125" s="4">
        <v>281365.68</v>
      </c>
      <c r="J125" s="4">
        <v>167932.47</v>
      </c>
      <c r="K125" s="2">
        <f t="shared" si="18"/>
        <v>0.26581988161163195</v>
      </c>
      <c r="L125" s="2">
        <f>D125/D113-1</f>
        <v>9.0427491096237933E-2</v>
      </c>
      <c r="M125" s="11">
        <v>1755.86</v>
      </c>
      <c r="N125" s="11">
        <v>1967.22</v>
      </c>
      <c r="O125" s="2">
        <f t="shared" si="9"/>
        <v>8.2864351878591085E-3</v>
      </c>
      <c r="P125" s="2">
        <f t="shared" si="10"/>
        <v>2.202699220619169E-3</v>
      </c>
    </row>
    <row r="126" spans="1:16">
      <c r="A126" s="1">
        <v>43131</v>
      </c>
      <c r="B126">
        <v>351041.77</v>
      </c>
      <c r="C126">
        <v>234531.33</v>
      </c>
      <c r="D126">
        <v>1720814.46</v>
      </c>
      <c r="E126">
        <f t="shared" si="11"/>
        <v>1720814.46</v>
      </c>
      <c r="F126" s="2">
        <f t="shared" si="19"/>
        <v>1.8091652575877085E-2</v>
      </c>
      <c r="G126" s="2">
        <f t="shared" si="8"/>
        <v>0.34028834230042443</v>
      </c>
      <c r="I126" s="4">
        <v>301271.49</v>
      </c>
      <c r="J126" s="4">
        <v>169776.4</v>
      </c>
      <c r="K126" s="2">
        <f t="shared" si="18"/>
        <v>0.27373543223247904</v>
      </c>
      <c r="M126" s="11">
        <v>2427.52</v>
      </c>
      <c r="N126" s="11">
        <v>2529.46</v>
      </c>
      <c r="O126" s="2">
        <f t="shared" si="9"/>
        <v>1.052330369211504E-2</v>
      </c>
      <c r="P126" s="2">
        <f t="shared" si="10"/>
        <v>2.8806010846747533E-3</v>
      </c>
    </row>
    <row r="127" spans="1:16">
      <c r="A127" s="1">
        <v>43159</v>
      </c>
      <c r="B127">
        <v>334105.65000000002</v>
      </c>
      <c r="C127">
        <v>227540.36</v>
      </c>
      <c r="D127">
        <v>1729070.12</v>
      </c>
      <c r="E127">
        <f t="shared" si="11"/>
        <v>1729070.12</v>
      </c>
      <c r="F127" s="2">
        <f t="shared" si="19"/>
        <v>4.7975305832798206E-3</v>
      </c>
      <c r="G127" s="2">
        <f t="shared" si="8"/>
        <v>0.32482546745993157</v>
      </c>
      <c r="I127" s="4">
        <v>283635.48</v>
      </c>
      <c r="J127" s="4">
        <v>164667.85999999999</v>
      </c>
      <c r="K127" s="2">
        <f t="shared" si="18"/>
        <v>0.25927423926566956</v>
      </c>
      <c r="M127" s="11">
        <v>1805.75</v>
      </c>
      <c r="N127" s="11">
        <v>2455.5500000000002</v>
      </c>
      <c r="O127" s="2">
        <f t="shared" si="9"/>
        <v>9.5053942716554381E-3</v>
      </c>
      <c r="P127" s="2">
        <f t="shared" si="10"/>
        <v>2.4645038687037169E-3</v>
      </c>
    </row>
    <row r="128" spans="1:16">
      <c r="A128" s="1">
        <v>43190</v>
      </c>
      <c r="B128">
        <v>325666.71000000002</v>
      </c>
      <c r="C128">
        <v>233851.88</v>
      </c>
      <c r="D128">
        <v>1739859.48</v>
      </c>
      <c r="E128">
        <f t="shared" si="11"/>
        <v>1739859.48</v>
      </c>
      <c r="F128" s="2">
        <f t="shared" si="19"/>
        <v>6.2399782838187439E-3</v>
      </c>
      <c r="G128" s="2">
        <f t="shared" si="8"/>
        <v>0.3215883790799014</v>
      </c>
      <c r="I128" s="4">
        <v>276278.64</v>
      </c>
      <c r="J128" s="4">
        <v>168467.14</v>
      </c>
      <c r="K128" s="2">
        <f t="shared" si="18"/>
        <v>0.25562166664172215</v>
      </c>
      <c r="M128" s="11">
        <v>1976.32</v>
      </c>
      <c r="N128" s="11">
        <v>3019.1</v>
      </c>
      <c r="O128" s="2">
        <f t="shared" si="9"/>
        <v>1.1232079593874953E-2</v>
      </c>
      <c r="P128" s="2">
        <f t="shared" si="10"/>
        <v>2.8711629056387936E-3</v>
      </c>
    </row>
    <row r="129" spans="1:16">
      <c r="A129" s="1">
        <v>43220</v>
      </c>
      <c r="B129">
        <v>317966.5</v>
      </c>
      <c r="C129">
        <v>224566.12</v>
      </c>
      <c r="D129">
        <v>1737683.73</v>
      </c>
      <c r="E129">
        <f t="shared" si="11"/>
        <v>1737683.73</v>
      </c>
      <c r="F129" s="2">
        <f t="shared" si="19"/>
        <v>-1.2505320257242844E-3</v>
      </c>
      <c r="G129" s="2">
        <f t="shared" si="8"/>
        <v>0.31221597499793591</v>
      </c>
      <c r="I129" s="4">
        <v>270507.36</v>
      </c>
      <c r="J129" s="4">
        <v>162060.45000000001</v>
      </c>
      <c r="K129" s="2">
        <f t="shared" si="18"/>
        <v>0.24893356744498032</v>
      </c>
      <c r="M129" s="11">
        <v>1798.99</v>
      </c>
      <c r="N129" s="11">
        <v>2343.79</v>
      </c>
      <c r="O129" s="2">
        <f t="shared" si="9"/>
        <v>9.5771805118832123E-3</v>
      </c>
      <c r="P129" s="2">
        <f t="shared" si="10"/>
        <v>2.3840817108876306E-3</v>
      </c>
    </row>
    <row r="130" spans="1:16">
      <c r="A130" s="1">
        <v>43251</v>
      </c>
      <c r="B130">
        <v>320700.90000000002</v>
      </c>
      <c r="C130">
        <v>223519.23</v>
      </c>
      <c r="D130">
        <v>1743063.79</v>
      </c>
      <c r="E130">
        <f t="shared" si="11"/>
        <v>1743063.79</v>
      </c>
      <c r="F130" s="2">
        <f t="shared" si="19"/>
        <v>3.096110015370896E-3</v>
      </c>
      <c r="G130" s="2">
        <f t="shared" si="8"/>
        <v>0.31222043227689333</v>
      </c>
      <c r="I130" s="4">
        <v>272948.95</v>
      </c>
      <c r="J130" s="4">
        <v>161783.72</v>
      </c>
      <c r="K130" s="2">
        <f t="shared" si="18"/>
        <v>0.24940720614705675</v>
      </c>
      <c r="M130" s="11">
        <v>1862.43</v>
      </c>
      <c r="N130" s="11">
        <v>2243.1799999999998</v>
      </c>
      <c r="O130" s="2">
        <f t="shared" si="9"/>
        <v>9.4439877269863314E-3</v>
      </c>
      <c r="P130" s="2">
        <f t="shared" si="10"/>
        <v>2.3553985938747539E-3</v>
      </c>
    </row>
    <row r="131" spans="1:16">
      <c r="A131" s="1">
        <v>43281</v>
      </c>
      <c r="B131">
        <v>299581.98</v>
      </c>
      <c r="C131">
        <v>204635.44</v>
      </c>
      <c r="D131">
        <v>1770178.37</v>
      </c>
      <c r="E131">
        <f t="shared" si="11"/>
        <v>1770178.37</v>
      </c>
      <c r="F131" s="2">
        <f t="shared" si="19"/>
        <v>1.5555701492714775E-2</v>
      </c>
      <c r="G131" s="2">
        <f t="shared" si="8"/>
        <v>0.28483989441131852</v>
      </c>
      <c r="I131" s="4">
        <v>254137.73</v>
      </c>
      <c r="J131" s="4">
        <v>147811.19</v>
      </c>
      <c r="K131" s="2">
        <f t="shared" si="18"/>
        <v>0.22706690286809911</v>
      </c>
      <c r="M131" s="11">
        <v>1357.95</v>
      </c>
      <c r="N131" s="11">
        <v>2083.73</v>
      </c>
      <c r="O131" s="2">
        <f t="shared" si="9"/>
        <v>8.5624810237081867E-3</v>
      </c>
      <c r="P131" s="2">
        <f t="shared" si="10"/>
        <v>1.9442560469202887E-3</v>
      </c>
    </row>
    <row r="132" spans="1:16">
      <c r="A132" s="1">
        <v>43312</v>
      </c>
      <c r="B132">
        <v>305437.18</v>
      </c>
      <c r="C132">
        <v>200770.96</v>
      </c>
      <c r="D132">
        <v>1776196.11</v>
      </c>
      <c r="E132">
        <f t="shared" si="11"/>
        <v>1776196.11</v>
      </c>
      <c r="F132" s="2">
        <f t="shared" si="19"/>
        <v>3.3995105250325653E-3</v>
      </c>
      <c r="G132" s="2">
        <f t="shared" ref="G132:G195" si="20">(B132+C132)/E132</f>
        <v>0.28499563598301092</v>
      </c>
      <c r="I132" s="4">
        <v>260611.58</v>
      </c>
      <c r="J132" s="4">
        <v>146119.53</v>
      </c>
      <c r="K132" s="2">
        <f t="shared" si="18"/>
        <v>0.22898997904009596</v>
      </c>
      <c r="M132" s="11">
        <v>1196.67</v>
      </c>
      <c r="N132" s="11">
        <v>1544.28</v>
      </c>
      <c r="O132" s="2">
        <f t="shared" ref="O132:O195" si="21">(M132+N132)/(I132+J132)</f>
        <v>6.7389730773237382E-3</v>
      </c>
      <c r="P132" s="2">
        <f t="shared" si="10"/>
        <v>1.5431573037281337E-3</v>
      </c>
    </row>
    <row r="133" spans="1:16">
      <c r="A133" s="1">
        <v>43343</v>
      </c>
      <c r="B133">
        <v>290651.26</v>
      </c>
      <c r="C133">
        <v>185050.94</v>
      </c>
      <c r="D133">
        <v>1788670.43</v>
      </c>
      <c r="E133">
        <f t="shared" si="11"/>
        <v>1788670.43</v>
      </c>
      <c r="F133" s="2">
        <f t="shared" si="19"/>
        <v>7.0230533271463088E-3</v>
      </c>
      <c r="G133" s="2">
        <f t="shared" si="20"/>
        <v>0.26595296261480661</v>
      </c>
      <c r="I133" s="4">
        <v>249238.75</v>
      </c>
      <c r="J133" s="4">
        <v>135708.07999999999</v>
      </c>
      <c r="K133" s="2">
        <f t="shared" si="18"/>
        <v>0.21521395084504191</v>
      </c>
      <c r="M133" s="11">
        <v>1151.94</v>
      </c>
      <c r="N133" s="11">
        <v>1345.77</v>
      </c>
      <c r="O133" s="2">
        <f t="shared" si="21"/>
        <v>6.4884545224076799E-3</v>
      </c>
      <c r="P133" s="2">
        <f t="shared" ref="P133:P196" si="22">(M133+N133)/E133</f>
        <v>1.3964059326457363E-3</v>
      </c>
    </row>
    <row r="134" spans="1:16">
      <c r="A134" s="1">
        <v>43373</v>
      </c>
      <c r="B134">
        <v>301557.14</v>
      </c>
      <c r="C134">
        <v>185058.58</v>
      </c>
      <c r="D134">
        <v>1801665.58</v>
      </c>
      <c r="E134">
        <f t="shared" si="11"/>
        <v>1801665.58</v>
      </c>
      <c r="F134" s="2">
        <f t="shared" si="19"/>
        <v>7.2652567974750611E-3</v>
      </c>
      <c r="G134" s="2">
        <f t="shared" si="20"/>
        <v>0.27009214440340251</v>
      </c>
      <c r="I134" s="4">
        <v>259878.07</v>
      </c>
      <c r="J134" s="4">
        <v>135949.01999999999</v>
      </c>
      <c r="K134" s="2">
        <f t="shared" si="18"/>
        <v>0.21970064499983397</v>
      </c>
      <c r="M134" s="11">
        <v>1256.6300000000001</v>
      </c>
      <c r="N134" s="11">
        <v>1387.32</v>
      </c>
      <c r="O134" s="2">
        <f t="shared" si="21"/>
        <v>6.6795579857861671E-3</v>
      </c>
      <c r="P134" s="2">
        <f t="shared" si="22"/>
        <v>1.4675031977910127E-3</v>
      </c>
    </row>
    <row r="135" spans="1:16">
      <c r="A135" s="1">
        <v>43404</v>
      </c>
      <c r="B135">
        <v>278622.02</v>
      </c>
      <c r="C135">
        <v>167911.81</v>
      </c>
      <c r="D135">
        <v>1795561.6</v>
      </c>
      <c r="E135">
        <f t="shared" si="11"/>
        <v>1795561.6</v>
      </c>
      <c r="F135" s="2">
        <f>(D135-D134)/D134</f>
        <v>-3.3879650406597552E-3</v>
      </c>
      <c r="G135" s="2">
        <f t="shared" si="20"/>
        <v>0.24868755825475439</v>
      </c>
      <c r="I135" s="4">
        <v>241045.9</v>
      </c>
      <c r="J135" s="4">
        <v>122273.16</v>
      </c>
      <c r="K135" s="2">
        <f t="shared" si="18"/>
        <v>0.20234285473692465</v>
      </c>
      <c r="M135" s="11">
        <v>1550.73</v>
      </c>
      <c r="N135" s="11">
        <v>1604.67</v>
      </c>
      <c r="O135" s="2">
        <f t="shared" si="21"/>
        <v>8.684928338193983E-3</v>
      </c>
      <c r="P135" s="2">
        <f t="shared" si="22"/>
        <v>1.7573331931357854E-3</v>
      </c>
    </row>
    <row r="136" spans="1:16">
      <c r="A136" s="1">
        <v>43434</v>
      </c>
      <c r="B136">
        <v>279653.98</v>
      </c>
      <c r="C136">
        <v>173969.07</v>
      </c>
      <c r="D136">
        <v>1813175.07</v>
      </c>
      <c r="E136">
        <f t="shared" ref="E136:E209" si="23">($D136+$E135*$E$2)/($E$2+1)</f>
        <v>1813175.07</v>
      </c>
      <c r="F136" s="2">
        <f t="shared" ref="F136:F206" si="24">(D136-D135)/D135</f>
        <v>9.8094490325477957E-3</v>
      </c>
      <c r="G136" s="2">
        <f t="shared" si="20"/>
        <v>0.25018160546405482</v>
      </c>
      <c r="I136" s="4">
        <v>239975.67</v>
      </c>
      <c r="J136" s="4">
        <v>127394.93</v>
      </c>
      <c r="K136" s="2">
        <f t="shared" si="18"/>
        <v>0.20261176434551351</v>
      </c>
      <c r="M136" s="11">
        <v>1131.69</v>
      </c>
      <c r="N136" s="11">
        <v>1556.45</v>
      </c>
      <c r="O136" s="2">
        <f t="shared" si="21"/>
        <v>7.3172431326839994E-3</v>
      </c>
      <c r="P136" s="2">
        <f t="shared" si="22"/>
        <v>1.4825595412581976E-3</v>
      </c>
    </row>
    <row r="137" spans="1:16">
      <c r="A137" s="1">
        <v>43465</v>
      </c>
      <c r="B137">
        <v>269515.02</v>
      </c>
      <c r="C137">
        <v>165409.01999999999</v>
      </c>
      <c r="D137">
        <v>1826744.22</v>
      </c>
      <c r="E137">
        <f t="shared" si="23"/>
        <v>1826744.22</v>
      </c>
      <c r="F137" s="2">
        <f t="shared" si="24"/>
        <v>7.4836402863182466E-3</v>
      </c>
      <c r="G137" s="2">
        <f t="shared" si="20"/>
        <v>0.23808699391970709</v>
      </c>
      <c r="I137" s="4">
        <v>232698.75</v>
      </c>
      <c r="J137" s="4">
        <v>121095.44</v>
      </c>
      <c r="K137" s="2">
        <f t="shared" si="18"/>
        <v>0.19367472803609034</v>
      </c>
      <c r="L137" s="2">
        <f>D137/D125-1</f>
        <v>8.0763257750188666E-2</v>
      </c>
      <c r="M137" s="11">
        <v>1108.45</v>
      </c>
      <c r="N137" s="11">
        <v>1347.91</v>
      </c>
      <c r="O137" s="2">
        <f t="shared" si="21"/>
        <v>6.9429065525355299E-3</v>
      </c>
      <c r="P137" s="2">
        <f t="shared" si="22"/>
        <v>1.3446655383423083E-3</v>
      </c>
    </row>
    <row r="138" spans="1:16" s="6" customFormat="1">
      <c r="A138" s="5">
        <v>43467</v>
      </c>
      <c r="B138" s="6">
        <v>266426.38</v>
      </c>
      <c r="C138" s="7">
        <v>163916.47</v>
      </c>
      <c r="E138" s="6">
        <f>E137</f>
        <v>1826744.22</v>
      </c>
      <c r="F138" s="8"/>
      <c r="G138" s="8">
        <f t="shared" si="20"/>
        <v>0.23557914966332832</v>
      </c>
      <c r="I138" s="6">
        <v>230014.8</v>
      </c>
      <c r="J138" s="7">
        <v>120943.41</v>
      </c>
      <c r="K138" s="2">
        <f t="shared" si="18"/>
        <v>0.19212225015278819</v>
      </c>
      <c r="L138" s="2"/>
      <c r="M138" s="11">
        <v>979.19</v>
      </c>
      <c r="N138" s="11">
        <v>1290.8</v>
      </c>
      <c r="O138" s="2">
        <f t="shared" si="21"/>
        <v>6.4679780535693981E-3</v>
      </c>
      <c r="P138" s="2">
        <f t="shared" si="22"/>
        <v>1.2426424975906041E-3</v>
      </c>
    </row>
    <row r="139" spans="1:16">
      <c r="A139" s="1">
        <v>43496</v>
      </c>
      <c r="B139">
        <v>281023.82</v>
      </c>
      <c r="C139">
        <v>167861.92</v>
      </c>
      <c r="D139">
        <v>1865900</v>
      </c>
      <c r="E139">
        <f>($D139+$E137*$E$2)/($E$2+1)</f>
        <v>1865900</v>
      </c>
      <c r="F139" s="2">
        <f>(D139-D137)/D137</f>
        <v>2.143473594787125E-2</v>
      </c>
      <c r="G139" s="2">
        <f t="shared" si="20"/>
        <v>0.24057331046679886</v>
      </c>
      <c r="I139" s="4">
        <v>243100.7</v>
      </c>
      <c r="J139" s="4">
        <v>124946.42</v>
      </c>
      <c r="K139" s="2">
        <f t="shared" si="18"/>
        <v>0.19724911302856529</v>
      </c>
      <c r="M139" s="11">
        <v>1263.22</v>
      </c>
      <c r="N139" s="11">
        <v>1606.27</v>
      </c>
      <c r="O139" s="2">
        <f t="shared" si="21"/>
        <v>7.7965288792369841E-3</v>
      </c>
      <c r="P139" s="2">
        <f t="shared" si="22"/>
        <v>1.5378584061310895E-3</v>
      </c>
    </row>
    <row r="140" spans="1:16">
      <c r="A140" s="1">
        <v>43524</v>
      </c>
      <c r="B140">
        <v>320193.59000000003</v>
      </c>
      <c r="C140">
        <v>204668.54</v>
      </c>
      <c r="D140">
        <v>1867400</v>
      </c>
      <c r="E140">
        <f t="shared" si="23"/>
        <v>1867400</v>
      </c>
      <c r="F140" s="2">
        <f t="shared" si="24"/>
        <v>8.0390160244386084E-4</v>
      </c>
      <c r="G140" s="2">
        <f t="shared" si="20"/>
        <v>0.28106572239477351</v>
      </c>
      <c r="I140" s="4">
        <v>274138.52</v>
      </c>
      <c r="J140" s="4">
        <v>152090.47</v>
      </c>
      <c r="K140" s="2">
        <f t="shared" si="18"/>
        <v>0.22824729035021954</v>
      </c>
      <c r="M140" s="11">
        <v>2989.91</v>
      </c>
      <c r="N140" s="11">
        <v>3643</v>
      </c>
      <c r="O140" s="2">
        <f t="shared" si="21"/>
        <v>1.5561846227306124E-2</v>
      </c>
      <c r="P140" s="2">
        <f t="shared" si="22"/>
        <v>3.5519492342294097E-3</v>
      </c>
    </row>
    <row r="141" spans="1:16">
      <c r="A141" s="1">
        <v>43555</v>
      </c>
      <c r="B141">
        <v>337193</v>
      </c>
      <c r="C141">
        <v>225662.45</v>
      </c>
      <c r="D141">
        <v>1889400</v>
      </c>
      <c r="E141">
        <f t="shared" si="23"/>
        <v>1889400</v>
      </c>
      <c r="F141" s="2">
        <f t="shared" si="24"/>
        <v>1.1781086001927813E-2</v>
      </c>
      <c r="G141" s="2">
        <f t="shared" si="20"/>
        <v>0.29790168836667724</v>
      </c>
      <c r="I141" s="4">
        <v>287349.59000000003</v>
      </c>
      <c r="J141" s="4">
        <v>168152.9</v>
      </c>
      <c r="K141" s="2">
        <f t="shared" si="18"/>
        <v>0.24108314279665502</v>
      </c>
      <c r="M141" s="11">
        <v>3867.89</v>
      </c>
      <c r="N141" s="11">
        <v>4500.1400000000003</v>
      </c>
      <c r="O141" s="2">
        <f t="shared" si="21"/>
        <v>1.8370986292522793E-2</v>
      </c>
      <c r="P141" s="2">
        <f t="shared" si="22"/>
        <v>4.4289351116756645E-3</v>
      </c>
    </row>
    <row r="142" spans="1:16">
      <c r="A142" s="1">
        <v>43585</v>
      </c>
      <c r="B142">
        <v>336590.16</v>
      </c>
      <c r="C142">
        <v>218667.94</v>
      </c>
      <c r="D142">
        <v>1884700</v>
      </c>
      <c r="E142">
        <f t="shared" si="23"/>
        <v>1884700</v>
      </c>
      <c r="F142" s="2">
        <f t="shared" si="24"/>
        <v>-2.4875621890547263E-3</v>
      </c>
      <c r="G142" s="2">
        <f t="shared" si="20"/>
        <v>0.29461351939300684</v>
      </c>
      <c r="I142" s="4">
        <v>291103.51</v>
      </c>
      <c r="J142" s="4">
        <v>164166.82999999999</v>
      </c>
      <c r="K142" s="2">
        <f t="shared" si="18"/>
        <v>0.24156117153923701</v>
      </c>
      <c r="M142" s="11">
        <v>2260.4699999999998</v>
      </c>
      <c r="N142" s="11">
        <v>2720.52</v>
      </c>
      <c r="O142" s="2">
        <f t="shared" si="21"/>
        <v>1.0940730292247899E-2</v>
      </c>
      <c r="P142" s="2">
        <f t="shared" si="22"/>
        <v>2.6428556268902211E-3</v>
      </c>
    </row>
    <row r="143" spans="1:16">
      <c r="A143" s="1">
        <v>43616</v>
      </c>
      <c r="B143">
        <v>318321.46000000002</v>
      </c>
      <c r="C143">
        <v>204644.47</v>
      </c>
      <c r="D143">
        <v>1891200</v>
      </c>
      <c r="E143">
        <f t="shared" si="23"/>
        <v>1891200</v>
      </c>
      <c r="F143" s="2">
        <f t="shared" si="24"/>
        <v>3.4488247466440284E-3</v>
      </c>
      <c r="G143" s="2">
        <f t="shared" si="20"/>
        <v>0.27652597821489006</v>
      </c>
      <c r="I143">
        <v>275096.53999999998</v>
      </c>
      <c r="J143" s="4">
        <v>154249.16</v>
      </c>
      <c r="K143" s="2">
        <f t="shared" si="18"/>
        <v>0.22702289551607444</v>
      </c>
      <c r="M143" s="11">
        <v>1915.19</v>
      </c>
      <c r="N143" s="11">
        <v>2471.4499999999998</v>
      </c>
      <c r="O143" s="2">
        <f t="shared" si="21"/>
        <v>1.0217034897519644E-2</v>
      </c>
      <c r="P143" s="2">
        <f t="shared" si="22"/>
        <v>2.3195008460236886E-3</v>
      </c>
    </row>
    <row r="144" spans="1:16">
      <c r="A144" s="1">
        <v>43646</v>
      </c>
      <c r="B144">
        <v>327971.84000000003</v>
      </c>
      <c r="C144">
        <v>208324.66</v>
      </c>
      <c r="D144">
        <v>1921400</v>
      </c>
      <c r="E144">
        <f t="shared" si="23"/>
        <v>1921400</v>
      </c>
      <c r="F144" s="2">
        <f t="shared" si="24"/>
        <v>1.5968697123519459E-2</v>
      </c>
      <c r="G144" s="2">
        <f t="shared" si="20"/>
        <v>0.27911757052149472</v>
      </c>
      <c r="I144">
        <v>284764.46000000002</v>
      </c>
      <c r="J144" s="4">
        <v>158329.60999999999</v>
      </c>
      <c r="K144" s="2">
        <f t="shared" si="18"/>
        <v>0.23061000832726136</v>
      </c>
      <c r="M144" s="11">
        <v>1839.48</v>
      </c>
      <c r="N144" s="11">
        <v>2321.69</v>
      </c>
      <c r="O144" s="2">
        <f t="shared" si="21"/>
        <v>9.3911660790224529E-3</v>
      </c>
      <c r="P144" s="2">
        <f t="shared" si="22"/>
        <v>2.1656968876860622E-3</v>
      </c>
    </row>
    <row r="145" spans="1:16">
      <c r="A145" s="1">
        <v>43677</v>
      </c>
      <c r="B145">
        <v>330361.40999999997</v>
      </c>
      <c r="C145">
        <v>210141.9</v>
      </c>
      <c r="D145">
        <v>1919400</v>
      </c>
      <c r="E145">
        <f t="shared" si="23"/>
        <v>1919400</v>
      </c>
      <c r="F145" s="2">
        <f t="shared" si="24"/>
        <v>-1.0409076714895389E-3</v>
      </c>
      <c r="G145" s="2">
        <f t="shared" si="20"/>
        <v>0.281600140668959</v>
      </c>
      <c r="I145">
        <v>281840.77</v>
      </c>
      <c r="J145" s="4">
        <v>160529.38</v>
      </c>
      <c r="K145" s="2">
        <f t="shared" si="18"/>
        <v>0.23047314264874441</v>
      </c>
      <c r="M145" s="11">
        <v>1650.13</v>
      </c>
      <c r="N145" s="11">
        <v>1936.28</v>
      </c>
      <c r="O145" s="2">
        <f t="shared" si="21"/>
        <v>8.1072604017246638E-3</v>
      </c>
      <c r="P145" s="2">
        <f t="shared" si="22"/>
        <v>1.8685057830572054E-3</v>
      </c>
    </row>
    <row r="146" spans="1:16">
      <c r="A146" s="1">
        <v>43708</v>
      </c>
      <c r="B146">
        <v>325977</v>
      </c>
      <c r="C146">
        <v>213732.68</v>
      </c>
      <c r="D146">
        <v>1935500</v>
      </c>
      <c r="E146">
        <f t="shared" si="23"/>
        <v>1935500</v>
      </c>
      <c r="F146" s="2">
        <f t="shared" si="24"/>
        <v>8.3880379285193284E-3</v>
      </c>
      <c r="G146" s="2">
        <f t="shared" si="20"/>
        <v>0.27884767760268658</v>
      </c>
      <c r="I146">
        <v>279116.64</v>
      </c>
      <c r="J146" s="4">
        <v>161328.03</v>
      </c>
      <c r="K146" s="2">
        <f t="shared" si="18"/>
        <v>0.22756118315680704</v>
      </c>
      <c r="M146" s="11">
        <v>2249.1799999999998</v>
      </c>
      <c r="N146" s="11">
        <v>3324.26</v>
      </c>
      <c r="O146" s="2">
        <f t="shared" si="21"/>
        <v>1.2654120664009852E-2</v>
      </c>
      <c r="P146" s="2">
        <f t="shared" si="22"/>
        <v>2.8795866701110825E-3</v>
      </c>
    </row>
    <row r="147" spans="1:16">
      <c r="A147" s="1">
        <v>43738</v>
      </c>
      <c r="B147">
        <v>329091.65999999997</v>
      </c>
      <c r="C147">
        <v>216744.45</v>
      </c>
      <c r="D147">
        <v>1952300</v>
      </c>
      <c r="E147">
        <f t="shared" si="23"/>
        <v>1952300</v>
      </c>
      <c r="F147" s="2">
        <f t="shared" si="24"/>
        <v>8.6799276672694398E-3</v>
      </c>
      <c r="G147" s="2">
        <f t="shared" si="20"/>
        <v>0.27958618552476566</v>
      </c>
      <c r="I147">
        <v>281622.94</v>
      </c>
      <c r="J147" s="4">
        <v>163665.79</v>
      </c>
      <c r="K147" s="2">
        <f t="shared" si="18"/>
        <v>0.22808417251447011</v>
      </c>
      <c r="M147" s="11">
        <v>1429.87</v>
      </c>
      <c r="N147" s="11">
        <v>2105.54</v>
      </c>
      <c r="O147" s="2">
        <f t="shared" si="21"/>
        <v>7.9395901171808239E-3</v>
      </c>
      <c r="P147" s="2">
        <f t="shared" si="22"/>
        <v>1.8108948419812529E-3</v>
      </c>
    </row>
    <row r="148" spans="1:16">
      <c r="A148" s="1">
        <v>43769</v>
      </c>
      <c r="B148">
        <v>332673</v>
      </c>
      <c r="C148">
        <v>220020.88</v>
      </c>
      <c r="D148">
        <v>1945600</v>
      </c>
      <c r="E148">
        <f t="shared" si="23"/>
        <v>1945600</v>
      </c>
      <c r="F148" s="2">
        <f t="shared" si="24"/>
        <v>-3.4318496132766481E-3</v>
      </c>
      <c r="G148" s="2">
        <f t="shared" si="20"/>
        <v>0.28407374588815792</v>
      </c>
      <c r="I148">
        <v>286282</v>
      </c>
      <c r="J148" s="4">
        <v>167453.35</v>
      </c>
      <c r="K148" s="2">
        <f t="shared" si="18"/>
        <v>0.23321101459703947</v>
      </c>
      <c r="M148" s="11">
        <v>1821.03</v>
      </c>
      <c r="N148" s="11">
        <v>2697.46</v>
      </c>
      <c r="O148" s="2">
        <f t="shared" si="21"/>
        <v>9.9584262059370064E-3</v>
      </c>
      <c r="P148" s="2">
        <f t="shared" si="22"/>
        <v>2.3224146792763158E-3</v>
      </c>
    </row>
    <row r="149" spans="1:16">
      <c r="A149" s="1">
        <v>43799</v>
      </c>
      <c r="B149">
        <v>329076</v>
      </c>
      <c r="C149">
        <v>217810.57</v>
      </c>
      <c r="D149">
        <v>1961400</v>
      </c>
      <c r="E149">
        <f t="shared" si="23"/>
        <v>1961400</v>
      </c>
      <c r="F149" s="2">
        <f t="shared" si="24"/>
        <v>8.1208881578947369E-3</v>
      </c>
      <c r="G149" s="2">
        <f t="shared" si="20"/>
        <v>0.27882459977567048</v>
      </c>
      <c r="I149">
        <v>283123.74</v>
      </c>
      <c r="J149" s="4">
        <v>166448.78</v>
      </c>
      <c r="K149" s="2">
        <f t="shared" si="18"/>
        <v>0.22921001325583767</v>
      </c>
      <c r="M149" s="11">
        <v>1405.88</v>
      </c>
      <c r="N149" s="11">
        <v>2025.36</v>
      </c>
      <c r="O149" s="2">
        <f t="shared" si="21"/>
        <v>7.6322280552201006E-3</v>
      </c>
      <c r="P149" s="2">
        <f t="shared" si="22"/>
        <v>1.7493830937085754E-3</v>
      </c>
    </row>
    <row r="150" spans="1:16">
      <c r="A150" s="1">
        <v>43830</v>
      </c>
      <c r="B150">
        <v>355519.7</v>
      </c>
      <c r="C150">
        <v>237414.87</v>
      </c>
      <c r="D150">
        <v>1986500</v>
      </c>
      <c r="E150">
        <f t="shared" si="23"/>
        <v>1986500</v>
      </c>
      <c r="F150" s="2">
        <f t="shared" si="24"/>
        <v>1.2796981747731213E-2</v>
      </c>
      <c r="G150" s="2">
        <f t="shared" si="20"/>
        <v>0.29848203876164109</v>
      </c>
      <c r="I150">
        <v>301254.52</v>
      </c>
      <c r="J150" s="4">
        <v>182206.73</v>
      </c>
      <c r="K150" s="2">
        <f t="shared" si="18"/>
        <v>0.24337339541907879</v>
      </c>
      <c r="L150" s="2">
        <f>D150/D137-1</f>
        <v>8.74538308379047E-2</v>
      </c>
      <c r="M150" s="11">
        <v>2589.85</v>
      </c>
      <c r="N150" s="11">
        <v>3077</v>
      </c>
      <c r="O150" s="2">
        <f t="shared" si="21"/>
        <v>1.1721415108242905E-2</v>
      </c>
      <c r="P150" s="2">
        <f t="shared" si="22"/>
        <v>2.8526805940095649E-3</v>
      </c>
    </row>
    <row r="151" spans="1:16">
      <c r="A151" s="1">
        <v>43861</v>
      </c>
      <c r="B151">
        <v>354226.4</v>
      </c>
      <c r="C151">
        <v>242953.16</v>
      </c>
      <c r="D151">
        <v>2023100</v>
      </c>
      <c r="E151">
        <f t="shared" si="23"/>
        <v>2023100</v>
      </c>
      <c r="F151" s="2">
        <f t="shared" si="24"/>
        <v>1.8424364460105713E-2</v>
      </c>
      <c r="G151" s="2">
        <f t="shared" si="20"/>
        <v>0.29518044585042758</v>
      </c>
      <c r="I151">
        <v>295653.74</v>
      </c>
      <c r="J151" s="4">
        <v>188524.11</v>
      </c>
      <c r="K151" s="2">
        <f t="shared" si="18"/>
        <v>0.23932472443280114</v>
      </c>
      <c r="M151" s="11">
        <v>3275.45</v>
      </c>
      <c r="N151" s="11">
        <v>4817.3999999999996</v>
      </c>
      <c r="O151" s="2">
        <f t="shared" si="21"/>
        <v>1.6714622529717126E-2</v>
      </c>
      <c r="P151" s="2">
        <f t="shared" si="22"/>
        <v>4.0002224309228411E-3</v>
      </c>
    </row>
    <row r="152" spans="1:16">
      <c r="A152" s="1">
        <v>43890</v>
      </c>
      <c r="B152">
        <v>346830.35</v>
      </c>
      <c r="C152">
        <v>249809.79</v>
      </c>
      <c r="D152">
        <v>2030800</v>
      </c>
      <c r="E152">
        <f t="shared" si="23"/>
        <v>2030800</v>
      </c>
      <c r="F152" s="2">
        <f t="shared" si="24"/>
        <v>3.8060402352824872E-3</v>
      </c>
      <c r="G152" s="2">
        <f t="shared" si="20"/>
        <v>0.29379561749064409</v>
      </c>
      <c r="I152">
        <v>288458.64</v>
      </c>
      <c r="J152" s="4">
        <v>194076.02</v>
      </c>
      <c r="K152" s="2">
        <f t="shared" si="18"/>
        <v>0.23760816427023834</v>
      </c>
      <c r="M152" s="11">
        <v>4334.79</v>
      </c>
      <c r="N152" s="11">
        <v>6974.18</v>
      </c>
      <c r="O152" s="2">
        <f t="shared" si="21"/>
        <v>2.3436596243677086E-2</v>
      </c>
      <c r="P152" s="2">
        <f t="shared" si="22"/>
        <v>5.5687266102028765E-3</v>
      </c>
    </row>
    <row r="153" spans="1:16" s="6" customFormat="1">
      <c r="A153" s="5">
        <v>43913</v>
      </c>
      <c r="B153" s="6">
        <v>320406.89</v>
      </c>
      <c r="C153" s="7">
        <v>226754.4</v>
      </c>
      <c r="D153" s="6">
        <v>2030800</v>
      </c>
      <c r="E153" s="6">
        <f>E152</f>
        <v>2030800</v>
      </c>
      <c r="F153" s="8"/>
      <c r="G153" s="8">
        <f t="shared" si="20"/>
        <v>0.26943140141816035</v>
      </c>
      <c r="I153" s="6">
        <v>267795.24</v>
      </c>
      <c r="J153" s="7">
        <v>176154.4</v>
      </c>
      <c r="K153" s="2">
        <f t="shared" si="18"/>
        <v>0.21860825290525901</v>
      </c>
      <c r="L153" s="2"/>
      <c r="M153" s="11">
        <v>2687.65</v>
      </c>
      <c r="N153" s="11">
        <v>4201.13</v>
      </c>
      <c r="O153" s="2">
        <f t="shared" si="21"/>
        <v>1.5517030264964288E-2</v>
      </c>
      <c r="P153" s="2">
        <f t="shared" si="22"/>
        <v>3.3921508765018715E-3</v>
      </c>
    </row>
    <row r="154" spans="1:16">
      <c r="A154" s="1">
        <v>43921</v>
      </c>
      <c r="B154">
        <v>330896.73</v>
      </c>
      <c r="C154">
        <v>231956.91</v>
      </c>
      <c r="D154">
        <v>2080900</v>
      </c>
      <c r="E154">
        <f t="shared" si="23"/>
        <v>2080900</v>
      </c>
      <c r="F154" s="2">
        <f>(D154-D152)/D152</f>
        <v>2.4670080756352176E-2</v>
      </c>
      <c r="G154" s="2">
        <f t="shared" si="20"/>
        <v>0.27048567446777838</v>
      </c>
      <c r="I154">
        <v>277892.36</v>
      </c>
      <c r="J154" s="4">
        <v>180479.37</v>
      </c>
      <c r="K154" s="2">
        <f t="shared" si="18"/>
        <v>0.22027571243212071</v>
      </c>
      <c r="M154" s="11">
        <v>2244.16</v>
      </c>
      <c r="N154" s="11">
        <v>3441.83</v>
      </c>
      <c r="O154" s="2">
        <f t="shared" si="21"/>
        <v>1.2404757160743749E-2</v>
      </c>
      <c r="P154" s="2">
        <f t="shared" si="22"/>
        <v>2.7324667211302799E-3</v>
      </c>
    </row>
    <row r="155" spans="1:16">
      <c r="A155" s="1">
        <v>43951</v>
      </c>
      <c r="B155">
        <v>347423.31</v>
      </c>
      <c r="C155">
        <v>246570.43</v>
      </c>
      <c r="D155">
        <v>2093500</v>
      </c>
      <c r="E155">
        <f t="shared" si="23"/>
        <v>2093500</v>
      </c>
      <c r="F155" s="2">
        <f t="shared" si="24"/>
        <v>6.0550723244749867E-3</v>
      </c>
      <c r="G155" s="2">
        <f t="shared" si="20"/>
        <v>0.28373238117984234</v>
      </c>
      <c r="I155">
        <v>290064.40999999997</v>
      </c>
      <c r="J155" s="4">
        <v>192281.12</v>
      </c>
      <c r="K155" s="2">
        <f t="shared" si="18"/>
        <v>0.23040149510389299</v>
      </c>
      <c r="M155" s="11">
        <v>2775.59</v>
      </c>
      <c r="N155" s="11">
        <v>4026.76</v>
      </c>
      <c r="O155" s="2">
        <f t="shared" si="21"/>
        <v>1.4102649608881005E-2</v>
      </c>
      <c r="P155" s="2">
        <f t="shared" si="22"/>
        <v>3.2492715548125151E-3</v>
      </c>
    </row>
    <row r="156" spans="1:16">
      <c r="A156" s="1">
        <v>43982</v>
      </c>
      <c r="B156">
        <v>349401.77</v>
      </c>
      <c r="C156">
        <v>250708.14</v>
      </c>
      <c r="D156">
        <v>2100200</v>
      </c>
      <c r="E156">
        <f t="shared" si="23"/>
        <v>2100200</v>
      </c>
      <c r="F156" s="2">
        <f t="shared" si="24"/>
        <v>3.2003821351803199E-3</v>
      </c>
      <c r="G156" s="2">
        <f t="shared" si="20"/>
        <v>0.28573941053233026</v>
      </c>
      <c r="I156">
        <v>290253.96000000002</v>
      </c>
      <c r="J156" s="4">
        <v>194446.33</v>
      </c>
      <c r="K156" s="2">
        <f t="shared" si="18"/>
        <v>0.23078768212551187</v>
      </c>
      <c r="M156" s="11">
        <v>2347.56</v>
      </c>
      <c r="N156" s="11">
        <v>3404.26</v>
      </c>
      <c r="O156" s="2">
        <f t="shared" si="21"/>
        <v>1.1866755846174548E-2</v>
      </c>
      <c r="P156" s="2">
        <f t="shared" si="22"/>
        <v>2.7387010760879914E-3</v>
      </c>
    </row>
    <row r="157" spans="1:16">
      <c r="A157" s="1">
        <v>44012</v>
      </c>
      <c r="B157">
        <v>372015.47</v>
      </c>
      <c r="C157">
        <v>276758.93</v>
      </c>
      <c r="D157">
        <v>2134900</v>
      </c>
      <c r="E157">
        <f t="shared" si="23"/>
        <v>2134900</v>
      </c>
      <c r="F157" s="2">
        <f t="shared" si="24"/>
        <v>1.6522235977525949E-2</v>
      </c>
      <c r="G157" s="2">
        <f t="shared" si="20"/>
        <v>0.30388983090542876</v>
      </c>
      <c r="I157">
        <v>305284.28999999998</v>
      </c>
      <c r="J157" s="4">
        <v>215313.46</v>
      </c>
      <c r="K157" s="2">
        <f t="shared" si="18"/>
        <v>0.24385111714834418</v>
      </c>
      <c r="M157" s="11">
        <v>2982.63</v>
      </c>
      <c r="N157" s="11">
        <v>4510.5200000000004</v>
      </c>
      <c r="O157" s="2">
        <f t="shared" si="21"/>
        <v>1.4393358403873241E-2</v>
      </c>
      <c r="P157" s="2">
        <f t="shared" si="22"/>
        <v>3.5098365263009981E-3</v>
      </c>
    </row>
    <row r="158" spans="1:16">
      <c r="A158" s="1">
        <v>44021</v>
      </c>
      <c r="B158">
        <v>431884.06</v>
      </c>
      <c r="C158" s="4">
        <v>316614.74</v>
      </c>
      <c r="D158">
        <v>2134900</v>
      </c>
      <c r="E158">
        <f>E157</f>
        <v>2134900</v>
      </c>
      <c r="G158" s="2">
        <f t="shared" si="20"/>
        <v>0.35060133964120099</v>
      </c>
      <c r="I158">
        <v>352887.68</v>
      </c>
      <c r="J158" s="4">
        <v>247125.72</v>
      </c>
      <c r="K158" s="2">
        <f t="shared" si="18"/>
        <v>0.28104988524052649</v>
      </c>
      <c r="M158" s="11">
        <v>7532.46</v>
      </c>
      <c r="N158" s="11">
        <v>9783.85</v>
      </c>
      <c r="O158" s="2">
        <f t="shared" si="21"/>
        <v>2.8859872129522443E-2</v>
      </c>
      <c r="P158" s="2">
        <f t="shared" si="22"/>
        <v>8.1110637500585517E-3</v>
      </c>
    </row>
    <row r="159" spans="1:16">
      <c r="A159" s="1">
        <v>44025</v>
      </c>
      <c r="B159">
        <v>432611.53</v>
      </c>
      <c r="C159" s="4">
        <v>326728.68</v>
      </c>
      <c r="D159">
        <v>2134900</v>
      </c>
      <c r="E159">
        <f>E157</f>
        <v>2134900</v>
      </c>
      <c r="G159" s="2">
        <f t="shared" si="20"/>
        <v>0.35567952128905334</v>
      </c>
      <c r="I159">
        <v>352474.84</v>
      </c>
      <c r="J159" s="4">
        <v>255034.28</v>
      </c>
      <c r="K159" s="2">
        <f t="shared" ref="K159:K161" si="25">(I159+J159)/E159</f>
        <v>0.28456092557028434</v>
      </c>
      <c r="M159" s="11">
        <v>7184.5</v>
      </c>
      <c r="N159" s="11">
        <v>9598.43</v>
      </c>
      <c r="O159" s="2">
        <f t="shared" si="21"/>
        <v>2.7625807494050459E-2</v>
      </c>
      <c r="P159" s="2">
        <f t="shared" si="22"/>
        <v>7.8612253501334963E-3</v>
      </c>
    </row>
    <row r="160" spans="1:16">
      <c r="A160" s="1">
        <v>44028</v>
      </c>
      <c r="B160">
        <v>403595.84</v>
      </c>
      <c r="C160" s="4">
        <v>300932.36</v>
      </c>
      <c r="D160">
        <v>2134900</v>
      </c>
      <c r="E160">
        <f t="shared" ref="E160:E161" si="26">E159</f>
        <v>2134900</v>
      </c>
      <c r="F160" s="2">
        <f t="shared" si="24"/>
        <v>0</v>
      </c>
      <c r="G160" s="2">
        <f t="shared" si="20"/>
        <v>0.33000524614736049</v>
      </c>
      <c r="I160">
        <v>329867.15000000002</v>
      </c>
      <c r="J160" s="4">
        <v>234878.92</v>
      </c>
      <c r="K160" s="2">
        <f t="shared" si="25"/>
        <v>0.26453045575905199</v>
      </c>
      <c r="M160" s="11">
        <v>6812.1</v>
      </c>
      <c r="N160" s="11">
        <v>8281.4599999999991</v>
      </c>
      <c r="O160" s="2">
        <f t="shared" si="21"/>
        <v>2.6726277174447619E-2</v>
      </c>
      <c r="P160" s="2">
        <f t="shared" si="22"/>
        <v>7.0699142816993766E-3</v>
      </c>
    </row>
    <row r="161" spans="1:16">
      <c r="A161" s="1">
        <v>44039</v>
      </c>
      <c r="B161">
        <v>404508.84</v>
      </c>
      <c r="C161" s="4">
        <v>301307.37</v>
      </c>
      <c r="D161">
        <v>2134900</v>
      </c>
      <c r="E161">
        <f t="shared" si="26"/>
        <v>2134900</v>
      </c>
      <c r="F161" s="2">
        <f t="shared" si="24"/>
        <v>0</v>
      </c>
      <c r="G161" s="2">
        <f t="shared" si="20"/>
        <v>0.33060855777788184</v>
      </c>
      <c r="I161">
        <v>332418.28000000003</v>
      </c>
      <c r="J161" s="4">
        <v>236040.43</v>
      </c>
      <c r="K161" s="2">
        <f t="shared" si="25"/>
        <v>0.26626947866410605</v>
      </c>
      <c r="M161" s="11">
        <v>4031.9</v>
      </c>
      <c r="N161" s="11">
        <v>5275.8</v>
      </c>
      <c r="O161" s="2">
        <f t="shared" si="21"/>
        <v>1.6373572673378516E-2</v>
      </c>
      <c r="P161" s="2">
        <f t="shared" si="22"/>
        <v>4.3597826596093493E-3</v>
      </c>
    </row>
    <row r="162" spans="1:16">
      <c r="A162" s="1">
        <v>44043</v>
      </c>
      <c r="B162">
        <v>420925.54</v>
      </c>
      <c r="C162" s="4">
        <v>317248.99</v>
      </c>
      <c r="D162">
        <v>2125500</v>
      </c>
      <c r="E162">
        <f>($D162+$E161*$E$2)/($E$2+1)</f>
        <v>2125500</v>
      </c>
      <c r="F162" s="2">
        <f>(D162-D161)/D161</f>
        <v>-4.4030165347323062E-3</v>
      </c>
      <c r="G162" s="2">
        <f t="shared" si="20"/>
        <v>0.34729453305104685</v>
      </c>
      <c r="I162">
        <v>344371.27</v>
      </c>
      <c r="J162" s="4">
        <v>248371.6</v>
      </c>
      <c r="K162" s="2">
        <f t="shared" ref="K162:K193" si="27">(I162+J162)/E162</f>
        <v>0.27887220418725006</v>
      </c>
      <c r="M162" s="11">
        <v>4967.5200000000004</v>
      </c>
      <c r="N162" s="11">
        <v>6514.81</v>
      </c>
      <c r="O162" s="2">
        <f t="shared" si="21"/>
        <v>1.9371519390861677E-2</v>
      </c>
      <c r="P162" s="2">
        <f t="shared" si="22"/>
        <v>5.402178310985651E-3</v>
      </c>
    </row>
    <row r="163" spans="1:16">
      <c r="A163" s="1">
        <v>44074</v>
      </c>
      <c r="B163">
        <v>433278.77</v>
      </c>
      <c r="C163" s="4">
        <v>326196.55</v>
      </c>
      <c r="D163">
        <v>2136800</v>
      </c>
      <c r="E163">
        <f t="shared" si="23"/>
        <v>2136800</v>
      </c>
      <c r="F163" s="2">
        <f t="shared" si="24"/>
        <v>5.3163961420842152E-3</v>
      </c>
      <c r="G163" s="2">
        <f t="shared" si="20"/>
        <v>0.35542648820666423</v>
      </c>
      <c r="I163">
        <v>357106.14</v>
      </c>
      <c r="J163" s="4">
        <v>255181.21</v>
      </c>
      <c r="K163" s="2">
        <f t="shared" si="27"/>
        <v>0.28654406121302883</v>
      </c>
      <c r="M163" s="11">
        <v>4383.4799999999996</v>
      </c>
      <c r="N163" s="11">
        <v>5992.37</v>
      </c>
      <c r="O163" s="2">
        <f t="shared" si="21"/>
        <v>1.6946046656034948E-2</v>
      </c>
      <c r="P163" s="2">
        <f t="shared" si="22"/>
        <v>4.8557890303257203E-3</v>
      </c>
    </row>
    <row r="164" spans="1:16">
      <c r="A164" s="1">
        <v>44098</v>
      </c>
      <c r="B164">
        <v>414173.35</v>
      </c>
      <c r="C164" s="4">
        <v>327699.83</v>
      </c>
      <c r="D164">
        <f>D163</f>
        <v>2136800</v>
      </c>
      <c r="E164">
        <f>E163</f>
        <v>2136800</v>
      </c>
      <c r="G164" s="2">
        <f t="shared" si="20"/>
        <v>0.34718887120928488</v>
      </c>
      <c r="I164">
        <v>341305.38</v>
      </c>
      <c r="J164" s="4">
        <v>252889.2</v>
      </c>
      <c r="K164" s="2">
        <f t="shared" si="27"/>
        <v>0.2780768345189068</v>
      </c>
      <c r="M164" s="11">
        <v>2596.16</v>
      </c>
      <c r="N164" s="11">
        <v>4232.0200000000004</v>
      </c>
      <c r="O164" s="2">
        <f t="shared" si="21"/>
        <v>1.1491488192302259E-2</v>
      </c>
      <c r="P164" s="2">
        <f t="shared" si="22"/>
        <v>3.1955166604268064E-3</v>
      </c>
    </row>
    <row r="165" spans="1:16">
      <c r="A165" s="1">
        <v>44104</v>
      </c>
      <c r="B165">
        <v>413728.75</v>
      </c>
      <c r="C165" s="4">
        <v>307958.40000000002</v>
      </c>
      <c r="D165">
        <v>2164100</v>
      </c>
      <c r="E165">
        <f>($D165+$E163*$E$2)/($E$2+1)</f>
        <v>2164100</v>
      </c>
      <c r="F165" s="2">
        <f t="shared" si="24"/>
        <v>1.2776113815050543E-2</v>
      </c>
      <c r="G165" s="2">
        <f t="shared" si="20"/>
        <v>0.33348142414860682</v>
      </c>
      <c r="I165">
        <v>341651.55</v>
      </c>
      <c r="J165" s="4">
        <v>240146.26</v>
      </c>
      <c r="K165" s="2">
        <f t="shared" si="27"/>
        <v>0.26884053879210762</v>
      </c>
      <c r="M165" s="11">
        <v>2071.0300000000002</v>
      </c>
      <c r="N165" s="11">
        <v>3348.68</v>
      </c>
      <c r="O165" s="2">
        <f t="shared" si="21"/>
        <v>9.3154527343442557E-3</v>
      </c>
      <c r="P165" s="2">
        <f t="shared" si="22"/>
        <v>2.5043713321935214E-3</v>
      </c>
    </row>
    <row r="166" spans="1:16">
      <c r="A166" s="1">
        <v>44130</v>
      </c>
      <c r="B166">
        <v>419352.47</v>
      </c>
      <c r="C166" s="4">
        <v>320482.09999999998</v>
      </c>
      <c r="D166">
        <f>D165</f>
        <v>2164100</v>
      </c>
      <c r="E166">
        <f>E165</f>
        <v>2164100</v>
      </c>
      <c r="G166" s="2">
        <f t="shared" si="20"/>
        <v>0.34186709024536754</v>
      </c>
      <c r="I166">
        <v>347010.35</v>
      </c>
      <c r="J166" s="4">
        <v>247428.85</v>
      </c>
      <c r="K166" s="2">
        <f t="shared" si="27"/>
        <v>0.27468194630562354</v>
      </c>
      <c r="M166" s="11">
        <v>2363.9</v>
      </c>
      <c r="N166" s="11">
        <v>3995.59</v>
      </c>
      <c r="O166" s="2">
        <f t="shared" si="21"/>
        <v>1.0698301861653808E-2</v>
      </c>
      <c r="P166" s="2">
        <f t="shared" si="22"/>
        <v>2.9386303775241437E-3</v>
      </c>
    </row>
    <row r="167" spans="1:16">
      <c r="A167" s="1">
        <v>44135</v>
      </c>
      <c r="B167">
        <v>416866.77</v>
      </c>
      <c r="C167" s="4">
        <v>318941.62</v>
      </c>
      <c r="D167">
        <v>2149700</v>
      </c>
      <c r="E167">
        <f>($D167+$E165*$E$2)/($E$2+1)</f>
        <v>2149700</v>
      </c>
      <c r="F167" s="2">
        <f t="shared" si="24"/>
        <v>-6.6540363199482462E-3</v>
      </c>
      <c r="G167" s="2">
        <f t="shared" si="20"/>
        <v>0.34228422105410056</v>
      </c>
      <c r="I167">
        <v>344815.09</v>
      </c>
      <c r="J167" s="4">
        <v>245889.78</v>
      </c>
      <c r="K167" s="2">
        <f t="shared" si="27"/>
        <v>0.27478479322696192</v>
      </c>
      <c r="M167" s="11">
        <v>3301.66</v>
      </c>
      <c r="N167" s="11">
        <v>5441.93</v>
      </c>
      <c r="O167" s="2">
        <f t="shared" si="21"/>
        <v>1.48019602411607E-2</v>
      </c>
      <c r="P167" s="2">
        <f t="shared" si="22"/>
        <v>4.0673535842210545E-3</v>
      </c>
    </row>
    <row r="168" spans="1:16">
      <c r="A168" s="1">
        <v>44165</v>
      </c>
      <c r="B168">
        <v>441857.33</v>
      </c>
      <c r="C168" s="4">
        <v>327665.51</v>
      </c>
      <c r="D168">
        <v>2172000</v>
      </c>
      <c r="E168">
        <f t="shared" si="23"/>
        <v>2172000</v>
      </c>
      <c r="F168" s="2">
        <f t="shared" si="24"/>
        <v>1.0373540494022422E-2</v>
      </c>
      <c r="G168" s="2">
        <f t="shared" si="20"/>
        <v>0.35429228360957649</v>
      </c>
      <c r="I168">
        <v>366674.6</v>
      </c>
      <c r="J168" s="4">
        <v>253844.98</v>
      </c>
      <c r="K168" s="2">
        <f t="shared" si="27"/>
        <v>0.28569041436464088</v>
      </c>
      <c r="M168" s="11">
        <v>4562.57</v>
      </c>
      <c r="N168" s="11">
        <v>4976.55</v>
      </c>
      <c r="O168" s="2">
        <f t="shared" si="21"/>
        <v>1.5372794521649099E-2</v>
      </c>
      <c r="P168" s="2">
        <f t="shared" si="22"/>
        <v>4.3918600368324122E-3</v>
      </c>
    </row>
    <row r="169" spans="1:16">
      <c r="A169" s="1">
        <v>44196</v>
      </c>
      <c r="B169">
        <v>455321.59</v>
      </c>
      <c r="C169" s="4">
        <v>341916.57</v>
      </c>
      <c r="D169">
        <v>2186800</v>
      </c>
      <c r="E169">
        <f t="shared" si="23"/>
        <v>2186800</v>
      </c>
      <c r="F169" s="2">
        <f t="shared" si="24"/>
        <v>6.8139963167587478E-3</v>
      </c>
      <c r="G169" s="2">
        <f t="shared" si="20"/>
        <v>0.36456839217120907</v>
      </c>
      <c r="I169">
        <v>380012.99</v>
      </c>
      <c r="J169" s="4">
        <v>263592.3</v>
      </c>
      <c r="K169" s="2">
        <f t="shared" si="27"/>
        <v>0.29431374154015</v>
      </c>
      <c r="L169" s="2">
        <f>D169/D150-1</f>
        <v>0.10083060659451304</v>
      </c>
      <c r="M169" s="11">
        <v>4523.0200000000004</v>
      </c>
      <c r="N169" s="11">
        <v>5138.1400000000003</v>
      </c>
      <c r="O169" s="2">
        <f t="shared" si="21"/>
        <v>1.5011001541022136E-2</v>
      </c>
      <c r="P169" s="2">
        <f t="shared" si="22"/>
        <v>4.4179440278031825E-3</v>
      </c>
    </row>
    <row r="170" spans="1:16">
      <c r="A170" s="1">
        <v>44210</v>
      </c>
      <c r="B170">
        <v>466392.54</v>
      </c>
      <c r="C170" s="4">
        <v>346937.96</v>
      </c>
      <c r="D170">
        <v>2186800</v>
      </c>
      <c r="E170">
        <f>E169</f>
        <v>2186800</v>
      </c>
      <c r="G170" s="2">
        <f t="shared" si="20"/>
        <v>0.37192724528992133</v>
      </c>
      <c r="I170">
        <v>390113.13</v>
      </c>
      <c r="J170" s="4">
        <v>268786.73</v>
      </c>
      <c r="K170" s="2">
        <f t="shared" si="27"/>
        <v>0.30130778306200839</v>
      </c>
      <c r="M170" s="11">
        <v>5123.1000000000004</v>
      </c>
      <c r="N170" s="11">
        <v>6119.37</v>
      </c>
      <c r="O170" s="2">
        <f t="shared" si="21"/>
        <v>1.7062486551446529E-2</v>
      </c>
      <c r="P170" s="2">
        <f t="shared" si="22"/>
        <v>5.141059996341687E-3</v>
      </c>
    </row>
    <row r="171" spans="1:16">
      <c r="A171" s="1">
        <v>44227</v>
      </c>
      <c r="B171">
        <v>457014.93</v>
      </c>
      <c r="C171" s="4">
        <v>344614.48</v>
      </c>
      <c r="D171">
        <v>2213000</v>
      </c>
      <c r="E171">
        <f>($D171+$E169*$E$2)/($E$2+1)</f>
        <v>2213000</v>
      </c>
      <c r="F171" s="2">
        <f t="shared" si="24"/>
        <v>1.1980976769709164E-2</v>
      </c>
      <c r="G171" s="2">
        <f t="shared" si="20"/>
        <v>0.36223651604157248</v>
      </c>
      <c r="I171">
        <v>382609.05</v>
      </c>
      <c r="J171" s="4">
        <v>265545.67</v>
      </c>
      <c r="K171" s="2">
        <f t="shared" si="27"/>
        <v>0.29288509715318573</v>
      </c>
      <c r="M171" s="11">
        <v>4186.22</v>
      </c>
      <c r="N171" s="11">
        <v>5367.82</v>
      </c>
      <c r="O171" s="2">
        <f t="shared" si="21"/>
        <v>1.4740369398220229E-2</v>
      </c>
      <c r="P171" s="2">
        <f t="shared" si="22"/>
        <v>4.3172345232715776E-3</v>
      </c>
    </row>
    <row r="172" spans="1:16">
      <c r="A172" s="1">
        <v>44255</v>
      </c>
      <c r="B172">
        <v>461068.63</v>
      </c>
      <c r="C172" s="4">
        <v>339721.85</v>
      </c>
      <c r="D172">
        <v>2236000</v>
      </c>
      <c r="E172">
        <f>($D172+$E171*$E$2)/($E$2+1)</f>
        <v>2236000</v>
      </c>
      <c r="F172" s="2">
        <f t="shared" si="24"/>
        <v>1.0393131495707185E-2</v>
      </c>
      <c r="G172" s="2">
        <f t="shared" si="20"/>
        <v>0.35813527728085864</v>
      </c>
      <c r="I172">
        <v>390159.4</v>
      </c>
      <c r="J172" s="4">
        <v>264865.58</v>
      </c>
      <c r="K172" s="2">
        <f t="shared" si="27"/>
        <v>0.29294498211091236</v>
      </c>
      <c r="M172" s="11">
        <v>4266.92</v>
      </c>
      <c r="N172" s="11">
        <v>4835.12</v>
      </c>
      <c r="O172" s="2">
        <f t="shared" si="21"/>
        <v>1.3895714328329893E-2</v>
      </c>
      <c r="P172" s="2">
        <f t="shared" si="22"/>
        <v>4.0706797853309485E-3</v>
      </c>
    </row>
    <row r="173" spans="1:16">
      <c r="A173" s="1">
        <v>44263</v>
      </c>
      <c r="B173">
        <v>450120.19</v>
      </c>
      <c r="C173" s="4">
        <v>329693.77</v>
      </c>
      <c r="D173">
        <f t="shared" ref="D173:E175" si="28">D172</f>
        <v>2236000</v>
      </c>
      <c r="E173">
        <f t="shared" si="28"/>
        <v>2236000</v>
      </c>
      <c r="G173" s="2">
        <f t="shared" si="20"/>
        <v>0.34875400715563504</v>
      </c>
      <c r="I173">
        <v>381429.75</v>
      </c>
      <c r="J173" s="4">
        <v>257297.96</v>
      </c>
      <c r="K173" s="2">
        <f t="shared" si="27"/>
        <v>0.28565639982110913</v>
      </c>
      <c r="M173" s="11">
        <v>4544.24</v>
      </c>
      <c r="N173" s="11">
        <v>5263.45</v>
      </c>
      <c r="O173" s="2">
        <f t="shared" si="21"/>
        <v>1.5355040726196144E-2</v>
      </c>
      <c r="P173" s="2">
        <f t="shared" si="22"/>
        <v>4.3862656529516991E-3</v>
      </c>
    </row>
    <row r="174" spans="1:16">
      <c r="A174" s="1">
        <v>44264</v>
      </c>
      <c r="B174">
        <v>441595.27</v>
      </c>
      <c r="C174" s="4">
        <v>320345.32</v>
      </c>
      <c r="D174">
        <f t="shared" si="28"/>
        <v>2236000</v>
      </c>
      <c r="E174">
        <f t="shared" si="28"/>
        <v>2236000</v>
      </c>
      <c r="G174" s="2">
        <f t="shared" si="20"/>
        <v>0.3407605500894455</v>
      </c>
      <c r="I174">
        <v>374839.21</v>
      </c>
      <c r="J174" s="4">
        <v>250100.03</v>
      </c>
      <c r="K174" s="2">
        <f t="shared" si="27"/>
        <v>0.2794898211091234</v>
      </c>
      <c r="M174" s="11">
        <v>4574.74</v>
      </c>
      <c r="N174" s="11">
        <v>5313.53</v>
      </c>
      <c r="O174" s="2">
        <f t="shared" si="21"/>
        <v>1.5822770226430333E-2</v>
      </c>
      <c r="P174" s="2">
        <f t="shared" si="22"/>
        <v>4.4223032200357785E-3</v>
      </c>
    </row>
    <row r="175" spans="1:16">
      <c r="A175" s="1">
        <v>44270</v>
      </c>
      <c r="B175">
        <v>449116.69</v>
      </c>
      <c r="C175" s="4">
        <v>322351.75</v>
      </c>
      <c r="D175">
        <f t="shared" si="28"/>
        <v>2236000</v>
      </c>
      <c r="E175">
        <f t="shared" si="28"/>
        <v>2236000</v>
      </c>
      <c r="G175" s="2">
        <f t="shared" si="20"/>
        <v>0.34502166368515202</v>
      </c>
      <c r="I175">
        <v>382073.99</v>
      </c>
      <c r="J175" s="4">
        <v>251751.27</v>
      </c>
      <c r="K175" s="2">
        <f t="shared" si="27"/>
        <v>0.28346389087656532</v>
      </c>
      <c r="M175" s="11">
        <v>3822.15</v>
      </c>
      <c r="N175" s="11">
        <v>4268.6499999999996</v>
      </c>
      <c r="O175" s="2">
        <f t="shared" si="21"/>
        <v>1.2765032431809358E-2</v>
      </c>
      <c r="P175" s="2">
        <f t="shared" si="22"/>
        <v>3.6184257602862252E-3</v>
      </c>
    </row>
    <row r="176" spans="1:16">
      <c r="A176" s="1">
        <v>44286</v>
      </c>
      <c r="B176">
        <v>453443.65</v>
      </c>
      <c r="C176" s="4">
        <v>330286.40999999997</v>
      </c>
      <c r="D176">
        <v>2276500</v>
      </c>
      <c r="E176">
        <f>($D176+$E172*$E$2)/($E$2+1)</f>
        <v>2276500</v>
      </c>
      <c r="F176" s="2">
        <f t="shared" si="24"/>
        <v>1.8112701252236137E-2</v>
      </c>
      <c r="G176" s="2">
        <f t="shared" si="20"/>
        <v>0.34426973863386778</v>
      </c>
      <c r="I176">
        <v>384653.98</v>
      </c>
      <c r="J176" s="4">
        <v>256678.89</v>
      </c>
      <c r="K176" s="2">
        <f t="shared" si="27"/>
        <v>0.28171880957610368</v>
      </c>
      <c r="M176" s="11">
        <v>3147.61</v>
      </c>
      <c r="N176" s="11">
        <v>3738.9</v>
      </c>
      <c r="O176" s="2">
        <f t="shared" si="21"/>
        <v>1.0737809212866324E-2</v>
      </c>
      <c r="P176" s="2">
        <f t="shared" si="22"/>
        <v>3.0250428289040196E-3</v>
      </c>
    </row>
    <row r="177" spans="1:16">
      <c r="A177" s="1">
        <v>44316</v>
      </c>
      <c r="B177">
        <v>457628.12</v>
      </c>
      <c r="C177" s="4">
        <v>345643.89</v>
      </c>
      <c r="D177">
        <v>2262100</v>
      </c>
      <c r="E177">
        <f t="shared" si="23"/>
        <v>2262100</v>
      </c>
      <c r="F177" s="2">
        <f t="shared" si="24"/>
        <v>-6.3254996705468924E-3</v>
      </c>
      <c r="G177" s="2">
        <f t="shared" si="20"/>
        <v>0.35510013262013174</v>
      </c>
      <c r="I177">
        <v>387120.35</v>
      </c>
      <c r="J177" s="4">
        <v>266661.77</v>
      </c>
      <c r="K177" s="2">
        <f t="shared" si="27"/>
        <v>0.28901556960346581</v>
      </c>
      <c r="M177" s="11">
        <v>4020.59</v>
      </c>
      <c r="N177" s="11">
        <v>4667.72</v>
      </c>
      <c r="O177" s="2">
        <f t="shared" si="21"/>
        <v>1.328930500577165E-2</v>
      </c>
      <c r="P177" s="2">
        <f t="shared" si="22"/>
        <v>3.8408160558772828E-3</v>
      </c>
    </row>
    <row r="178" spans="1:16">
      <c r="A178" s="1">
        <v>44347</v>
      </c>
      <c r="B178">
        <v>486276.6</v>
      </c>
      <c r="C178" s="4">
        <v>364242.5</v>
      </c>
      <c r="D178">
        <v>2275500</v>
      </c>
      <c r="E178">
        <f t="shared" si="23"/>
        <v>2275500</v>
      </c>
      <c r="F178" s="2">
        <f t="shared" si="24"/>
        <v>5.923699217541223E-3</v>
      </c>
      <c r="G178" s="2">
        <f t="shared" si="20"/>
        <v>0.37377240166996262</v>
      </c>
      <c r="I178">
        <v>410200.15</v>
      </c>
      <c r="J178" s="4">
        <v>280493.45</v>
      </c>
      <c r="K178" s="2">
        <f t="shared" si="27"/>
        <v>0.30353487145682273</v>
      </c>
      <c r="M178" s="11">
        <v>4511.33</v>
      </c>
      <c r="N178" s="11">
        <v>5608.99</v>
      </c>
      <c r="O178" s="2">
        <f t="shared" si="21"/>
        <v>1.4652401585884101E-2</v>
      </c>
      <c r="P178" s="2">
        <f t="shared" si="22"/>
        <v>4.4475148319050757E-3</v>
      </c>
    </row>
    <row r="179" spans="1:16">
      <c r="A179" s="1">
        <v>44377</v>
      </c>
      <c r="B179">
        <v>491817.53</v>
      </c>
      <c r="C179" s="4">
        <v>371916.91</v>
      </c>
      <c r="D179">
        <v>2317800</v>
      </c>
      <c r="E179">
        <f t="shared" si="23"/>
        <v>2317800</v>
      </c>
      <c r="F179" s="2">
        <f t="shared" si="24"/>
        <v>1.8589321028345419E-2</v>
      </c>
      <c r="G179" s="2">
        <f t="shared" si="20"/>
        <v>0.37265270515143667</v>
      </c>
      <c r="I179">
        <v>410999.61</v>
      </c>
      <c r="J179" s="4">
        <v>289703.74</v>
      </c>
      <c r="K179" s="2">
        <f t="shared" si="27"/>
        <v>0.30231398308741048</v>
      </c>
      <c r="M179" s="11">
        <v>4154.41</v>
      </c>
      <c r="N179" s="11">
        <v>5286.35</v>
      </c>
      <c r="O179" s="2">
        <f t="shared" si="21"/>
        <v>1.3473262258557777E-2</v>
      </c>
      <c r="P179" s="2">
        <f t="shared" si="22"/>
        <v>4.0731555785658811E-3</v>
      </c>
    </row>
    <row r="180" spans="1:16">
      <c r="A180" s="1">
        <v>44408</v>
      </c>
      <c r="B180">
        <v>469544.62</v>
      </c>
      <c r="C180" s="4">
        <v>360890.87</v>
      </c>
      <c r="D180">
        <v>2302200</v>
      </c>
      <c r="E180">
        <f t="shared" si="23"/>
        <v>2302200</v>
      </c>
      <c r="F180" s="2">
        <f t="shared" si="24"/>
        <v>-6.7305203209940458E-3</v>
      </c>
      <c r="G180" s="2">
        <f t="shared" si="20"/>
        <v>0.36071387802971072</v>
      </c>
      <c r="I180">
        <v>390876.18</v>
      </c>
      <c r="J180" s="4">
        <v>282470.15999999997</v>
      </c>
      <c r="K180" s="2">
        <f t="shared" si="27"/>
        <v>0.29247951524628613</v>
      </c>
      <c r="M180" s="11">
        <v>5712.58</v>
      </c>
      <c r="N180" s="11">
        <v>7722.37</v>
      </c>
      <c r="O180" s="2">
        <f t="shared" si="21"/>
        <v>1.9952510620314653E-2</v>
      </c>
      <c r="P180" s="2">
        <f t="shared" si="22"/>
        <v>5.8357006341760061E-3</v>
      </c>
    </row>
    <row r="181" spans="1:16">
      <c r="A181" s="1">
        <v>44439</v>
      </c>
      <c r="B181">
        <v>496677.68</v>
      </c>
      <c r="C181" s="4">
        <v>370639.73</v>
      </c>
      <c r="D181">
        <v>2312300</v>
      </c>
      <c r="E181">
        <f t="shared" si="23"/>
        <v>2312300</v>
      </c>
      <c r="F181" s="2">
        <f t="shared" si="24"/>
        <v>4.387107983667796E-3</v>
      </c>
      <c r="G181" s="2">
        <f t="shared" si="20"/>
        <v>0.37508861739393673</v>
      </c>
      <c r="I181">
        <v>412189.63</v>
      </c>
      <c r="J181" s="4">
        <v>291472.81</v>
      </c>
      <c r="K181" s="2">
        <f t="shared" si="27"/>
        <v>0.304312779483631</v>
      </c>
      <c r="M181" s="11">
        <v>7047.53</v>
      </c>
      <c r="N181" s="11">
        <v>7808.58</v>
      </c>
      <c r="O181" s="2">
        <f t="shared" si="21"/>
        <v>2.1112552206140209E-2</v>
      </c>
      <c r="P181" s="2">
        <f t="shared" si="22"/>
        <v>6.4248194438437925E-3</v>
      </c>
    </row>
    <row r="182" spans="1:16">
      <c r="A182" s="1">
        <v>44469</v>
      </c>
      <c r="B182">
        <v>499886.5</v>
      </c>
      <c r="C182" s="4">
        <v>367039.56</v>
      </c>
      <c r="D182">
        <v>2342800</v>
      </c>
      <c r="E182">
        <f t="shared" si="23"/>
        <v>2342800</v>
      </c>
      <c r="F182" s="2">
        <f t="shared" si="24"/>
        <v>1.319032997448428E-2</v>
      </c>
      <c r="G182" s="2">
        <f t="shared" si="20"/>
        <v>0.37003844118149226</v>
      </c>
      <c r="I182">
        <v>417720.08</v>
      </c>
      <c r="J182" s="4">
        <v>290447.82</v>
      </c>
      <c r="K182" s="2">
        <f t="shared" si="27"/>
        <v>0.30227415912583233</v>
      </c>
      <c r="M182" s="11">
        <v>4463.93</v>
      </c>
      <c r="N182" s="11">
        <v>5053.72</v>
      </c>
      <c r="O182" s="2">
        <f t="shared" si="21"/>
        <v>1.3439821262725974E-2</v>
      </c>
      <c r="P182" s="2">
        <f t="shared" si="22"/>
        <v>4.0625106709919756E-3</v>
      </c>
    </row>
    <row r="183" spans="1:16">
      <c r="A183" s="1">
        <v>44500</v>
      </c>
      <c r="B183">
        <v>498060.6</v>
      </c>
      <c r="C183" s="4">
        <v>369195.89</v>
      </c>
      <c r="D183">
        <v>2336200</v>
      </c>
      <c r="E183">
        <f t="shared" si="23"/>
        <v>2336200</v>
      </c>
      <c r="F183" s="2">
        <f t="shared" si="24"/>
        <v>-2.8171418815093052E-3</v>
      </c>
      <c r="G183" s="2">
        <f t="shared" si="20"/>
        <v>0.37122527608937589</v>
      </c>
      <c r="I183">
        <v>416815.78</v>
      </c>
      <c r="J183" s="4">
        <v>295263.39</v>
      </c>
      <c r="K183" s="2">
        <f t="shared" si="27"/>
        <v>0.30480231572639332</v>
      </c>
      <c r="M183" s="11">
        <v>5290.38</v>
      </c>
      <c r="N183" s="11">
        <v>6124.85</v>
      </c>
      <c r="O183" s="2">
        <f t="shared" si="21"/>
        <v>1.6030843873722635E-2</v>
      </c>
      <c r="P183" s="2">
        <f t="shared" si="22"/>
        <v>4.8862383357589243E-3</v>
      </c>
    </row>
    <row r="184" spans="1:16">
      <c r="A184" s="1">
        <v>44530</v>
      </c>
      <c r="B184">
        <v>506720.49</v>
      </c>
      <c r="C184" s="4">
        <v>390844.5</v>
      </c>
      <c r="D184">
        <v>2356000</v>
      </c>
      <c r="E184">
        <f t="shared" si="23"/>
        <v>2356000</v>
      </c>
      <c r="F184" s="2">
        <f t="shared" si="24"/>
        <v>8.4753017721085518E-3</v>
      </c>
      <c r="G184" s="2">
        <f t="shared" si="20"/>
        <v>0.38096985993208826</v>
      </c>
      <c r="I184">
        <v>420156.96</v>
      </c>
      <c r="J184" s="4">
        <v>310768.46999999997</v>
      </c>
      <c r="K184" s="2">
        <f t="shared" si="27"/>
        <v>0.31023999575551781</v>
      </c>
      <c r="M184" s="11">
        <v>4946.59</v>
      </c>
      <c r="N184" s="11">
        <v>7300.84</v>
      </c>
      <c r="O184" s="2">
        <f t="shared" si="21"/>
        <v>1.6756059506644886E-2</v>
      </c>
      <c r="P184" s="2">
        <f t="shared" si="22"/>
        <v>5.1983998302207136E-3</v>
      </c>
    </row>
    <row r="185" spans="1:16">
      <c r="A185" s="9">
        <v>44561</v>
      </c>
      <c r="B185" s="4">
        <v>519698.34</v>
      </c>
      <c r="C185" s="4">
        <v>396389.84</v>
      </c>
      <c r="D185">
        <v>2382900</v>
      </c>
      <c r="E185">
        <f t="shared" si="23"/>
        <v>2382900</v>
      </c>
      <c r="F185" s="2">
        <f t="shared" si="24"/>
        <v>1.1417657045840407E-2</v>
      </c>
      <c r="G185" s="2">
        <f t="shared" si="20"/>
        <v>0.38444256158462381</v>
      </c>
      <c r="I185" s="4">
        <v>435466.3</v>
      </c>
      <c r="J185" s="4">
        <v>316089.81</v>
      </c>
      <c r="K185" s="2">
        <f t="shared" si="27"/>
        <v>0.31539557262159551</v>
      </c>
      <c r="L185" s="2">
        <f>D185/D169-1</f>
        <v>8.9674410096945323E-2</v>
      </c>
      <c r="M185" s="11">
        <v>4343.32</v>
      </c>
      <c r="N185" s="11">
        <v>6292.46</v>
      </c>
      <c r="O185" s="2">
        <f t="shared" si="21"/>
        <v>1.4151677909983326E-2</v>
      </c>
      <c r="P185" s="2">
        <f t="shared" si="22"/>
        <v>4.4633765579755753E-3</v>
      </c>
    </row>
    <row r="186" spans="1:16">
      <c r="A186" s="9">
        <v>44592</v>
      </c>
      <c r="B186" s="4">
        <v>481718.78</v>
      </c>
      <c r="C186" s="4">
        <v>357508.02</v>
      </c>
      <c r="D186">
        <v>2431000</v>
      </c>
      <c r="E186">
        <f t="shared" si="23"/>
        <v>2431000</v>
      </c>
      <c r="F186" s="2">
        <f t="shared" si="24"/>
        <v>2.0185488270594652E-2</v>
      </c>
      <c r="G186" s="2">
        <f t="shared" si="20"/>
        <v>0.34521875771287536</v>
      </c>
      <c r="I186" s="4">
        <v>404686.39</v>
      </c>
      <c r="J186" s="4">
        <v>286348.59000000003</v>
      </c>
      <c r="K186" s="2">
        <f t="shared" si="27"/>
        <v>0.28425955573837924</v>
      </c>
      <c r="M186" s="11">
        <v>3545.49</v>
      </c>
      <c r="N186" s="11">
        <v>4654.0600000000004</v>
      </c>
      <c r="O186" s="2">
        <f t="shared" si="21"/>
        <v>1.1865607729437951E-2</v>
      </c>
      <c r="P186" s="2">
        <f t="shared" si="22"/>
        <v>3.3729123817359107E-3</v>
      </c>
    </row>
    <row r="187" spans="1:16">
      <c r="A187" s="1">
        <v>44620</v>
      </c>
      <c r="B187">
        <v>497027.31</v>
      </c>
      <c r="C187" s="4">
        <v>367780.39</v>
      </c>
      <c r="D187">
        <v>2441500</v>
      </c>
      <c r="E187">
        <f t="shared" si="23"/>
        <v>2441500</v>
      </c>
      <c r="F187" s="2">
        <f t="shared" si="24"/>
        <v>4.3192102015631425E-3</v>
      </c>
      <c r="G187" s="2">
        <f t="shared" si="20"/>
        <v>0.35421163219332374</v>
      </c>
      <c r="I187">
        <v>419183.33</v>
      </c>
      <c r="J187" s="4">
        <v>294161.42</v>
      </c>
      <c r="K187" s="2">
        <f t="shared" si="27"/>
        <v>0.29217479008806063</v>
      </c>
      <c r="M187" s="11">
        <v>4152.51</v>
      </c>
      <c r="N187" s="11">
        <v>5365.61</v>
      </c>
      <c r="O187" s="2">
        <f t="shared" si="21"/>
        <v>1.3342945329029195E-2</v>
      </c>
      <c r="P187" s="2">
        <f t="shared" si="22"/>
        <v>3.8984722506655738E-3</v>
      </c>
    </row>
    <row r="188" spans="1:16">
      <c r="A188" s="1">
        <v>44628</v>
      </c>
      <c r="B188">
        <v>473105.8</v>
      </c>
      <c r="C188" s="4">
        <v>339767.58</v>
      </c>
      <c r="D188">
        <v>2441500</v>
      </c>
      <c r="E188">
        <v>2441500</v>
      </c>
      <c r="G188" s="2">
        <f t="shared" si="20"/>
        <v>0.33294015154618062</v>
      </c>
      <c r="I188">
        <v>400138.82</v>
      </c>
      <c r="J188" s="4">
        <v>271129.02</v>
      </c>
      <c r="K188" s="2">
        <f t="shared" si="27"/>
        <v>0.27494074953921771</v>
      </c>
      <c r="M188" s="11">
        <v>4864.55</v>
      </c>
      <c r="N188" s="11">
        <v>6252.79</v>
      </c>
      <c r="O188" s="2">
        <f t="shared" si="21"/>
        <v>1.6561705086303551E-2</v>
      </c>
      <c r="P188" s="2">
        <f t="shared" si="22"/>
        <v>4.553487610075773E-3</v>
      </c>
    </row>
    <row r="189" spans="1:16">
      <c r="A189" s="1">
        <v>44629</v>
      </c>
      <c r="B189">
        <v>467894.15</v>
      </c>
      <c r="C189" s="4">
        <v>336079.46</v>
      </c>
      <c r="D189">
        <v>2441500</v>
      </c>
      <c r="E189">
        <v>2441500</v>
      </c>
      <c r="G189" s="2">
        <f t="shared" si="20"/>
        <v>0.329294945730084</v>
      </c>
      <c r="I189">
        <v>395813.19</v>
      </c>
      <c r="J189" s="4">
        <v>268012.78999999998</v>
      </c>
      <c r="K189" s="2">
        <f t="shared" si="27"/>
        <v>0.27189268072905998</v>
      </c>
      <c r="M189" s="11">
        <v>5209.95</v>
      </c>
      <c r="N189" s="11">
        <v>6436.74</v>
      </c>
      <c r="O189" s="2">
        <f t="shared" si="21"/>
        <v>1.7544793893122409E-2</v>
      </c>
      <c r="P189" s="2">
        <f t="shared" si="22"/>
        <v>4.770301044439893E-3</v>
      </c>
    </row>
    <row r="190" spans="1:16">
      <c r="A190" s="1">
        <v>44630</v>
      </c>
      <c r="B190">
        <v>473820.93</v>
      </c>
      <c r="C190" s="4">
        <v>343183.86</v>
      </c>
      <c r="D190">
        <v>2441500</v>
      </c>
      <c r="E190">
        <v>2441500</v>
      </c>
      <c r="G190" s="2">
        <f t="shared" si="20"/>
        <v>0.33463231210321526</v>
      </c>
      <c r="I190">
        <v>400715.77</v>
      </c>
      <c r="J190" s="4">
        <v>273897.38</v>
      </c>
      <c r="K190" s="2">
        <f t="shared" si="27"/>
        <v>0.27631093590006145</v>
      </c>
      <c r="M190" s="11">
        <v>4679.42</v>
      </c>
      <c r="N190" s="11">
        <v>6154.27</v>
      </c>
      <c r="O190" s="2">
        <f t="shared" si="21"/>
        <v>1.6059114768219387E-2</v>
      </c>
      <c r="P190" s="2">
        <f t="shared" si="22"/>
        <v>4.4373090313331968E-3</v>
      </c>
    </row>
    <row r="191" spans="1:16">
      <c r="A191" s="1">
        <v>44635</v>
      </c>
      <c r="B191">
        <v>441252.73</v>
      </c>
      <c r="C191" s="4">
        <v>320040.59000000003</v>
      </c>
      <c r="D191">
        <v>2441500</v>
      </c>
      <c r="E191">
        <v>2441500</v>
      </c>
      <c r="G191" s="2">
        <f t="shared" si="20"/>
        <v>0.31181377022322343</v>
      </c>
      <c r="I191">
        <v>372560.37</v>
      </c>
      <c r="J191" s="4">
        <v>255286.41</v>
      </c>
      <c r="K191" s="2">
        <f t="shared" si="27"/>
        <v>0.25715616629121441</v>
      </c>
      <c r="M191" s="11">
        <v>5093.91</v>
      </c>
      <c r="N191" s="11">
        <v>6171.53</v>
      </c>
      <c r="O191" s="2">
        <f t="shared" si="21"/>
        <v>1.7942976469513785E-2</v>
      </c>
      <c r="P191" s="2">
        <f t="shared" si="22"/>
        <v>4.6141470407536347E-3</v>
      </c>
    </row>
    <row r="192" spans="1:16">
      <c r="A192" s="1">
        <v>44645</v>
      </c>
      <c r="B192">
        <v>462200.74</v>
      </c>
      <c r="C192" s="4">
        <v>336751.65</v>
      </c>
      <c r="D192">
        <v>2441500</v>
      </c>
      <c r="E192">
        <v>2441500</v>
      </c>
      <c r="G192" s="2">
        <f t="shared" si="20"/>
        <v>0.3272383329920131</v>
      </c>
      <c r="I192">
        <v>392538.55</v>
      </c>
      <c r="J192" s="4">
        <v>269273.84999999998</v>
      </c>
      <c r="K192" s="2">
        <f t="shared" si="27"/>
        <v>0.27106795003071876</v>
      </c>
      <c r="M192" s="11">
        <v>3907.45</v>
      </c>
      <c r="N192" s="11">
        <v>5313.7</v>
      </c>
      <c r="O192" s="2">
        <f t="shared" si="21"/>
        <v>1.3933178042599385E-2</v>
      </c>
      <c r="P192" s="2">
        <f t="shared" si="22"/>
        <v>3.7768380094204382E-3</v>
      </c>
    </row>
    <row r="193" spans="1:16">
      <c r="A193" s="1">
        <v>44649</v>
      </c>
      <c r="B193">
        <v>460539.31</v>
      </c>
      <c r="C193" s="4">
        <v>332403.3</v>
      </c>
      <c r="D193">
        <v>2441500</v>
      </c>
      <c r="E193">
        <v>2441500</v>
      </c>
      <c r="G193" s="2">
        <f t="shared" si="20"/>
        <v>0.32477682162604954</v>
      </c>
      <c r="I193">
        <v>391977.73</v>
      </c>
      <c r="J193" s="4">
        <v>265676.03000000003</v>
      </c>
      <c r="K193" s="2">
        <f t="shared" si="27"/>
        <v>0.26936463649395864</v>
      </c>
      <c r="M193" s="11">
        <v>3670</v>
      </c>
      <c r="N193" s="11">
        <v>5006.03</v>
      </c>
      <c r="O193" s="2">
        <f t="shared" si="21"/>
        <v>1.3192397774780453E-2</v>
      </c>
      <c r="P193" s="2">
        <f t="shared" si="22"/>
        <v>3.553565431087446E-3</v>
      </c>
    </row>
    <row r="194" spans="1:16">
      <c r="A194" s="1">
        <v>44651</v>
      </c>
      <c r="B194">
        <v>467389.93</v>
      </c>
      <c r="C194" s="4">
        <v>337716.92</v>
      </c>
      <c r="D194">
        <v>2497700</v>
      </c>
      <c r="E194">
        <f>($D194+$E187*$E$2)/($E$2+1)</f>
        <v>2497700</v>
      </c>
      <c r="F194" s="2">
        <f t="shared" si="24"/>
        <v>2.301863608437436E-2</v>
      </c>
      <c r="G194" s="2">
        <f t="shared" si="20"/>
        <v>0.32233929214877688</v>
      </c>
      <c r="I194">
        <v>397979.34</v>
      </c>
      <c r="J194" s="4">
        <v>270168.96999999997</v>
      </c>
      <c r="K194" s="2">
        <f t="shared" ref="K194:K221" si="29">(I194+J194)/E194</f>
        <v>0.26750542899467511</v>
      </c>
      <c r="M194" s="11">
        <v>4286.1499999999996</v>
      </c>
      <c r="N194" s="11">
        <v>5822.75</v>
      </c>
      <c r="O194" s="2">
        <f t="shared" si="21"/>
        <v>1.5129724716358256E-2</v>
      </c>
      <c r="P194" s="2">
        <f t="shared" si="22"/>
        <v>4.0472835008207551E-3</v>
      </c>
    </row>
    <row r="195" spans="1:16">
      <c r="A195" s="1">
        <v>44662</v>
      </c>
      <c r="B195">
        <v>454847.32</v>
      </c>
      <c r="C195" s="4">
        <v>320805.99</v>
      </c>
      <c r="D195">
        <v>2497700</v>
      </c>
      <c r="E195">
        <v>2497700</v>
      </c>
      <c r="F195" s="2">
        <f t="shared" si="24"/>
        <v>0</v>
      </c>
      <c r="G195" s="2">
        <f t="shared" si="20"/>
        <v>0.31054702726508387</v>
      </c>
      <c r="I195">
        <v>388844.05</v>
      </c>
      <c r="J195" s="4">
        <v>256947.01</v>
      </c>
      <c r="K195" s="2">
        <f t="shared" si="29"/>
        <v>0.25855429395043444</v>
      </c>
      <c r="M195" s="11">
        <v>4355.2700000000004</v>
      </c>
      <c r="N195" s="11">
        <v>5295.77</v>
      </c>
      <c r="O195" s="2">
        <f t="shared" si="21"/>
        <v>1.4944524007501745E-2</v>
      </c>
      <c r="P195" s="2">
        <f t="shared" si="22"/>
        <v>3.8639708531849307E-3</v>
      </c>
    </row>
    <row r="196" spans="1:16">
      <c r="A196" s="1">
        <v>44671</v>
      </c>
      <c r="B196">
        <v>453260.7</v>
      </c>
      <c r="C196" s="4">
        <v>316958.43</v>
      </c>
      <c r="D196">
        <v>2497700</v>
      </c>
      <c r="E196">
        <f>($D196+$E194*$E$2)/($E$2+1)</f>
        <v>2497700</v>
      </c>
      <c r="F196" s="2">
        <f t="shared" si="24"/>
        <v>0</v>
      </c>
      <c r="G196" s="2">
        <f t="shared" ref="G196:G221" si="30">(B196+C196)/E196</f>
        <v>0.30837135364535373</v>
      </c>
      <c r="I196">
        <v>387524.6</v>
      </c>
      <c r="J196" s="4">
        <v>254206.56</v>
      </c>
      <c r="K196" s="2">
        <f t="shared" si="29"/>
        <v>0.25692883853144888</v>
      </c>
      <c r="M196" s="11">
        <v>3738.54</v>
      </c>
      <c r="N196" s="11">
        <v>4481.87</v>
      </c>
      <c r="O196" s="2">
        <f t="shared" ref="O196:O221" si="31">(M196+N196)/(I196+J196)</f>
        <v>1.2809741075998244E-2</v>
      </c>
      <c r="P196" s="2">
        <f t="shared" si="22"/>
        <v>3.2911918965448212E-3</v>
      </c>
    </row>
    <row r="197" spans="1:16">
      <c r="A197" s="1">
        <v>44672</v>
      </c>
      <c r="B197">
        <v>443252.93</v>
      </c>
      <c r="C197" s="4">
        <v>307199.67</v>
      </c>
      <c r="D197">
        <v>2497700</v>
      </c>
      <c r="E197">
        <f t="shared" ref="E197:E200" si="32">($D197+$E195*$E$2)/($E$2+1)</f>
        <v>2497700</v>
      </c>
      <c r="G197" s="2">
        <f t="shared" si="30"/>
        <v>0.30045746086399489</v>
      </c>
      <c r="I197">
        <v>378861.42</v>
      </c>
      <c r="J197" s="4">
        <v>246476.51</v>
      </c>
      <c r="K197" s="2">
        <f t="shared" si="29"/>
        <v>0.25036550826760617</v>
      </c>
      <c r="M197" s="11">
        <v>3974.2</v>
      </c>
      <c r="N197" s="11">
        <v>4602.33</v>
      </c>
      <c r="O197" s="2">
        <f t="shared" si="31"/>
        <v>1.3715032446536546E-2</v>
      </c>
      <c r="P197" s="2">
        <f t="shared" ref="P197:P221" si="33">(M197+N197)/E197</f>
        <v>3.4337710693838328E-3</v>
      </c>
    </row>
    <row r="198" spans="1:16">
      <c r="A198" s="1">
        <v>44673</v>
      </c>
      <c r="B198">
        <v>444467.11</v>
      </c>
      <c r="C198" s="4">
        <v>305777.31</v>
      </c>
      <c r="D198">
        <v>2497700</v>
      </c>
      <c r="E198">
        <f t="shared" si="32"/>
        <v>2497700</v>
      </c>
      <c r="G198" s="2">
        <f t="shared" si="30"/>
        <v>0.30037411218320853</v>
      </c>
      <c r="I198">
        <v>380289.13</v>
      </c>
      <c r="J198" s="4">
        <v>245277.77</v>
      </c>
      <c r="K198" s="2">
        <f t="shared" si="29"/>
        <v>0.25045718060615768</v>
      </c>
      <c r="M198" s="11">
        <v>3500.65</v>
      </c>
      <c r="N198" s="11">
        <v>4054.14</v>
      </c>
      <c r="O198" s="2">
        <f t="shared" si="31"/>
        <v>1.2076709941015101E-2</v>
      </c>
      <c r="P198" s="2">
        <f t="shared" si="33"/>
        <v>3.0246987228249988E-3</v>
      </c>
    </row>
    <row r="199" spans="1:16">
      <c r="A199" s="1">
        <v>44676</v>
      </c>
      <c r="B199">
        <v>421714.23</v>
      </c>
      <c r="C199" s="4">
        <v>285971.56</v>
      </c>
      <c r="D199">
        <v>2497700</v>
      </c>
      <c r="E199">
        <f t="shared" si="32"/>
        <v>2497700</v>
      </c>
      <c r="G199" s="2">
        <f t="shared" si="30"/>
        <v>0.28333498418545061</v>
      </c>
      <c r="I199">
        <v>361290.5</v>
      </c>
      <c r="J199" s="4">
        <v>229337.77</v>
      </c>
      <c r="K199" s="2">
        <f t="shared" si="29"/>
        <v>0.23646885935060255</v>
      </c>
      <c r="M199" s="11">
        <v>4277.1000000000004</v>
      </c>
      <c r="N199" s="11">
        <v>4703.0200000000004</v>
      </c>
      <c r="O199" s="2">
        <f t="shared" si="31"/>
        <v>1.520435179982157E-2</v>
      </c>
      <c r="P199" s="2">
        <f t="shared" si="33"/>
        <v>3.595355727269088E-3</v>
      </c>
    </row>
    <row r="200" spans="1:16">
      <c r="A200" s="1">
        <v>44677</v>
      </c>
      <c r="B200">
        <v>415315.02</v>
      </c>
      <c r="C200" s="4">
        <v>279917.38</v>
      </c>
      <c r="D200">
        <v>2497700</v>
      </c>
      <c r="E200">
        <f t="shared" si="32"/>
        <v>2497700</v>
      </c>
      <c r="G200" s="2">
        <f t="shared" si="30"/>
        <v>0.27834904111782843</v>
      </c>
      <c r="I200">
        <v>356353.61</v>
      </c>
      <c r="J200" s="4">
        <v>224768.55</v>
      </c>
      <c r="K200" s="2">
        <f t="shared" si="29"/>
        <v>0.23266291388077026</v>
      </c>
      <c r="M200" s="11">
        <v>3964.81</v>
      </c>
      <c r="N200" s="11">
        <v>4437</v>
      </c>
      <c r="O200" s="2">
        <f t="shared" si="31"/>
        <v>1.4457906750621936E-2</v>
      </c>
      <c r="P200" s="2">
        <f t="shared" si="33"/>
        <v>3.3638187132161586E-3</v>
      </c>
    </row>
    <row r="201" spans="1:16">
      <c r="A201" s="1">
        <v>44681</v>
      </c>
      <c r="B201">
        <v>438841.79</v>
      </c>
      <c r="C201" s="4">
        <v>300157.17</v>
      </c>
      <c r="D201">
        <v>2499700</v>
      </c>
      <c r="E201">
        <f>($D201+$E195*$E$2)/($E$2+1)</f>
        <v>2499700</v>
      </c>
      <c r="F201" s="2">
        <f>(D201-D195)/D195</f>
        <v>8.0073667774352409E-4</v>
      </c>
      <c r="G201" s="2">
        <f t="shared" si="30"/>
        <v>0.29563506020722485</v>
      </c>
      <c r="I201">
        <v>375556.31</v>
      </c>
      <c r="J201" s="4">
        <v>241564.1</v>
      </c>
      <c r="K201" s="2">
        <f t="shared" si="29"/>
        <v>0.24687778933472018</v>
      </c>
      <c r="M201" s="11">
        <v>4409.71</v>
      </c>
      <c r="N201" s="11">
        <v>5254.66</v>
      </c>
      <c r="O201" s="2">
        <f t="shared" si="31"/>
        <v>1.5660428408128649E-2</v>
      </c>
      <c r="P201" s="2">
        <f t="shared" si="33"/>
        <v>3.8662119454334516E-3</v>
      </c>
    </row>
    <row r="202" spans="1:16">
      <c r="A202" s="1">
        <v>44687</v>
      </c>
      <c r="B202">
        <v>432786.98</v>
      </c>
      <c r="C202" s="4">
        <v>297062.75</v>
      </c>
      <c r="D202">
        <v>2499700</v>
      </c>
      <c r="E202">
        <f>($D202+$E196*$E$2)/($E$2+1)</f>
        <v>2499700</v>
      </c>
      <c r="G202" s="2">
        <f t="shared" si="30"/>
        <v>0.29197492899147898</v>
      </c>
      <c r="I202">
        <v>370058.54</v>
      </c>
      <c r="J202" s="4">
        <v>238839.25</v>
      </c>
      <c r="K202" s="2">
        <f t="shared" si="29"/>
        <v>0.2435883466015922</v>
      </c>
      <c r="M202" s="11">
        <v>3468.71</v>
      </c>
      <c r="N202" s="11">
        <v>4141.91</v>
      </c>
      <c r="O202" s="2">
        <f t="shared" si="31"/>
        <v>1.2499010712454711E-2</v>
      </c>
      <c r="P202" s="2">
        <f t="shared" si="33"/>
        <v>3.0446133536024323E-3</v>
      </c>
    </row>
    <row r="203" spans="1:16">
      <c r="A203" s="1">
        <v>44694</v>
      </c>
      <c r="B203">
        <v>445249.97</v>
      </c>
      <c r="C203" s="4">
        <v>308473.24</v>
      </c>
      <c r="D203">
        <v>2499700</v>
      </c>
      <c r="E203">
        <f>($D203+$E197*$E$2)/($E$2+1)</f>
        <v>2499700</v>
      </c>
      <c r="G203" s="2">
        <f t="shared" si="30"/>
        <v>0.30152546705604671</v>
      </c>
      <c r="I203">
        <v>380158.11</v>
      </c>
      <c r="J203" s="4">
        <v>247886.74</v>
      </c>
      <c r="K203" s="2">
        <f t="shared" si="29"/>
        <v>0.25124808977077251</v>
      </c>
      <c r="M203" s="11">
        <v>3418.72</v>
      </c>
      <c r="N203" s="11">
        <v>4165.6899999999996</v>
      </c>
      <c r="O203" s="2">
        <f t="shared" si="31"/>
        <v>1.2076223537220312E-2</v>
      </c>
      <c r="P203" s="2">
        <f t="shared" si="33"/>
        <v>3.0341280953714443E-3</v>
      </c>
    </row>
    <row r="204" spans="1:16">
      <c r="A204" s="1">
        <v>44712</v>
      </c>
      <c r="B204">
        <v>460824.63</v>
      </c>
      <c r="C204" s="4">
        <v>320033.44</v>
      </c>
      <c r="D204">
        <v>2527026.15</v>
      </c>
      <c r="E204">
        <f>($D204+$E196*$E$2)/($E$2+1)</f>
        <v>2527026.15</v>
      </c>
      <c r="F204" s="2">
        <f>(D204-D196)/D196</f>
        <v>1.1741261961004086E-2</v>
      </c>
      <c r="G204" s="2">
        <f t="shared" si="30"/>
        <v>0.30900276595871401</v>
      </c>
      <c r="I204">
        <v>393488.45</v>
      </c>
      <c r="J204" s="4">
        <v>258326.28</v>
      </c>
      <c r="K204" s="2">
        <f t="shared" si="29"/>
        <v>0.25793746930557088</v>
      </c>
      <c r="M204" s="11">
        <v>4336.2700000000004</v>
      </c>
      <c r="N204" s="11">
        <v>5048.37</v>
      </c>
      <c r="O204" s="2">
        <f t="shared" si="31"/>
        <v>1.4397710834181362E-2</v>
      </c>
      <c r="P204" s="2">
        <f t="shared" si="33"/>
        <v>3.7137090963621409E-3</v>
      </c>
    </row>
    <row r="205" spans="1:16">
      <c r="A205" s="1">
        <v>44742</v>
      </c>
      <c r="B205">
        <v>493943.54</v>
      </c>
      <c r="C205" s="4">
        <v>354322.45</v>
      </c>
      <c r="D205">
        <v>2581451.2000000002</v>
      </c>
      <c r="E205">
        <f t="shared" si="23"/>
        <v>2581451.2000000002</v>
      </c>
      <c r="F205" s="2">
        <f t="shared" si="24"/>
        <v>2.1537193036170316E-2</v>
      </c>
      <c r="G205" s="2">
        <f t="shared" si="30"/>
        <v>0.32860043606479949</v>
      </c>
      <c r="I205">
        <v>421400.3</v>
      </c>
      <c r="J205" s="4">
        <v>286877.09999999998</v>
      </c>
      <c r="K205" s="2">
        <f t="shared" si="29"/>
        <v>0.27437179521348298</v>
      </c>
      <c r="M205" s="11">
        <v>5122.46</v>
      </c>
      <c r="N205" s="11">
        <v>6507.83</v>
      </c>
      <c r="O205" s="2">
        <f t="shared" si="31"/>
        <v>1.6420529583465463E-2</v>
      </c>
      <c r="P205" s="2">
        <f t="shared" si="33"/>
        <v>4.5053301801715254E-3</v>
      </c>
    </row>
    <row r="206" spans="1:16">
      <c r="A206" s="1">
        <v>44773</v>
      </c>
      <c r="B206">
        <v>477054.93</v>
      </c>
      <c r="C206" s="4">
        <v>348843.58</v>
      </c>
      <c r="D206">
        <v>2578078.5699999998</v>
      </c>
      <c r="E206">
        <f t="shared" si="23"/>
        <v>2578078.5699999998</v>
      </c>
      <c r="F206" s="2">
        <f t="shared" si="24"/>
        <v>-1.3064860571450484E-3</v>
      </c>
      <c r="G206" s="2">
        <f t="shared" si="30"/>
        <v>0.32035428229792084</v>
      </c>
      <c r="I206">
        <v>406100.26</v>
      </c>
      <c r="J206" s="4">
        <v>281813.84000000003</v>
      </c>
      <c r="K206" s="2">
        <f t="shared" si="29"/>
        <v>0.26683209270848568</v>
      </c>
      <c r="M206" s="11">
        <v>4110.7299999999996</v>
      </c>
      <c r="N206" s="11">
        <v>6053.12</v>
      </c>
      <c r="O206" s="2">
        <f t="shared" si="31"/>
        <v>1.4774882503498616E-2</v>
      </c>
      <c r="P206" s="2">
        <f t="shared" si="33"/>
        <v>3.9424128179305256E-3</v>
      </c>
    </row>
    <row r="207" spans="1:16">
      <c r="A207" s="1">
        <v>44804</v>
      </c>
      <c r="B207">
        <v>473612.98</v>
      </c>
      <c r="C207" s="4">
        <v>338013.05</v>
      </c>
      <c r="D207">
        <v>2595068.27</v>
      </c>
      <c r="E207">
        <f t="shared" si="23"/>
        <v>2595068.27</v>
      </c>
      <c r="F207" s="2">
        <f t="shared" ref="F207:F247" si="34">(D207-D206)/D206</f>
        <v>6.5900629242654106E-3</v>
      </c>
      <c r="G207" s="2">
        <f t="shared" si="30"/>
        <v>0.31275710137675877</v>
      </c>
      <c r="I207">
        <v>404367.44</v>
      </c>
      <c r="J207" s="4">
        <v>273583.37</v>
      </c>
      <c r="K207" s="2">
        <f t="shared" si="29"/>
        <v>0.26124584768631154</v>
      </c>
      <c r="M207" s="11">
        <v>4321.62</v>
      </c>
      <c r="N207" s="11">
        <v>5713.21</v>
      </c>
      <c r="O207" s="2">
        <f t="shared" si="31"/>
        <v>1.4801708106226762E-2</v>
      </c>
      <c r="P207" s="2">
        <f t="shared" si="33"/>
        <v>3.8668847814165596E-3</v>
      </c>
    </row>
    <row r="208" spans="1:16">
      <c r="A208" s="1">
        <v>44826</v>
      </c>
      <c r="B208">
        <v>462174.07</v>
      </c>
      <c r="C208" s="4">
        <v>322346.21999999997</v>
      </c>
      <c r="D208">
        <v>2595068.27</v>
      </c>
      <c r="E208">
        <f t="shared" si="23"/>
        <v>2595068.27</v>
      </c>
      <c r="G208" s="2">
        <f t="shared" si="30"/>
        <v>0.30231200430037242</v>
      </c>
      <c r="I208">
        <v>394063.17</v>
      </c>
      <c r="J208" s="4">
        <v>261626.14</v>
      </c>
      <c r="K208" s="2">
        <f t="shared" si="29"/>
        <v>0.25266746065220091</v>
      </c>
      <c r="M208" s="11">
        <v>2722.3</v>
      </c>
      <c r="N208" s="11">
        <v>3713.21</v>
      </c>
      <c r="O208" s="2">
        <f t="shared" si="31"/>
        <v>9.8148771100141918E-3</v>
      </c>
      <c r="P208" s="2">
        <f t="shared" si="33"/>
        <v>2.4799000760006981E-3</v>
      </c>
    </row>
    <row r="209" spans="1:16">
      <c r="A209" s="1">
        <v>44827</v>
      </c>
      <c r="B209">
        <v>458782.79</v>
      </c>
      <c r="C209" s="4">
        <v>317804.71999999997</v>
      </c>
      <c r="D209">
        <v>2595068.27</v>
      </c>
      <c r="E209">
        <f t="shared" si="23"/>
        <v>2595068.27</v>
      </c>
      <c r="G209" s="2">
        <f t="shared" si="30"/>
        <v>0.29925513674443716</v>
      </c>
      <c r="I209">
        <v>391743.94</v>
      </c>
      <c r="J209" s="4">
        <v>258144.88</v>
      </c>
      <c r="K209" s="2">
        <f t="shared" si="29"/>
        <v>0.25043226319437062</v>
      </c>
      <c r="M209" s="11">
        <v>2887.61</v>
      </c>
      <c r="N209" s="11">
        <v>3831.14</v>
      </c>
      <c r="O209" s="2">
        <f t="shared" si="31"/>
        <v>1.0338306789152027E-2</v>
      </c>
      <c r="P209" s="2">
        <f t="shared" si="33"/>
        <v>2.5890455668050689E-3</v>
      </c>
    </row>
    <row r="210" spans="1:16">
      <c r="A210" s="1">
        <v>44834</v>
      </c>
      <c r="B210">
        <v>450179.65</v>
      </c>
      <c r="C210" s="4">
        <v>309662.68</v>
      </c>
      <c r="D210">
        <v>2626600</v>
      </c>
      <c r="E210">
        <f t="shared" ref="E210:E216" si="35">($D210+$E207*$E$2)/($E$2+1)</f>
        <v>2626600</v>
      </c>
      <c r="F210" s="2">
        <f>(D210-D207)/D207</f>
        <v>1.2150636021610322E-2</v>
      </c>
      <c r="G210" s="2">
        <f t="shared" si="30"/>
        <v>0.28928741719332979</v>
      </c>
      <c r="I210">
        <v>384757.41</v>
      </c>
      <c r="J210" s="4">
        <v>252302.04</v>
      </c>
      <c r="K210" s="2">
        <f t="shared" si="29"/>
        <v>0.24254147947917459</v>
      </c>
      <c r="M210" s="11">
        <v>2415.35</v>
      </c>
      <c r="N210" s="11">
        <v>3213.19</v>
      </c>
      <c r="O210" s="2">
        <f t="shared" si="31"/>
        <v>8.8351879875575197E-3</v>
      </c>
      <c r="P210" s="2">
        <f t="shared" si="33"/>
        <v>2.1428995659788321E-3</v>
      </c>
    </row>
    <row r="211" spans="1:16">
      <c r="A211" s="1">
        <v>44844</v>
      </c>
      <c r="B211">
        <v>442317.52</v>
      </c>
      <c r="C211" s="4">
        <v>302975.99</v>
      </c>
      <c r="D211">
        <v>2626600</v>
      </c>
      <c r="E211">
        <f t="shared" si="35"/>
        <v>2626600</v>
      </c>
      <c r="G211" s="2">
        <f t="shared" si="30"/>
        <v>0.28374838574583111</v>
      </c>
      <c r="I211">
        <v>378605.47</v>
      </c>
      <c r="J211" s="4">
        <v>246795.38</v>
      </c>
      <c r="K211" s="2">
        <f t="shared" si="29"/>
        <v>0.23810281352318585</v>
      </c>
      <c r="M211" s="11">
        <v>2905.34</v>
      </c>
      <c r="N211" s="11">
        <v>3385.23</v>
      </c>
      <c r="O211" s="2">
        <f t="shared" si="31"/>
        <v>1.005846090551364E-2</v>
      </c>
      <c r="P211" s="2">
        <f t="shared" si="33"/>
        <v>2.3949478413157694E-3</v>
      </c>
    </row>
    <row r="212" spans="1:16">
      <c r="A212" s="1">
        <v>44845</v>
      </c>
      <c r="B212">
        <v>442847.97</v>
      </c>
      <c r="C212" s="4">
        <v>304856.3</v>
      </c>
      <c r="D212">
        <v>2626600</v>
      </c>
      <c r="E212">
        <f t="shared" si="35"/>
        <v>2626600</v>
      </c>
      <c r="G212" s="2">
        <f t="shared" si="30"/>
        <v>0.28466621107134699</v>
      </c>
      <c r="I212">
        <v>379371.11</v>
      </c>
      <c r="J212" s="4">
        <v>248359.42</v>
      </c>
      <c r="K212" s="2">
        <f t="shared" si="29"/>
        <v>0.238989770044925</v>
      </c>
      <c r="M212" s="11">
        <v>2477.4699999999998</v>
      </c>
      <c r="N212" s="11">
        <v>3179.35</v>
      </c>
      <c r="O212" s="2">
        <f t="shared" si="31"/>
        <v>9.0115419430053835E-3</v>
      </c>
      <c r="P212" s="2">
        <f t="shared" si="33"/>
        <v>2.1536663367090533E-3</v>
      </c>
    </row>
    <row r="213" spans="1:16">
      <c r="A213" s="1">
        <v>44858</v>
      </c>
      <c r="B213">
        <v>445195.38</v>
      </c>
      <c r="C213" s="4">
        <v>313505.69</v>
      </c>
      <c r="D213">
        <v>2626600</v>
      </c>
      <c r="E213">
        <f t="shared" si="35"/>
        <v>2626600</v>
      </c>
      <c r="G213" s="2">
        <f t="shared" si="30"/>
        <v>0.28885291631767307</v>
      </c>
      <c r="I213">
        <v>378162.97</v>
      </c>
      <c r="J213" s="4">
        <v>254104</v>
      </c>
      <c r="K213" s="2">
        <f t="shared" si="29"/>
        <v>0.24071688494631843</v>
      </c>
      <c r="M213" s="11">
        <v>3955.32</v>
      </c>
      <c r="N213" s="11">
        <v>4870.6400000000003</v>
      </c>
      <c r="O213" s="2">
        <f t="shared" si="31"/>
        <v>1.3959229912010113E-2</v>
      </c>
      <c r="P213" s="2">
        <f t="shared" si="33"/>
        <v>3.3602223406685454E-3</v>
      </c>
    </row>
    <row r="214" spans="1:16">
      <c r="A214" s="1">
        <v>44859</v>
      </c>
      <c r="B214">
        <v>444946.49</v>
      </c>
      <c r="C214" s="4">
        <v>312127.13</v>
      </c>
      <c r="D214">
        <v>2626600</v>
      </c>
      <c r="E214">
        <f t="shared" si="35"/>
        <v>2626600</v>
      </c>
      <c r="G214" s="2">
        <f t="shared" si="30"/>
        <v>0.28823331302824945</v>
      </c>
      <c r="I214">
        <v>378064.06</v>
      </c>
      <c r="J214" s="4">
        <v>252971.48</v>
      </c>
      <c r="K214" s="2">
        <f t="shared" si="29"/>
        <v>0.24024805451915024</v>
      </c>
      <c r="M214" s="11">
        <v>3382.39</v>
      </c>
      <c r="N214" s="11">
        <v>4660.6400000000003</v>
      </c>
      <c r="O214" s="2">
        <f t="shared" si="31"/>
        <v>1.2745763891523447E-2</v>
      </c>
      <c r="P214" s="2">
        <f t="shared" si="33"/>
        <v>3.062144978298942E-3</v>
      </c>
    </row>
    <row r="215" spans="1:16">
      <c r="A215" s="1">
        <v>44861</v>
      </c>
      <c r="B215">
        <v>446286.33</v>
      </c>
      <c r="C215" s="4">
        <v>315873.45</v>
      </c>
      <c r="D215">
        <v>2626600</v>
      </c>
      <c r="E215">
        <f t="shared" si="35"/>
        <v>2626600</v>
      </c>
      <c r="G215" s="2">
        <f t="shared" si="30"/>
        <v>0.29016971750552045</v>
      </c>
      <c r="I215">
        <v>378653.88</v>
      </c>
      <c r="J215" s="4">
        <v>255778.59</v>
      </c>
      <c r="K215" s="2">
        <f t="shared" si="29"/>
        <v>0.2415413348054519</v>
      </c>
      <c r="M215" s="11">
        <v>3817.97</v>
      </c>
      <c r="N215" s="11">
        <v>5442.46</v>
      </c>
      <c r="O215" s="2">
        <f t="shared" si="31"/>
        <v>1.4596399834327521E-2</v>
      </c>
      <c r="P215" s="2">
        <f t="shared" si="33"/>
        <v>3.5256338993375469E-3</v>
      </c>
    </row>
    <row r="216" spans="1:16">
      <c r="A216" s="1">
        <v>44862</v>
      </c>
      <c r="B216">
        <v>436439.19</v>
      </c>
      <c r="C216" s="4">
        <v>305146.48</v>
      </c>
      <c r="D216">
        <v>2626600</v>
      </c>
      <c r="E216">
        <f t="shared" si="35"/>
        <v>2626600</v>
      </c>
      <c r="G216" s="2">
        <f t="shared" si="30"/>
        <v>0.28233673570395185</v>
      </c>
      <c r="I216">
        <v>370308.52</v>
      </c>
      <c r="J216" s="4">
        <v>247273.2</v>
      </c>
      <c r="K216" s="2">
        <f t="shared" si="29"/>
        <v>0.23512591182517323</v>
      </c>
      <c r="M216" s="11">
        <v>3859.11</v>
      </c>
      <c r="N216" s="11">
        <v>5256.21</v>
      </c>
      <c r="O216" s="2">
        <f t="shared" si="31"/>
        <v>1.4759698522164808E-2</v>
      </c>
      <c r="P216" s="2">
        <f t="shared" si="33"/>
        <v>3.4703875732886619E-3</v>
      </c>
    </row>
    <row r="217" spans="1:16">
      <c r="A217" s="1">
        <v>44865</v>
      </c>
      <c r="B217">
        <v>433846.91</v>
      </c>
      <c r="C217" s="4">
        <v>306441.93</v>
      </c>
      <c r="D217">
        <v>2612914.5699999998</v>
      </c>
      <c r="E217">
        <f>($D217+$E210*$E$2)/($E$2+1)</f>
        <v>2612914.5699999998</v>
      </c>
      <c r="F217" s="2">
        <f>(D217-D210)/D210</f>
        <v>-5.2103213279525501E-3</v>
      </c>
      <c r="G217" s="2">
        <f t="shared" si="30"/>
        <v>0.28331919018691837</v>
      </c>
      <c r="I217">
        <v>367326.04</v>
      </c>
      <c r="J217" s="4">
        <v>248137.47</v>
      </c>
      <c r="K217" s="2">
        <f t="shared" si="29"/>
        <v>0.23554674043552831</v>
      </c>
      <c r="M217" s="11">
        <v>3980.81</v>
      </c>
      <c r="N217" s="11">
        <v>4873.8900000000003</v>
      </c>
      <c r="O217" s="2">
        <f t="shared" si="31"/>
        <v>1.4387043027132512E-2</v>
      </c>
      <c r="P217" s="2">
        <f t="shared" si="33"/>
        <v>3.3888210895467591E-3</v>
      </c>
    </row>
    <row r="218" spans="1:16">
      <c r="A218" s="1">
        <v>44895</v>
      </c>
      <c r="B218">
        <v>471285.05</v>
      </c>
      <c r="C218" s="4">
        <v>329690.89</v>
      </c>
      <c r="D218">
        <v>2647008.48</v>
      </c>
      <c r="E218">
        <f t="shared" ref="E218:E247" si="36">($D218+$E217*$E$2)/($E$2+1)</f>
        <v>2647008.48</v>
      </c>
      <c r="F218" s="2">
        <f t="shared" si="34"/>
        <v>1.3048229892950595E-2</v>
      </c>
      <c r="G218" s="2">
        <f t="shared" si="30"/>
        <v>0.30259666565178511</v>
      </c>
      <c r="I218">
        <v>403465.93</v>
      </c>
      <c r="J218" s="4">
        <v>268601.5</v>
      </c>
      <c r="K218" s="2">
        <f t="shared" si="29"/>
        <v>0.25389696900404335</v>
      </c>
      <c r="M218" s="11">
        <v>4051.5</v>
      </c>
      <c r="N218" s="11">
        <v>5281.25</v>
      </c>
      <c r="O218" s="2">
        <f t="shared" si="31"/>
        <v>1.3886627417728011E-2</v>
      </c>
      <c r="P218" s="2">
        <f t="shared" si="33"/>
        <v>3.5257726110495876E-3</v>
      </c>
    </row>
    <row r="219" spans="1:16">
      <c r="A219" s="1">
        <v>44926</v>
      </c>
      <c r="B219">
        <v>463786.76</v>
      </c>
      <c r="C219" s="4">
        <v>324219.14</v>
      </c>
      <c r="D219">
        <v>2664320.84</v>
      </c>
      <c r="E219">
        <f t="shared" si="36"/>
        <v>2664320.84</v>
      </c>
      <c r="F219" s="2">
        <f t="shared" si="34"/>
        <v>6.5403492776116342E-3</v>
      </c>
      <c r="G219" s="2">
        <f t="shared" si="30"/>
        <v>0.29576239023825679</v>
      </c>
      <c r="I219">
        <v>398185.34</v>
      </c>
      <c r="J219" s="4">
        <v>265243.53999999998</v>
      </c>
      <c r="K219" s="2">
        <f t="shared" si="29"/>
        <v>0.24900487585421582</v>
      </c>
      <c r="L219" s="2">
        <f>D219/D185-1</f>
        <v>0.11810014687985215</v>
      </c>
      <c r="M219" s="11">
        <v>2514.37</v>
      </c>
      <c r="N219" s="11">
        <v>3546.3</v>
      </c>
      <c r="O219" s="2">
        <f t="shared" si="31"/>
        <v>9.1353725813081883E-3</v>
      </c>
      <c r="P219" s="2">
        <f t="shared" si="33"/>
        <v>2.2747523154906524E-3</v>
      </c>
    </row>
    <row r="220" spans="1:16">
      <c r="A220" s="1">
        <v>44957</v>
      </c>
      <c r="B220">
        <v>490684.18</v>
      </c>
      <c r="C220" s="4">
        <v>352156.66</v>
      </c>
      <c r="D220">
        <v>2738072.06</v>
      </c>
      <c r="E220">
        <f t="shared" si="36"/>
        <v>2738072.06</v>
      </c>
      <c r="F220" s="2">
        <f t="shared" si="34"/>
        <v>2.7681058111604987E-2</v>
      </c>
      <c r="G220" s="2">
        <f t="shared" si="30"/>
        <v>0.30782273860243109</v>
      </c>
      <c r="I220">
        <v>422782.02</v>
      </c>
      <c r="J220" s="4">
        <v>289295.17</v>
      </c>
      <c r="K220" s="2">
        <f t="shared" si="29"/>
        <v>0.26006517520214567</v>
      </c>
      <c r="M220" s="11">
        <v>3766.7</v>
      </c>
      <c r="N220" s="11">
        <v>5266.63</v>
      </c>
      <c r="O220" s="2">
        <f t="shared" si="31"/>
        <v>1.2685885922002361E-2</v>
      </c>
      <c r="P220" s="2">
        <f t="shared" si="33"/>
        <v>3.2991571448999775E-3</v>
      </c>
    </row>
    <row r="221" spans="1:16">
      <c r="A221" s="1">
        <v>44985</v>
      </c>
      <c r="B221">
        <v>495958.72</v>
      </c>
      <c r="C221" s="4">
        <v>353658.45</v>
      </c>
      <c r="D221">
        <v>2755200</v>
      </c>
      <c r="E221">
        <f t="shared" si="36"/>
        <v>2755200</v>
      </c>
      <c r="F221" s="2">
        <f t="shared" si="34"/>
        <v>6.2554745180811435E-3</v>
      </c>
      <c r="G221" s="2">
        <f t="shared" si="30"/>
        <v>0.30836860119047615</v>
      </c>
      <c r="I221">
        <v>429182.88</v>
      </c>
      <c r="J221" s="4">
        <v>289848.27</v>
      </c>
      <c r="K221" s="2">
        <f t="shared" si="29"/>
        <v>0.26097239764808361</v>
      </c>
      <c r="M221" s="11">
        <v>3195.54</v>
      </c>
      <c r="N221" s="11">
        <v>4404.12</v>
      </c>
      <c r="O221" s="2">
        <f t="shared" si="31"/>
        <v>1.0569305655255686E-2</v>
      </c>
      <c r="P221" s="2">
        <f t="shared" si="33"/>
        <v>2.7582970383275259E-3</v>
      </c>
    </row>
    <row r="222" spans="1:16">
      <c r="A222" s="1">
        <v>45016</v>
      </c>
      <c r="E222">
        <f t="shared" si="36"/>
        <v>0</v>
      </c>
      <c r="F222" s="2">
        <f t="shared" si="34"/>
        <v>-1</v>
      </c>
    </row>
    <row r="223" spans="1:16">
      <c r="A223" s="1">
        <v>45046</v>
      </c>
      <c r="E223">
        <f t="shared" si="36"/>
        <v>0</v>
      </c>
      <c r="F223" s="2" t="e">
        <f t="shared" si="34"/>
        <v>#DIV/0!</v>
      </c>
    </row>
    <row r="224" spans="1:16">
      <c r="A224" s="1">
        <v>45077</v>
      </c>
      <c r="E224">
        <f t="shared" si="36"/>
        <v>0</v>
      </c>
      <c r="F224" s="2" t="e">
        <f t="shared" si="34"/>
        <v>#DIV/0!</v>
      </c>
    </row>
    <row r="225" spans="1:6">
      <c r="A225" s="1">
        <v>45107</v>
      </c>
      <c r="E225">
        <f t="shared" si="36"/>
        <v>0</v>
      </c>
      <c r="F225" s="2" t="e">
        <f t="shared" si="34"/>
        <v>#DIV/0!</v>
      </c>
    </row>
    <row r="226" spans="1:6">
      <c r="A226" s="1">
        <v>45138</v>
      </c>
      <c r="E226">
        <f t="shared" si="36"/>
        <v>0</v>
      </c>
      <c r="F226" s="2" t="e">
        <f t="shared" si="34"/>
        <v>#DIV/0!</v>
      </c>
    </row>
    <row r="227" spans="1:6">
      <c r="A227" s="1">
        <v>45169</v>
      </c>
      <c r="E227">
        <f t="shared" si="36"/>
        <v>0</v>
      </c>
      <c r="F227" s="2" t="e">
        <f t="shared" si="34"/>
        <v>#DIV/0!</v>
      </c>
    </row>
    <row r="228" spans="1:6">
      <c r="A228" s="1">
        <v>45199</v>
      </c>
      <c r="E228">
        <f t="shared" si="36"/>
        <v>0</v>
      </c>
      <c r="F228" s="2" t="e">
        <f t="shared" si="34"/>
        <v>#DIV/0!</v>
      </c>
    </row>
    <row r="229" spans="1:6">
      <c r="A229" s="1">
        <v>45230</v>
      </c>
      <c r="E229">
        <f t="shared" si="36"/>
        <v>0</v>
      </c>
      <c r="F229" s="2" t="e">
        <f t="shared" si="34"/>
        <v>#DIV/0!</v>
      </c>
    </row>
    <row r="230" spans="1:6">
      <c r="A230" s="1">
        <v>45260</v>
      </c>
      <c r="E230">
        <f t="shared" si="36"/>
        <v>0</v>
      </c>
      <c r="F230" s="2" t="e">
        <f t="shared" si="34"/>
        <v>#DIV/0!</v>
      </c>
    </row>
    <row r="231" spans="1:6">
      <c r="A231" s="1">
        <v>45291</v>
      </c>
      <c r="E231">
        <f t="shared" si="36"/>
        <v>0</v>
      </c>
      <c r="F231" s="2" t="e">
        <f t="shared" si="34"/>
        <v>#DIV/0!</v>
      </c>
    </row>
    <row r="232" spans="1:6">
      <c r="A232" s="1">
        <v>45322</v>
      </c>
      <c r="E232">
        <f t="shared" si="36"/>
        <v>0</v>
      </c>
      <c r="F232" s="2" t="e">
        <f t="shared" si="34"/>
        <v>#DIV/0!</v>
      </c>
    </row>
    <row r="233" spans="1:6">
      <c r="A233" s="1">
        <v>45351</v>
      </c>
      <c r="E233">
        <f t="shared" si="36"/>
        <v>0</v>
      </c>
      <c r="F233" s="2" t="e">
        <f t="shared" si="34"/>
        <v>#DIV/0!</v>
      </c>
    </row>
    <row r="234" spans="1:6">
      <c r="A234" s="1">
        <v>45382</v>
      </c>
      <c r="E234">
        <f t="shared" si="36"/>
        <v>0</v>
      </c>
      <c r="F234" s="2" t="e">
        <f t="shared" si="34"/>
        <v>#DIV/0!</v>
      </c>
    </row>
    <row r="235" spans="1:6">
      <c r="A235" s="1">
        <v>45412</v>
      </c>
      <c r="E235">
        <f t="shared" si="36"/>
        <v>0</v>
      </c>
      <c r="F235" s="2" t="e">
        <f t="shared" si="34"/>
        <v>#DIV/0!</v>
      </c>
    </row>
    <row r="236" spans="1:6">
      <c r="A236" s="1">
        <v>45443</v>
      </c>
      <c r="E236">
        <f t="shared" si="36"/>
        <v>0</v>
      </c>
      <c r="F236" s="2" t="e">
        <f t="shared" si="34"/>
        <v>#DIV/0!</v>
      </c>
    </row>
    <row r="237" spans="1:6">
      <c r="A237" s="1">
        <v>45473</v>
      </c>
      <c r="E237">
        <f t="shared" si="36"/>
        <v>0</v>
      </c>
      <c r="F237" s="2" t="e">
        <f t="shared" si="34"/>
        <v>#DIV/0!</v>
      </c>
    </row>
    <row r="238" spans="1:6">
      <c r="A238" s="1">
        <v>45504</v>
      </c>
      <c r="E238">
        <f t="shared" si="36"/>
        <v>0</v>
      </c>
      <c r="F238" s="2" t="e">
        <f t="shared" si="34"/>
        <v>#DIV/0!</v>
      </c>
    </row>
    <row r="239" spans="1:6">
      <c r="A239" s="1">
        <v>45535</v>
      </c>
      <c r="E239">
        <f t="shared" si="36"/>
        <v>0</v>
      </c>
      <c r="F239" s="2" t="e">
        <f t="shared" si="34"/>
        <v>#DIV/0!</v>
      </c>
    </row>
    <row r="240" spans="1:6">
      <c r="A240" s="1">
        <v>45565</v>
      </c>
      <c r="E240">
        <f t="shared" si="36"/>
        <v>0</v>
      </c>
      <c r="F240" s="2" t="e">
        <f t="shared" si="34"/>
        <v>#DIV/0!</v>
      </c>
    </row>
    <row r="241" spans="1:6">
      <c r="A241" s="1">
        <v>45596</v>
      </c>
      <c r="E241">
        <f t="shared" si="36"/>
        <v>0</v>
      </c>
      <c r="F241" s="2" t="e">
        <f t="shared" si="34"/>
        <v>#DIV/0!</v>
      </c>
    </row>
    <row r="242" spans="1:6">
      <c r="A242" s="1">
        <v>45626</v>
      </c>
      <c r="E242">
        <f t="shared" si="36"/>
        <v>0</v>
      </c>
      <c r="F242" s="2" t="e">
        <f t="shared" si="34"/>
        <v>#DIV/0!</v>
      </c>
    </row>
    <row r="243" spans="1:6">
      <c r="A243" s="1">
        <v>45657</v>
      </c>
      <c r="E243">
        <f t="shared" si="36"/>
        <v>0</v>
      </c>
      <c r="F243" s="2" t="e">
        <f t="shared" si="34"/>
        <v>#DIV/0!</v>
      </c>
    </row>
    <row r="244" spans="1:6">
      <c r="A244" s="1">
        <v>45688</v>
      </c>
      <c r="E244">
        <f t="shared" si="36"/>
        <v>0</v>
      </c>
      <c r="F244" s="2" t="e">
        <f t="shared" si="34"/>
        <v>#DIV/0!</v>
      </c>
    </row>
    <row r="245" spans="1:6">
      <c r="A245" s="1">
        <v>45716</v>
      </c>
      <c r="E245">
        <f t="shared" si="36"/>
        <v>0</v>
      </c>
      <c r="F245" s="2" t="e">
        <f t="shared" si="34"/>
        <v>#DIV/0!</v>
      </c>
    </row>
    <row r="246" spans="1:6">
      <c r="A246" s="1">
        <v>45747</v>
      </c>
      <c r="E246">
        <f t="shared" si="36"/>
        <v>0</v>
      </c>
      <c r="F246" s="2" t="e">
        <f t="shared" si="34"/>
        <v>#DIV/0!</v>
      </c>
    </row>
    <row r="247" spans="1:6">
      <c r="A247" s="1">
        <v>45777</v>
      </c>
      <c r="E247">
        <f t="shared" si="36"/>
        <v>0</v>
      </c>
      <c r="F247" s="2" t="e">
        <f t="shared" si="34"/>
        <v>#DIV/0!</v>
      </c>
    </row>
  </sheetData>
  <phoneticPr fontId="5" type="noConversion"/>
  <conditionalFormatting sqref="G176:G1048576 G1:G172">
    <cfRule type="cellIs" dxfId="19" priority="16" operator="between">
      <formula>0.310001</formula>
      <formula>0.333</formula>
    </cfRule>
    <cfRule type="cellIs" dxfId="18" priority="17" operator="between">
      <formula>0.28601</formula>
      <formula>0.31</formula>
    </cfRule>
    <cfRule type="cellIs" dxfId="17" priority="18" operator="between">
      <formula>0.26201</formula>
      <formula>0.286</formula>
    </cfRule>
    <cfRule type="cellIs" dxfId="16" priority="19" operator="between">
      <formula>0.2385001</formula>
      <formula>0.262</formula>
    </cfRule>
    <cfRule type="cellIs" dxfId="15" priority="20" operator="between">
      <formula>0.1</formula>
      <formula>0.2385</formula>
    </cfRule>
  </conditionalFormatting>
  <conditionalFormatting sqref="K176:K1048576 K1:K172">
    <cfRule type="cellIs" dxfId="14" priority="11" operator="between">
      <formula>0.253001</formula>
      <formula>0.272</formula>
    </cfRule>
    <cfRule type="cellIs" dxfId="13" priority="12" operator="between">
      <formula>0.233001</formula>
      <formula>0.253</formula>
    </cfRule>
    <cfRule type="cellIs" dxfId="12" priority="13" operator="between">
      <formula>0.2140001</formula>
      <formula>0.233</formula>
    </cfRule>
    <cfRule type="cellIs" dxfId="11" priority="14" operator="between">
      <formula>0.1945001</formula>
      <formula>0.214</formula>
    </cfRule>
    <cfRule type="cellIs" dxfId="10" priority="15" operator="between">
      <formula>0.01</formula>
      <formula>0.1945</formula>
    </cfRule>
  </conditionalFormatting>
  <conditionalFormatting sqref="K173:K175">
    <cfRule type="cellIs" dxfId="9" priority="1" operator="between">
      <formula>0.253001</formula>
      <formula>0.272</formula>
    </cfRule>
    <cfRule type="cellIs" dxfId="8" priority="2" operator="between">
      <formula>0.233001</formula>
      <formula>0.253</formula>
    </cfRule>
    <cfRule type="cellIs" dxfId="7" priority="3" operator="between">
      <formula>0.2140001</formula>
      <formula>0.233</formula>
    </cfRule>
    <cfRule type="cellIs" dxfId="6" priority="4" operator="between">
      <formula>0.1945001</formula>
      <formula>0.214</formula>
    </cfRule>
    <cfRule type="cellIs" dxfId="5" priority="5" operator="between">
      <formula>0.1</formula>
      <formula>0.1945</formula>
    </cfRule>
  </conditionalFormatting>
  <conditionalFormatting sqref="G173:G175">
    <cfRule type="cellIs" dxfId="4" priority="6" operator="between">
      <formula>0.310001</formula>
      <formula>0.333</formula>
    </cfRule>
    <cfRule type="cellIs" dxfId="3" priority="7" operator="between">
      <formula>0.28601</formula>
      <formula>0.31</formula>
    </cfRule>
    <cfRule type="cellIs" dxfId="2" priority="8" operator="between">
      <formula>0.26201</formula>
      <formula>0.286</formula>
    </cfRule>
    <cfRule type="cellIs" dxfId="1" priority="9" operator="between">
      <formula>0.2385001</formula>
      <formula>0.262</formula>
    </cfRule>
    <cfRule type="cellIs" dxfId="0" priority="10" operator="between">
      <formula>0.1</formula>
      <formula>0.2385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Huijun Gan</dc:creator>
  <cp:lastModifiedBy>Huijun Gan</cp:lastModifiedBy>
  <dcterms:created xsi:type="dcterms:W3CDTF">2015-06-05T18:17:20Z</dcterms:created>
  <dcterms:modified xsi:type="dcterms:W3CDTF">2023-03-20T05:34:04Z</dcterms:modified>
</cp:coreProperties>
</file>