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LC_2021\Downloads\"/>
    </mc:Choice>
  </mc:AlternateContent>
  <bookViews>
    <workbookView xWindow="0" yWindow="0" windowWidth="20490" windowHeight="7620" tabRatio="840" activeTab="2"/>
  </bookViews>
  <sheets>
    <sheet name="Assignment 1" sheetId="17" r:id="rId1"/>
    <sheet name="Assignment 2" sheetId="16" r:id="rId2"/>
    <sheet name="Assignment 3" sheetId="18" r:id="rId3"/>
    <sheet name="User Story 2" sheetId="9" state="hidden" r:id="rId4"/>
    <sheet name="User Story 3" sheetId="15" state="hidden" r:id="rId5"/>
    <sheet name="Test report" sheetId="10" state="hidden" r:id="rId6"/>
  </sheets>
  <externalReferences>
    <externalReference r:id="rId7"/>
  </externalReferences>
  <definedNames>
    <definedName name="abc" localSheetId="0">#REF!</definedName>
    <definedName name="abc" localSheetId="1">#REF!</definedName>
    <definedName name="abc" localSheetId="2">#REF!</definedName>
    <definedName name="abc" localSheetId="4">#REF!</definedName>
    <definedName name="abc">#REF!</definedName>
    <definedName name="Check_inputed_mail_address" localSheetId="0">#REF!</definedName>
    <definedName name="Check_inputed_mail_address" localSheetId="1">#REF!</definedName>
    <definedName name="Check_inputed_mail_address" localSheetId="2">#REF!</definedName>
    <definedName name="Check_inputed_mail_address" localSheetId="4">#REF!</definedName>
    <definedName name="Check_inputed_mail_address">#REF!</definedName>
    <definedName name="CS_IT_1.1_001" localSheetId="0">#REF!</definedName>
    <definedName name="CS_IT_1.1_001" localSheetId="1">#REF!</definedName>
    <definedName name="CS_IT_1.1_001" localSheetId="2">#REF!</definedName>
    <definedName name="CS_IT_1.1_001" localSheetId="4">#REF!</definedName>
    <definedName name="CS_IT_1.1_001">#REF!</definedName>
    <definedName name="CS_IT_1.1_002" localSheetId="0">#REF!</definedName>
    <definedName name="CS_IT_1.1_002" localSheetId="1">#REF!</definedName>
    <definedName name="CS_IT_1.1_002" localSheetId="2">#REF!</definedName>
    <definedName name="CS_IT_1.1_002" localSheetId="4">#REF!</definedName>
    <definedName name="CS_IT_1.1_002">#REF!</definedName>
    <definedName name="CS_IT_1.1_003" localSheetId="0">#REF!</definedName>
    <definedName name="CS_IT_1.1_003" localSheetId="1">#REF!</definedName>
    <definedName name="CS_IT_1.1_003" localSheetId="2">#REF!</definedName>
    <definedName name="CS_IT_1.1_003" localSheetId="4">#REF!</definedName>
    <definedName name="CS_IT_1.1_003">#REF!</definedName>
    <definedName name="CS_IT_1.1_004" localSheetId="0">#REF!</definedName>
    <definedName name="CS_IT_1.1_004" localSheetId="1">#REF!</definedName>
    <definedName name="CS_IT_1.1_004" localSheetId="2">#REF!</definedName>
    <definedName name="CS_IT_1.1_004" localSheetId="4">#REF!</definedName>
    <definedName name="CS_IT_1.1_004">#REF!</definedName>
    <definedName name="Evaluation" localSheetId="0">#REF!</definedName>
    <definedName name="Evaluation" localSheetId="1">#REF!</definedName>
    <definedName name="Evaluation" localSheetId="2">#REF!</definedName>
    <definedName name="Evaluation" localSheetId="4">#REF!</definedName>
    <definedName name="Evaluation">#REF!</definedName>
    <definedName name="JaEnNickname" localSheetId="0">#REF!</definedName>
    <definedName name="JaEnNickname" localSheetId="1">#REF!</definedName>
    <definedName name="JaEnNickname" localSheetId="2">#REF!</definedName>
    <definedName name="JaEnNickname" localSheetId="4">#REF!</definedName>
    <definedName name="JaEnNickname">#REF!</definedName>
    <definedName name="Mail_Magazine" localSheetId="0">#REF!</definedName>
    <definedName name="Mail_Magazine" localSheetId="1">#REF!</definedName>
    <definedName name="Mail_Magazine" localSheetId="2">#REF!</definedName>
    <definedName name="Mail_Magazine" localSheetId="4">#REF!</definedName>
    <definedName name="Mail_Magazine">#REF!</definedName>
    <definedName name="project_code" localSheetId="0">#REF!</definedName>
    <definedName name="project_code" localSheetId="1">#REF!</definedName>
    <definedName name="project_code" localSheetId="2">#REF!</definedName>
    <definedName name="project_code" localSheetId="4">#REF!</definedName>
    <definedName name="project_code">#REF!</definedName>
    <definedName name="ProjectName" localSheetId="0">'[1]Version 1'!#REF!</definedName>
    <definedName name="ProjectName" localSheetId="1">'[1]Version 1'!#REF!</definedName>
    <definedName name="ProjectName" localSheetId="2">'[1]Version 1'!#REF!</definedName>
    <definedName name="ProjectName" localSheetId="4">'[1]Version 1'!#REF!</definedName>
    <definedName name="ProjectName">'[1]Version 1'!#REF!</definedName>
    <definedName name="Result_CS_IT_1.1_001" localSheetId="0">#REF!</definedName>
    <definedName name="Result_CS_IT_1.1_001" localSheetId="1">#REF!</definedName>
    <definedName name="Result_CS_IT_1.1_001" localSheetId="2">#REF!</definedName>
    <definedName name="Result_CS_IT_1.1_001" localSheetId="4">#REF!</definedName>
    <definedName name="Result_CS_IT_1.1_001">#REF!</definedName>
    <definedName name="Result_CS_IT_1.1_002" localSheetId="0">#REF!</definedName>
    <definedName name="Result_CS_IT_1.1_002" localSheetId="1">#REF!</definedName>
    <definedName name="Result_CS_IT_1.1_002" localSheetId="2">#REF!</definedName>
    <definedName name="Result_CS_IT_1.1_002" localSheetId="4">#REF!</definedName>
    <definedName name="Result_CS_IT_1.1_002">#REF!</definedName>
    <definedName name="Result_CS_IT_1.1_003" localSheetId="0">#REF!</definedName>
    <definedName name="Result_CS_IT_1.1_003" localSheetId="1">#REF!</definedName>
    <definedName name="Result_CS_IT_1.1_003" localSheetId="2">#REF!</definedName>
    <definedName name="Result_CS_IT_1.1_003" localSheetId="4">#REF!</definedName>
    <definedName name="Result_CS_IT_1.1_003">#REF!</definedName>
    <definedName name="Result_CS_IT_1.1_004" localSheetId="0">#REF!</definedName>
    <definedName name="Result_CS_IT_1.1_004" localSheetId="1">#REF!</definedName>
    <definedName name="Result_CS_IT_1.1_004" localSheetId="2">#REF!</definedName>
    <definedName name="Result_CS_IT_1.1_004" localSheetId="4">#REF!</definedName>
    <definedName name="Result_CS_IT_1.1_004">#REF!</definedName>
    <definedName name="safa" localSheetId="0">#REF!</definedName>
    <definedName name="safa" localSheetId="1">#REF!</definedName>
    <definedName name="safa" localSheetId="2">#REF!</definedName>
    <definedName name="safa" localSheetId="4">#REF!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3" i="18" l="1"/>
  <c r="A24" i="18" s="1"/>
  <c r="A25" i="18" s="1"/>
  <c r="A26" i="18" s="1"/>
  <c r="A27" i="18" s="1"/>
  <c r="A28" i="18" s="1"/>
  <c r="A29" i="18" s="1"/>
  <c r="A30" i="18" s="1"/>
  <c r="A31" i="18" s="1"/>
  <c r="A32" i="18" s="1"/>
  <c r="A33" i="18" s="1"/>
  <c r="A34" i="18" s="1"/>
  <c r="A35" i="18" s="1"/>
  <c r="A36" i="18" s="1"/>
  <c r="A37" i="18" s="1"/>
  <c r="A38" i="18" s="1"/>
  <c r="A39" i="18" s="1"/>
  <c r="A40" i="18" s="1"/>
  <c r="A41" i="18" s="1"/>
  <c r="A42" i="18" s="1"/>
  <c r="A46" i="18" l="1"/>
  <c r="A47" i="18" s="1"/>
  <c r="A48" i="18" s="1"/>
  <c r="A49" i="18" s="1"/>
  <c r="A50" i="18" s="1"/>
  <c r="A52" i="18" s="1"/>
  <c r="A53" i="18" s="1"/>
  <c r="A54" i="18" s="1"/>
  <c r="A55" i="18" s="1"/>
  <c r="A56" i="18" s="1"/>
  <c r="A57" i="18" s="1"/>
  <c r="A59" i="18" s="1"/>
  <c r="A60" i="18" s="1"/>
  <c r="A61" i="18" s="1"/>
  <c r="A62" i="18" s="1"/>
  <c r="A63" i="18" s="1"/>
  <c r="A64" i="18" s="1"/>
  <c r="A65" i="18" s="1"/>
  <c r="D9" i="18"/>
  <c r="C9" i="18"/>
  <c r="B9" i="18"/>
  <c r="B9" i="17" l="1"/>
  <c r="C9" i="17"/>
  <c r="D9" i="17"/>
  <c r="A23" i="17"/>
  <c r="A24" i="17" s="1"/>
  <c r="A25" i="17" s="1"/>
  <c r="A26" i="17" s="1"/>
  <c r="A27" i="17" s="1"/>
  <c r="A28" i="17" s="1"/>
  <c r="A29" i="17" s="1"/>
  <c r="A30" i="17" s="1"/>
  <c r="A31" i="17" s="1"/>
  <c r="A33" i="17" s="1"/>
  <c r="A34" i="17" s="1"/>
  <c r="A35" i="17" s="1"/>
  <c r="A36" i="17" s="1"/>
  <c r="A37" i="17" s="1"/>
  <c r="A38" i="17" s="1"/>
  <c r="A39" i="17" s="1"/>
  <c r="A40" i="17" s="1"/>
  <c r="A41" i="17" s="1"/>
  <c r="A42" i="17" s="1"/>
  <c r="A44" i="17" s="1"/>
  <c r="A45" i="17" s="1"/>
  <c r="A46" i="17" s="1"/>
  <c r="A47" i="17" s="1"/>
  <c r="A49" i="17" s="1"/>
  <c r="A50" i="17" s="1"/>
  <c r="A51" i="17" s="1"/>
  <c r="A52" i="17" s="1"/>
  <c r="A53" i="17" s="1"/>
  <c r="A55" i="17" s="1"/>
  <c r="A56" i="17" s="1"/>
  <c r="A57" i="17" s="1"/>
  <c r="A59" i="17" s="1"/>
  <c r="A60" i="17" s="1"/>
  <c r="A61" i="17" s="1"/>
  <c r="A62" i="17" s="1"/>
  <c r="A63" i="17" s="1"/>
  <c r="A64" i="17" s="1"/>
  <c r="A65" i="17" s="1"/>
  <c r="A67" i="17" s="1"/>
  <c r="A68" i="17" s="1"/>
  <c r="A69" i="17" s="1"/>
  <c r="A70" i="17" s="1"/>
  <c r="A71" i="17" s="1"/>
  <c r="A72" i="17" s="1"/>
  <c r="A73" i="17" s="1"/>
  <c r="D9" i="16" l="1"/>
  <c r="C9" i="16"/>
  <c r="B9" i="16"/>
  <c r="A23" i="16" l="1"/>
  <c r="A24" i="16" s="1"/>
  <c r="A25" i="16" s="1"/>
  <c r="A26" i="16" s="1"/>
  <c r="A27" i="16" s="1"/>
  <c r="A28" i="16" s="1"/>
  <c r="A29" i="16" s="1"/>
  <c r="A30" i="16" s="1"/>
  <c r="A31" i="16" s="1"/>
  <c r="A32" i="16" s="1"/>
  <c r="A33" i="16" s="1"/>
  <c r="A34" i="16" s="1"/>
  <c r="A35" i="16" s="1"/>
  <c r="A36" i="16" s="1"/>
  <c r="A37" i="16" s="1"/>
  <c r="A38" i="16" s="1"/>
  <c r="A40" i="16" l="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F30" i="10"/>
  <c r="F29" i="10"/>
  <c r="F28" i="10"/>
  <c r="F27" i="10"/>
  <c r="E30" i="10"/>
  <c r="E29" i="10"/>
  <c r="E28" i="10"/>
  <c r="E27" i="10"/>
  <c r="D30" i="10"/>
  <c r="D29" i="10"/>
  <c r="D28" i="10"/>
  <c r="D27" i="10"/>
  <c r="C30" i="10" l="1"/>
  <c r="C29" i="10"/>
  <c r="C28" i="10"/>
  <c r="C27" i="10"/>
  <c r="A62" i="16" l="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C31" i="10"/>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E18" i="10"/>
  <c r="E20" i="10" s="1"/>
  <c r="D18" i="10"/>
  <c r="D20" i="10" s="1"/>
  <c r="A84" i="16" l="1"/>
  <c r="A85" i="16" s="1"/>
  <c r="A86" i="16" s="1"/>
  <c r="A87" i="16" s="1"/>
  <c r="A88" i="16" s="1"/>
  <c r="A89" i="16" s="1"/>
  <c r="A90" i="16" s="1"/>
  <c r="A91" i="16" s="1"/>
  <c r="A92" i="16" s="1"/>
  <c r="A93" i="16" s="1"/>
  <c r="A94" i="16" s="1"/>
  <c r="A95" i="16" s="1"/>
  <c r="A96" i="16" s="1"/>
  <c r="A97" i="16" s="1"/>
  <c r="A98" i="16" s="1"/>
  <c r="A99" i="16" s="1"/>
  <c r="A100" i="16" s="1"/>
  <c r="A101" i="16" s="1"/>
  <c r="A102" i="16" s="1"/>
  <c r="A103" i="16" s="1"/>
  <c r="F18" i="10"/>
  <c r="F20" i="10" s="1"/>
  <c r="D21" i="10" s="1"/>
  <c r="G52" i="10" s="1"/>
  <c r="D10" i="9"/>
  <c r="C10" i="9"/>
  <c r="B10" i="9"/>
  <c r="A105" i="16" l="1"/>
  <c r="A106" i="16" l="1"/>
  <c r="A107" i="16" s="1"/>
  <c r="A108" i="16" s="1"/>
  <c r="A109" i="16" s="1"/>
  <c r="A111" i="16" s="1"/>
  <c r="A112" i="16" l="1"/>
  <c r="A113" i="16" s="1"/>
  <c r="A114" i="16" s="1"/>
  <c r="A115" i="16" s="1"/>
  <c r="A116" i="16" s="1"/>
  <c r="A117" i="16" s="1"/>
  <c r="A118" i="16" s="1"/>
  <c r="A119" i="16" s="1"/>
  <c r="A120" i="16" s="1"/>
  <c r="A121" i="16" s="1"/>
  <c r="A122" i="16" s="1"/>
  <c r="A123" i="16" s="1"/>
  <c r="A124" i="16" s="1"/>
  <c r="A125" i="16" s="1"/>
  <c r="A126" i="16" s="1"/>
  <c r="A127" i="16" s="1"/>
  <c r="A128" i="16" s="1"/>
  <c r="A130" i="16" s="1"/>
  <c r="A131" i="16" l="1"/>
  <c r="A132" i="16" s="1"/>
  <c r="A133" i="16" s="1"/>
  <c r="A135" i="16" s="1"/>
  <c r="A136" i="16" l="1"/>
  <c r="A137" i="16" s="1"/>
  <c r="A138" i="16" s="1"/>
  <c r="A139" i="16" s="1"/>
  <c r="A140" i="16" s="1"/>
  <c r="A141" i="16" s="1"/>
  <c r="A142" i="16" s="1"/>
  <c r="A143" i="16" s="1"/>
  <c r="A144" i="16" l="1"/>
  <c r="A145" i="16" s="1"/>
  <c r="A147" i="16" s="1"/>
  <c r="A148" i="16" s="1"/>
  <c r="A149" i="16" s="1"/>
  <c r="A150" i="16" s="1"/>
  <c r="A151" i="16" s="1"/>
  <c r="A153" i="16" s="1"/>
  <c r="A154" i="16" s="1"/>
  <c r="A155" i="16" s="1"/>
  <c r="A156" i="16" s="1"/>
  <c r="A157" i="16" s="1"/>
  <c r="A158" i="16" s="1"/>
</calcChain>
</file>

<file path=xl/comments1.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5.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<sst xmlns="http://schemas.openxmlformats.org/spreadsheetml/2006/main" count="1434" uniqueCount="613">
  <si>
    <t>Passed</t>
  </si>
  <si>
    <t>Failed</t>
  </si>
  <si>
    <t>Not Run</t>
  </si>
  <si>
    <t>No.</t>
  </si>
  <si>
    <t>Description</t>
  </si>
  <si>
    <t>Sprint 1</t>
  </si>
  <si>
    <t>User Story 1</t>
  </si>
  <si>
    <t>User Story 2</t>
  </si>
  <si>
    <t>Common Checklist</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</si>
  <si>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</si>
  <si>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</si>
  <si>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</si>
  <si>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</si>
  <si>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</si>
  <si>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</si>
  <si>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</si>
  <si>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</si>
  <si>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</si>
  <si>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</si>
  <si>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</si>
  <si>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</si>
  <si>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</si>
  <si>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</si>
  <si>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</si>
  <si>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</si>
  <si>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</si>
  <si>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</si>
  <si>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</si>
  <si>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</si>
  <si>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</si>
  <si>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</si>
  <si>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</si>
  <si>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</si>
  <si>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</si>
  <si>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</si>
  <si>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</si>
  <si>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</si>
  <si>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</si>
  <si>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</si>
  <si>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</si>
  <si>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</si>
  <si>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</si>
  <si>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</si>
  <si>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</si>
  <si>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</si>
  <si>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</si>
  <si>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</si>
  <si>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</si>
  <si>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</si>
  <si>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</si>
  <si>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</si>
  <si>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</si>
  <si>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</si>
  <si>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</si>
  <si>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</si>
  <si>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</si>
  <si>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</si>
  <si>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</si>
  <si>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</si>
  <si>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</si>
  <si>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</si>
  <si>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</si>
  <si>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</si>
  <si>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</si>
  <si>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</si>
  <si>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</si>
  <si>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</si>
  <si>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</si>
  <si>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</si>
  <si>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</si>
  <si>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</si>
  <si>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</si>
  <si>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</si>
  <si>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</si>
  <si>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</si>
  <si>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</si>
  <si>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</si>
  <si>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</si>
  <si>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</si>
  <si>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</si>
  <si>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</si>
  <si>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</si>
  <si>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</si>
  <si>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</si>
  <si>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</si>
  <si>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</si>
  <si>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</si>
  <si>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</si>
  <si>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</si>
  <si>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</si>
  <si>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</si>
  <si>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</si>
  <si>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</si>
  <si>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</si>
  <si>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</si>
  <si>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</si>
  <si>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</si>
  <si>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</si>
  <si>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</si>
  <si>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</si>
  <si>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</si>
  <si>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</si>
  <si>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</si>
  <si>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</si>
  <si>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</si>
  <si>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</si>
  <si>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</si>
  <si>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</si>
  <si>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</si>
  <si>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</si>
  <si>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</si>
  <si>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</si>
  <si>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</si>
  <si>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</si>
  <si>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</si>
  <si>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</si>
  <si>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</si>
  <si>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</si>
  <si>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</si>
  <si>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</si>
  <si>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</si>
  <si>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</si>
  <si>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</si>
  <si>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</si>
  <si>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</si>
  <si>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</si>
  <si>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</si>
  <si>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</si>
  <si>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</si>
  <si>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</si>
  <si>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</si>
  <si>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</si>
  <si>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</si>
  <si>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</si>
  <si>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</si>
  <si>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</si>
  <si>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</si>
  <si>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</si>
  <si>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</si>
  <si>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</si>
  <si>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</si>
  <si>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</si>
  <si>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</si>
  <si>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</si>
  <si>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</si>
  <si>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</si>
  <si>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</si>
  <si>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</si>
  <si>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</si>
  <si>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</si>
  <si>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</si>
  <si>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</si>
  <si>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</si>
  <si>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</si>
  <si>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</si>
  <si>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</si>
  <si>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</si>
  <si>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</si>
  <si>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</si>
  <si>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</si>
  <si>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</si>
  <si>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</si>
  <si>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</si>
  <si>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</si>
  <si>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</si>
  <si>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</si>
  <si>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</si>
  <si>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</si>
  <si>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</si>
  <si>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</si>
  <si>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</si>
  <si>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</si>
  <si>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</si>
  <si>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</si>
  <si>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</si>
  <si>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</si>
  <si>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</si>
  <si>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</si>
  <si>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</si>
  <si>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</si>
  <si>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</si>
  <si>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</si>
  <si>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</si>
  <si>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</si>
  <si>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</si>
  <si>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</si>
  <si>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</si>
  <si>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</si>
  <si>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</si>
  <si>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</si>
  <si>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</si>
  <si>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</si>
  <si>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</si>
  <si>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</si>
  <si>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</si>
  <si>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</si>
  <si>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</si>
  <si>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</si>
  <si>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</si>
  <si>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</si>
  <si>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</si>
  <si>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</si>
  <si>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</si>
  <si>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</si>
  <si>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</si>
  <si>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</si>
  <si>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</si>
  <si>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</si>
  <si>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</si>
  <si>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</si>
  <si>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</si>
  <si>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</si>
  <si>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</si>
  <si>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</si>
  <si>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</si>
  <si>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</si>
  <si>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</si>
  <si>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</si>
  <si>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</si>
  <si>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</si>
  <si>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</si>
  <si>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</si>
  <si>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</si>
  <si>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</si>
  <si>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</si>
  <si>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</si>
  <si>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</si>
  <si>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</si>
  <si>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</si>
  <si>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</si>
  <si>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</si>
  <si>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</si>
  <si>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</si>
  <si>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</si>
  <si>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</si>
  <si>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</si>
  <si>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</si>
  <si>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</si>
  <si>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</si>
  <si>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</si>
  <si>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</si>
  <si>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</si>
  <si>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</si>
  <si>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</si>
  <si>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</si>
  <si>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</si>
  <si>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</si>
  <si>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</si>
  <si>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</si>
  <si>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</si>
  <si>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</si>
  <si>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</si>
  <si>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</si>
  <si>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</si>
  <si>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</si>
  <si>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</si>
  <si>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</si>
  <si>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</si>
  <si>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</si>
  <si>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</si>
  <si>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</si>
  <si>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</si>
  <si>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</si>
  <si>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</si>
  <si>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</si>
  <si>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</si>
  <si>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</si>
  <si>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</si>
  <si>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</si>
  <si>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</si>
  <si>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</si>
  <si>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</si>
  <si>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</si>
  <si>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</si>
  <si>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</si>
  <si>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</si>
  <si>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</si>
  <si>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</si>
  <si>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</si>
  <si>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</si>
  <si>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</si>
  <si>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</si>
  <si>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</si>
  <si>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</si>
  <si>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</si>
  <si>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</si>
  <si>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</si>
  <si>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</si>
  <si>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</si>
  <si>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</si>
  <si>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</si>
  <si>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</si>
  <si>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</si>
  <si>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</si>
  <si>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</si>
  <si>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</si>
  <si>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</si>
  <si>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</si>
  <si>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</si>
  <si>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</si>
  <si>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</si>
  <si>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</si>
  <si>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</si>
  <si>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</si>
  <si>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</si>
  <si>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</si>
  <si>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</si>
  <si>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</si>
  <si>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</si>
  <si>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</si>
  <si>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</si>
  <si>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</si>
  <si>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</si>
  <si>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</si>
  <si>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</si>
  <si>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</si>
  <si>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</si>
  <si>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</si>
  <si>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</si>
  <si>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</si>
  <si>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</si>
  <si>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</si>
  <si>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</si>
  <si>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</si>
  <si>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</si>
  <si>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</si>
  <si>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</si>
  <si>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</si>
  <si>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</si>
  <si>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</si>
  <si>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</si>
  <si>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</si>
  <si>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</si>
  <si>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</si>
  <si>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Le Lan Huong</t>
  </si>
  <si>
    <t>View Product Function</t>
  </si>
  <si>
    <t>Display Price
1. Both original price and discounted price use comma as decimal separator to separate groups of thousands, millions,
billions, etc.
2. Discounted price should be rounded to the nearest integer value.
Display Photo
1. There are up to 5 photos displayed on the photo list
2. The first one is displayed on the big photo frame
3. Users can click on &lt;&gt; button to view next/ previous photos</t>
  </si>
  <si>
    <t>Verify system will display 1 photo at the photo list if user upload 1 photo</t>
  </si>
  <si>
    <t>Verify that system will display the first photo of the photo list in the big photo frame</t>
  </si>
  <si>
    <t>Verify system will not execute rounding when the discounted price is not decimal number</t>
  </si>
  <si>
    <t>UI</t>
  </si>
  <si>
    <t>Following test case from UI web checklist</t>
  </si>
  <si>
    <t>TEST FUNCTION</t>
  </si>
  <si>
    <t>Verify that system will display default photo in the big photo frame when there's no uploaded photo</t>
  </si>
  <si>
    <t>1.1. Display Price - Original Price</t>
  </si>
  <si>
    <t>1.2. Display Price - Discounted Price</t>
  </si>
  <si>
    <t>1.3. Display Price - Rounding Discounted Price</t>
  </si>
  <si>
    <t>2.1. Display Photo - Number of Photo in Photo List</t>
  </si>
  <si>
    <t>2.2. Display Photo - Big Frame Photo</t>
  </si>
  <si>
    <t>2.3. Display Photo - 'Previous' Button of Photo List</t>
  </si>
  <si>
    <t>2.4. Display Photo - 'Next' Button of Photo List</t>
  </si>
  <si>
    <t>Verify that system will disable 'Previous' button when there's no uploaded photo</t>
  </si>
  <si>
    <t>Verify that system will disable 'Previous' button when there's only 1 uploaded photo</t>
  </si>
  <si>
    <t>Verify that system will disable 'Previous' button when user click on the first photo</t>
  </si>
  <si>
    <t>Verify that system will enable 'Previous' button when user click on the second photo onward</t>
  </si>
  <si>
    <t>Verify that system will enable 'Previous' button when user click on the second photo</t>
  </si>
  <si>
    <t>Verify that system will enable 'Previous' button when user click on the last photo</t>
  </si>
  <si>
    <t>Verify that system will disable 'Next' button when there's no uploaded photo</t>
  </si>
  <si>
    <t>Verify that system will disable 'Next' button when there's only 1 uploaded photo</t>
  </si>
  <si>
    <t>Verify that system will disable 'Next' button when user click on the last photo</t>
  </si>
  <si>
    <t>Verify that system will enable 'Next' button when user click on the first photo</t>
  </si>
  <si>
    <t>Verify that system will not use comma to separate numbers when user input a number from 0 to 999</t>
  </si>
  <si>
    <t>Verify that system will not use comma to separate numbers when user input 999</t>
  </si>
  <si>
    <t>Verify that system will use 1 comma as number separator when user input 1000</t>
  </si>
  <si>
    <t>Verify that system will use 1 comma as number seperator when user input a number from 1000 to 999999</t>
  </si>
  <si>
    <t xml:space="preserve">Verify that system will use 1 comma as number seperator when user input 999999 </t>
  </si>
  <si>
    <t>Verify that system will use 2 comma as number seperator when user input 1000000</t>
  </si>
  <si>
    <t>Verify that system will use 2 comma as number seperator when user input a number from 1000000 to 999999999</t>
  </si>
  <si>
    <t>Verify that system will use 2 comma as number seperator when user input 999999999</t>
  </si>
  <si>
    <t>Verify that system will use 1 comma as number seperator when user input 999999</t>
  </si>
  <si>
    <t>Verify that the number of displayed photo is equal to the number of uploaded photo, which is less than 5</t>
  </si>
  <si>
    <t>Verify system will use 3 comma as number separator when user input a number which is equal to 1000000000</t>
  </si>
  <si>
    <t>Verify that system will use 3 comma as number separator when user input a number which is equal to 1000000000</t>
  </si>
  <si>
    <t>Verify system will display 5 photos in the photo list if user upload 5 photos</t>
  </si>
  <si>
    <t>Verify system will display first 5 photos in the photo list if user upload more than 5 photo</t>
  </si>
  <si>
    <t>Verify that system will display Vietnam's currency symbol before original price as default</t>
  </si>
  <si>
    <t>Verify that system will display Vietnam's currency symbol before discounted price as default</t>
  </si>
  <si>
    <t>Verify system will round up to nearest integer number when the first two floating number of discounted price is equal to 0.5</t>
  </si>
  <si>
    <t>Verify system will round up to nearest integer number when the first two floating number of discounted price is greater than 0.5</t>
  </si>
  <si>
    <t>Verify system will round down to nearest integer number when the first floating number of discounted price is less than 0.5</t>
  </si>
  <si>
    <t>Precondition:
- Log in with a verifed seller account
- Go to product management page
Steps:
1. Choose a product to edit discount price to '150,000.00'
2. Observe discounted price after the change</t>
  </si>
  <si>
    <t>Discounted price should be display as '150,000'</t>
  </si>
  <si>
    <t>Discounted price should be display as '149,336'</t>
  </si>
  <si>
    <t>Precondition:
- Log in with a verifed seller account
- Go to product management page
Steps:
1. Choose a product to edit discount price to '4999,5'
2. Observe discounted price after the change</t>
  </si>
  <si>
    <t>Discounted price should be display as '5000'</t>
  </si>
  <si>
    <t>Precondition:
- Log in with a verifed seller account
- Go to product management page
Steps:
1. Choose a product to edit discount price to '4999,9'
2. Observe discounted price after the change</t>
  </si>
  <si>
    <t>Precondition:
- Log in with a verifed seller account
- Go to product management page
Steps:
1. Choose a product to edit discount price to '149.336,3'
2. Observe discounted price after the change</t>
  </si>
  <si>
    <t>By default, there is no photo displayed in photo list</t>
  </si>
  <si>
    <t>Verify that system will display no photo in the photo list when there's no uploaded photo</t>
  </si>
  <si>
    <t>System should display 1 photo in the photo list</t>
  </si>
  <si>
    <t>System should display 3 photo in the photo list</t>
  </si>
  <si>
    <t>System should display 5 photo in the photo list</t>
  </si>
  <si>
    <t>System should display the first 5 uploaded photo in the photo list</t>
  </si>
  <si>
    <t>System display a default photo in the big photo frame</t>
  </si>
  <si>
    <t>Verify that system will display the photo that user just click on (from the second photo onward)</t>
  </si>
  <si>
    <t>By default, system should display the first photo of the photo list in the big photo frame</t>
  </si>
  <si>
    <t>System should display the 2nd photo of the photo list in the big photo frame</t>
  </si>
  <si>
    <t>Precondition:
- Log in with a verifed seller account
- Go to product management page
Steps:
1. Open a product to delete all photos
2. Observe the photo list in product page</t>
  </si>
  <si>
    <t>Precondition:
- Log in with a verifed seller account
- Go to product management page
Steps:
1. Open a product to upload 1 photo
2. Observe the photo list in product page</t>
  </si>
  <si>
    <t>Precondition:
- Log in with a verifed seller account
- Go to product management page
Steps:
1. Open a product to upload 3 photo
2. Observe the photo list in product page</t>
  </si>
  <si>
    <t>Precondition:
- Log in with a verifed seller account
- Go to product management page
Steps:
1. Open a product to upload 5 photo
2. Observe the photo list in product page</t>
  </si>
  <si>
    <t>Precondition:
- Log in with a verifed seller account
- Go to product management page
Steps:
1. Open a product to upload 7 photo
2. Observe the photo list in product page</t>
  </si>
  <si>
    <t>Verify that 'Next' button is clickable</t>
  </si>
  <si>
    <t>System should disable 'Previous' button</t>
  </si>
  <si>
    <t>System should enable 'Previous' button</t>
  </si>
  <si>
    <t>After user click on 'Previous' button, system should navigate to the previous photo</t>
  </si>
  <si>
    <t>Verify that 'Previous' button is clickable when there're 2 or more photos in the photo list</t>
  </si>
  <si>
    <t>System should disable 'Next' button</t>
  </si>
  <si>
    <t>System should enable 'Next' button</t>
  </si>
  <si>
    <t>Verify that system will enable 'Next' button when user click on the second last photo backward</t>
  </si>
  <si>
    <t>VALIDATION</t>
  </si>
  <si>
    <t>1. Phone Number</t>
  </si>
  <si>
    <t>2. SMS Verification Code</t>
  </si>
  <si>
    <t>3. Password</t>
  </si>
  <si>
    <t>4. Birthday</t>
  </si>
  <si>
    <t>5. Gender</t>
  </si>
  <si>
    <t>6. Full-name</t>
  </si>
  <si>
    <t>7. Check-bok</t>
  </si>
  <si>
    <t>Verify that system will display error message when user input special character</t>
  </si>
  <si>
    <t>Verify that system will display error message when user input text</t>
  </si>
  <si>
    <t>Verify that system will not display error message when user input numbers</t>
  </si>
  <si>
    <t>Verify that the 'Phone Number' field has no data in by default</t>
  </si>
  <si>
    <t>Verfiy that '*' symbol is displayed right after field name</t>
  </si>
  <si>
    <t>UI of product is meet with design requirement specification</t>
  </si>
  <si>
    <t>Follow the UI checklist</t>
  </si>
  <si>
    <t>There's no comma appear on the original price</t>
  </si>
  <si>
    <t>Precondition:
There a product of which the original price is 999
Steps:
1. Choose a product of which the original price is 999
3. Observe the orginal price</t>
  </si>
  <si>
    <t>Precondition:
There a product which has the price value range from 0 to 999
Steps:
1. Choose a product which has original price value from 0 to 999
3. Observe the orginal price</t>
  </si>
  <si>
    <t>Precondition:
There a product of which the original price is 1000
Steps:
1. Choose a product of which the original price is 1000
3. Observe the orginal price</t>
  </si>
  <si>
    <t>Precondition:
There a product which has the price value range from 1000 to 999999
Steps:
1. Choose a product which has original price value from 1000 to 999999
3. Observe the orginal price</t>
  </si>
  <si>
    <t>Precondition:
There a product of which the original price is 999999
Steps:
1. Choose a product of which the original price is 999999
3. Observe the orginal price</t>
  </si>
  <si>
    <t>Precondition:
There a product of which the original price is 1000000
Steps:
1. Choose a product of which the original price is 1000000
3. Observe the orginal price</t>
  </si>
  <si>
    <t>There are 2 comma separate million, thousand and unit groups of the orginal price</t>
  </si>
  <si>
    <t>There is a comma separate thousand and unit groups of the orginal price</t>
  </si>
  <si>
    <t>Precondition:
There a product which has the price value range from 1000000 to 999999999
Steps:
1. Choose a product which has original price value from 1000000 to 999999999
3. Observe the orginal price</t>
  </si>
  <si>
    <t>Precondition:
There a product of which the original price is 999999999
Steps:
1. Choose a product of which the original price is 999999999
3. Observe the orginal price</t>
  </si>
  <si>
    <t>Precondition:
There a product of which the original price is 1000000000
Steps:
1. Choose a product of which the original price is 100000000
3. Observe the orginal price</t>
  </si>
  <si>
    <t>There are 3 comma separate billion, million, thousand and unit groups of the orginal price</t>
  </si>
  <si>
    <t>1. Choose a product
2. Observe the currency symbol of the orginal price</t>
  </si>
  <si>
    <t>Currency symbol is placed on the left of the original price</t>
  </si>
  <si>
    <t>Precondition:
There a product which has the price value range from 0 to 999
Steps:
1. Choose a product which has discounted price value from 0 to 999
3. Observe the orginal price</t>
  </si>
  <si>
    <t>There's no comma appear on the discounted price</t>
  </si>
  <si>
    <t>Precondition:
There a product of which the discounted price is 999
Steps:
1. Choose a product of which the discounted price is 999
3. Observe the orginal price</t>
  </si>
  <si>
    <t>Precondition:
There a product of which the discounted price is 1000
Steps:
1. Choose a product of which the discounted price is 1000
3. Observe the orginal price</t>
  </si>
  <si>
    <t>Precondition:
There a product which has the price value range from 1000 to 999999
Steps:
1. Choose a product which has discounted price value from 1000 to 999999
3. Observe the orginal price</t>
  </si>
  <si>
    <t>Precondition:
There a product of which the discounted price is 999999
Steps:
1. Choose a product of which the discounted price is 999999
3. Observe the orginal price</t>
  </si>
  <si>
    <t>Precondition:
There a product of which the discounted price is 1000000
Steps:
1. Choose a product of which the discounted price is 1000000
3. Observe the orginal price</t>
  </si>
  <si>
    <t>Precondition:
There a product which has the price value range from 1000000 to 999999999
Steps:
1. Choose a product which has discounted price value from 1000000 to 999999999
3. Observe the orginal price</t>
  </si>
  <si>
    <t>Precondition:
There a product of which the discounted price is 999999999
Steps:
1. Choose a product of which the discounted price is 999999999
3. Observe the orginal price</t>
  </si>
  <si>
    <t>Precondition:
There a product of which the discounted price is 1000000000
Steps:
1. Choose a product of which the discounted price is 100000000
3. Observe the orginal price</t>
  </si>
  <si>
    <t>Currency symbol is placed on the left of the discounted price</t>
  </si>
  <si>
    <t>There is a comma separate thousand and unit groups of the discounted price</t>
  </si>
  <si>
    <t>There are 2 comma separate million, thousand and unit groups of the discounted price</t>
  </si>
  <si>
    <t>There are 3 comma separate billion, million, thousand and unit groups of the discounted price</t>
  </si>
  <si>
    <t>1. Open a product which has photos
2. Observe the big photo frame</t>
  </si>
  <si>
    <t>1. Open a product which has photos
3. Click on the 2nd photo in the photo list</t>
  </si>
  <si>
    <t>Precondition:
There's a product which has no photo
Steps:
1. Open a product which has no photo
2. Observe the photo list in product page</t>
  </si>
  <si>
    <t>Precondition:
There's at least a product which has no photo
Steps:
1. Open a product which has no photo
2. Observe the 'Previous' button in product page</t>
  </si>
  <si>
    <t>Precondition:
There's a product which has 1 photo
Steps:
1. Open a product which has 1 photo
2. Observe the 'Previous' button in product page</t>
  </si>
  <si>
    <t>1. Open a product which has more than 1 photos
2. Click on the first photo of the photo list
3. Observe the 'Previous' button in product page</t>
  </si>
  <si>
    <t>1. Open a product which has photos
2. Click on the second photo of the photo list
3. Observe the 'Previous' button in product page</t>
  </si>
  <si>
    <t>Precondition:
- User uploaded at least 3 photo
1. Open a product which has at least 3 photos
2. Click on the second photo onward of the photo list
4. Observe the 'Previous' button in product page</t>
  </si>
  <si>
    <t>1. Open a product which has photos
2. Click on the last photo of the photo list
3. Observe the 'Previous' button in product page</t>
  </si>
  <si>
    <t>1. Open a product which has photos
2. Click on the second photo
3. Click on the 'Previous' button</t>
  </si>
  <si>
    <t>Precondition:
There's at least a product which has no photo
Steps:
1. Open a product which has no photo
2. Observe the 'Next' button in product page</t>
  </si>
  <si>
    <t>Precondition:
There's a product which has 1 photo
Steps:
1. Open a product which has 1 photo
2. Observe the 'Next' button in product page</t>
  </si>
  <si>
    <t>After user click on 'Next' button, system should navigate to the Next photo</t>
  </si>
  <si>
    <t>1. Open a product which has more than 1 photos
2. Click on the last photo of the photo list
3. Observe the 'Next' button in product page</t>
  </si>
  <si>
    <t>Verify that system will enable 'Next' button when user click on the second last photo</t>
  </si>
  <si>
    <t>1. Open a product which has photos
2. Click on the second last photo of the photo list
3. Observe the 'Next' button in product page</t>
  </si>
  <si>
    <t>1. Open a product which has at least 3 photos
2. Click on the second last photo backward of the photo list
4. Observe the 'Next' button in product page</t>
  </si>
  <si>
    <t>1. Open a product which has photos
2. Click on the first photo of the photo list
3. Observe the 'Next' button in product page</t>
  </si>
  <si>
    <t>1. Open a product which has photos
2. Click on the 'Next' button</t>
  </si>
  <si>
    <t>Verify that the 'SMS Verification Code' field has no data in by default</t>
  </si>
  <si>
    <t>Verify that system will display error message when user input only text</t>
  </si>
  <si>
    <t>Verify that system will display error message when user input only numbers</t>
  </si>
  <si>
    <t>Verify that system will display error message when user input special characters</t>
  </si>
  <si>
    <t>Verify that system will not display any message when user input both texts and numbers</t>
  </si>
  <si>
    <t>Verify that the 'Password' field has no data in by default</t>
  </si>
  <si>
    <t>Verify that system will show error message when user does not input data</t>
  </si>
  <si>
    <t>Verify that user can input data in 'Password' field</t>
  </si>
  <si>
    <t>UI of product meets design requirement specification</t>
  </si>
  <si>
    <t>Verify that system will display error message when user input less than 6 characters</t>
  </si>
  <si>
    <t>Verify that system will not display any message when user input from 6 to 50 characters</t>
  </si>
  <si>
    <t>Verify that the 'Month' box has no data in by default</t>
  </si>
  <si>
    <t>Verify that the 'Day' box has no data in by default</t>
  </si>
  <si>
    <t>Verify that the 'Year' box has no data in by default</t>
  </si>
  <si>
    <t>Verify that system will not display any message when user does not input data</t>
  </si>
  <si>
    <t>Verfiy that there's no '*' symbol displayed after field name</t>
  </si>
  <si>
    <t>Verify that the dropdown box of 'Year' only contain numbers from 1900 to current year</t>
  </si>
  <si>
    <t>Verify that the dropdown box only contain two values which are 'Male' and 'Female'</t>
  </si>
  <si>
    <t>Verify that the 'Gender' box has no data in by default</t>
  </si>
  <si>
    <t>Verify that user can not input or paste new data into 'Gender' box</t>
  </si>
  <si>
    <t>Verify that the 'Full Name' field has no data in by default</t>
  </si>
  <si>
    <t>Verify that the web design meet design requirement specification by using UI web checklist</t>
  </si>
  <si>
    <t>Verify that user can check and un-check the Checkbox</t>
  </si>
  <si>
    <t>Verify that user can not input or paste new data into 'Month' box</t>
  </si>
  <si>
    <t>Verify that user can not input or paste new data into 'Day' box</t>
  </si>
  <si>
    <t>Verify that user can not input or paste new data into 'Year' box</t>
  </si>
  <si>
    <t>Verify that user can choose avaiable data in the 'Gender' box</t>
  </si>
  <si>
    <t>Sign up with Phone Number function</t>
  </si>
  <si>
    <t>Verify that system will display error message when user input less than 10 numbers</t>
  </si>
  <si>
    <t>Verify that system will display error message when user input more than 10 numbers</t>
  </si>
  <si>
    <t>Verify that system will display error message when user input less than 6 numbers</t>
  </si>
  <si>
    <t>Verify that system will display error message when user input more than 6 numbers</t>
  </si>
  <si>
    <t>Verify that system will not display any message when user input 10 numbers</t>
  </si>
  <si>
    <t>Verify that when user click on 'Sign up with Email' button, system will navigate to sign up with email page</t>
  </si>
  <si>
    <t>Verify that when user click on 'Facebook' button, system will navigate to registration page of Facebook</t>
  </si>
  <si>
    <t>Verify that when user click on 'Google' button, system will navigate to registration page of Google</t>
  </si>
  <si>
    <t>Verify that 'Sign up with Email' button is clickable</t>
  </si>
  <si>
    <t>Verify that 'Facebook' button is clickable</t>
  </si>
  <si>
    <t>Verify that 'Google' button is clickable</t>
  </si>
  <si>
    <t>Verify that 'Sign Up' button is clickable</t>
  </si>
  <si>
    <t>Verify that 'Eye icon' button is clickable</t>
  </si>
  <si>
    <t>Verify that after user click on 'Eye icon' button, the encoded password can be seen</t>
  </si>
  <si>
    <t>Verify that when user input data in 'Password' field, the data will be encoded</t>
  </si>
  <si>
    <t>Verify that the 'Eye icon' button is disable when user does not input data in 'Password' field</t>
  </si>
  <si>
    <t>Verify that the 'Eye icon' button is enable when user inputs data in 'Password' field</t>
  </si>
  <si>
    <t>Verify that when the password is visible, user can re-click the 'Eye icon' to encode it again</t>
  </si>
  <si>
    <t>Search Product Function by Search Box</t>
  </si>
  <si>
    <t>FUNCTION</t>
  </si>
  <si>
    <t>Verify that when user click on the Search Box, system will display Search History</t>
  </si>
  <si>
    <t>1. Search Box</t>
  </si>
  <si>
    <t>Verify that input data in the Search Box is visible</t>
  </si>
  <si>
    <t>Verify that when user input valid data in the Search Box then click 'Search' button, system will navigate to result page</t>
  </si>
  <si>
    <t>Verify that the 'Search' is clickable</t>
  </si>
  <si>
    <t>Verify that when user input invalid data in the Search Box then click 'Search' button, system will display error message</t>
  </si>
  <si>
    <t>Verify that when there are less than 10 found products, system will display 1 result page</t>
  </si>
  <si>
    <t>Verify that when there are 10 found products, system will display 1 result page</t>
  </si>
  <si>
    <t>Verify that when there are more than 10 found products, system will display more than 1 result pages</t>
  </si>
  <si>
    <t>4.1. 'Previous' Button</t>
  </si>
  <si>
    <t>Verify that 'Previous' button is disable when there is only 1 result page</t>
  </si>
  <si>
    <t>Verify that 'Previous' button is clickable</t>
  </si>
  <si>
    <t>Verify that 'Next' button is disable when there is only 1 result page</t>
  </si>
  <si>
    <t xml:space="preserve">Verify that the Dropdown List has the value 'Price low to high' </t>
  </si>
  <si>
    <t xml:space="preserve">Verify that the Dropdown List has the value 'Price high to low' </t>
  </si>
  <si>
    <t>Verify that the value 'Price low to high' is clickable</t>
  </si>
  <si>
    <t>Verify that when user choose value 'Price low to high', system will rearrange the product in low to high price order</t>
  </si>
  <si>
    <t>Verify that the value 'Price high to low' is clickable</t>
  </si>
  <si>
    <t>Verify that when user choose value 'Price low to high', system will rearrange the product in high to low price order</t>
  </si>
  <si>
    <t>4.2. 'Next' Button</t>
  </si>
  <si>
    <t>Verify that system will display error message when user input 6 characters</t>
  </si>
  <si>
    <t>Verify that system will display error message when user input more than 50 characters</t>
  </si>
  <si>
    <t>Verify that system will display error message when user input 50 characters</t>
  </si>
  <si>
    <t>Verify that when user click on, the place holder in the field will be disappeard</t>
  </si>
  <si>
    <t>Verify that user can click on and typing in the field</t>
  </si>
  <si>
    <t>Verify that when user input a space before and after the number, system will automatically remove the space</t>
  </si>
  <si>
    <t>Verify that user can paste new data in the field</t>
  </si>
  <si>
    <t>Verify that after typing data in the field, user is able to copy/cut it</t>
  </si>
  <si>
    <t>Verify that system will not display message when user input 6 numbers</t>
  </si>
  <si>
    <t>Verify that there is a section timer at the right corner of the field</t>
  </si>
  <si>
    <t>Verify that system will display error message when user input number and special character</t>
  </si>
  <si>
    <t>Verify that system will display error message when user input text and special character</t>
  </si>
  <si>
    <t>Verify that error message will be displayed if users do not choose value in any 1 of the 3 dropdown box in Birthday field</t>
  </si>
  <si>
    <t>Verify that error message will be displayed if users do not choose value in any 2 of the 3 dropdown box in Birthday field</t>
  </si>
  <si>
    <t>Verify that user can click to choose avaiable value in the 3 dropdown box</t>
  </si>
  <si>
    <t>Verify that when month value is February system will display error message if user choose 30 in 'Day'</t>
  </si>
  <si>
    <t>Verify that when month values are February, April, June, September and November, system will display error message if user choose 31 in 'Day'</t>
  </si>
  <si>
    <t>Verify that when month value is February and year value is not a leap year, system will display error message if user choose 29 in 'Day'</t>
  </si>
  <si>
    <t>Verify that system will not show error message when user does not click on checkbox</t>
  </si>
  <si>
    <t>Verify that system will display error message when user input special characters and number</t>
  </si>
  <si>
    <t>Verify that system will display error message when user input special characters and text</t>
  </si>
  <si>
    <t>Verify that system will not display any message when user input texts</t>
  </si>
  <si>
    <t>Verify that the checkbox is checked by default</t>
  </si>
  <si>
    <t>Verify when user input invalid phone number, system will display error message</t>
  </si>
  <si>
    <t>Verify when user input existed phone number, system will display error message</t>
  </si>
  <si>
    <t>Verify when user input invalid data in any one field, system will display error message</t>
  </si>
  <si>
    <t>Verify when user input invalid SMS verification code, system will display error message</t>
  </si>
  <si>
    <t>Verify that when user click on 'Slide to get SMS code' button without inputting phone number, system will show error message</t>
  </si>
  <si>
    <t>Verify that when user input a phone number,then click on the 'Slide to get SMS code' button, system will display 'SMS Verification Code' field</t>
  </si>
  <si>
    <t>Password can be shown/hide by click on Eye icon</t>
  </si>
  <si>
    <t>User Sign up with Email/Facebook/Google accounts</t>
  </si>
  <si>
    <t>Verify when user input valid data in all field, then click on sign up, system will display successful message</t>
  </si>
  <si>
    <t>Verify when user input valid data in all mandatory field, then click on sign up, system will display successful message</t>
  </si>
  <si>
    <t>Verify that user can click on the search box and typing data</t>
  </si>
  <si>
    <t>Verify that when user input data, system will show Search Suggestion</t>
  </si>
  <si>
    <t>Verify that when user input data then delete, that data will not shown up in Search History</t>
  </si>
  <si>
    <t>Verify that when user entering Product Name, system will show relative products</t>
  </si>
  <si>
    <t>Verify that when user entering Category Name, system will show relative categories</t>
  </si>
  <si>
    <t>Verify that when user entering Brand Name, system will show relative brands</t>
  </si>
  <si>
    <t>Verify that when user entering Supplier Name, system will show relative suppliers</t>
  </si>
  <si>
    <t>Verify that when user input data and search, that data will be display in Search History</t>
  </si>
  <si>
    <t>Verify that when user click on 'Delete' in Search History, system will delete all search history</t>
  </si>
  <si>
    <t>Verify that when user input data, the place holder will disappear</t>
  </si>
  <si>
    <t>Verify that when user input data which includes special character, system will show related products</t>
  </si>
  <si>
    <t>Verify that when user input data which includes number, system will show related products</t>
  </si>
  <si>
    <t>Verify that when user input data which includes 2 keywords, system should display related products for both keyword</t>
  </si>
  <si>
    <t>Verify that 'Previous' button is disable when user click on the first page</t>
  </si>
  <si>
    <t>Verify that 'Previous' button is enable when user click on the second page</t>
  </si>
  <si>
    <t>Verify that 'Previous' button is enable when user click on the second onward page</t>
  </si>
  <si>
    <t>Verify that 'Previous' button is enable when user click on the last page</t>
  </si>
  <si>
    <t>2. Result Page Navigation</t>
  </si>
  <si>
    <t>3. Filter Dropdown List</t>
  </si>
  <si>
    <t>Verify that 'Next' button is disable when user click on the last page</t>
  </si>
  <si>
    <t>Verify that 'Next' button is enable when user click on the second last page</t>
  </si>
  <si>
    <t>Verify that 'Next' button is enable when user click on the second last backward page</t>
  </si>
  <si>
    <t>Verify that 'Next' button is enable when user click on the first page</t>
  </si>
  <si>
    <t>Verify that the value 'Price high to low' is displayed by default</t>
  </si>
  <si>
    <t>Verify that when user click on 'Term of Use' button system will navigate to new site</t>
  </si>
  <si>
    <t>Verify that when user click on 'Privacy Policy' button system will navigate to new site</t>
  </si>
  <si>
    <t>Verify that the dropdown box of 'Month' only contain 12 months arrange from January to December</t>
  </si>
  <si>
    <t>Verify that the Day dropdown box contain numbers arrange from 1 to 31</t>
  </si>
  <si>
    <t>Verify that system will not display any message when user does not choose value in all 3 dropdown boxes</t>
  </si>
  <si>
    <t>Verify that system will display error message when user choose a date in future</t>
  </si>
  <si>
    <t>Verify that user can use scroll bar to navigate in all 3 dropdown boxes</t>
  </si>
  <si>
    <t>Verify that system will not display any message when user choose a current date backward</t>
  </si>
  <si>
    <t>Verify that when user input a expired SMS verification code, system will display error message</t>
  </si>
  <si>
    <t>Verify that when user input data then click on "X" button, that data will be deleted</t>
  </si>
  <si>
    <t>Verify that when user input a space before and after the data, system will automatically remove the space</t>
  </si>
  <si>
    <t>Verify that system will display error message when user input numbers and text</t>
  </si>
  <si>
    <t>Verify that system will display error message when user input numbers and special character</t>
  </si>
  <si>
    <t>Verify that when 60s section time out, 'Resend' button will appear instead of section timer</t>
  </si>
  <si>
    <t>Verify that when user click on 'Login' button system will navigate to new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</si>
</sst>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409]mmmm\ d\,\ yyyy;@"/>
  </numFmts>
  <fonts count="42">
    <font>
      <sz val="11"/>
      <color theme="1"/>
      <name val="Calibri"/>
      <family val="2"/>
      <scheme val="minor"/>
    </font>
    <font>
      <sz val="10"/>
      <name val="Arial"/>
      <family val="2"/>
    </font>
    <font>
      <b/>
      <sz val="10"/>
      <color theme="0"/>
      <name val="Arial"/>
      <family val="2"/>
    </font>
    <font>
      <sz val="11"/>
      <color rgb="FF002E36"/>
      <name val="Arial"/>
      <family val="2"/>
    </font>
    <font>
      <b/>
      <sz val="18"/>
      <color indexed="56"/>
      <name val="Arial"/>
      <family val="2"/>
    </font>
    <font>
      <sz val="11"/>
      <name val="ＭＳ Ｐゴシック"/>
      <family val="2"/>
      <charset val="128"/>
    </font>
    <font>
      <sz val="9"/>
      <name val="Arial"/>
      <family val="2"/>
    </font>
    <font>
      <sz val="10"/>
      <color indexed="8"/>
      <name val="Arial"/>
      <family val="2"/>
    </font>
    <font>
      <b/>
      <sz val="9"/>
      <color indexed="81"/>
      <name val="Tahoma"/>
      <family val="2"/>
    </font>
    <font>
      <sz val="9"/>
      <color indexed="81"/>
      <name val="Tahoma"/>
      <family val="2"/>
    </font>
    <font>
      <b/>
      <sz val="16"/>
      <color theme="7"/>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s>
  <fills count="25">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64"/>
      </patternFill>
    </fill>
    <fill>
      <patternFill patternType="solid">
        <fgColor theme="6"/>
        <bgColor indexed="32"/>
      </patternFill>
    </fill>
    <fill>
      <patternFill patternType="solid">
        <fgColor theme="2" tint="-0.249977111117893"/>
        <bgColor indexed="41"/>
      </patternFill>
    </fill>
    <fill>
      <patternFill patternType="solid">
        <fgColor theme="9" tint="-0.249977111117893"/>
        <bgColor indexed="41"/>
      </patternFill>
    </fill>
    <fill>
      <patternFill patternType="solid">
        <fgColor theme="5" tint="0.39997558519241921"/>
        <bgColor indexed="41"/>
      </patternFill>
    </fill>
    <fill>
      <patternFill patternType="solid">
        <fgColor rgb="FFFFFF00"/>
        <bgColor indexed="26"/>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s>
  <cellStyleXfs count="25">
    <xf numFmtId="0" fontId="0" fillId="0" borderId="0"/>
    <xf numFmtId="0" fontId="1" fillId="0" borderId="0"/>
    <xf numFmtId="0" fontId="1" fillId="4" borderId="1">
      <alignment vertical="center" wrapText="1"/>
    </xf>
    <xf numFmtId="0" fontId="1" fillId="0" borderId="0"/>
    <xf numFmtId="0" fontId="5" fillId="0" borderId="0"/>
    <xf numFmtId="165" fontId="18" fillId="0" borderId="0"/>
    <xf numFmtId="165" fontId="1" fillId="0" borderId="0"/>
    <xf numFmtId="165" fontId="5" fillId="0" borderId="0"/>
    <xf numFmtId="165" fontId="1" fillId="13" borderId="0"/>
    <xf numFmtId="165" fontId="1" fillId="13" borderId="0"/>
    <xf numFmtId="165" fontId="1" fillId="0" borderId="0">
      <alignment horizontal="left" vertical="top" wrapText="1" indent="2"/>
    </xf>
    <xf numFmtId="165" fontId="6" fillId="0" borderId="17" applyFont="0"/>
    <xf numFmtId="2" fontId="30" fillId="0" borderId="0">
      <alignment horizontal="center" vertical="center" wrapText="1"/>
    </xf>
    <xf numFmtId="165" fontId="6" fillId="14" borderId="17">
      <alignment horizontal="left" vertical="center"/>
    </xf>
    <xf numFmtId="165" fontId="6" fillId="15" borderId="17" applyAlignment="0">
      <alignment horizontal="center" vertical="center"/>
    </xf>
    <xf numFmtId="165" fontId="29" fillId="0" borderId="0">
      <alignment horizontal="left"/>
    </xf>
    <xf numFmtId="165" fontId="1" fillId="0" borderId="0"/>
    <xf numFmtId="165" fontId="31" fillId="4" borderId="0">
      <alignment horizontal="center" vertical="center" wrapText="1"/>
    </xf>
    <xf numFmtId="165" fontId="29" fillId="0" borderId="0">
      <alignment vertical="center"/>
    </xf>
    <xf numFmtId="165" fontId="29" fillId="0" borderId="0">
      <alignment vertical="center"/>
    </xf>
    <xf numFmtId="9" fontId="5" fillId="0" borderId="0" applyFont="0" applyFill="0" applyBorder="0" applyAlignment="0" applyProtection="0"/>
    <xf numFmtId="165" fontId="32" fillId="16" borderId="1">
      <alignment horizontal="center" vertical="center" wrapText="1"/>
    </xf>
    <xf numFmtId="165" fontId="29" fillId="17" borderId="1">
      <alignment horizontal="center" vertical="center" wrapText="1"/>
    </xf>
    <xf numFmtId="165" fontId="33" fillId="0" borderId="0"/>
    <xf numFmtId="165" fontId="34" fillId="0" borderId="0" applyNumberFormat="0" applyFill="0" applyBorder="0" applyAlignment="0" applyProtection="0"/>
  </cellStyleXfs>
  <cellXfs count="185">
    <xf numFmtId="0" fontId="0" fillId="0" borderId="0" xfId="0"/>
    <xf numFmtId="0" fontId="1" fillId="0" borderId="0" xfId="0" applyFont="1"/>
    <xf numFmtId="0" fontId="3" fillId="0" borderId="0" xfId="0" applyFont="1" applyAlignment="1">
      <alignment horizontal="left" vertical="center"/>
    </xf>
    <xf numFmtId="0" fontId="3" fillId="0" borderId="0" xfId="0" applyFont="1" applyAlignment="1">
      <alignment vertical="center"/>
    </xf>
    <xf numFmtId="0" fontId="7" fillId="0" borderId="0" xfId="0" applyFont="1"/>
    <xf numFmtId="0" fontId="12" fillId="0" borderId="0" xfId="4" applyFont="1" applyAlignment="1">
      <alignment wrapText="1"/>
    </xf>
    <xf numFmtId="0" fontId="1" fillId="0" borderId="0" xfId="0" applyFont="1" applyAlignment="1">
      <alignment wrapText="1"/>
    </xf>
    <xf numFmtId="0" fontId="12" fillId="0" borderId="0" xfId="4" applyFont="1" applyAlignment="1">
      <alignment horizontal="left" wrapText="1"/>
    </xf>
    <xf numFmtId="0" fontId="13" fillId="0" borderId="0" xfId="0" applyFont="1"/>
    <xf numFmtId="0" fontId="6" fillId="0" borderId="0" xfId="0" applyFont="1"/>
    <xf numFmtId="0" fontId="7" fillId="6" borderId="0" xfId="0" applyFont="1" applyFill="1"/>
    <xf numFmtId="0" fontId="7" fillId="6" borderId="0" xfId="0" applyFont="1" applyFill="1" applyAlignment="1">
      <alignment vertical="top"/>
    </xf>
    <xf numFmtId="0" fontId="1" fillId="6" borderId="0" xfId="0" applyFont="1" applyFill="1"/>
    <xf numFmtId="0" fontId="4" fillId="0" borderId="0" xfId="0" applyFont="1" applyAlignment="1">
      <alignment horizontal="left" vertical="center"/>
    </xf>
    <xf numFmtId="0" fontId="15" fillId="0" borderId="0" xfId="0" applyFont="1"/>
    <xf numFmtId="0" fontId="15" fillId="3" borderId="0" xfId="0" applyFont="1" applyFill="1"/>
    <xf numFmtId="0" fontId="7" fillId="6" borderId="2" xfId="0" applyFont="1" applyFill="1" applyBorder="1"/>
    <xf numFmtId="0" fontId="7" fillId="6" borderId="2" xfId="0" applyFont="1" applyFill="1" applyBorder="1" applyAlignment="1">
      <alignment horizontal="center" wrapText="1"/>
    </xf>
    <xf numFmtId="0" fontId="1" fillId="6" borderId="2" xfId="4" applyFont="1" applyFill="1" applyBorder="1" applyAlignment="1">
      <alignment horizontal="left" vertical="top" wrapText="1"/>
    </xf>
    <xf numFmtId="0" fontId="1" fillId="8" borderId="2" xfId="0" quotePrefix="1" applyFont="1" applyFill="1" applyBorder="1" applyAlignment="1">
      <alignment horizontal="left" vertical="top" wrapText="1"/>
    </xf>
    <xf numFmtId="0" fontId="1" fillId="6" borderId="2" xfId="0" quotePrefix="1" applyFont="1" applyFill="1" applyBorder="1" applyAlignment="1">
      <alignment horizontal="left" vertical="top" wrapText="1"/>
    </xf>
    <xf numFmtId="0" fontId="7" fillId="6" borderId="2" xfId="0" applyFont="1" applyFill="1" applyBorder="1" applyAlignment="1">
      <alignment vertical="top" wrapText="1"/>
    </xf>
    <xf numFmtId="0" fontId="7" fillId="6" borderId="5" xfId="0" applyFont="1" applyFill="1" applyBorder="1" applyAlignment="1">
      <alignment horizontal="center" wrapText="1"/>
    </xf>
    <xf numFmtId="0" fontId="7" fillId="6" borderId="6" xfId="0" applyFont="1" applyFill="1" applyBorder="1" applyAlignment="1">
      <alignment horizontal="center" wrapText="1"/>
    </xf>
    <xf numFmtId="0" fontId="1" fillId="0" borderId="2" xfId="0" applyFont="1" applyBorder="1" applyAlignment="1">
      <alignment horizontal="left"/>
    </xf>
    <xf numFmtId="0" fontId="1" fillId="8" borderId="2"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0" borderId="2" xfId="0" applyFont="1" applyBorder="1"/>
    <xf numFmtId="0" fontId="1" fillId="0" borderId="2" xfId="0" applyFont="1" applyBorder="1" applyAlignment="1">
      <alignment horizontal="left" vertical="top"/>
    </xf>
    <xf numFmtId="0" fontId="1" fillId="3" borderId="2" xfId="0" applyFont="1" applyFill="1" applyBorder="1" applyAlignment="1">
      <alignment horizontal="left" vertical="top"/>
    </xf>
    <xf numFmtId="0" fontId="1" fillId="0" borderId="4" xfId="0" applyFont="1" applyBorder="1"/>
    <xf numFmtId="0" fontId="7" fillId="6" borderId="0" xfId="0" applyFont="1" applyFill="1" applyAlignment="1">
      <alignment horizontal="center" wrapText="1"/>
    </xf>
    <xf numFmtId="0" fontId="16" fillId="9" borderId="2" xfId="4" applyFont="1" applyFill="1" applyBorder="1" applyAlignment="1">
      <alignment horizontal="center" vertical="top" wrapText="1"/>
    </xf>
    <xf numFmtId="0" fontId="2" fillId="10" borderId="2" xfId="4" applyFont="1" applyFill="1" applyBorder="1" applyAlignment="1">
      <alignment horizontal="left" vertical="center"/>
    </xf>
    <xf numFmtId="0" fontId="16" fillId="10" borderId="2" xfId="4" applyFont="1" applyFill="1" applyBorder="1" applyAlignment="1">
      <alignment horizontal="left" vertical="center"/>
    </xf>
    <xf numFmtId="0" fontId="16" fillId="9" borderId="2" xfId="0" applyFont="1" applyFill="1" applyBorder="1"/>
    <xf numFmtId="0" fontId="2" fillId="9" borderId="2" xfId="4" applyFont="1" applyFill="1" applyBorder="1" applyAlignment="1">
      <alignment horizontal="center" vertical="center" wrapText="1"/>
    </xf>
    <xf numFmtId="0" fontId="1" fillId="5" borderId="2" xfId="0" applyFont="1" applyFill="1" applyBorder="1" applyAlignment="1">
      <alignment horizontal="center" vertical="top" wrapText="1"/>
    </xf>
    <xf numFmtId="0" fontId="1" fillId="0" borderId="2" xfId="0" applyFont="1" applyBorder="1" applyAlignment="1">
      <alignment horizontal="center" vertical="top" wrapText="1"/>
    </xf>
    <xf numFmtId="0" fontId="7" fillId="6" borderId="2" xfId="0" applyFont="1" applyFill="1" applyBorder="1" applyAlignment="1">
      <alignment horizontal="left"/>
    </xf>
    <xf numFmtId="0" fontId="16" fillId="9" borderId="2" xfId="0" applyFont="1" applyFill="1" applyBorder="1" applyAlignment="1">
      <alignment horizontal="left"/>
    </xf>
    <xf numFmtId="0" fontId="1" fillId="6" borderId="0" xfId="0" applyFont="1" applyFill="1" applyAlignment="1">
      <alignment horizontal="left"/>
    </xf>
    <xf numFmtId="0" fontId="15" fillId="0" borderId="0" xfId="5" applyNumberFormat="1" applyFont="1" applyAlignment="1">
      <alignment horizontal="center" vertical="top"/>
    </xf>
    <xf numFmtId="165" fontId="15" fillId="0" borderId="0" xfId="5" applyFont="1" applyAlignment="1">
      <alignment vertical="top"/>
    </xf>
    <xf numFmtId="0" fontId="17" fillId="3" borderId="0" xfId="6" applyNumberFormat="1" applyFont="1" applyFill="1" applyAlignment="1">
      <alignment horizontal="right" vertical="top"/>
    </xf>
    <xf numFmtId="0" fontId="15" fillId="0" borderId="0" xfId="5" applyNumberFormat="1" applyFont="1" applyAlignment="1">
      <alignment vertical="top"/>
    </xf>
    <xf numFmtId="0" fontId="1" fillId="0" borderId="0" xfId="5" applyNumberFormat="1" applyFont="1" applyAlignment="1">
      <alignment horizontal="center" vertical="top"/>
    </xf>
    <xf numFmtId="165" fontId="1" fillId="0" borderId="0" xfId="5" applyFont="1" applyAlignment="1">
      <alignment vertical="top"/>
    </xf>
    <xf numFmtId="0" fontId="1" fillId="0" borderId="0" xfId="5" applyNumberFormat="1" applyFont="1" applyAlignment="1">
      <alignment horizontal="right" vertical="top"/>
    </xf>
    <xf numFmtId="0" fontId="1" fillId="0" borderId="0" xfId="5" applyNumberFormat="1" applyFont="1" applyAlignment="1">
      <alignment vertical="top"/>
    </xf>
    <xf numFmtId="0" fontId="4" fillId="0" borderId="0" xfId="5" applyNumberFormat="1" applyFont="1" applyAlignment="1">
      <alignment vertical="top"/>
    </xf>
    <xf numFmtId="165" fontId="15" fillId="0" borderId="0" xfId="5" applyFont="1" applyAlignment="1">
      <alignment vertical="top" wrapText="1"/>
    </xf>
    <xf numFmtId="0" fontId="15" fillId="0" borderId="0" xfId="5" applyNumberFormat="1" applyFont="1" applyAlignment="1">
      <alignment vertical="top" wrapText="1"/>
    </xf>
    <xf numFmtId="165" fontId="18" fillId="0" borderId="0" xfId="5" applyAlignment="1">
      <alignment vertical="top"/>
    </xf>
    <xf numFmtId="165" fontId="18" fillId="0" borderId="0" xfId="5" applyAlignment="1">
      <alignment vertical="top" wrapText="1"/>
    </xf>
    <xf numFmtId="0" fontId="18" fillId="0" borderId="0" xfId="5" applyNumberFormat="1" applyAlignment="1">
      <alignment vertical="top"/>
    </xf>
    <xf numFmtId="0" fontId="18" fillId="0" borderId="0" xfId="5" applyNumberFormat="1" applyAlignment="1">
      <alignment vertical="top" wrapText="1"/>
    </xf>
    <xf numFmtId="165" fontId="22" fillId="3" borderId="0" xfId="5" applyFont="1" applyFill="1" applyAlignment="1">
      <alignment vertical="top" wrapText="1"/>
    </xf>
    <xf numFmtId="0" fontId="22" fillId="3" borderId="0" xfId="5" applyNumberFormat="1" applyFont="1" applyFill="1" applyAlignment="1">
      <alignment vertical="top" wrapText="1"/>
    </xf>
    <xf numFmtId="165" fontId="23" fillId="0" borderId="0" xfId="5" applyFont="1" applyAlignment="1">
      <alignment vertical="top"/>
    </xf>
    <xf numFmtId="165" fontId="24" fillId="0" borderId="0" xfId="5" applyFont="1" applyAlignment="1">
      <alignment vertical="top"/>
    </xf>
    <xf numFmtId="0" fontId="24" fillId="0" borderId="0" xfId="5" applyNumberFormat="1" applyFont="1" applyAlignment="1">
      <alignment vertical="top"/>
    </xf>
    <xf numFmtId="0" fontId="2" fillId="2" borderId="2" xfId="5" applyNumberFormat="1" applyFont="1" applyFill="1" applyBorder="1" applyAlignment="1">
      <alignment horizontal="center" vertical="center" wrapText="1"/>
    </xf>
    <xf numFmtId="0" fontId="1" fillId="6" borderId="2" xfId="7" applyNumberFormat="1" applyFont="1" applyFill="1" applyBorder="1" applyAlignment="1">
      <alignment horizontal="left" vertical="top"/>
    </xf>
    <xf numFmtId="165" fontId="25" fillId="0" borderId="2" xfId="5" applyFont="1" applyBorder="1" applyAlignment="1">
      <alignment horizontal="left" vertical="top" wrapText="1"/>
    </xf>
    <xf numFmtId="165" fontId="25" fillId="0" borderId="7" xfId="5" applyFont="1" applyBorder="1" applyAlignment="1">
      <alignment horizontal="left" vertical="top" wrapText="1"/>
    </xf>
    <xf numFmtId="165" fontId="26" fillId="0" borderId="0" xfId="5" applyFont="1" applyAlignment="1">
      <alignment vertical="top"/>
    </xf>
    <xf numFmtId="0" fontId="25" fillId="0" borderId="2" xfId="5" applyNumberFormat="1" applyFont="1" applyBorder="1" applyAlignment="1">
      <alignment horizontal="center" vertical="top" wrapText="1"/>
    </xf>
    <xf numFmtId="165" fontId="27" fillId="0" borderId="0" xfId="5" applyFont="1" applyAlignment="1">
      <alignment vertical="center"/>
    </xf>
    <xf numFmtId="0" fontId="1" fillId="6" borderId="0" xfId="7" applyNumberFormat="1" applyFont="1" applyFill="1" applyAlignment="1">
      <alignment horizontal="left" vertical="top"/>
    </xf>
    <xf numFmtId="165" fontId="25" fillId="0" borderId="0" xfId="5" applyFont="1" applyAlignment="1">
      <alignment horizontal="left" vertical="top" wrapText="1"/>
    </xf>
    <xf numFmtId="0" fontId="25" fillId="0" borderId="0" xfId="5" applyNumberFormat="1" applyFont="1" applyAlignment="1">
      <alignment horizontal="center" vertical="top" wrapText="1"/>
    </xf>
    <xf numFmtId="0" fontId="28" fillId="0" borderId="2" xfId="5" applyNumberFormat="1" applyFont="1" applyBorder="1" applyAlignment="1">
      <alignment horizontal="left" vertical="top" wrapText="1"/>
    </xf>
    <xf numFmtId="165" fontId="28" fillId="0" borderId="0" xfId="5" applyFont="1" applyAlignment="1">
      <alignment horizontal="left" vertical="top" wrapText="1"/>
    </xf>
    <xf numFmtId="165" fontId="28" fillId="0" borderId="0" xfId="5" applyFont="1" applyAlignment="1">
      <alignment horizontal="justify" vertical="top" wrapText="1"/>
    </xf>
    <xf numFmtId="0" fontId="15" fillId="0" borderId="0" xfId="5" applyNumberFormat="1" applyFont="1" applyAlignment="1">
      <alignment horizontal="left" vertical="top"/>
    </xf>
    <xf numFmtId="165" fontId="15" fillId="0" borderId="0" xfId="5" applyFont="1" applyAlignment="1">
      <alignment horizontal="left" vertical="top"/>
    </xf>
    <xf numFmtId="0" fontId="24" fillId="12" borderId="2" xfId="5" applyNumberFormat="1" applyFont="1" applyFill="1" applyBorder="1" applyAlignment="1">
      <alignment horizontal="center" vertical="top" wrapText="1"/>
    </xf>
    <xf numFmtId="0" fontId="28" fillId="12" borderId="2" xfId="5" applyNumberFormat="1" applyFont="1" applyFill="1" applyBorder="1" applyAlignment="1">
      <alignment horizontal="center" vertical="top" wrapText="1"/>
    </xf>
    <xf numFmtId="0" fontId="1" fillId="6" borderId="2" xfId="7" applyNumberFormat="1" applyFont="1" applyFill="1" applyBorder="1" applyAlignment="1">
      <alignment horizontal="center" vertical="top"/>
    </xf>
    <xf numFmtId="164" fontId="29" fillId="0" borderId="0" xfId="6" applyNumberFormat="1" applyFont="1" applyAlignment="1">
      <alignment horizontal="left" vertical="top"/>
    </xf>
    <xf numFmtId="164" fontId="1" fillId="0" borderId="0" xfId="6" applyNumberFormat="1" applyAlignment="1">
      <alignment vertical="top"/>
    </xf>
    <xf numFmtId="10" fontId="35" fillId="0" borderId="0" xfId="5" applyNumberFormat="1" applyFont="1" applyAlignment="1">
      <alignment horizontal="center" vertical="top" wrapText="1"/>
    </xf>
    <xf numFmtId="0" fontId="36" fillId="0" borderId="0" xfId="5" applyNumberFormat="1" applyFont="1" applyAlignment="1">
      <alignment horizontal="center" vertical="top" wrapText="1"/>
    </xf>
    <xf numFmtId="0" fontId="37" fillId="6" borderId="2" xfId="7" applyNumberFormat="1" applyFont="1" applyFill="1" applyBorder="1" applyAlignment="1">
      <alignment horizontal="left" vertical="top"/>
    </xf>
    <xf numFmtId="165" fontId="38" fillId="0" borderId="2" xfId="5" applyFont="1" applyBorder="1" applyAlignment="1">
      <alignment horizontal="left" vertical="top" wrapText="1"/>
    </xf>
    <xf numFmtId="165" fontId="38" fillId="0" borderId="7" xfId="5" applyFont="1" applyBorder="1" applyAlignment="1">
      <alignment horizontal="left" vertical="top" wrapText="1"/>
    </xf>
    <xf numFmtId="0" fontId="39" fillId="0" borderId="0" xfId="5" applyNumberFormat="1" applyFont="1" applyAlignment="1">
      <alignment vertical="top"/>
    </xf>
    <xf numFmtId="165" fontId="39" fillId="0" borderId="0" xfId="5" applyFont="1" applyAlignment="1">
      <alignment vertical="top"/>
    </xf>
    <xf numFmtId="0" fontId="38" fillId="0" borderId="2" xfId="5" applyNumberFormat="1" applyFont="1" applyBorder="1" applyAlignment="1">
      <alignment horizontal="center" vertical="top" wrapText="1"/>
    </xf>
    <xf numFmtId="0" fontId="40" fillId="12" borderId="2" xfId="5" applyNumberFormat="1" applyFont="1" applyFill="1" applyBorder="1" applyAlignment="1">
      <alignment horizontal="center" vertical="top" wrapText="1"/>
    </xf>
    <xf numFmtId="0" fontId="23" fillId="12" borderId="2" xfId="5" applyNumberFormat="1" applyFont="1" applyFill="1" applyBorder="1" applyAlignment="1">
      <alignment horizontal="center" vertical="top" wrapText="1"/>
    </xf>
    <xf numFmtId="10" fontId="1" fillId="6" borderId="2" xfId="7" applyNumberFormat="1" applyFont="1" applyFill="1" applyBorder="1" applyAlignment="1">
      <alignment horizontal="center" vertical="top"/>
    </xf>
    <xf numFmtId="0" fontId="11" fillId="19" borderId="2" xfId="4" applyFont="1" applyFill="1" applyBorder="1" applyAlignment="1">
      <alignment horizontal="left" vertical="center" wrapText="1"/>
    </xf>
    <xf numFmtId="0" fontId="2" fillId="18" borderId="2" xfId="4" applyFont="1" applyFill="1" applyBorder="1" applyAlignment="1">
      <alignment horizontal="left" vertical="top" wrapText="1"/>
    </xf>
    <xf numFmtId="0" fontId="11" fillId="18" borderId="2" xfId="4" applyFont="1" applyFill="1" applyBorder="1" applyAlignment="1">
      <alignment horizontal="left" vertical="center" wrapText="1"/>
    </xf>
    <xf numFmtId="0" fontId="2" fillId="20" borderId="2" xfId="4" applyFont="1" applyFill="1" applyBorder="1" applyAlignment="1">
      <alignment horizontal="left" vertical="center" wrapText="1"/>
    </xf>
    <xf numFmtId="0" fontId="2" fillId="20" borderId="2" xfId="4" applyFont="1" applyFill="1" applyBorder="1" applyAlignment="1">
      <alignment horizontal="center" vertical="center" wrapText="1"/>
    </xf>
    <xf numFmtId="0" fontId="2" fillId="20" borderId="7" xfId="4" applyFont="1" applyFill="1" applyBorder="1" applyAlignment="1">
      <alignment horizontal="center" vertical="center" wrapText="1"/>
    </xf>
    <xf numFmtId="165" fontId="21" fillId="0" borderId="0" xfId="5" applyFont="1" applyAlignment="1">
      <alignment horizontal="right" vertical="top"/>
    </xf>
    <xf numFmtId="165" fontId="10" fillId="3" borderId="0" xfId="5" applyFont="1" applyFill="1" applyAlignment="1">
      <alignment horizontal="left" vertical="top" wrapText="1"/>
    </xf>
    <xf numFmtId="165" fontId="2" fillId="2" borderId="7" xfId="5" applyFont="1" applyFill="1" applyBorder="1" applyAlignment="1">
      <alignment horizontal="center" vertical="center" wrapText="1"/>
    </xf>
    <xf numFmtId="165" fontId="2" fillId="2" borderId="2" xfId="5" applyFont="1" applyFill="1" applyBorder="1" applyAlignment="1">
      <alignment horizontal="center" vertical="center" wrapText="1"/>
    </xf>
    <xf numFmtId="165" fontId="23" fillId="0" borderId="2" xfId="5" applyFont="1" applyBorder="1" applyAlignment="1">
      <alignment horizontal="left" vertical="top" wrapText="1"/>
    </xf>
    <xf numFmtId="0" fontId="1" fillId="0" borderId="0" xfId="0" applyFont="1" applyAlignment="1">
      <alignment vertical="center"/>
    </xf>
    <xf numFmtId="0" fontId="1" fillId="5"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7" fillId="6" borderId="2" xfId="0" applyFont="1" applyFill="1" applyBorder="1" applyAlignment="1">
      <alignment vertical="center"/>
    </xf>
    <xf numFmtId="0" fontId="1" fillId="6" borderId="0" xfId="0" applyFont="1" applyFill="1" applyAlignment="1">
      <alignment vertical="center"/>
    </xf>
    <xf numFmtId="0" fontId="1" fillId="0" borderId="2" xfId="4" applyFont="1" applyFill="1" applyBorder="1" applyAlignment="1">
      <alignment horizontal="left" vertical="top" wrapText="1"/>
    </xf>
    <xf numFmtId="0" fontId="1" fillId="0" borderId="14" xfId="0" applyFont="1" applyBorder="1" applyAlignment="1">
      <alignment horizontal="left" vertical="top"/>
    </xf>
    <xf numFmtId="0" fontId="1" fillId="6" borderId="14" xfId="4" applyFont="1" applyFill="1" applyBorder="1" applyAlignment="1">
      <alignment horizontal="left" vertical="top" wrapText="1"/>
    </xf>
    <xf numFmtId="0" fontId="1" fillId="6" borderId="14" xfId="0" quotePrefix="1" applyFont="1" applyFill="1" applyBorder="1" applyAlignment="1">
      <alignment horizontal="left" vertical="top" wrapText="1"/>
    </xf>
    <xf numFmtId="0" fontId="2" fillId="21" borderId="2" xfId="4" applyFont="1" applyFill="1" applyBorder="1" applyAlignment="1">
      <alignment horizontal="left" vertical="center"/>
    </xf>
    <xf numFmtId="0" fontId="16" fillId="21" borderId="2" xfId="4" applyFont="1" applyFill="1" applyBorder="1" applyAlignment="1">
      <alignment horizontal="left" vertical="center"/>
    </xf>
    <xf numFmtId="0" fontId="15" fillId="0" borderId="0" xfId="0" applyFont="1" applyFill="1"/>
    <xf numFmtId="0" fontId="1" fillId="6" borderId="2" xfId="4" applyFont="1" applyFill="1" applyBorder="1" applyAlignment="1">
      <alignment vertical="top" wrapText="1"/>
    </xf>
    <xf numFmtId="0" fontId="2" fillId="22" borderId="2" xfId="4" applyFont="1" applyFill="1" applyBorder="1" applyAlignment="1">
      <alignment horizontal="left" vertical="center"/>
    </xf>
    <xf numFmtId="0" fontId="16" fillId="22" borderId="2" xfId="4" applyFont="1" applyFill="1" applyBorder="1" applyAlignment="1">
      <alignment horizontal="left" vertical="center"/>
    </xf>
    <xf numFmtId="0" fontId="2" fillId="23" borderId="2" xfId="4" applyFont="1" applyFill="1" applyBorder="1" applyAlignment="1">
      <alignment horizontal="left" vertical="center"/>
    </xf>
    <xf numFmtId="0" fontId="2" fillId="23" borderId="11" xfId="4" applyFont="1" applyFill="1" applyBorder="1" applyAlignment="1">
      <alignment horizontal="left" vertical="center"/>
    </xf>
    <xf numFmtId="0" fontId="2" fillId="23" borderId="12" xfId="4" applyFont="1" applyFill="1" applyBorder="1" applyAlignment="1">
      <alignment horizontal="left" vertical="center"/>
    </xf>
    <xf numFmtId="0" fontId="2" fillId="23" borderId="7" xfId="4" applyFont="1" applyFill="1" applyBorder="1" applyAlignment="1">
      <alignment horizontal="left" vertical="center"/>
    </xf>
    <xf numFmtId="0" fontId="16" fillId="23" borderId="2" xfId="4" applyFont="1" applyFill="1" applyBorder="1" applyAlignment="1">
      <alignment horizontal="left" vertical="center"/>
    </xf>
    <xf numFmtId="0" fontId="2" fillId="22" borderId="12" xfId="4" applyFont="1" applyFill="1" applyBorder="1" applyAlignment="1">
      <alignment horizontal="left" vertical="center"/>
    </xf>
    <xf numFmtId="0" fontId="2" fillId="22" borderId="7" xfId="4" applyFont="1" applyFill="1" applyBorder="1" applyAlignment="1">
      <alignment horizontal="left" vertical="center"/>
    </xf>
    <xf numFmtId="0" fontId="1" fillId="24" borderId="2" xfId="4" applyFont="1" applyFill="1" applyBorder="1" applyAlignment="1">
      <alignment horizontal="left" vertical="top" wrapText="1"/>
    </xf>
    <xf numFmtId="0" fontId="1" fillId="24" borderId="2" xfId="0" quotePrefix="1"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14" xfId="4" applyFont="1" applyFill="1" applyBorder="1" applyAlignment="1">
      <alignment horizontal="left" vertical="top" wrapText="1"/>
    </xf>
    <xf numFmtId="0" fontId="1" fillId="0" borderId="14" xfId="0" applyFont="1" applyFill="1" applyBorder="1" applyAlignment="1">
      <alignment horizontal="left" vertical="top" wrapText="1"/>
    </xf>
    <xf numFmtId="0" fontId="1" fillId="6" borderId="12" xfId="4" applyFont="1" applyFill="1" applyBorder="1" applyAlignment="1">
      <alignment horizontal="left" vertical="top" wrapText="1"/>
    </xf>
    <xf numFmtId="0" fontId="1" fillId="6" borderId="7" xfId="0" applyFont="1" applyFill="1" applyBorder="1" applyAlignment="1">
      <alignment horizontal="left" vertical="top" wrapText="1"/>
    </xf>
    <xf numFmtId="0" fontId="2" fillId="23" borderId="11" xfId="4" quotePrefix="1" applyFont="1" applyFill="1" applyBorder="1" applyAlignment="1">
      <alignment horizontal="left" vertical="center"/>
    </xf>
    <xf numFmtId="0" fontId="2" fillId="22" borderId="11" xfId="4" quotePrefix="1" applyFont="1" applyFill="1" applyBorder="1" applyAlignment="1">
      <alignment horizontal="left" vertical="center"/>
    </xf>
    <xf numFmtId="0" fontId="2" fillId="0" borderId="2" xfId="4" applyFont="1" applyFill="1" applyBorder="1" applyAlignment="1">
      <alignment horizontal="left" vertical="center"/>
    </xf>
    <xf numFmtId="0" fontId="1" fillId="0" borderId="2" xfId="0" applyFont="1" applyFill="1" applyBorder="1" applyAlignment="1">
      <alignment horizontal="left" vertical="top"/>
    </xf>
    <xf numFmtId="0" fontId="2" fillId="18" borderId="3" xfId="0" applyFont="1" applyFill="1" applyBorder="1" applyAlignment="1">
      <alignment horizontal="center" wrapText="1"/>
    </xf>
    <xf numFmtId="0" fontId="2" fillId="21" borderId="11" xfId="4" applyFont="1" applyFill="1" applyBorder="1" applyAlignment="1">
      <alignment horizontal="left" vertical="center"/>
    </xf>
    <xf numFmtId="0" fontId="2" fillId="21" borderId="12" xfId="4" applyFont="1" applyFill="1" applyBorder="1" applyAlignment="1">
      <alignment horizontal="left" vertical="center"/>
    </xf>
    <xf numFmtId="0" fontId="2" fillId="21" borderId="7" xfId="4" applyFont="1" applyFill="1" applyBorder="1" applyAlignment="1">
      <alignment horizontal="left" vertical="center"/>
    </xf>
    <xf numFmtId="0" fontId="3" fillId="0" borderId="0" xfId="0" applyFont="1" applyAlignment="1">
      <alignment horizontal="center" vertical="center"/>
    </xf>
    <xf numFmtId="0" fontId="4" fillId="0" borderId="0" xfId="0" applyFont="1" applyAlignment="1">
      <alignment horizontal="right" vertical="center"/>
    </xf>
    <xf numFmtId="0" fontId="1" fillId="0" borderId="2" xfId="4" applyFont="1" applyBorder="1" applyAlignment="1">
      <alignment horizontal="left" vertical="top" wrapText="1"/>
    </xf>
    <xf numFmtId="0" fontId="1" fillId="0" borderId="2" xfId="4" quotePrefix="1" applyFont="1" applyBorder="1" applyAlignment="1">
      <alignment horizontal="left" vertical="top" wrapText="1"/>
    </xf>
    <xf numFmtId="0" fontId="3" fillId="0" borderId="0" xfId="0" applyFont="1" applyAlignment="1">
      <alignment horizontal="right" vertical="center"/>
    </xf>
    <xf numFmtId="0" fontId="41" fillId="7" borderId="0" xfId="0" applyFont="1" applyFill="1" applyAlignment="1">
      <alignment horizontal="center" vertical="center"/>
    </xf>
    <xf numFmtId="164" fontId="1" fillId="0" borderId="2" xfId="4" applyNumberFormat="1" applyFont="1" applyBorder="1" applyAlignment="1">
      <alignment horizontal="left" vertical="top" wrapText="1"/>
    </xf>
    <xf numFmtId="0" fontId="2" fillId="10" borderId="11" xfId="4" applyFont="1" applyFill="1" applyBorder="1" applyAlignment="1">
      <alignment horizontal="left" vertical="center"/>
    </xf>
    <xf numFmtId="0" fontId="2" fillId="10" borderId="12" xfId="4" applyFont="1" applyFill="1" applyBorder="1" applyAlignment="1">
      <alignment horizontal="left" vertical="center"/>
    </xf>
    <xf numFmtId="0" fontId="2" fillId="10" borderId="7" xfId="4" applyFont="1" applyFill="1" applyBorder="1" applyAlignment="1">
      <alignment horizontal="left" vertical="center"/>
    </xf>
    <xf numFmtId="0" fontId="2" fillId="22" borderId="11" xfId="4" applyFont="1" applyFill="1" applyBorder="1" applyAlignment="1">
      <alignment horizontal="left" vertical="center"/>
    </xf>
    <xf numFmtId="0" fontId="2" fillId="22" borderId="12" xfId="4" applyFont="1" applyFill="1" applyBorder="1" applyAlignment="1">
      <alignment horizontal="left" vertical="center"/>
    </xf>
    <xf numFmtId="0" fontId="2" fillId="22" borderId="7" xfId="4" applyFont="1" applyFill="1" applyBorder="1" applyAlignment="1">
      <alignment horizontal="left" vertical="center"/>
    </xf>
    <xf numFmtId="0" fontId="2" fillId="10" borderId="11" xfId="4" applyFont="1" applyFill="1" applyBorder="1" applyAlignment="1">
      <alignment horizontal="center" vertical="center"/>
    </xf>
    <xf numFmtId="0" fontId="2" fillId="10" borderId="12" xfId="4" applyFont="1" applyFill="1" applyBorder="1" applyAlignment="1">
      <alignment horizontal="center" vertical="center"/>
    </xf>
    <xf numFmtId="0" fontId="2" fillId="10" borderId="7" xfId="4" applyFont="1" applyFill="1" applyBorder="1" applyAlignment="1">
      <alignment horizontal="center" vertical="center"/>
    </xf>
    <xf numFmtId="0" fontId="4" fillId="0" borderId="13" xfId="0" applyFont="1" applyBorder="1" applyAlignment="1">
      <alignment horizontal="right" vertical="center"/>
    </xf>
    <xf numFmtId="0" fontId="2" fillId="18" borderId="8" xfId="0" applyFont="1" applyFill="1" applyBorder="1" applyAlignment="1">
      <alignment horizontal="center" wrapText="1"/>
    </xf>
    <xf numFmtId="0" fontId="2" fillId="18" borderId="9" xfId="0" applyFont="1" applyFill="1" applyBorder="1" applyAlignment="1">
      <alignment horizontal="center" wrapText="1"/>
    </xf>
    <xf numFmtId="0" fontId="2" fillId="18" borderId="10" xfId="0" applyFont="1" applyFill="1" applyBorder="1" applyAlignment="1">
      <alignment horizontal="center" wrapText="1"/>
    </xf>
    <xf numFmtId="0" fontId="25" fillId="0" borderId="11" xfId="5" applyNumberFormat="1" applyFont="1" applyBorder="1" applyAlignment="1">
      <alignment horizontal="left" vertical="top" wrapText="1"/>
    </xf>
    <xf numFmtId="0" fontId="25" fillId="0" borderId="7" xfId="5" applyNumberFormat="1" applyFont="1" applyBorder="1" applyAlignment="1">
      <alignment horizontal="left" vertical="top" wrapText="1"/>
    </xf>
    <xf numFmtId="165" fontId="20" fillId="11" borderId="0" xfId="5" applyFont="1" applyFill="1" applyAlignment="1">
      <alignment horizontal="center" vertical="top"/>
    </xf>
    <xf numFmtId="165" fontId="21" fillId="0" borderId="0" xfId="5" applyFont="1" applyAlignment="1">
      <alignment horizontal="left" vertical="top"/>
    </xf>
    <xf numFmtId="165" fontId="21" fillId="0" borderId="0" xfId="5" applyFont="1" applyAlignment="1">
      <alignment horizontal="right" vertical="top"/>
    </xf>
    <xf numFmtId="165" fontId="10" fillId="3" borderId="0" xfId="5" applyFont="1" applyFill="1" applyAlignment="1">
      <alignment horizontal="left" vertical="top" wrapText="1"/>
    </xf>
    <xf numFmtId="165" fontId="2" fillId="2" borderId="4" xfId="5" applyFont="1" applyFill="1" applyBorder="1" applyAlignment="1">
      <alignment horizontal="center" vertical="center" wrapText="1"/>
    </xf>
    <xf numFmtId="165" fontId="2" fillId="2" borderId="0" xfId="5" applyFont="1" applyFill="1" applyAlignment="1">
      <alignment horizontal="center" vertical="center" wrapText="1"/>
    </xf>
    <xf numFmtId="165" fontId="2" fillId="2" borderId="11" xfId="5" applyFont="1" applyFill="1" applyBorder="1" applyAlignment="1">
      <alignment horizontal="center" vertical="center" wrapText="1"/>
    </xf>
    <xf numFmtId="165" fontId="2" fillId="2" borderId="7" xfId="5" applyFont="1" applyFill="1" applyBorder="1" applyAlignment="1">
      <alignment horizontal="center" vertical="center" wrapText="1"/>
    </xf>
    <xf numFmtId="165" fontId="2" fillId="2" borderId="2" xfId="5" applyFont="1" applyFill="1" applyBorder="1" applyAlignment="1">
      <alignment horizontal="center" vertical="center" wrapText="1"/>
    </xf>
    <xf numFmtId="0" fontId="38" fillId="0" borderId="11" xfId="5" applyNumberFormat="1" applyFont="1" applyBorder="1" applyAlignment="1">
      <alignment horizontal="left" vertical="top" wrapText="1"/>
    </xf>
    <xf numFmtId="0" fontId="38" fillId="0" borderId="7" xfId="5" applyNumberFormat="1" applyFont="1" applyBorder="1" applyAlignment="1">
      <alignment horizontal="left" vertical="top" wrapText="1"/>
    </xf>
    <xf numFmtId="165" fontId="23" fillId="0" borderId="2" xfId="5" applyFont="1" applyBorder="1" applyAlignment="1">
      <alignment horizontal="left" vertical="top" wrapText="1"/>
    </xf>
    <xf numFmtId="0" fontId="2" fillId="2" borderId="8" xfId="5" applyNumberFormat="1" applyFont="1" applyFill="1" applyBorder="1" applyAlignment="1">
      <alignment horizontal="center" vertical="center" wrapText="1"/>
    </xf>
    <xf numFmtId="0" fontId="2" fillId="2" borderId="6" xfId="5" applyNumberFormat="1" applyFont="1" applyFill="1" applyBorder="1" applyAlignment="1">
      <alignment horizontal="center" vertical="center" wrapText="1"/>
    </xf>
    <xf numFmtId="0" fontId="2" fillId="2" borderId="10" xfId="5" applyNumberFormat="1" applyFont="1" applyFill="1" applyBorder="1" applyAlignment="1">
      <alignment horizontal="center" vertical="center" wrapText="1"/>
    </xf>
    <xf numFmtId="0" fontId="2" fillId="2" borderId="15" xfId="5" applyNumberFormat="1" applyFont="1" applyFill="1" applyBorder="1" applyAlignment="1">
      <alignment horizontal="center" vertical="center" wrapText="1"/>
    </xf>
    <xf numFmtId="165" fontId="2" fillId="2" borderId="14" xfId="5" applyFont="1" applyFill="1" applyBorder="1" applyAlignment="1">
      <alignment horizontal="center" vertical="center" wrapText="1"/>
    </xf>
    <xf numFmtId="165" fontId="2" fillId="2" borderId="16" xfId="5" applyFont="1" applyFill="1" applyBorder="1" applyAlignment="1">
      <alignment horizontal="center" vertical="center" wrapText="1"/>
    </xf>
    <xf numFmtId="165" fontId="2" fillId="2" borderId="12" xfId="5" applyFont="1" applyFill="1" applyBorder="1" applyAlignment="1">
      <alignment horizontal="center" vertical="center" wrapText="1"/>
    </xf>
    <xf numFmtId="0" fontId="2" fillId="2" borderId="14" xfId="5" applyNumberFormat="1" applyFont="1" applyFill="1" applyBorder="1" applyAlignment="1">
      <alignment horizontal="center" vertical="center" wrapText="1"/>
    </xf>
    <xf numFmtId="0" fontId="2" fillId="2" borderId="3" xfId="5" applyNumberFormat="1" applyFont="1" applyFill="1" applyBorder="1" applyAlignment="1">
      <alignment horizontal="center" vertical="center" wrapText="1"/>
    </xf>
    <xf numFmtId="0" fontId="1" fillId="0" borderId="2" xfId="0" quotePrefix="1" applyFont="1" applyFill="1" applyBorder="1" applyAlignment="1">
      <alignment horizontal="left" vertical="top" wrapText="1"/>
    </xf>
  </cellXfs>
  <cellStyles count="25">
    <cellStyle name="background" xfId="8"/>
    <cellStyle name="background 2" xfId="9"/>
    <cellStyle name="body_tyext" xfId="10"/>
    <cellStyle name="cell" xfId="11"/>
    <cellStyle name="document title" xfId="12"/>
    <cellStyle name="group" xfId="13"/>
    <cellStyle name="Header" xfId="14"/>
    <cellStyle name="Heading" xfId="15"/>
    <cellStyle name="Hyperlink 2" xfId="24"/>
    <cellStyle name="Normal" xfId="0" builtinId="0"/>
    <cellStyle name="Normal 2" xfId="1"/>
    <cellStyle name="Normal 2 2" xfId="3"/>
    <cellStyle name="Normal 2 3" xfId="6"/>
    <cellStyle name="Normal 3" xfId="5"/>
    <cellStyle name="Normal 4" xfId="7"/>
    <cellStyle name="Normal 6" xfId="16"/>
    <cellStyle name="Normal_Sheet1" xfId="4"/>
    <cellStyle name="page title" xfId="17"/>
    <cellStyle name="Paragrap title" xfId="18"/>
    <cellStyle name="Paragrap title 2" xfId="19"/>
    <cellStyle name="Percent 2" xfId="20"/>
    <cellStyle name="Table header" xfId="21"/>
    <cellStyle name="Table header 2" xfId="22"/>
    <cellStyle name="table_cell" xfId="2"/>
    <cellStyle name="標準_040802 債権ＤＢ" xfId="23"/>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74"/>
  <sheetViews>
    <sheetView showGridLines="0" zoomScaleNormal="100" workbookViewId="0">
      <selection activeCell="B47" sqref="B47"/>
    </sheetView>
  </sheetViews>
  <sheetFormatPr defaultColWidth="9.140625" defaultRowHeight="12.75" outlineLevelRow="1"/>
  <cols>
    <col min="1" max="1" width="14.5703125" style="41" customWidth="1"/>
    <col min="2" max="2" width="35.140625" style="108" customWidth="1"/>
    <col min="3" max="3" width="41.140625" style="12" customWidth="1"/>
    <col min="4" max="4" width="40.85546875" style="12" customWidth="1"/>
    <col min="5" max="5" width="32.140625" style="12" customWidth="1"/>
    <col min="6" max="8" width="9.7109375" style="12" hidden="1" customWidth="1"/>
    <col min="9" max="9" width="17.7109375" style="12" customWidth="1"/>
    <col min="10" max="10" width="15.28515625" style="12" customWidth="1"/>
    <col min="11" max="16384" width="9.140625" style="12"/>
  </cols>
  <sheetData>
    <row r="1" spans="1:24" s="1" customFormat="1" ht="14.25">
      <c r="A1" s="145"/>
      <c r="B1" s="145"/>
      <c r="C1" s="145"/>
      <c r="D1" s="145"/>
      <c r="E1" s="3"/>
      <c r="F1" s="3"/>
      <c r="G1" s="3"/>
      <c r="H1" s="3"/>
      <c r="I1" s="3"/>
      <c r="J1" s="3"/>
    </row>
    <row r="2" spans="1:24" s="1" customFormat="1" ht="31.5" customHeight="1">
      <c r="A2" s="146" t="s">
        <v>8</v>
      </c>
      <c r="B2" s="146"/>
      <c r="C2" s="146"/>
      <c r="D2" s="146"/>
      <c r="E2" s="141"/>
      <c r="F2" s="2"/>
      <c r="G2" s="2"/>
      <c r="H2" s="2"/>
      <c r="I2" s="2"/>
      <c r="J2" s="2"/>
    </row>
    <row r="3" spans="1:24" s="1" customFormat="1" ht="31.5" customHeight="1">
      <c r="A3" s="13"/>
      <c r="B3" s="104"/>
      <c r="C3" s="142"/>
      <c r="D3" s="142"/>
      <c r="E3" s="141"/>
      <c r="F3" s="2"/>
      <c r="G3" s="2"/>
      <c r="H3" s="2"/>
      <c r="I3" s="2"/>
      <c r="J3" s="2"/>
    </row>
    <row r="4" spans="1:24" s="4" customFormat="1" ht="16.5" customHeight="1">
      <c r="A4" s="93" t="s">
        <v>6</v>
      </c>
      <c r="B4" s="143" t="s">
        <v>335</v>
      </c>
      <c r="C4" s="143"/>
      <c r="D4" s="143"/>
      <c r="E4" s="5"/>
      <c r="F4" s="5"/>
      <c r="G4" s="5"/>
      <c r="H4" s="6"/>
      <c r="I4" s="6"/>
      <c r="X4" s="4" t="s">
        <v>9</v>
      </c>
    </row>
    <row r="5" spans="1:24" s="4" customFormat="1" ht="144.75" customHeight="1">
      <c r="A5" s="93" t="s">
        <v>4</v>
      </c>
      <c r="B5" s="144" t="s">
        <v>336</v>
      </c>
      <c r="C5" s="143"/>
      <c r="D5" s="143"/>
      <c r="E5" s="5"/>
      <c r="F5" s="5"/>
      <c r="G5" s="5"/>
      <c r="H5" s="6"/>
      <c r="I5" s="6"/>
      <c r="X5" s="4" t="s">
        <v>11</v>
      </c>
    </row>
    <row r="6" spans="1:24" s="4" customFormat="1">
      <c r="A6" s="93" t="s">
        <v>12</v>
      </c>
      <c r="B6" s="144"/>
      <c r="C6" s="143"/>
      <c r="D6" s="143"/>
      <c r="E6" s="5"/>
      <c r="F6" s="5"/>
      <c r="G6" s="5"/>
      <c r="H6" s="6"/>
      <c r="I6" s="6"/>
    </row>
    <row r="7" spans="1:24" s="4" customFormat="1">
      <c r="A7" s="93" t="s">
        <v>14</v>
      </c>
      <c r="B7" s="143" t="s">
        <v>334</v>
      </c>
      <c r="C7" s="143"/>
      <c r="D7" s="143"/>
      <c r="E7" s="5"/>
      <c r="F7" s="5"/>
      <c r="G7" s="5"/>
      <c r="H7" s="7"/>
      <c r="I7" s="6"/>
      <c r="X7" s="8"/>
    </row>
    <row r="8" spans="1:24" s="9" customFormat="1">
      <c r="A8" s="93" t="s">
        <v>16</v>
      </c>
      <c r="B8" s="147">
        <v>44846</v>
      </c>
      <c r="C8" s="147"/>
      <c r="D8" s="147"/>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105"/>
      <c r="C10" s="37"/>
      <c r="D10" s="37"/>
    </row>
    <row r="11" spans="1:24" s="9" customFormat="1">
      <c r="A11" s="95" t="s">
        <v>0</v>
      </c>
      <c r="B11" s="106"/>
      <c r="C11" s="38"/>
      <c r="D11" s="38"/>
    </row>
    <row r="12" spans="1:24" s="9" customFormat="1">
      <c r="A12" s="95" t="s">
        <v>1</v>
      </c>
      <c r="B12" s="106"/>
      <c r="C12" s="38"/>
      <c r="D12" s="38"/>
    </row>
    <row r="13" spans="1:24" s="9" customFormat="1">
      <c r="A13" s="95" t="s">
        <v>2</v>
      </c>
      <c r="B13" s="106"/>
      <c r="C13" s="38"/>
      <c r="D13" s="38"/>
      <c r="E13" s="1"/>
      <c r="F13" s="1"/>
      <c r="G13" s="1"/>
      <c r="H13" s="1"/>
      <c r="I13" s="1"/>
    </row>
    <row r="14" spans="1:24" s="9" customFormat="1">
      <c r="A14" s="95" t="s">
        <v>19</v>
      </c>
      <c r="B14" s="106"/>
      <c r="C14" s="38"/>
      <c r="D14" s="38"/>
      <c r="E14" s="1"/>
      <c r="F14" s="1"/>
      <c r="G14" s="1"/>
      <c r="H14" s="1"/>
      <c r="I14" s="1"/>
    </row>
    <row r="15" spans="1:24" s="9" customFormat="1" ht="25.5">
      <c r="A15" s="95" t="s">
        <v>20</v>
      </c>
      <c r="B15" s="106"/>
      <c r="C15" s="38"/>
      <c r="D15" s="38"/>
      <c r="E15" s="1"/>
      <c r="F15" s="1"/>
      <c r="G15" s="1"/>
      <c r="H15" s="1"/>
      <c r="I15" s="1"/>
    </row>
    <row r="16" spans="1:24" s="10" customFormat="1" ht="15" customHeight="1">
      <c r="A16" s="39"/>
      <c r="B16" s="107"/>
      <c r="C16" s="16"/>
      <c r="D16" s="17"/>
      <c r="E16" s="22"/>
      <c r="F16" s="137" t="s">
        <v>17</v>
      </c>
      <c r="G16" s="137"/>
      <c r="H16" s="137"/>
      <c r="I16" s="23"/>
    </row>
    <row r="17" spans="1:9" s="10" customFormat="1" ht="38.25">
      <c r="A17" s="96" t="s">
        <v>21</v>
      </c>
      <c r="B17" s="97" t="s">
        <v>22</v>
      </c>
      <c r="C17" s="97" t="s">
        <v>23</v>
      </c>
      <c r="D17" s="97" t="s">
        <v>24</v>
      </c>
      <c r="E17" s="97" t="s">
        <v>25</v>
      </c>
      <c r="F17" s="97" t="s">
        <v>26</v>
      </c>
      <c r="G17" s="97" t="s">
        <v>27</v>
      </c>
      <c r="H17" s="97" t="s">
        <v>28</v>
      </c>
      <c r="I17" s="97" t="s">
        <v>29</v>
      </c>
    </row>
    <row r="18" spans="1:9" s="10" customFormat="1" ht="15.75" customHeight="1">
      <c r="A18" s="33"/>
      <c r="B18" s="148" t="s">
        <v>340</v>
      </c>
      <c r="C18" s="149"/>
      <c r="D18" s="150"/>
      <c r="E18" s="33"/>
      <c r="F18" s="34"/>
      <c r="G18" s="34"/>
      <c r="H18" s="34"/>
      <c r="I18" s="33"/>
    </row>
    <row r="19" spans="1:9" s="14" customFormat="1" ht="33" customHeight="1">
      <c r="A19" s="28">
        <v>1</v>
      </c>
      <c r="B19" s="18" t="s">
        <v>341</v>
      </c>
      <c r="C19" s="109" t="s">
        <v>424</v>
      </c>
      <c r="D19" s="26" t="s">
        <v>423</v>
      </c>
      <c r="E19" s="20"/>
      <c r="F19" s="18"/>
      <c r="G19" s="18"/>
      <c r="H19" s="18"/>
      <c r="I19" s="28"/>
    </row>
    <row r="20" spans="1:9" s="10" customFormat="1" ht="15.75" customHeight="1">
      <c r="A20" s="33"/>
      <c r="B20" s="148" t="s">
        <v>342</v>
      </c>
      <c r="C20" s="149"/>
      <c r="D20" s="150"/>
      <c r="E20" s="33"/>
      <c r="F20" s="34"/>
      <c r="G20" s="34"/>
      <c r="H20" s="34"/>
      <c r="I20" s="33"/>
    </row>
    <row r="21" spans="1:9" s="10" customFormat="1" ht="15.75" customHeight="1">
      <c r="A21" s="113"/>
      <c r="B21" s="138" t="s">
        <v>344</v>
      </c>
      <c r="C21" s="139"/>
      <c r="D21" s="140"/>
      <c r="E21" s="113"/>
      <c r="F21" s="114"/>
      <c r="G21" s="114"/>
      <c r="H21" s="114"/>
      <c r="I21" s="113"/>
    </row>
    <row r="22" spans="1:9" s="14" customFormat="1" ht="94.5" hidden="1" customHeight="1" outlineLevel="1">
      <c r="A22" s="28">
        <v>2</v>
      </c>
      <c r="B22" s="18" t="s">
        <v>361</v>
      </c>
      <c r="C22" s="109" t="s">
        <v>427</v>
      </c>
      <c r="D22" s="128" t="s">
        <v>425</v>
      </c>
      <c r="E22" s="20"/>
      <c r="F22" s="18"/>
      <c r="G22" s="18"/>
      <c r="H22" s="18"/>
      <c r="I22" s="28"/>
    </row>
    <row r="23" spans="1:9" s="14" customFormat="1" ht="84.75" hidden="1" customHeight="1" outlineLevel="1">
      <c r="A23" s="28">
        <f t="shared" ref="A23:A31" ca="1" si="0">IF(OFFSET(A23,-1,0) ="",OFFSET(A23,-2,0)+1,OFFSET(A23,-1,0)+1 )</f>
        <v>3</v>
      </c>
      <c r="B23" s="18" t="s">
        <v>362</v>
      </c>
      <c r="C23" s="109" t="s">
        <v>426</v>
      </c>
      <c r="D23" s="128" t="s">
        <v>425</v>
      </c>
      <c r="E23" s="20"/>
      <c r="F23" s="18"/>
      <c r="G23" s="18"/>
      <c r="H23" s="18"/>
      <c r="I23" s="28"/>
    </row>
    <row r="24" spans="1:9" s="14" customFormat="1" ht="95.25" hidden="1" customHeight="1" outlineLevel="1">
      <c r="A24" s="28">
        <f t="shared" ca="1" si="0"/>
        <v>4</v>
      </c>
      <c r="B24" s="18" t="s">
        <v>363</v>
      </c>
      <c r="C24" s="109" t="s">
        <v>428</v>
      </c>
      <c r="D24" s="128" t="s">
        <v>433</v>
      </c>
      <c r="E24" s="20"/>
      <c r="F24" s="18"/>
      <c r="G24" s="18"/>
      <c r="H24" s="18"/>
      <c r="I24" s="28"/>
    </row>
    <row r="25" spans="1:9" s="14" customFormat="1" ht="99" hidden="1" customHeight="1" outlineLevel="1">
      <c r="A25" s="28">
        <f t="shared" ca="1" si="0"/>
        <v>5</v>
      </c>
      <c r="B25" s="18" t="s">
        <v>364</v>
      </c>
      <c r="C25" s="109" t="s">
        <v>429</v>
      </c>
      <c r="D25" s="128" t="s">
        <v>433</v>
      </c>
      <c r="E25" s="20"/>
      <c r="F25" s="18"/>
      <c r="G25" s="18"/>
      <c r="H25" s="18"/>
      <c r="I25" s="28"/>
    </row>
    <row r="26" spans="1:9" s="14" customFormat="1" ht="97.5" hidden="1" customHeight="1" outlineLevel="1">
      <c r="A26" s="28">
        <f t="shared" ca="1" si="0"/>
        <v>6</v>
      </c>
      <c r="B26" s="18" t="s">
        <v>365</v>
      </c>
      <c r="C26" s="109" t="s">
        <v>430</v>
      </c>
      <c r="D26" s="128" t="s">
        <v>433</v>
      </c>
      <c r="E26" s="20"/>
      <c r="F26" s="18"/>
      <c r="G26" s="18"/>
      <c r="H26" s="18"/>
      <c r="I26" s="28"/>
    </row>
    <row r="27" spans="1:9" s="14" customFormat="1" ht="98.25" hidden="1" customHeight="1" outlineLevel="1">
      <c r="A27" s="28">
        <f t="shared" ca="1" si="0"/>
        <v>7</v>
      </c>
      <c r="B27" s="18" t="s">
        <v>366</v>
      </c>
      <c r="C27" s="109" t="s">
        <v>431</v>
      </c>
      <c r="D27" s="128" t="s">
        <v>432</v>
      </c>
      <c r="E27" s="20"/>
      <c r="F27" s="18"/>
      <c r="G27" s="18"/>
      <c r="H27" s="18"/>
      <c r="I27" s="28"/>
    </row>
    <row r="28" spans="1:9" s="14" customFormat="1" ht="89.25" hidden="1" outlineLevel="1">
      <c r="A28" s="28">
        <f t="shared" ca="1" si="0"/>
        <v>8</v>
      </c>
      <c r="B28" s="18" t="s">
        <v>367</v>
      </c>
      <c r="C28" s="109" t="s">
        <v>434</v>
      </c>
      <c r="D28" s="128" t="s">
        <v>432</v>
      </c>
      <c r="E28" s="20"/>
      <c r="F28" s="18"/>
      <c r="G28" s="18"/>
      <c r="H28" s="18"/>
      <c r="I28" s="28"/>
    </row>
    <row r="29" spans="1:9" s="14" customFormat="1" ht="94.5" hidden="1" customHeight="1" outlineLevel="1">
      <c r="A29" s="28">
        <f t="shared" ca="1" si="0"/>
        <v>9</v>
      </c>
      <c r="B29" s="18" t="s">
        <v>368</v>
      </c>
      <c r="C29" s="109" t="s">
        <v>435</v>
      </c>
      <c r="D29" s="128" t="s">
        <v>432</v>
      </c>
      <c r="E29" s="20"/>
      <c r="F29" s="18"/>
      <c r="G29" s="18"/>
      <c r="H29" s="18"/>
      <c r="I29" s="28"/>
    </row>
    <row r="30" spans="1:9" s="14" customFormat="1" ht="89.25" hidden="1" outlineLevel="1">
      <c r="A30" s="28">
        <f t="shared" ca="1" si="0"/>
        <v>10</v>
      </c>
      <c r="B30" s="111" t="s">
        <v>372</v>
      </c>
      <c r="C30" s="109" t="s">
        <v>436</v>
      </c>
      <c r="D30" s="128" t="s">
        <v>437</v>
      </c>
      <c r="E30" s="112"/>
      <c r="F30" s="111"/>
      <c r="G30" s="111"/>
      <c r="H30" s="111"/>
      <c r="I30" s="110"/>
    </row>
    <row r="31" spans="1:9" s="14" customFormat="1" ht="44.25" hidden="1" customHeight="1" outlineLevel="1">
      <c r="A31" s="28">
        <f t="shared" ca="1" si="0"/>
        <v>11</v>
      </c>
      <c r="B31" s="111" t="s">
        <v>375</v>
      </c>
      <c r="C31" s="129" t="s">
        <v>438</v>
      </c>
      <c r="D31" s="130" t="s">
        <v>439</v>
      </c>
      <c r="E31" s="112"/>
      <c r="F31" s="111"/>
      <c r="G31" s="111"/>
      <c r="H31" s="111"/>
      <c r="I31" s="110"/>
    </row>
    <row r="32" spans="1:9" s="10" customFormat="1" ht="15.75" customHeight="1" collapsed="1">
      <c r="A32" s="113"/>
      <c r="B32" s="138" t="s">
        <v>345</v>
      </c>
      <c r="C32" s="139"/>
      <c r="D32" s="140"/>
      <c r="E32" s="113"/>
      <c r="F32" s="114"/>
      <c r="G32" s="114"/>
      <c r="H32" s="114"/>
      <c r="I32" s="113"/>
    </row>
    <row r="33" spans="1:9" s="14" customFormat="1" ht="96.75" hidden="1" customHeight="1" outlineLevel="1">
      <c r="A33" s="28">
        <f t="shared" ref="A33:A42" ca="1" si="1">IF(OFFSET(A33,-1,0) ="",OFFSET(A33,-2,0)+1,OFFSET(A33,-1,0)+1 )</f>
        <v>12</v>
      </c>
      <c r="B33" s="18" t="s">
        <v>361</v>
      </c>
      <c r="C33" s="109" t="s">
        <v>440</v>
      </c>
      <c r="D33" s="128" t="s">
        <v>441</v>
      </c>
      <c r="E33" s="20"/>
      <c r="F33" s="18"/>
      <c r="G33" s="18"/>
      <c r="H33" s="18"/>
      <c r="I33" s="28"/>
    </row>
    <row r="34" spans="1:9" s="14" customFormat="1" ht="89.25" hidden="1" outlineLevel="1">
      <c r="A34" s="28">
        <f t="shared" ca="1" si="1"/>
        <v>13</v>
      </c>
      <c r="B34" s="18" t="s">
        <v>362</v>
      </c>
      <c r="C34" s="109" t="s">
        <v>442</v>
      </c>
      <c r="D34" s="128" t="s">
        <v>441</v>
      </c>
      <c r="E34" s="20"/>
      <c r="F34" s="18"/>
      <c r="G34" s="18"/>
      <c r="H34" s="18"/>
      <c r="I34" s="28"/>
    </row>
    <row r="35" spans="1:9" s="14" customFormat="1" ht="89.25" hidden="1" outlineLevel="1">
      <c r="A35" s="28">
        <f t="shared" ca="1" si="1"/>
        <v>14</v>
      </c>
      <c r="B35" s="18" t="s">
        <v>363</v>
      </c>
      <c r="C35" s="109" t="s">
        <v>443</v>
      </c>
      <c r="D35" s="128" t="s">
        <v>451</v>
      </c>
      <c r="E35" s="20"/>
      <c r="F35" s="18"/>
      <c r="G35" s="18"/>
      <c r="H35" s="18"/>
      <c r="I35" s="28"/>
    </row>
    <row r="36" spans="1:9" s="14" customFormat="1" ht="89.25" hidden="1" outlineLevel="1">
      <c r="A36" s="28">
        <f t="shared" ca="1" si="1"/>
        <v>15</v>
      </c>
      <c r="B36" s="18" t="s">
        <v>364</v>
      </c>
      <c r="C36" s="109" t="s">
        <v>444</v>
      </c>
      <c r="D36" s="128" t="s">
        <v>451</v>
      </c>
      <c r="E36" s="20"/>
      <c r="F36" s="18"/>
      <c r="G36" s="18"/>
      <c r="H36" s="18"/>
      <c r="I36" s="28"/>
    </row>
    <row r="37" spans="1:9" s="14" customFormat="1" ht="89.25" hidden="1" outlineLevel="1">
      <c r="A37" s="28">
        <f t="shared" ca="1" si="1"/>
        <v>16</v>
      </c>
      <c r="B37" s="18" t="s">
        <v>369</v>
      </c>
      <c r="C37" s="109" t="s">
        <v>445</v>
      </c>
      <c r="D37" s="128" t="s">
        <v>451</v>
      </c>
      <c r="E37" s="20"/>
      <c r="F37" s="18"/>
      <c r="G37" s="18"/>
      <c r="H37" s="18"/>
      <c r="I37" s="28"/>
    </row>
    <row r="38" spans="1:9" s="14" customFormat="1" ht="89.25" hidden="1" outlineLevel="1">
      <c r="A38" s="28">
        <f t="shared" ca="1" si="1"/>
        <v>17</v>
      </c>
      <c r="B38" s="18" t="s">
        <v>366</v>
      </c>
      <c r="C38" s="109" t="s">
        <v>446</v>
      </c>
      <c r="D38" s="128" t="s">
        <v>452</v>
      </c>
      <c r="E38" s="20"/>
      <c r="F38" s="18"/>
      <c r="G38" s="18"/>
      <c r="H38" s="18"/>
      <c r="I38" s="28"/>
    </row>
    <row r="39" spans="1:9" s="14" customFormat="1" ht="89.25" hidden="1" outlineLevel="1">
      <c r="A39" s="28">
        <f t="shared" ca="1" si="1"/>
        <v>18</v>
      </c>
      <c r="B39" s="18" t="s">
        <v>367</v>
      </c>
      <c r="C39" s="109" t="s">
        <v>447</v>
      </c>
      <c r="D39" s="128" t="s">
        <v>452</v>
      </c>
      <c r="E39" s="20"/>
      <c r="F39" s="18"/>
      <c r="G39" s="18"/>
      <c r="H39" s="18"/>
      <c r="I39" s="28"/>
    </row>
    <row r="40" spans="1:9" s="14" customFormat="1" ht="89.25" hidden="1" outlineLevel="1">
      <c r="A40" s="28">
        <f t="shared" ca="1" si="1"/>
        <v>19</v>
      </c>
      <c r="B40" s="18" t="s">
        <v>368</v>
      </c>
      <c r="C40" s="109" t="s">
        <v>448</v>
      </c>
      <c r="D40" s="128" t="s">
        <v>452</v>
      </c>
      <c r="E40" s="20"/>
      <c r="F40" s="18"/>
      <c r="G40" s="18"/>
      <c r="H40" s="18"/>
      <c r="I40" s="28"/>
    </row>
    <row r="41" spans="1:9" s="14" customFormat="1" ht="89.25" hidden="1" outlineLevel="1">
      <c r="A41" s="110">
        <f t="shared" ca="1" si="1"/>
        <v>20</v>
      </c>
      <c r="B41" s="111" t="s">
        <v>371</v>
      </c>
      <c r="C41" s="109" t="s">
        <v>449</v>
      </c>
      <c r="D41" s="128" t="s">
        <v>453</v>
      </c>
      <c r="E41" s="112"/>
      <c r="F41" s="111"/>
      <c r="G41" s="111"/>
      <c r="H41" s="111"/>
      <c r="I41" s="110"/>
    </row>
    <row r="42" spans="1:9" s="14" customFormat="1" ht="38.25" hidden="1" outlineLevel="1">
      <c r="A42" s="110">
        <f t="shared" ca="1" si="1"/>
        <v>21</v>
      </c>
      <c r="B42" s="111" t="s">
        <v>376</v>
      </c>
      <c r="C42" s="129" t="s">
        <v>438</v>
      </c>
      <c r="D42" s="130" t="s">
        <v>450</v>
      </c>
      <c r="E42" s="112"/>
      <c r="F42" s="111"/>
      <c r="G42" s="111"/>
      <c r="H42" s="111"/>
      <c r="I42" s="110"/>
    </row>
    <row r="43" spans="1:9" s="10" customFormat="1" ht="15.75" customHeight="1" collapsed="1">
      <c r="A43" s="113"/>
      <c r="B43" s="138" t="s">
        <v>346</v>
      </c>
      <c r="C43" s="139"/>
      <c r="D43" s="140"/>
      <c r="E43" s="113"/>
      <c r="F43" s="114"/>
      <c r="G43" s="114"/>
      <c r="H43" s="114"/>
      <c r="I43" s="113"/>
    </row>
    <row r="44" spans="1:9" s="14" customFormat="1" ht="89.25" hidden="1" outlineLevel="1">
      <c r="A44" s="28">
        <f ca="1">IF(OFFSET(A44,-1,0) ="",OFFSET(A44,-2,0)+1,OFFSET(A44,-1,0)+1 )</f>
        <v>22</v>
      </c>
      <c r="B44" s="109" t="s">
        <v>339</v>
      </c>
      <c r="C44" s="126" t="s">
        <v>380</v>
      </c>
      <c r="D44" s="127" t="s">
        <v>381</v>
      </c>
      <c r="E44" s="20"/>
      <c r="F44" s="18"/>
      <c r="G44" s="18"/>
      <c r="H44" s="18"/>
      <c r="I44" s="28"/>
    </row>
    <row r="45" spans="1:9" s="14" customFormat="1" ht="89.25" hidden="1" outlineLevel="1">
      <c r="A45" s="28">
        <f ca="1">IF(OFFSET(A45,-1,0) ="",OFFSET(A45,-2,0)+1,OFFSET(A45,-1,0)+1 )</f>
        <v>23</v>
      </c>
      <c r="B45" s="18" t="s">
        <v>379</v>
      </c>
      <c r="C45" s="126" t="s">
        <v>386</v>
      </c>
      <c r="D45" s="127" t="s">
        <v>382</v>
      </c>
      <c r="E45" s="20"/>
      <c r="F45" s="18"/>
      <c r="G45" s="18"/>
      <c r="H45" s="18"/>
      <c r="I45" s="28"/>
    </row>
    <row r="46" spans="1:9" s="14" customFormat="1" ht="89.25" hidden="1" outlineLevel="1">
      <c r="A46" s="28">
        <f ca="1">IF(OFFSET(A46,-1,0) ="",OFFSET(A46,-2,0)+1,OFFSET(A46,-1,0)+1 )</f>
        <v>24</v>
      </c>
      <c r="B46" s="18" t="s">
        <v>377</v>
      </c>
      <c r="C46" s="126" t="s">
        <v>383</v>
      </c>
      <c r="D46" s="127" t="s">
        <v>384</v>
      </c>
      <c r="E46" s="20"/>
      <c r="F46" s="18"/>
      <c r="G46" s="18"/>
      <c r="H46" s="18"/>
      <c r="I46" s="28"/>
    </row>
    <row r="47" spans="1:9" s="14" customFormat="1" ht="89.25" hidden="1" outlineLevel="1">
      <c r="A47" s="28">
        <f ca="1">IF(OFFSET(A47,-1,0) ="",OFFSET(A47,-2,0)+1,OFFSET(A47,-1,0)+1 )</f>
        <v>25</v>
      </c>
      <c r="B47" s="18" t="s">
        <v>378</v>
      </c>
      <c r="C47" s="126" t="s">
        <v>385</v>
      </c>
      <c r="D47" s="127" t="s">
        <v>384</v>
      </c>
      <c r="E47" s="20"/>
      <c r="F47" s="18"/>
      <c r="G47" s="18"/>
      <c r="H47" s="18"/>
      <c r="I47" s="28"/>
    </row>
    <row r="48" spans="1:9" s="10" customFormat="1" ht="15.75" customHeight="1" collapsed="1">
      <c r="A48" s="113"/>
      <c r="B48" s="138" t="s">
        <v>347</v>
      </c>
      <c r="C48" s="139"/>
      <c r="D48" s="140"/>
      <c r="E48" s="113"/>
      <c r="F48" s="114"/>
      <c r="G48" s="114"/>
      <c r="H48" s="114"/>
      <c r="I48" s="113"/>
    </row>
    <row r="49" spans="1:10" s="14" customFormat="1" ht="76.5" hidden="1" outlineLevel="1">
      <c r="A49" s="28">
        <f ca="1">IF(OFFSET(A49,-1,0) ="",OFFSET(A49,-2,0)+1,OFFSET(A49,-1,0)+1 )</f>
        <v>26</v>
      </c>
      <c r="B49" s="109" t="s">
        <v>388</v>
      </c>
      <c r="C49" s="18" t="s">
        <v>397</v>
      </c>
      <c r="D49" s="19" t="s">
        <v>387</v>
      </c>
      <c r="E49" s="20"/>
      <c r="F49" s="18"/>
      <c r="G49" s="18"/>
      <c r="H49" s="18"/>
      <c r="I49" s="28"/>
    </row>
    <row r="50" spans="1:10" s="14" customFormat="1" ht="76.5" hidden="1" outlineLevel="1">
      <c r="A50" s="28">
        <f ca="1">IF(OFFSET(A50,-1,0) ="",OFFSET(A50,-2,0)+1,OFFSET(A50,-1,0)+1 )</f>
        <v>27</v>
      </c>
      <c r="B50" s="18" t="s">
        <v>337</v>
      </c>
      <c r="C50" s="18" t="s">
        <v>398</v>
      </c>
      <c r="D50" s="19" t="s">
        <v>389</v>
      </c>
      <c r="E50" s="20"/>
      <c r="F50" s="18"/>
      <c r="G50" s="18"/>
      <c r="H50" s="18"/>
      <c r="I50" s="28"/>
    </row>
    <row r="51" spans="1:10" s="14" customFormat="1" ht="76.5" hidden="1" outlineLevel="1">
      <c r="A51" s="28">
        <f ca="1">IF(OFFSET(A51,-1,0) ="",OFFSET(A51,-2,0)+1,OFFSET(A51,-1,0)+1 )</f>
        <v>28</v>
      </c>
      <c r="B51" s="18" t="s">
        <v>370</v>
      </c>
      <c r="C51" s="18" t="s">
        <v>399</v>
      </c>
      <c r="D51" s="19" t="s">
        <v>390</v>
      </c>
      <c r="E51" s="20"/>
      <c r="F51" s="18"/>
      <c r="G51" s="18"/>
      <c r="H51" s="18"/>
      <c r="I51" s="28"/>
    </row>
    <row r="52" spans="1:10" s="14" customFormat="1" ht="76.5" hidden="1" outlineLevel="1">
      <c r="A52" s="28">
        <f ca="1">IF(OFFSET(A52,-1,0) ="",OFFSET(A52,-2,0)+1,OFFSET(A52,-1,0)+1 )</f>
        <v>29</v>
      </c>
      <c r="B52" s="18" t="s">
        <v>373</v>
      </c>
      <c r="C52" s="18" t="s">
        <v>400</v>
      </c>
      <c r="D52" s="19" t="s">
        <v>391</v>
      </c>
      <c r="E52" s="20"/>
      <c r="F52" s="18"/>
      <c r="G52" s="18"/>
      <c r="H52" s="18"/>
      <c r="I52" s="28"/>
    </row>
    <row r="53" spans="1:10" s="14" customFormat="1" ht="76.5" hidden="1" outlineLevel="1">
      <c r="A53" s="28">
        <f ca="1">IF(OFFSET(A53,-1,0) ="",OFFSET(A53,-2,0)+1,OFFSET(A53,-1,0)+1 )</f>
        <v>30</v>
      </c>
      <c r="B53" s="18" t="s">
        <v>374</v>
      </c>
      <c r="C53" s="18" t="s">
        <v>401</v>
      </c>
      <c r="D53" s="19" t="s">
        <v>392</v>
      </c>
      <c r="E53" s="20"/>
      <c r="F53" s="18"/>
      <c r="G53" s="18"/>
      <c r="H53" s="18"/>
      <c r="I53" s="28"/>
    </row>
    <row r="54" spans="1:10" s="10" customFormat="1" ht="15.75" customHeight="1" collapsed="1">
      <c r="A54" s="113"/>
      <c r="B54" s="138" t="s">
        <v>348</v>
      </c>
      <c r="C54" s="139"/>
      <c r="D54" s="140"/>
      <c r="E54" s="113"/>
      <c r="F54" s="114"/>
      <c r="G54" s="114"/>
      <c r="H54" s="114"/>
      <c r="I54" s="113"/>
    </row>
    <row r="55" spans="1:10" s="14" customFormat="1" ht="70.5" hidden="1" customHeight="1" outlineLevel="1">
      <c r="A55" s="28">
        <f ca="1">IF(OFFSET(A55,-1,0) ="",OFFSET(A55,-2,0)+1,OFFSET(A55,-1,0)+1 )</f>
        <v>31</v>
      </c>
      <c r="B55" s="109" t="s">
        <v>343</v>
      </c>
      <c r="C55" s="109" t="s">
        <v>456</v>
      </c>
      <c r="D55" s="19" t="s">
        <v>393</v>
      </c>
      <c r="E55" s="20"/>
      <c r="F55" s="18"/>
      <c r="G55" s="18"/>
      <c r="H55" s="18"/>
      <c r="I55" s="28"/>
    </row>
    <row r="56" spans="1:10" s="14" customFormat="1" ht="38.25" hidden="1" outlineLevel="1">
      <c r="A56" s="28">
        <f ca="1">IF(OFFSET(A56,-1,0) ="",OFFSET(A56,-2,0)+1,OFFSET(A56,-1,0)+1 )</f>
        <v>32</v>
      </c>
      <c r="B56" s="109" t="s">
        <v>338</v>
      </c>
      <c r="C56" s="18" t="s">
        <v>454</v>
      </c>
      <c r="D56" s="19" t="s">
        <v>395</v>
      </c>
      <c r="E56" s="20"/>
      <c r="F56" s="18"/>
      <c r="G56" s="18"/>
      <c r="H56" s="18"/>
      <c r="I56" s="28"/>
    </row>
    <row r="57" spans="1:10" s="14" customFormat="1" ht="38.25" hidden="1" outlineLevel="1">
      <c r="A57" s="28">
        <f ca="1">IF(OFFSET(A57,-1,0) ="",OFFSET(A57,-2,0)+1,OFFSET(A57,-1,0)+1 )</f>
        <v>33</v>
      </c>
      <c r="B57" s="109" t="s">
        <v>394</v>
      </c>
      <c r="C57" s="18" t="s">
        <v>455</v>
      </c>
      <c r="D57" s="19" t="s">
        <v>396</v>
      </c>
      <c r="E57" s="20"/>
      <c r="F57" s="18"/>
      <c r="G57" s="18"/>
      <c r="H57" s="18"/>
      <c r="I57" s="28"/>
    </row>
    <row r="58" spans="1:10" s="10" customFormat="1" ht="15.75" customHeight="1" collapsed="1">
      <c r="A58" s="113"/>
      <c r="B58" s="138" t="s">
        <v>349</v>
      </c>
      <c r="C58" s="139"/>
      <c r="D58" s="140"/>
      <c r="E58" s="113"/>
      <c r="F58" s="114"/>
      <c r="G58" s="114"/>
      <c r="H58" s="114"/>
      <c r="I58" s="113"/>
    </row>
    <row r="59" spans="1:10" s="14" customFormat="1" ht="82.5" hidden="1" customHeight="1" outlineLevel="1">
      <c r="A59" s="28">
        <f t="shared" ref="A59:A65" ca="1" si="2">IF(OFFSET(A59,-1,0) ="",OFFSET(A59,-2,0)+1,OFFSET(A59,-1,0)+1 )</f>
        <v>34</v>
      </c>
      <c r="B59" s="116" t="s">
        <v>351</v>
      </c>
      <c r="C59" s="18" t="s">
        <v>457</v>
      </c>
      <c r="D59" s="19" t="s">
        <v>403</v>
      </c>
      <c r="E59" s="20"/>
      <c r="F59" s="18"/>
      <c r="G59" s="18"/>
      <c r="H59" s="18"/>
      <c r="I59" s="28"/>
    </row>
    <row r="60" spans="1:10" s="14" customFormat="1" ht="71.25" hidden="1" customHeight="1" outlineLevel="1">
      <c r="A60" s="28">
        <f t="shared" ca="1" si="2"/>
        <v>35</v>
      </c>
      <c r="B60" s="116" t="s">
        <v>352</v>
      </c>
      <c r="C60" s="18" t="s">
        <v>458</v>
      </c>
      <c r="D60" s="19" t="s">
        <v>403</v>
      </c>
      <c r="E60" s="20"/>
      <c r="F60" s="18"/>
      <c r="G60" s="18"/>
      <c r="H60" s="18"/>
      <c r="I60" s="28"/>
    </row>
    <row r="61" spans="1:10" s="14" customFormat="1" ht="51" hidden="1" outlineLevel="1">
      <c r="A61" s="28">
        <f t="shared" ca="1" si="2"/>
        <v>36</v>
      </c>
      <c r="B61" s="116" t="s">
        <v>353</v>
      </c>
      <c r="C61" s="18" t="s">
        <v>459</v>
      </c>
      <c r="D61" s="19" t="s">
        <v>403</v>
      </c>
      <c r="E61" s="20"/>
      <c r="F61" s="18"/>
      <c r="G61" s="18"/>
      <c r="H61" s="18"/>
      <c r="I61" s="28"/>
    </row>
    <row r="62" spans="1:10" s="14" customFormat="1" ht="42.75" hidden="1" customHeight="1" outlineLevel="1">
      <c r="A62" s="28">
        <f t="shared" ca="1" si="2"/>
        <v>37</v>
      </c>
      <c r="B62" s="116" t="s">
        <v>355</v>
      </c>
      <c r="C62" s="18" t="s">
        <v>460</v>
      </c>
      <c r="D62" s="19" t="s">
        <v>404</v>
      </c>
      <c r="E62" s="20"/>
      <c r="F62" s="18"/>
      <c r="G62" s="18"/>
      <c r="H62" s="18"/>
      <c r="I62" s="28"/>
      <c r="J62" s="115"/>
    </row>
    <row r="63" spans="1:10" s="14" customFormat="1" ht="85.5" hidden="1" customHeight="1" outlineLevel="1">
      <c r="A63" s="28">
        <f t="shared" ca="1" si="2"/>
        <v>38</v>
      </c>
      <c r="B63" s="116" t="s">
        <v>354</v>
      </c>
      <c r="C63" s="18" t="s">
        <v>461</v>
      </c>
      <c r="D63" s="19" t="s">
        <v>404</v>
      </c>
      <c r="E63" s="20"/>
      <c r="F63" s="18"/>
      <c r="G63" s="18"/>
      <c r="H63" s="18"/>
      <c r="I63" s="28"/>
    </row>
    <row r="64" spans="1:10" s="14" customFormat="1" ht="38.25" hidden="1" outlineLevel="1">
      <c r="A64" s="28">
        <f t="shared" ca="1" si="2"/>
        <v>39</v>
      </c>
      <c r="B64" s="116" t="s">
        <v>356</v>
      </c>
      <c r="C64" s="18" t="s">
        <v>462</v>
      </c>
      <c r="D64" s="19" t="s">
        <v>404</v>
      </c>
      <c r="E64" s="20"/>
      <c r="F64" s="18"/>
      <c r="G64" s="18"/>
      <c r="H64" s="18"/>
      <c r="I64" s="28"/>
    </row>
    <row r="65" spans="1:10" s="14" customFormat="1" ht="38.25" hidden="1" outlineLevel="1">
      <c r="A65" s="28">
        <f t="shared" ca="1" si="2"/>
        <v>40</v>
      </c>
      <c r="B65" s="116" t="s">
        <v>406</v>
      </c>
      <c r="C65" s="18" t="s">
        <v>463</v>
      </c>
      <c r="D65" s="19" t="s">
        <v>405</v>
      </c>
      <c r="E65" s="20"/>
      <c r="F65" s="18"/>
      <c r="G65" s="18"/>
      <c r="H65" s="18"/>
      <c r="I65" s="28"/>
    </row>
    <row r="66" spans="1:10" s="10" customFormat="1" ht="15.75" customHeight="1" collapsed="1">
      <c r="A66" s="113"/>
      <c r="B66" s="138" t="s">
        <v>350</v>
      </c>
      <c r="C66" s="139"/>
      <c r="D66" s="140"/>
      <c r="E66" s="113"/>
      <c r="F66" s="114"/>
      <c r="G66" s="114"/>
      <c r="H66" s="114"/>
      <c r="I66" s="113"/>
    </row>
    <row r="67" spans="1:10" s="14" customFormat="1" ht="83.25" hidden="1" customHeight="1" outlineLevel="1">
      <c r="A67" s="28">
        <f t="shared" ref="A67:A73" ca="1" si="3">IF(OFFSET(A67,-1,0) ="",OFFSET(A67,-2,0)+1,OFFSET(A67,-1,0)+1 )</f>
        <v>41</v>
      </c>
      <c r="B67" s="18" t="s">
        <v>357</v>
      </c>
      <c r="C67" s="18" t="s">
        <v>464</v>
      </c>
      <c r="D67" s="19" t="s">
        <v>407</v>
      </c>
      <c r="E67" s="20"/>
      <c r="F67" s="18"/>
      <c r="G67" s="18"/>
      <c r="H67" s="18"/>
      <c r="I67" s="28"/>
    </row>
    <row r="68" spans="1:10" s="14" customFormat="1" ht="70.5" hidden="1" customHeight="1" outlineLevel="1">
      <c r="A68" s="28">
        <f t="shared" ca="1" si="3"/>
        <v>42</v>
      </c>
      <c r="B68" s="18" t="s">
        <v>358</v>
      </c>
      <c r="C68" s="18" t="s">
        <v>465</v>
      </c>
      <c r="D68" s="19" t="s">
        <v>407</v>
      </c>
      <c r="E68" s="20"/>
      <c r="F68" s="18"/>
      <c r="G68" s="18"/>
      <c r="H68" s="18"/>
      <c r="I68" s="28"/>
    </row>
    <row r="69" spans="1:10" s="14" customFormat="1" ht="51" hidden="1" outlineLevel="1">
      <c r="A69" s="28">
        <f t="shared" ca="1" si="3"/>
        <v>43</v>
      </c>
      <c r="B69" s="18" t="s">
        <v>359</v>
      </c>
      <c r="C69" s="18" t="s">
        <v>467</v>
      </c>
      <c r="D69" s="19" t="s">
        <v>407</v>
      </c>
      <c r="E69" s="20"/>
      <c r="F69" s="18"/>
      <c r="G69" s="18"/>
      <c r="H69" s="18"/>
      <c r="I69" s="28"/>
    </row>
    <row r="70" spans="1:10" s="14" customFormat="1" ht="58.5" hidden="1" customHeight="1" outlineLevel="1">
      <c r="A70" s="28">
        <f t="shared" ca="1" si="3"/>
        <v>44</v>
      </c>
      <c r="B70" s="18" t="s">
        <v>468</v>
      </c>
      <c r="C70" s="18" t="s">
        <v>469</v>
      </c>
      <c r="D70" s="19" t="s">
        <v>408</v>
      </c>
      <c r="E70" s="20"/>
      <c r="F70" s="18"/>
      <c r="G70" s="18"/>
      <c r="H70" s="18"/>
      <c r="I70" s="28"/>
      <c r="J70" s="115"/>
    </row>
    <row r="71" spans="1:10" s="14" customFormat="1" ht="60" hidden="1" customHeight="1" outlineLevel="1">
      <c r="A71" s="28">
        <f t="shared" ca="1" si="3"/>
        <v>45</v>
      </c>
      <c r="B71" s="18" t="s">
        <v>409</v>
      </c>
      <c r="C71" s="18" t="s">
        <v>470</v>
      </c>
      <c r="D71" s="19" t="s">
        <v>408</v>
      </c>
      <c r="E71" s="20"/>
      <c r="F71" s="18"/>
      <c r="G71" s="18"/>
      <c r="H71" s="18"/>
      <c r="I71" s="28"/>
    </row>
    <row r="72" spans="1:10" s="14" customFormat="1" ht="42.75" hidden="1" customHeight="1" outlineLevel="1">
      <c r="A72" s="28">
        <f t="shared" ca="1" si="3"/>
        <v>46</v>
      </c>
      <c r="B72" s="18" t="s">
        <v>360</v>
      </c>
      <c r="C72" s="18" t="s">
        <v>471</v>
      </c>
      <c r="D72" s="19" t="s">
        <v>408</v>
      </c>
      <c r="E72" s="20"/>
      <c r="F72" s="18"/>
      <c r="G72" s="18"/>
      <c r="H72" s="18"/>
      <c r="I72" s="28"/>
    </row>
    <row r="73" spans="1:10" s="14" customFormat="1" ht="32.25" hidden="1" customHeight="1" outlineLevel="1">
      <c r="A73" s="28">
        <f t="shared" ca="1" si="3"/>
        <v>47</v>
      </c>
      <c r="B73" s="116" t="s">
        <v>402</v>
      </c>
      <c r="C73" s="18" t="s">
        <v>472</v>
      </c>
      <c r="D73" s="19" t="s">
        <v>466</v>
      </c>
      <c r="E73" s="20"/>
      <c r="F73" s="18"/>
      <c r="G73" s="18"/>
      <c r="H73" s="18"/>
      <c r="I73" s="28"/>
    </row>
    <row r="74" spans="1:10" collapsed="1"/>
  </sheetData>
  <mergeCells count="19">
    <mergeCell ref="B66:D66"/>
    <mergeCell ref="B54:D54"/>
    <mergeCell ref="B58:D58"/>
    <mergeCell ref="B48:D48"/>
    <mergeCell ref="A1:D1"/>
    <mergeCell ref="A2:D2"/>
    <mergeCell ref="B43:D43"/>
    <mergeCell ref="B6:D6"/>
    <mergeCell ref="B7:D7"/>
    <mergeCell ref="B8:D8"/>
    <mergeCell ref="B32:D32"/>
    <mergeCell ref="B18:D18"/>
    <mergeCell ref="B20:D20"/>
    <mergeCell ref="F16:H16"/>
    <mergeCell ref="B21:D21"/>
    <mergeCell ref="E2:E3"/>
    <mergeCell ref="C3:D3"/>
    <mergeCell ref="B4:D4"/>
    <mergeCell ref="B5:D5"/>
  </mergeCells>
  <dataValidations count="4">
    <dataValidation type="list" allowBlank="1" showErrorMessage="1" sqref="F45:H99">
      <formula1>#REF!</formula1>
      <formula2>0</formula2>
    </dataValidation>
    <dataValidation allowBlank="1" showInputMessage="1" showErrorMessage="1" sqref="F21:H21"/>
    <dataValidation showDropDown="1" showErrorMessage="1" sqref="F16:H20"/>
    <dataValidation type="list" allowBlank="1" sqref="F22:H44">
      <formula1>$A$11:$A$15</formula1>
    </dataValidation>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9"/>
  <sheetViews>
    <sheetView showGridLines="0" topLeftCell="A15" zoomScaleNormal="100" workbookViewId="0">
      <selection activeCell="B169" sqref="B169"/>
    </sheetView>
  </sheetViews>
  <sheetFormatPr defaultColWidth="9.140625" defaultRowHeight="12.75" outlineLevelRow="1"/>
  <cols>
    <col min="1" max="1" width="14.5703125" style="41" customWidth="1"/>
    <col min="2" max="2" width="38.28515625" style="108" customWidth="1"/>
    <col min="3" max="3" width="41.140625" style="12" customWidth="1"/>
    <col min="4" max="4" width="40.85546875" style="12" customWidth="1"/>
    <col min="5" max="5" width="32.140625" style="12" customWidth="1"/>
    <col min="6" max="8" width="9.7109375" style="12" hidden="1" customWidth="1"/>
    <col min="9" max="9" width="17.7109375" style="12" customWidth="1"/>
    <col min="10" max="10" width="15.28515625" style="12" customWidth="1"/>
    <col min="11" max="16384" width="9.140625" style="12"/>
  </cols>
  <sheetData>
    <row r="1" spans="1:24" s="1" customFormat="1" ht="14.25">
      <c r="A1" s="145"/>
      <c r="B1" s="145"/>
      <c r="C1" s="145"/>
      <c r="D1" s="145"/>
      <c r="E1" s="3"/>
      <c r="F1" s="3"/>
      <c r="G1" s="3"/>
      <c r="H1" s="3"/>
      <c r="I1" s="3"/>
      <c r="J1" s="3"/>
    </row>
    <row r="2" spans="1:24" s="1" customFormat="1" ht="31.5" customHeight="1">
      <c r="A2" s="146" t="s">
        <v>8</v>
      </c>
      <c r="B2" s="146"/>
      <c r="C2" s="146"/>
      <c r="D2" s="146"/>
      <c r="E2" s="141"/>
      <c r="F2" s="2"/>
      <c r="G2" s="2"/>
      <c r="H2" s="2"/>
      <c r="I2" s="2"/>
      <c r="J2" s="2"/>
    </row>
    <row r="3" spans="1:24" s="1" customFormat="1" ht="31.5" customHeight="1">
      <c r="A3" s="13"/>
      <c r="B3" s="104"/>
      <c r="C3" s="142"/>
      <c r="D3" s="142"/>
      <c r="E3" s="141"/>
      <c r="F3" s="2"/>
      <c r="G3" s="2"/>
      <c r="H3" s="2"/>
      <c r="I3" s="2"/>
      <c r="J3" s="2"/>
    </row>
    <row r="4" spans="1:24" s="4" customFormat="1" ht="16.5" customHeight="1">
      <c r="A4" s="93" t="s">
        <v>6</v>
      </c>
      <c r="B4" s="143" t="s">
        <v>500</v>
      </c>
      <c r="C4" s="143"/>
      <c r="D4" s="143"/>
      <c r="E4" s="5"/>
      <c r="F4" s="5"/>
      <c r="G4" s="5"/>
      <c r="H4" s="6"/>
      <c r="I4" s="6"/>
      <c r="X4" s="4" t="s">
        <v>9</v>
      </c>
    </row>
    <row r="5" spans="1:24" s="4" customFormat="1" ht="144.75" customHeight="1">
      <c r="A5" s="93" t="s">
        <v>4</v>
      </c>
      <c r="B5" s="144"/>
      <c r="C5" s="143"/>
      <c r="D5" s="143"/>
      <c r="F5" s="5"/>
      <c r="G5" s="5"/>
      <c r="H5" s="6"/>
      <c r="I5" s="6"/>
      <c r="X5" s="4" t="s">
        <v>11</v>
      </c>
    </row>
    <row r="6" spans="1:24" s="4" customFormat="1">
      <c r="A6" s="93" t="s">
        <v>12</v>
      </c>
      <c r="B6" s="144"/>
      <c r="C6" s="143"/>
      <c r="D6" s="143"/>
      <c r="E6" s="5"/>
      <c r="F6" s="5"/>
      <c r="G6" s="5"/>
      <c r="H6" s="6"/>
      <c r="I6" s="6"/>
    </row>
    <row r="7" spans="1:24" s="4" customFormat="1">
      <c r="A7" s="93" t="s">
        <v>14</v>
      </c>
      <c r="B7" s="143" t="s">
        <v>334</v>
      </c>
      <c r="C7" s="143"/>
      <c r="D7" s="143"/>
      <c r="E7" s="5"/>
      <c r="F7" s="5"/>
      <c r="G7" s="5"/>
      <c r="H7" s="7"/>
      <c r="I7" s="6"/>
      <c r="X7" s="8"/>
    </row>
    <row r="8" spans="1:24" s="9" customFormat="1">
      <c r="A8" s="93" t="s">
        <v>16</v>
      </c>
      <c r="B8" s="147">
        <v>44846</v>
      </c>
      <c r="C8" s="147"/>
      <c r="D8" s="147"/>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105"/>
      <c r="C10" s="37"/>
      <c r="D10" s="37"/>
    </row>
    <row r="11" spans="1:24" s="9" customFormat="1">
      <c r="A11" s="95" t="s">
        <v>0</v>
      </c>
      <c r="B11" s="106"/>
      <c r="C11" s="38"/>
      <c r="D11" s="38"/>
    </row>
    <row r="12" spans="1:24" s="9" customFormat="1">
      <c r="A12" s="95" t="s">
        <v>1</v>
      </c>
      <c r="B12" s="106"/>
      <c r="C12" s="38"/>
      <c r="D12" s="38"/>
    </row>
    <row r="13" spans="1:24" s="9" customFormat="1">
      <c r="A13" s="95" t="s">
        <v>2</v>
      </c>
      <c r="B13" s="106"/>
      <c r="C13" s="38"/>
      <c r="D13" s="38"/>
      <c r="E13" s="1"/>
      <c r="F13" s="1"/>
      <c r="G13" s="1"/>
      <c r="H13" s="1"/>
      <c r="I13" s="1"/>
    </row>
    <row r="14" spans="1:24" s="9" customFormat="1">
      <c r="A14" s="95" t="s">
        <v>19</v>
      </c>
      <c r="B14" s="106"/>
      <c r="C14" s="38"/>
      <c r="D14" s="38"/>
      <c r="E14" s="1"/>
      <c r="F14" s="1"/>
      <c r="G14" s="1"/>
      <c r="H14" s="1"/>
      <c r="I14" s="1"/>
    </row>
    <row r="15" spans="1:24" s="9" customFormat="1" ht="25.5">
      <c r="A15" s="95" t="s">
        <v>20</v>
      </c>
      <c r="B15" s="106"/>
      <c r="C15" s="38"/>
      <c r="D15" s="38"/>
      <c r="E15" s="1"/>
      <c r="F15" s="1"/>
      <c r="G15" s="1"/>
      <c r="H15" s="1"/>
      <c r="I15" s="1"/>
    </row>
    <row r="16" spans="1:24" s="10" customFormat="1" ht="15" customHeight="1">
      <c r="A16" s="39"/>
      <c r="B16" s="107"/>
      <c r="C16" s="16"/>
      <c r="D16" s="17"/>
      <c r="E16" s="22"/>
      <c r="F16" s="137" t="s">
        <v>17</v>
      </c>
      <c r="G16" s="137"/>
      <c r="H16" s="137"/>
      <c r="I16" s="23"/>
    </row>
    <row r="17" spans="1:9" s="10" customFormat="1" ht="38.25">
      <c r="A17" s="96" t="s">
        <v>21</v>
      </c>
      <c r="B17" s="97" t="s">
        <v>22</v>
      </c>
      <c r="C17" s="97" t="s">
        <v>23</v>
      </c>
      <c r="D17" s="97" t="s">
        <v>24</v>
      </c>
      <c r="E17" s="97" t="s">
        <v>25</v>
      </c>
      <c r="F17" s="97" t="s">
        <v>26</v>
      </c>
      <c r="G17" s="97" t="s">
        <v>27</v>
      </c>
      <c r="H17" s="97" t="s">
        <v>28</v>
      </c>
      <c r="I17" s="97" t="s">
        <v>29</v>
      </c>
    </row>
    <row r="18" spans="1:9" s="10" customFormat="1" ht="15.75" customHeight="1">
      <c r="A18" s="33"/>
      <c r="B18" s="148" t="s">
        <v>340</v>
      </c>
      <c r="C18" s="149"/>
      <c r="D18" s="150"/>
      <c r="E18" s="33"/>
      <c r="F18" s="34"/>
      <c r="G18" s="34"/>
      <c r="H18" s="34"/>
      <c r="I18" s="33"/>
    </row>
    <row r="19" spans="1:9" s="14" customFormat="1" ht="43.5" customHeight="1">
      <c r="A19" s="28">
        <v>1</v>
      </c>
      <c r="B19" s="18" t="s">
        <v>494</v>
      </c>
      <c r="C19" s="109" t="s">
        <v>424</v>
      </c>
      <c r="D19" s="26" t="s">
        <v>481</v>
      </c>
      <c r="E19" s="20"/>
      <c r="F19" s="18"/>
      <c r="G19" s="18"/>
      <c r="H19" s="18"/>
      <c r="I19" s="28"/>
    </row>
    <row r="20" spans="1:9" s="10" customFormat="1" ht="15.75" customHeight="1">
      <c r="A20" s="33"/>
      <c r="B20" s="148" t="s">
        <v>410</v>
      </c>
      <c r="C20" s="149"/>
      <c r="D20" s="150"/>
      <c r="E20" s="33"/>
      <c r="F20" s="34"/>
      <c r="G20" s="34"/>
      <c r="H20" s="34"/>
      <c r="I20" s="33"/>
    </row>
    <row r="21" spans="1:9" s="10" customFormat="1" ht="15.75" customHeight="1">
      <c r="A21" s="117"/>
      <c r="B21" s="151" t="s">
        <v>411</v>
      </c>
      <c r="C21" s="152"/>
      <c r="D21" s="153"/>
      <c r="E21" s="117"/>
      <c r="F21" s="118"/>
      <c r="G21" s="118"/>
      <c r="H21" s="118"/>
      <c r="I21" s="117"/>
    </row>
    <row r="22" spans="1:9" s="14" customFormat="1" ht="31.5" hidden="1" customHeight="1" outlineLevel="1">
      <c r="A22" s="28">
        <v>2</v>
      </c>
      <c r="B22" s="18" t="s">
        <v>420</v>
      </c>
      <c r="C22" s="18"/>
      <c r="D22" s="26"/>
      <c r="E22" s="20"/>
      <c r="F22" s="18"/>
      <c r="G22" s="18"/>
      <c r="H22" s="18"/>
      <c r="I22" s="28"/>
    </row>
    <row r="23" spans="1:9" s="14" customFormat="1" ht="31.5" hidden="1" customHeight="1" outlineLevel="1">
      <c r="A23" s="28">
        <f t="shared" ref="A23:A60" ca="1" si="0">IF(OFFSET(A23,-1,0) ="",OFFSET(A23,-2,0)+1,OFFSET(A23,-1,0)+1 )</f>
        <v>3</v>
      </c>
      <c r="B23" s="18" t="s">
        <v>419</v>
      </c>
      <c r="C23" s="18"/>
      <c r="D23" s="26"/>
      <c r="E23" s="20"/>
      <c r="F23" s="18"/>
      <c r="G23" s="18"/>
      <c r="H23" s="18"/>
      <c r="I23" s="28"/>
    </row>
    <row r="24" spans="1:9" s="14" customFormat="1" ht="31.5" hidden="1" customHeight="1" outlineLevel="1">
      <c r="A24" s="28">
        <f t="shared" ca="1" si="0"/>
        <v>4</v>
      </c>
      <c r="B24" s="18" t="s">
        <v>476</v>
      </c>
      <c r="C24" s="18"/>
      <c r="D24" s="26"/>
      <c r="E24" s="20"/>
      <c r="F24" s="18"/>
      <c r="G24" s="18"/>
      <c r="H24" s="18"/>
      <c r="I24" s="28"/>
    </row>
    <row r="25" spans="1:9" s="14" customFormat="1" ht="31.5" hidden="1" customHeight="1" outlineLevel="1">
      <c r="A25" s="28">
        <f t="shared" ca="1" si="0"/>
        <v>5</v>
      </c>
      <c r="B25" s="18" t="s">
        <v>609</v>
      </c>
      <c r="C25" s="18"/>
      <c r="D25" s="26"/>
      <c r="E25" s="20"/>
      <c r="F25" s="18"/>
      <c r="G25" s="18"/>
      <c r="H25" s="18"/>
      <c r="I25" s="28"/>
    </row>
    <row r="26" spans="1:9" s="14" customFormat="1" ht="43.5" hidden="1" customHeight="1" outlineLevel="1">
      <c r="A26" s="28">
        <f t="shared" ca="1" si="0"/>
        <v>6</v>
      </c>
      <c r="B26" s="18" t="s">
        <v>610</v>
      </c>
      <c r="C26" s="18"/>
      <c r="D26" s="26"/>
      <c r="E26" s="20"/>
      <c r="F26" s="18"/>
      <c r="G26" s="18"/>
      <c r="H26" s="18"/>
      <c r="I26" s="28"/>
    </row>
    <row r="27" spans="1:9" s="14" customFormat="1" ht="44.25" hidden="1" customHeight="1" outlineLevel="1">
      <c r="A27" s="28">
        <f t="shared" ca="1" si="0"/>
        <v>7</v>
      </c>
      <c r="B27" s="18" t="s">
        <v>546</v>
      </c>
      <c r="C27" s="18"/>
      <c r="D27" s="26"/>
      <c r="E27" s="20"/>
      <c r="F27" s="18"/>
      <c r="G27" s="18"/>
      <c r="H27" s="18"/>
      <c r="I27" s="28"/>
    </row>
    <row r="28" spans="1:9" s="14" customFormat="1" ht="31.5" hidden="1" customHeight="1" outlineLevel="1">
      <c r="A28" s="28">
        <f t="shared" ca="1" si="0"/>
        <v>8</v>
      </c>
      <c r="B28" s="18" t="s">
        <v>545</v>
      </c>
      <c r="C28" s="18"/>
      <c r="D28" s="26"/>
      <c r="E28" s="20"/>
      <c r="F28" s="18"/>
      <c r="G28" s="18"/>
      <c r="H28" s="18"/>
      <c r="I28" s="28"/>
    </row>
    <row r="29" spans="1:9" s="14" customFormat="1" ht="31.5" hidden="1" customHeight="1" outlineLevel="1">
      <c r="A29" s="28">
        <f t="shared" ca="1" si="0"/>
        <v>9</v>
      </c>
      <c r="B29" s="18" t="s">
        <v>547</v>
      </c>
      <c r="C29" s="18"/>
      <c r="D29" s="26"/>
      <c r="E29" s="20"/>
      <c r="F29" s="18"/>
      <c r="G29" s="18"/>
      <c r="H29" s="18"/>
      <c r="I29" s="28"/>
    </row>
    <row r="30" spans="1:9" s="14" customFormat="1" ht="31.5" hidden="1" customHeight="1" outlineLevel="1">
      <c r="A30" s="28">
        <f t="shared" ca="1" si="0"/>
        <v>10</v>
      </c>
      <c r="B30" s="18" t="s">
        <v>548</v>
      </c>
      <c r="C30" s="18"/>
      <c r="D30" s="26"/>
      <c r="E30" s="20"/>
      <c r="F30" s="18"/>
      <c r="G30" s="18"/>
      <c r="H30" s="18"/>
      <c r="I30" s="28"/>
    </row>
    <row r="31" spans="1:9" s="14" customFormat="1" ht="33.75" hidden="1" customHeight="1" outlineLevel="1">
      <c r="A31" s="28">
        <f t="shared" ca="1" si="0"/>
        <v>11</v>
      </c>
      <c r="B31" s="18" t="s">
        <v>421</v>
      </c>
      <c r="C31" s="18"/>
      <c r="D31" s="26"/>
      <c r="E31" s="20"/>
      <c r="F31" s="18"/>
      <c r="G31" s="18"/>
      <c r="H31" s="18"/>
      <c r="I31" s="28"/>
    </row>
    <row r="32" spans="1:9" s="14" customFormat="1" ht="33.75" hidden="1" customHeight="1" outlineLevel="1">
      <c r="A32" s="28">
        <f t="shared" ca="1" si="0"/>
        <v>12</v>
      </c>
      <c r="B32" s="18" t="s">
        <v>544</v>
      </c>
      <c r="C32" s="18"/>
      <c r="D32" s="26"/>
      <c r="E32" s="20"/>
      <c r="F32" s="18"/>
      <c r="G32" s="18"/>
      <c r="H32" s="18"/>
      <c r="I32" s="28"/>
    </row>
    <row r="33" spans="1:9" s="14" customFormat="1" ht="33.75" hidden="1" customHeight="1" outlineLevel="1">
      <c r="A33" s="28">
        <f t="shared" ca="1" si="0"/>
        <v>13</v>
      </c>
      <c r="B33" s="18" t="s">
        <v>607</v>
      </c>
      <c r="C33" s="18"/>
      <c r="D33" s="26"/>
      <c r="E33" s="20"/>
      <c r="F33" s="18"/>
      <c r="G33" s="18"/>
      <c r="H33" s="18"/>
      <c r="I33" s="28"/>
    </row>
    <row r="34" spans="1:9" s="14" customFormat="1" ht="33.75" hidden="1" customHeight="1" outlineLevel="1">
      <c r="A34" s="28">
        <f t="shared" ca="1" si="0"/>
        <v>14</v>
      </c>
      <c r="B34" s="18" t="s">
        <v>479</v>
      </c>
      <c r="C34" s="18"/>
      <c r="D34" s="26"/>
      <c r="E34" s="20"/>
      <c r="F34" s="18"/>
      <c r="G34" s="18"/>
      <c r="H34" s="18"/>
      <c r="I34" s="28"/>
    </row>
    <row r="35" spans="1:9" s="14" customFormat="1" ht="33.75" hidden="1" customHeight="1" outlineLevel="1">
      <c r="A35" s="28">
        <f t="shared" ca="1" si="0"/>
        <v>15</v>
      </c>
      <c r="B35" s="18" t="s">
        <v>422</v>
      </c>
      <c r="C35" s="18"/>
      <c r="D35" s="26"/>
      <c r="E35" s="20"/>
      <c r="F35" s="18"/>
      <c r="G35" s="18"/>
      <c r="H35" s="18"/>
      <c r="I35" s="28"/>
    </row>
    <row r="36" spans="1:9" s="14" customFormat="1" ht="31.5" hidden="1" customHeight="1" outlineLevel="1">
      <c r="A36" s="28">
        <f t="shared" ca="1" si="0"/>
        <v>16</v>
      </c>
      <c r="B36" s="18" t="s">
        <v>505</v>
      </c>
      <c r="C36" s="18"/>
      <c r="D36" s="26"/>
      <c r="E36" s="20"/>
      <c r="F36" s="18"/>
      <c r="G36" s="18"/>
      <c r="H36" s="18"/>
      <c r="I36" s="28"/>
    </row>
    <row r="37" spans="1:9" s="14" customFormat="1" ht="30.75" hidden="1" customHeight="1" outlineLevel="1">
      <c r="A37" s="28">
        <f t="shared" ca="1" si="0"/>
        <v>17</v>
      </c>
      <c r="B37" s="18" t="s">
        <v>501</v>
      </c>
      <c r="C37" s="18"/>
      <c r="D37" s="26"/>
      <c r="E37" s="20"/>
      <c r="F37" s="18"/>
      <c r="G37" s="18"/>
      <c r="H37" s="18"/>
      <c r="I37" s="28"/>
    </row>
    <row r="38" spans="1:9" s="14" customFormat="1" ht="32.25" hidden="1" customHeight="1" outlineLevel="1">
      <c r="A38" s="28">
        <f t="shared" ca="1" si="0"/>
        <v>18</v>
      </c>
      <c r="B38" s="18" t="s">
        <v>502</v>
      </c>
      <c r="C38" s="18"/>
      <c r="D38" s="26"/>
      <c r="E38" s="20"/>
      <c r="F38" s="18"/>
      <c r="G38" s="18"/>
      <c r="H38" s="18"/>
      <c r="I38" s="28"/>
    </row>
    <row r="39" spans="1:9" s="10" customFormat="1" ht="15.75" customHeight="1" collapsed="1">
      <c r="A39" s="117"/>
      <c r="B39" s="151" t="s">
        <v>412</v>
      </c>
      <c r="C39" s="152"/>
      <c r="D39" s="153"/>
      <c r="E39" s="117"/>
      <c r="F39" s="118"/>
      <c r="G39" s="118"/>
      <c r="H39" s="118"/>
      <c r="I39" s="117"/>
    </row>
    <row r="40" spans="1:9" s="14" customFormat="1" ht="31.5" hidden="1" customHeight="1" outlineLevel="1">
      <c r="A40" s="28">
        <f t="shared" ca="1" si="0"/>
        <v>19</v>
      </c>
      <c r="B40" s="18" t="s">
        <v>420</v>
      </c>
      <c r="C40" s="18"/>
      <c r="D40" s="26"/>
      <c r="E40" s="20"/>
      <c r="F40" s="18"/>
      <c r="G40" s="18"/>
      <c r="H40" s="18"/>
      <c r="I40" s="28"/>
    </row>
    <row r="41" spans="1:9" s="14" customFormat="1" ht="31.5" hidden="1" customHeight="1" outlineLevel="1">
      <c r="A41" s="28">
        <f t="shared" ca="1" si="0"/>
        <v>20</v>
      </c>
      <c r="B41" s="18" t="s">
        <v>419</v>
      </c>
      <c r="C41" s="18"/>
      <c r="D41" s="26"/>
      <c r="E41" s="20"/>
      <c r="F41" s="18"/>
      <c r="G41" s="18"/>
      <c r="H41" s="18"/>
      <c r="I41" s="28"/>
    </row>
    <row r="42" spans="1:9" s="14" customFormat="1" ht="31.5" hidden="1" customHeight="1" outlineLevel="1">
      <c r="A42" s="28">
        <f t="shared" ca="1" si="0"/>
        <v>21</v>
      </c>
      <c r="B42" s="18" t="s">
        <v>418</v>
      </c>
      <c r="C42" s="18"/>
      <c r="D42" s="26"/>
      <c r="E42" s="20"/>
      <c r="F42" s="18"/>
      <c r="G42" s="18"/>
      <c r="H42" s="18"/>
      <c r="I42" s="28"/>
    </row>
    <row r="43" spans="1:9" s="14" customFormat="1" ht="31.5" hidden="1" customHeight="1" outlineLevel="1">
      <c r="A43" s="28">
        <f t="shared" ca="1" si="0"/>
        <v>22</v>
      </c>
      <c r="B43" s="18" t="s">
        <v>609</v>
      </c>
      <c r="C43" s="18"/>
      <c r="D43" s="26"/>
      <c r="E43" s="20"/>
      <c r="F43" s="18"/>
      <c r="G43" s="18"/>
      <c r="H43" s="18"/>
      <c r="I43" s="28"/>
    </row>
    <row r="44" spans="1:9" s="14" customFormat="1" ht="43.5" hidden="1" customHeight="1" outlineLevel="1">
      <c r="A44" s="28">
        <f t="shared" ca="1" si="0"/>
        <v>23</v>
      </c>
      <c r="B44" s="18" t="s">
        <v>610</v>
      </c>
      <c r="C44" s="18"/>
      <c r="D44" s="26"/>
      <c r="E44" s="20"/>
      <c r="F44" s="18"/>
      <c r="G44" s="18"/>
      <c r="H44" s="18"/>
      <c r="I44" s="28"/>
    </row>
    <row r="45" spans="1:9" s="14" customFormat="1" ht="42" hidden="1" customHeight="1" outlineLevel="1">
      <c r="A45" s="28">
        <f t="shared" ca="1" si="0"/>
        <v>24</v>
      </c>
      <c r="B45" s="18" t="s">
        <v>546</v>
      </c>
      <c r="C45" s="18"/>
      <c r="D45" s="26"/>
      <c r="E45" s="20"/>
      <c r="F45" s="18"/>
      <c r="G45" s="18"/>
      <c r="H45" s="18"/>
      <c r="I45" s="28"/>
    </row>
    <row r="46" spans="1:9" s="14" customFormat="1" ht="31.5" hidden="1" customHeight="1" outlineLevel="1">
      <c r="A46" s="28">
        <f t="shared" ca="1" si="0"/>
        <v>25</v>
      </c>
      <c r="B46" s="18" t="s">
        <v>545</v>
      </c>
      <c r="C46" s="18"/>
      <c r="D46" s="26"/>
      <c r="E46" s="20"/>
      <c r="F46" s="18"/>
      <c r="G46" s="18"/>
      <c r="H46" s="18"/>
      <c r="I46" s="28"/>
    </row>
    <row r="47" spans="1:9" s="14" customFormat="1" ht="31.5" hidden="1" customHeight="1" outlineLevel="1">
      <c r="A47" s="28">
        <f t="shared" ca="1" si="0"/>
        <v>26</v>
      </c>
      <c r="B47" s="18" t="s">
        <v>547</v>
      </c>
      <c r="C47" s="18"/>
      <c r="D47" s="26"/>
      <c r="E47" s="20"/>
      <c r="F47" s="18"/>
      <c r="G47" s="18"/>
      <c r="H47" s="18"/>
      <c r="I47" s="28"/>
    </row>
    <row r="48" spans="1:9" s="14" customFormat="1" ht="31.5" hidden="1" customHeight="1" outlineLevel="1">
      <c r="A48" s="28">
        <f t="shared" ca="1" si="0"/>
        <v>27</v>
      </c>
      <c r="B48" s="18" t="s">
        <v>548</v>
      </c>
      <c r="C48" s="18"/>
      <c r="D48" s="26"/>
      <c r="E48" s="20"/>
      <c r="F48" s="18"/>
      <c r="G48" s="18"/>
      <c r="H48" s="18"/>
      <c r="I48" s="28"/>
    </row>
    <row r="49" spans="1:9" s="14" customFormat="1" ht="33.75" hidden="1" customHeight="1" outlineLevel="1">
      <c r="A49" s="28">
        <f t="shared" ca="1" si="0"/>
        <v>28</v>
      </c>
      <c r="B49" s="18" t="s">
        <v>607</v>
      </c>
      <c r="C49" s="131"/>
      <c r="D49" s="132"/>
      <c r="E49" s="20"/>
      <c r="F49" s="18"/>
      <c r="G49" s="18"/>
      <c r="H49" s="18"/>
      <c r="I49" s="28"/>
    </row>
    <row r="50" spans="1:9" s="14" customFormat="1" ht="33.75" hidden="1" customHeight="1" outlineLevel="1">
      <c r="A50" s="28">
        <f t="shared" ca="1" si="0"/>
        <v>29</v>
      </c>
      <c r="B50" s="18" t="s">
        <v>473</v>
      </c>
      <c r="C50" s="18"/>
      <c r="D50" s="26"/>
      <c r="E50" s="20"/>
      <c r="F50" s="18"/>
      <c r="G50" s="18"/>
      <c r="H50" s="18"/>
      <c r="I50" s="28"/>
    </row>
    <row r="51" spans="1:9" s="14" customFormat="1" ht="42" hidden="1" customHeight="1" outlineLevel="1">
      <c r="A51" s="28">
        <f t="shared" ca="1" si="0"/>
        <v>30</v>
      </c>
      <c r="B51" s="18" t="s">
        <v>568</v>
      </c>
      <c r="C51" s="18"/>
      <c r="D51" s="26"/>
      <c r="E51" s="20"/>
      <c r="F51" s="18"/>
      <c r="G51" s="18"/>
      <c r="H51" s="18"/>
      <c r="I51" s="28"/>
    </row>
    <row r="52" spans="1:9" s="14" customFormat="1" ht="58.5" hidden="1" customHeight="1" outlineLevel="1">
      <c r="A52" s="28">
        <f t="shared" ca="1" si="0"/>
        <v>31</v>
      </c>
      <c r="B52" s="18" t="s">
        <v>569</v>
      </c>
      <c r="C52" s="18"/>
      <c r="D52" s="26"/>
      <c r="E52" s="20"/>
      <c r="F52" s="18"/>
      <c r="G52" s="18"/>
      <c r="H52" s="18"/>
      <c r="I52" s="28"/>
    </row>
    <row r="53" spans="1:9" s="14" customFormat="1" ht="33.75" hidden="1" customHeight="1" outlineLevel="1">
      <c r="A53" s="28">
        <f t="shared" ca="1" si="0"/>
        <v>32</v>
      </c>
      <c r="B53" s="18" t="s">
        <v>544</v>
      </c>
      <c r="C53" s="18"/>
      <c r="D53" s="26"/>
      <c r="E53" s="20"/>
      <c r="F53" s="18"/>
      <c r="G53" s="18"/>
      <c r="H53" s="18"/>
      <c r="I53" s="28"/>
    </row>
    <row r="54" spans="1:9" s="14" customFormat="1" ht="33.75" hidden="1" customHeight="1" outlineLevel="1">
      <c r="A54" s="28">
        <f t="shared" ca="1" si="0"/>
        <v>33</v>
      </c>
      <c r="B54" s="18" t="s">
        <v>550</v>
      </c>
      <c r="C54" s="18"/>
      <c r="D54" s="26"/>
      <c r="E54" s="20"/>
      <c r="F54" s="18"/>
      <c r="G54" s="18"/>
      <c r="H54" s="18"/>
      <c r="I54" s="28"/>
    </row>
    <row r="55" spans="1:9" s="14" customFormat="1" ht="43.5" hidden="1" customHeight="1" outlineLevel="1">
      <c r="A55" s="28">
        <f t="shared" ca="1" si="0"/>
        <v>34</v>
      </c>
      <c r="B55" s="18" t="s">
        <v>611</v>
      </c>
      <c r="C55" s="18"/>
      <c r="D55" s="26"/>
      <c r="E55" s="20"/>
      <c r="F55" s="18"/>
      <c r="G55" s="18"/>
      <c r="H55" s="18"/>
      <c r="I55" s="28"/>
    </row>
    <row r="56" spans="1:9" s="14" customFormat="1" ht="33.75" hidden="1" customHeight="1" outlineLevel="1">
      <c r="A56" s="28">
        <f t="shared" ca="1" si="0"/>
        <v>35</v>
      </c>
      <c r="B56" s="18" t="s">
        <v>479</v>
      </c>
      <c r="C56" s="18"/>
      <c r="D56" s="26"/>
      <c r="E56" s="20"/>
      <c r="F56" s="18"/>
      <c r="G56" s="18"/>
      <c r="H56" s="18"/>
      <c r="I56" s="28"/>
    </row>
    <row r="57" spans="1:9" s="14" customFormat="1" ht="33.75" hidden="1" customHeight="1" outlineLevel="1">
      <c r="A57" s="28">
        <f t="shared" ca="1" si="0"/>
        <v>36</v>
      </c>
      <c r="B57" s="18" t="s">
        <v>422</v>
      </c>
      <c r="C57" s="18"/>
      <c r="D57" s="26"/>
      <c r="E57" s="20"/>
      <c r="F57" s="18"/>
      <c r="G57" s="18"/>
      <c r="H57" s="18"/>
      <c r="I57" s="28"/>
    </row>
    <row r="58" spans="1:9" s="14" customFormat="1" ht="30.75" hidden="1" customHeight="1" outlineLevel="1">
      <c r="A58" s="28">
        <f t="shared" ca="1" si="0"/>
        <v>37</v>
      </c>
      <c r="B58" s="18" t="s">
        <v>503</v>
      </c>
      <c r="C58" s="18"/>
      <c r="D58" s="26"/>
      <c r="E58" s="20"/>
      <c r="F58" s="18"/>
      <c r="G58" s="18"/>
      <c r="H58" s="18"/>
      <c r="I58" s="28"/>
    </row>
    <row r="59" spans="1:9" s="14" customFormat="1" ht="34.5" hidden="1" customHeight="1" outlineLevel="1">
      <c r="A59" s="28">
        <f t="shared" ca="1" si="0"/>
        <v>38</v>
      </c>
      <c r="B59" s="18" t="s">
        <v>504</v>
      </c>
      <c r="C59" s="18"/>
      <c r="D59" s="26"/>
      <c r="E59" s="20"/>
      <c r="F59" s="18"/>
      <c r="G59" s="18"/>
      <c r="H59" s="18"/>
      <c r="I59" s="28"/>
    </row>
    <row r="60" spans="1:9" s="14" customFormat="1" ht="32.25" hidden="1" customHeight="1" outlineLevel="1">
      <c r="A60" s="28">
        <f t="shared" ca="1" si="0"/>
        <v>39</v>
      </c>
      <c r="B60" s="18" t="s">
        <v>549</v>
      </c>
      <c r="C60" s="18"/>
      <c r="D60" s="26"/>
      <c r="E60" s="20"/>
      <c r="F60" s="18"/>
      <c r="G60" s="18"/>
      <c r="H60" s="18"/>
      <c r="I60" s="28"/>
    </row>
    <row r="61" spans="1:9" s="10" customFormat="1" ht="15.75" customHeight="1" collapsed="1">
      <c r="A61" s="117"/>
      <c r="B61" s="151" t="s">
        <v>413</v>
      </c>
      <c r="C61" s="152"/>
      <c r="D61" s="153"/>
      <c r="E61" s="117"/>
      <c r="F61" s="118"/>
      <c r="G61" s="118"/>
      <c r="H61" s="118"/>
      <c r="I61" s="117"/>
    </row>
    <row r="62" spans="1:9" s="14" customFormat="1" ht="32.25" hidden="1" customHeight="1" outlineLevel="1">
      <c r="A62" s="28">
        <f t="shared" ref="A62:A125" ca="1" si="1">IF(OFFSET(A62,-1,0) ="",OFFSET(A62,-2,0)+1,OFFSET(A62,-1,0)+1 )</f>
        <v>40</v>
      </c>
      <c r="B62" s="18" t="s">
        <v>475</v>
      </c>
      <c r="C62" s="18"/>
      <c r="D62" s="26"/>
      <c r="E62" s="20"/>
      <c r="F62" s="18"/>
      <c r="G62" s="18"/>
      <c r="H62" s="18"/>
      <c r="I62" s="28"/>
    </row>
    <row r="63" spans="1:9" s="14" customFormat="1" ht="32.25" hidden="1" customHeight="1" outlineLevel="1">
      <c r="A63" s="28">
        <f t="shared" ca="1" si="1"/>
        <v>41</v>
      </c>
      <c r="B63" s="18" t="s">
        <v>474</v>
      </c>
      <c r="C63" s="18"/>
      <c r="D63" s="26"/>
      <c r="E63" s="20"/>
      <c r="F63" s="18"/>
      <c r="G63" s="18"/>
      <c r="H63" s="18"/>
      <c r="I63" s="28"/>
    </row>
    <row r="64" spans="1:9" s="14" customFormat="1" ht="33.75" hidden="1" customHeight="1" outlineLevel="1">
      <c r="A64" s="28">
        <f t="shared" ca="1" si="1"/>
        <v>42</v>
      </c>
      <c r="B64" s="18" t="s">
        <v>476</v>
      </c>
      <c r="C64" s="18"/>
      <c r="D64" s="26"/>
      <c r="E64" s="20"/>
      <c r="F64" s="18"/>
      <c r="G64" s="18"/>
      <c r="H64" s="18"/>
      <c r="I64" s="28"/>
    </row>
    <row r="65" spans="1:9" s="14" customFormat="1" ht="45" hidden="1" customHeight="1" outlineLevel="1">
      <c r="A65" s="28">
        <f t="shared" ca="1" si="1"/>
        <v>43</v>
      </c>
      <c r="B65" s="18" t="s">
        <v>477</v>
      </c>
      <c r="C65" s="18"/>
      <c r="D65" s="26"/>
      <c r="E65" s="20"/>
      <c r="F65" s="18"/>
      <c r="G65" s="18"/>
      <c r="H65" s="18"/>
      <c r="I65" s="28"/>
    </row>
    <row r="66" spans="1:9" s="14" customFormat="1" ht="41.25" hidden="1" customHeight="1" outlineLevel="1">
      <c r="A66" s="28">
        <f t="shared" ca="1" si="1"/>
        <v>44</v>
      </c>
      <c r="B66" s="18" t="s">
        <v>551</v>
      </c>
      <c r="C66" s="131"/>
      <c r="D66" s="132"/>
      <c r="E66" s="20"/>
      <c r="F66" s="18"/>
      <c r="G66" s="18"/>
      <c r="H66" s="18"/>
      <c r="I66" s="28"/>
    </row>
    <row r="67" spans="1:9" s="14" customFormat="1" ht="32.25" hidden="1" customHeight="1" outlineLevel="1">
      <c r="A67" s="28">
        <f t="shared" ca="1" si="1"/>
        <v>45</v>
      </c>
      <c r="B67" s="18" t="s">
        <v>552</v>
      </c>
      <c r="C67" s="131"/>
      <c r="D67" s="132"/>
      <c r="E67" s="20"/>
      <c r="F67" s="18"/>
      <c r="G67" s="18"/>
      <c r="H67" s="18"/>
      <c r="I67" s="28"/>
    </row>
    <row r="68" spans="1:9" s="14" customFormat="1" ht="40.5" hidden="1" customHeight="1" outlineLevel="1">
      <c r="A68" s="28">
        <f t="shared" ca="1" si="1"/>
        <v>46</v>
      </c>
      <c r="B68" s="18" t="s">
        <v>608</v>
      </c>
      <c r="C68" s="131"/>
      <c r="D68" s="132"/>
      <c r="E68" s="20"/>
      <c r="F68" s="18"/>
      <c r="G68" s="18"/>
      <c r="H68" s="18"/>
      <c r="I68" s="28"/>
    </row>
    <row r="69" spans="1:9" s="14" customFormat="1" ht="33.75" hidden="1" customHeight="1" outlineLevel="1">
      <c r="A69" s="28">
        <f t="shared" ca="1" si="1"/>
        <v>47</v>
      </c>
      <c r="B69" s="18" t="s">
        <v>478</v>
      </c>
      <c r="C69" s="18"/>
      <c r="D69" s="26"/>
      <c r="E69" s="20"/>
      <c r="F69" s="18"/>
      <c r="G69" s="18"/>
      <c r="H69" s="18"/>
      <c r="I69" s="28"/>
    </row>
    <row r="70" spans="1:9" s="14" customFormat="1" ht="33.75" hidden="1" customHeight="1" outlineLevel="1">
      <c r="A70" s="28">
        <f t="shared" ca="1" si="1"/>
        <v>48</v>
      </c>
      <c r="B70" s="18" t="s">
        <v>544</v>
      </c>
      <c r="C70" s="18"/>
      <c r="D70" s="132"/>
      <c r="E70" s="20"/>
      <c r="F70" s="18"/>
      <c r="G70" s="18"/>
      <c r="H70" s="18"/>
      <c r="I70" s="28"/>
    </row>
    <row r="71" spans="1:9" s="14" customFormat="1" ht="33.75" hidden="1" customHeight="1" outlineLevel="1">
      <c r="A71" s="28">
        <f t="shared" ca="1" si="1"/>
        <v>49</v>
      </c>
      <c r="B71" s="18" t="s">
        <v>515</v>
      </c>
      <c r="C71" s="18"/>
      <c r="D71" s="132"/>
      <c r="E71" s="20"/>
      <c r="F71" s="18"/>
      <c r="G71" s="18"/>
      <c r="H71" s="18"/>
      <c r="I71" s="28"/>
    </row>
    <row r="72" spans="1:9" s="14" customFormat="1" ht="33.75" hidden="1" customHeight="1" outlineLevel="1">
      <c r="A72" s="28">
        <f t="shared" ca="1" si="1"/>
        <v>50</v>
      </c>
      <c r="B72" s="18" t="s">
        <v>607</v>
      </c>
      <c r="C72" s="18"/>
      <c r="D72" s="132"/>
      <c r="E72" s="20"/>
      <c r="F72" s="18"/>
      <c r="G72" s="18"/>
      <c r="H72" s="18"/>
      <c r="I72" s="28"/>
    </row>
    <row r="73" spans="1:9" s="14" customFormat="1" ht="33.75" hidden="1" customHeight="1" outlineLevel="1">
      <c r="A73" s="28">
        <f t="shared" ca="1" si="1"/>
        <v>51</v>
      </c>
      <c r="B73" s="18" t="s">
        <v>479</v>
      </c>
      <c r="C73" s="18"/>
      <c r="D73" s="132"/>
      <c r="E73" s="20"/>
      <c r="F73" s="18"/>
      <c r="G73" s="18"/>
      <c r="H73" s="18"/>
      <c r="I73" s="28"/>
    </row>
    <row r="74" spans="1:9" s="14" customFormat="1" ht="33.75" hidden="1" customHeight="1" outlineLevel="1">
      <c r="A74" s="28">
        <f t="shared" ca="1" si="1"/>
        <v>52</v>
      </c>
      <c r="B74" s="18" t="s">
        <v>422</v>
      </c>
      <c r="C74" s="131"/>
      <c r="D74" s="132"/>
      <c r="E74" s="20"/>
      <c r="F74" s="18"/>
      <c r="G74" s="18"/>
      <c r="H74" s="18"/>
      <c r="I74" s="28"/>
    </row>
    <row r="75" spans="1:9" s="14" customFormat="1" ht="33.75" hidden="1" customHeight="1" outlineLevel="1">
      <c r="A75" s="28">
        <f t="shared" ca="1" si="1"/>
        <v>53</v>
      </c>
      <c r="B75" s="18" t="s">
        <v>479</v>
      </c>
      <c r="C75" s="18"/>
      <c r="D75" s="26"/>
      <c r="E75" s="20"/>
      <c r="F75" s="18"/>
      <c r="G75" s="18"/>
      <c r="H75" s="18"/>
      <c r="I75" s="28"/>
    </row>
    <row r="76" spans="1:9" s="14" customFormat="1" ht="33.75" hidden="1" customHeight="1" outlineLevel="1">
      <c r="A76" s="28">
        <f t="shared" ca="1" si="1"/>
        <v>54</v>
      </c>
      <c r="B76" s="18" t="s">
        <v>422</v>
      </c>
      <c r="C76" s="18"/>
      <c r="D76" s="26"/>
      <c r="E76" s="20"/>
      <c r="F76" s="18"/>
      <c r="G76" s="18"/>
      <c r="H76" s="18"/>
      <c r="I76" s="28"/>
    </row>
    <row r="77" spans="1:9" s="14" customFormat="1" ht="34.5" hidden="1" customHeight="1" outlineLevel="1">
      <c r="A77" s="28">
        <f t="shared" ca="1" si="1"/>
        <v>55</v>
      </c>
      <c r="B77" s="18" t="s">
        <v>480</v>
      </c>
      <c r="C77" s="18"/>
      <c r="D77" s="26"/>
      <c r="E77" s="20"/>
      <c r="F77" s="18"/>
      <c r="G77" s="18"/>
      <c r="H77" s="18"/>
      <c r="I77" s="28"/>
    </row>
    <row r="78" spans="1:9" s="14" customFormat="1" ht="36" hidden="1" customHeight="1" outlineLevel="1">
      <c r="A78" s="28">
        <f t="shared" ca="1" si="1"/>
        <v>56</v>
      </c>
      <c r="B78" s="18" t="s">
        <v>541</v>
      </c>
      <c r="C78" s="18"/>
      <c r="D78" s="26"/>
      <c r="E78" s="20"/>
      <c r="F78" s="18"/>
      <c r="G78" s="18"/>
      <c r="H78" s="18"/>
      <c r="I78" s="28"/>
    </row>
    <row r="79" spans="1:9" s="14" customFormat="1" ht="36" hidden="1" customHeight="1" outlineLevel="1">
      <c r="A79" s="28">
        <f t="shared" ca="1" si="1"/>
        <v>57</v>
      </c>
      <c r="B79" s="18" t="s">
        <v>482</v>
      </c>
      <c r="C79" s="18"/>
      <c r="D79" s="26"/>
      <c r="E79" s="20"/>
      <c r="F79" s="18"/>
      <c r="G79" s="18"/>
      <c r="H79" s="18"/>
      <c r="I79" s="28"/>
    </row>
    <row r="80" spans="1:9" s="14" customFormat="1" ht="45" hidden="1" customHeight="1" outlineLevel="1">
      <c r="A80" s="28">
        <f t="shared" ca="1" si="1"/>
        <v>58</v>
      </c>
      <c r="B80" s="18" t="s">
        <v>483</v>
      </c>
      <c r="C80" s="18"/>
      <c r="D80" s="26"/>
      <c r="E80" s="20"/>
      <c r="F80" s="18"/>
      <c r="G80" s="18"/>
      <c r="H80" s="18"/>
      <c r="I80" s="28"/>
    </row>
    <row r="81" spans="1:9" s="14" customFormat="1" ht="31.5" hidden="1" customHeight="1" outlineLevel="1">
      <c r="A81" s="28">
        <f t="shared" ca="1" si="1"/>
        <v>59</v>
      </c>
      <c r="B81" s="18" t="s">
        <v>543</v>
      </c>
      <c r="C81" s="18"/>
      <c r="D81" s="26"/>
      <c r="E81" s="20"/>
      <c r="F81" s="18"/>
      <c r="G81" s="18"/>
      <c r="H81" s="18"/>
      <c r="I81" s="28"/>
    </row>
    <row r="82" spans="1:9" s="14" customFormat="1" ht="34.5" hidden="1" customHeight="1" outlineLevel="1">
      <c r="A82" s="28">
        <f t="shared" ca="1" si="1"/>
        <v>60</v>
      </c>
      <c r="B82" s="18" t="s">
        <v>542</v>
      </c>
      <c r="C82" s="18"/>
      <c r="D82" s="26"/>
      <c r="E82" s="20"/>
      <c r="F82" s="18"/>
      <c r="G82" s="18"/>
      <c r="H82" s="18"/>
      <c r="I82" s="28"/>
    </row>
    <row r="83" spans="1:9" s="10" customFormat="1" ht="15.75" customHeight="1" collapsed="1">
      <c r="A83" s="117"/>
      <c r="B83" s="151" t="s">
        <v>414</v>
      </c>
      <c r="C83" s="152"/>
      <c r="D83" s="153"/>
      <c r="E83" s="117"/>
      <c r="F83" s="118"/>
      <c r="G83" s="118"/>
      <c r="H83" s="118"/>
      <c r="I83" s="117"/>
    </row>
    <row r="84" spans="1:9" s="14" customFormat="1" ht="47.25" hidden="1" customHeight="1" outlineLevel="1">
      <c r="A84" s="28">
        <f t="shared" ca="1" si="1"/>
        <v>61</v>
      </c>
      <c r="B84" s="18" t="s">
        <v>600</v>
      </c>
      <c r="C84" s="18"/>
      <c r="D84" s="26"/>
      <c r="E84" s="20"/>
      <c r="F84" s="18"/>
      <c r="G84" s="18"/>
      <c r="H84" s="18"/>
      <c r="I84" s="28"/>
    </row>
    <row r="85" spans="1:9" s="14" customFormat="1" ht="32.25" hidden="1" customHeight="1" outlineLevel="1">
      <c r="A85" s="28">
        <f t="shared" ca="1" si="1"/>
        <v>62</v>
      </c>
      <c r="B85" s="18" t="s">
        <v>601</v>
      </c>
      <c r="C85" s="18"/>
      <c r="D85" s="26"/>
      <c r="E85" s="20"/>
      <c r="F85" s="18"/>
      <c r="G85" s="18"/>
      <c r="H85" s="18"/>
      <c r="I85" s="28"/>
    </row>
    <row r="86" spans="1:9" s="14" customFormat="1" ht="30.75" hidden="1" customHeight="1" outlineLevel="1">
      <c r="A86" s="28">
        <f t="shared" ca="1" si="1"/>
        <v>63</v>
      </c>
      <c r="B86" s="18" t="s">
        <v>489</v>
      </c>
      <c r="C86" s="18"/>
      <c r="D86" s="26"/>
      <c r="E86" s="20"/>
      <c r="F86" s="18"/>
      <c r="G86" s="18"/>
      <c r="H86" s="18"/>
      <c r="I86" s="28"/>
    </row>
    <row r="87" spans="1:9" s="14" customFormat="1" ht="33.75" hidden="1" customHeight="1" outlineLevel="1">
      <c r="A87" s="28">
        <f t="shared" ca="1" si="1"/>
        <v>64</v>
      </c>
      <c r="B87" s="18" t="s">
        <v>484</v>
      </c>
      <c r="C87" s="18"/>
      <c r="D87" s="26"/>
      <c r="E87" s="20"/>
      <c r="F87" s="18"/>
      <c r="G87" s="18"/>
      <c r="H87" s="18"/>
      <c r="I87" s="28"/>
    </row>
    <row r="88" spans="1:9" s="14" customFormat="1" ht="33.75" hidden="1" customHeight="1" outlineLevel="1">
      <c r="A88" s="28">
        <f t="shared" ca="1" si="1"/>
        <v>65</v>
      </c>
      <c r="B88" s="18" t="s">
        <v>485</v>
      </c>
      <c r="C88" s="18"/>
      <c r="D88" s="26"/>
      <c r="E88" s="20"/>
      <c r="F88" s="18"/>
      <c r="G88" s="18"/>
      <c r="H88" s="18"/>
      <c r="I88" s="28"/>
    </row>
    <row r="89" spans="1:9" s="14" customFormat="1" ht="33.75" hidden="1" customHeight="1" outlineLevel="1">
      <c r="A89" s="28">
        <f t="shared" ca="1" si="1"/>
        <v>66</v>
      </c>
      <c r="B89" s="18" t="s">
        <v>486</v>
      </c>
      <c r="C89" s="18"/>
      <c r="D89" s="26"/>
      <c r="E89" s="20"/>
      <c r="F89" s="18"/>
      <c r="G89" s="18"/>
      <c r="H89" s="18"/>
      <c r="I89" s="28"/>
    </row>
    <row r="90" spans="1:9" s="14" customFormat="1" ht="45.75" hidden="1" customHeight="1" outlineLevel="1">
      <c r="A90" s="28">
        <f t="shared" ca="1" si="1"/>
        <v>67</v>
      </c>
      <c r="B90" s="18" t="s">
        <v>602</v>
      </c>
      <c r="C90" s="18"/>
      <c r="D90" s="26"/>
      <c r="E90" s="20"/>
      <c r="F90" s="18"/>
      <c r="G90" s="18"/>
      <c r="H90" s="18"/>
      <c r="I90" s="28"/>
    </row>
    <row r="91" spans="1:9" s="14" customFormat="1" ht="35.25" hidden="1" customHeight="1" outlineLevel="1">
      <c r="A91" s="28">
        <f t="shared" ca="1" si="1"/>
        <v>68</v>
      </c>
      <c r="B91" s="18" t="s">
        <v>604</v>
      </c>
      <c r="C91" s="18"/>
      <c r="D91" s="26"/>
      <c r="E91" s="20"/>
      <c r="F91" s="18"/>
      <c r="G91" s="18"/>
      <c r="H91" s="18"/>
      <c r="I91" s="28"/>
    </row>
    <row r="92" spans="1:9" s="14" customFormat="1" ht="33.75" hidden="1" customHeight="1" outlineLevel="1">
      <c r="A92" s="28">
        <f t="shared" ca="1" si="1"/>
        <v>69</v>
      </c>
      <c r="B92" s="18" t="s">
        <v>488</v>
      </c>
      <c r="C92" s="18"/>
      <c r="D92" s="26"/>
      <c r="E92" s="20"/>
      <c r="F92" s="18"/>
      <c r="G92" s="18"/>
      <c r="H92" s="18"/>
      <c r="I92" s="28"/>
    </row>
    <row r="93" spans="1:9" s="14" customFormat="1" ht="33.75" hidden="1" customHeight="1" outlineLevel="1">
      <c r="A93" s="28">
        <f t="shared" ca="1" si="1"/>
        <v>70</v>
      </c>
      <c r="B93" s="18" t="s">
        <v>496</v>
      </c>
      <c r="C93" s="18"/>
      <c r="D93" s="26"/>
      <c r="E93" s="20"/>
      <c r="F93" s="18"/>
      <c r="G93" s="18"/>
      <c r="H93" s="18"/>
      <c r="I93" s="28"/>
    </row>
    <row r="94" spans="1:9" s="14" customFormat="1" ht="33.75" hidden="1" customHeight="1" outlineLevel="1">
      <c r="A94" s="28">
        <f t="shared" ca="1" si="1"/>
        <v>71</v>
      </c>
      <c r="B94" s="18" t="s">
        <v>497</v>
      </c>
      <c r="C94" s="18"/>
      <c r="D94" s="26"/>
      <c r="E94" s="20"/>
      <c r="F94" s="18"/>
      <c r="G94" s="18"/>
      <c r="H94" s="18"/>
      <c r="I94" s="28"/>
    </row>
    <row r="95" spans="1:9" s="14" customFormat="1" ht="33.75" hidden="1" customHeight="1" outlineLevel="1">
      <c r="A95" s="28">
        <f t="shared" ca="1" si="1"/>
        <v>72</v>
      </c>
      <c r="B95" s="18" t="s">
        <v>498</v>
      </c>
      <c r="C95" s="18"/>
      <c r="D95" s="26"/>
      <c r="E95" s="20"/>
      <c r="F95" s="18"/>
      <c r="G95" s="18"/>
      <c r="H95" s="18"/>
      <c r="I95" s="28"/>
    </row>
    <row r="96" spans="1:9" s="14" customFormat="1" ht="33.75" hidden="1" customHeight="1" outlineLevel="1">
      <c r="A96" s="28">
        <f t="shared" ca="1" si="1"/>
        <v>73</v>
      </c>
      <c r="B96" s="18" t="s">
        <v>603</v>
      </c>
      <c r="C96" s="18"/>
      <c r="D96" s="26"/>
      <c r="E96" s="20"/>
      <c r="F96" s="18"/>
      <c r="G96" s="18"/>
      <c r="H96" s="18"/>
      <c r="I96" s="28"/>
    </row>
    <row r="97" spans="1:9" s="14" customFormat="1" ht="48" hidden="1" customHeight="1" outlineLevel="1">
      <c r="A97" s="28">
        <f t="shared" ca="1" si="1"/>
        <v>74</v>
      </c>
      <c r="B97" s="18" t="s">
        <v>605</v>
      </c>
      <c r="C97" s="18"/>
      <c r="D97" s="26"/>
      <c r="E97" s="20"/>
      <c r="F97" s="18"/>
      <c r="G97" s="18"/>
      <c r="H97" s="18"/>
      <c r="I97" s="28"/>
    </row>
    <row r="98" spans="1:9" s="14" customFormat="1" ht="43.5" hidden="1" customHeight="1" outlineLevel="1">
      <c r="A98" s="28">
        <f t="shared" ca="1" si="1"/>
        <v>75</v>
      </c>
      <c r="B98" s="18" t="s">
        <v>553</v>
      </c>
      <c r="C98" s="18"/>
      <c r="D98" s="26"/>
      <c r="E98" s="20"/>
      <c r="F98" s="18"/>
      <c r="G98" s="18"/>
      <c r="H98" s="18"/>
      <c r="I98" s="28"/>
    </row>
    <row r="99" spans="1:9" s="14" customFormat="1" ht="47.25" hidden="1" customHeight="1" outlineLevel="1">
      <c r="A99" s="28">
        <f t="shared" ca="1" si="1"/>
        <v>76</v>
      </c>
      <c r="B99" s="18" t="s">
        <v>554</v>
      </c>
      <c r="C99" s="18"/>
      <c r="D99" s="26"/>
      <c r="E99" s="20"/>
      <c r="F99" s="18"/>
      <c r="G99" s="18"/>
      <c r="H99" s="18"/>
      <c r="I99" s="28"/>
    </row>
    <row r="100" spans="1:9" s="14" customFormat="1" ht="56.25" hidden="1" customHeight="1" outlineLevel="1">
      <c r="A100" s="28">
        <f t="shared" ca="1" si="1"/>
        <v>77</v>
      </c>
      <c r="B100" s="18" t="s">
        <v>557</v>
      </c>
      <c r="C100" s="18"/>
      <c r="D100" s="26"/>
      <c r="E100" s="20"/>
      <c r="F100" s="18"/>
      <c r="G100" s="18"/>
      <c r="H100" s="18"/>
      <c r="I100" s="28"/>
    </row>
    <row r="101" spans="1:9" s="14" customFormat="1" ht="45.75" hidden="1" customHeight="1" outlineLevel="1">
      <c r="A101" s="28">
        <f t="shared" ca="1" si="1"/>
        <v>78</v>
      </c>
      <c r="B101" s="18" t="s">
        <v>556</v>
      </c>
      <c r="C101" s="18"/>
      <c r="D101" s="26"/>
      <c r="E101" s="20"/>
      <c r="F101" s="18"/>
      <c r="G101" s="18"/>
      <c r="H101" s="18"/>
      <c r="I101" s="28"/>
    </row>
    <row r="102" spans="1:9" s="14" customFormat="1" ht="57" hidden="1" customHeight="1" outlineLevel="1">
      <c r="A102" s="28">
        <f t="shared" ca="1" si="1"/>
        <v>79</v>
      </c>
      <c r="B102" s="18" t="s">
        <v>558</v>
      </c>
      <c r="C102" s="18"/>
      <c r="D102" s="26"/>
      <c r="E102" s="20"/>
      <c r="F102" s="18"/>
      <c r="G102" s="18"/>
      <c r="H102" s="18"/>
      <c r="I102" s="28"/>
    </row>
    <row r="103" spans="1:9" s="14" customFormat="1" ht="33" hidden="1" customHeight="1" outlineLevel="1">
      <c r="A103" s="28">
        <f t="shared" ca="1" si="1"/>
        <v>80</v>
      </c>
      <c r="B103" s="18" t="s">
        <v>555</v>
      </c>
      <c r="C103" s="18"/>
      <c r="D103" s="26"/>
      <c r="E103" s="20"/>
      <c r="F103" s="18"/>
      <c r="G103" s="18"/>
      <c r="H103" s="18"/>
      <c r="I103" s="28"/>
    </row>
    <row r="104" spans="1:9" s="10" customFormat="1" ht="15.75" customHeight="1" collapsed="1">
      <c r="A104" s="117"/>
      <c r="B104" s="151" t="s">
        <v>415</v>
      </c>
      <c r="C104" s="152"/>
      <c r="D104" s="153"/>
      <c r="E104" s="117"/>
      <c r="F104" s="118"/>
      <c r="G104" s="118"/>
      <c r="H104" s="118"/>
      <c r="I104" s="117"/>
    </row>
    <row r="105" spans="1:9" s="14" customFormat="1" ht="32.25" hidden="1" customHeight="1" outlineLevel="1">
      <c r="A105" s="28">
        <f t="shared" ca="1" si="1"/>
        <v>81</v>
      </c>
      <c r="B105" s="18" t="s">
        <v>490</v>
      </c>
      <c r="C105" s="18"/>
      <c r="D105" s="26"/>
      <c r="E105" s="20"/>
      <c r="F105" s="18"/>
      <c r="G105" s="18"/>
      <c r="H105" s="18"/>
      <c r="I105" s="28"/>
    </row>
    <row r="106" spans="1:9" s="14" customFormat="1" ht="33.75" hidden="1" customHeight="1" outlineLevel="1">
      <c r="A106" s="28">
        <f t="shared" ca="1" si="1"/>
        <v>82</v>
      </c>
      <c r="B106" s="18" t="s">
        <v>491</v>
      </c>
      <c r="C106" s="18"/>
      <c r="D106" s="26"/>
      <c r="E106" s="20"/>
      <c r="F106" s="18"/>
      <c r="G106" s="18"/>
      <c r="H106" s="18"/>
      <c r="I106" s="28"/>
    </row>
    <row r="107" spans="1:9" s="14" customFormat="1" ht="30.75" hidden="1" customHeight="1" outlineLevel="1">
      <c r="A107" s="28">
        <f t="shared" ca="1" si="1"/>
        <v>83</v>
      </c>
      <c r="B107" s="18" t="s">
        <v>492</v>
      </c>
      <c r="C107" s="18"/>
      <c r="D107" s="26"/>
      <c r="E107" s="20"/>
      <c r="F107" s="18"/>
      <c r="G107" s="18"/>
      <c r="H107" s="18"/>
      <c r="I107" s="28"/>
    </row>
    <row r="108" spans="1:9" s="14" customFormat="1" ht="30.75" hidden="1" customHeight="1" outlineLevel="1">
      <c r="A108" s="28">
        <f t="shared" ca="1" si="1"/>
        <v>84</v>
      </c>
      <c r="B108" s="18" t="s">
        <v>499</v>
      </c>
      <c r="C108" s="18"/>
      <c r="D108" s="26"/>
      <c r="E108" s="20"/>
      <c r="F108" s="18"/>
      <c r="G108" s="18"/>
      <c r="H108" s="18"/>
      <c r="I108" s="28"/>
    </row>
    <row r="109" spans="1:9" s="14" customFormat="1" ht="29.25" hidden="1" customHeight="1" outlineLevel="1">
      <c r="A109" s="28">
        <f t="shared" ca="1" si="1"/>
        <v>85</v>
      </c>
      <c r="B109" s="18" t="s">
        <v>487</v>
      </c>
      <c r="C109" s="18"/>
      <c r="D109" s="26"/>
      <c r="E109" s="20"/>
      <c r="F109" s="18"/>
      <c r="G109" s="18"/>
      <c r="H109" s="18"/>
      <c r="I109" s="28"/>
    </row>
    <row r="110" spans="1:9" s="10" customFormat="1" ht="15.75" customHeight="1" collapsed="1">
      <c r="A110" s="117"/>
      <c r="B110" s="151" t="s">
        <v>416</v>
      </c>
      <c r="C110" s="152"/>
      <c r="D110" s="153"/>
      <c r="E110" s="117"/>
      <c r="F110" s="118"/>
      <c r="G110" s="118"/>
      <c r="H110" s="118"/>
      <c r="I110" s="117"/>
    </row>
    <row r="111" spans="1:9" s="14" customFormat="1" ht="32.25" hidden="1" customHeight="1" outlineLevel="1">
      <c r="A111" s="28">
        <f t="shared" ca="1" si="1"/>
        <v>86</v>
      </c>
      <c r="B111" s="18" t="s">
        <v>475</v>
      </c>
      <c r="C111" s="18"/>
      <c r="D111" s="26"/>
      <c r="E111" s="20"/>
      <c r="F111" s="18"/>
      <c r="G111" s="18"/>
      <c r="H111" s="18"/>
      <c r="I111" s="28"/>
    </row>
    <row r="112" spans="1:9" s="14" customFormat="1" ht="42" hidden="1" customHeight="1" outlineLevel="1">
      <c r="A112" s="28">
        <f t="shared" ca="1" si="1"/>
        <v>87</v>
      </c>
      <c r="B112" s="18" t="s">
        <v>477</v>
      </c>
      <c r="C112" s="18"/>
      <c r="D112" s="26"/>
      <c r="E112" s="20"/>
      <c r="F112" s="18"/>
      <c r="G112" s="18"/>
      <c r="H112" s="18"/>
      <c r="I112" s="28"/>
    </row>
    <row r="113" spans="1:9" s="14" customFormat="1" ht="33.75" hidden="1" customHeight="1" outlineLevel="1">
      <c r="A113" s="28">
        <f t="shared" ca="1" si="1"/>
        <v>88</v>
      </c>
      <c r="B113" s="18" t="s">
        <v>562</v>
      </c>
      <c r="C113" s="18"/>
      <c r="D113" s="26"/>
      <c r="E113" s="20"/>
      <c r="F113" s="18"/>
      <c r="G113" s="18"/>
      <c r="H113" s="18"/>
      <c r="I113" s="28"/>
    </row>
    <row r="114" spans="1:9" s="14" customFormat="1" ht="31.5" hidden="1" customHeight="1" outlineLevel="1">
      <c r="A114" s="28">
        <f t="shared" ca="1" si="1"/>
        <v>89</v>
      </c>
      <c r="B114" s="18" t="s">
        <v>476</v>
      </c>
      <c r="C114" s="18"/>
      <c r="D114" s="26"/>
      <c r="E114" s="20"/>
      <c r="F114" s="18"/>
      <c r="G114" s="18"/>
      <c r="H114" s="18"/>
      <c r="I114" s="28"/>
    </row>
    <row r="115" spans="1:9" s="14" customFormat="1" ht="45" hidden="1" customHeight="1" outlineLevel="1">
      <c r="A115" s="28">
        <f t="shared" ca="1" si="1"/>
        <v>90</v>
      </c>
      <c r="B115" s="18" t="s">
        <v>560</v>
      </c>
      <c r="C115" s="18"/>
      <c r="D115" s="132"/>
      <c r="E115" s="20"/>
      <c r="F115" s="18"/>
      <c r="G115" s="18"/>
      <c r="H115" s="18"/>
      <c r="I115" s="28"/>
    </row>
    <row r="116" spans="1:9" s="14" customFormat="1" ht="33" hidden="1" customHeight="1" outlineLevel="1">
      <c r="A116" s="28">
        <f t="shared" ca="1" si="1"/>
        <v>91</v>
      </c>
      <c r="B116" s="18" t="s">
        <v>561</v>
      </c>
      <c r="C116" s="18"/>
      <c r="D116" s="132"/>
      <c r="E116" s="20"/>
      <c r="F116" s="18"/>
      <c r="G116" s="18"/>
      <c r="H116" s="18"/>
      <c r="I116" s="28"/>
    </row>
    <row r="117" spans="1:9" s="14" customFormat="1" ht="48" hidden="1" customHeight="1" outlineLevel="1">
      <c r="A117" s="28">
        <f t="shared" ca="1" si="1"/>
        <v>92</v>
      </c>
      <c r="B117" s="18" t="s">
        <v>546</v>
      </c>
      <c r="C117" s="18"/>
      <c r="D117" s="132"/>
      <c r="E117" s="20"/>
      <c r="F117" s="18"/>
      <c r="G117" s="18"/>
      <c r="H117" s="18"/>
      <c r="I117" s="28"/>
    </row>
    <row r="118" spans="1:9" s="14" customFormat="1" ht="35.25" hidden="1" customHeight="1" outlineLevel="1">
      <c r="A118" s="28">
        <f t="shared" ca="1" si="1"/>
        <v>93</v>
      </c>
      <c r="B118" s="18" t="s">
        <v>545</v>
      </c>
      <c r="C118" s="18"/>
      <c r="D118" s="132"/>
      <c r="E118" s="20"/>
      <c r="F118" s="18"/>
      <c r="G118" s="18"/>
      <c r="H118" s="18"/>
      <c r="I118" s="28"/>
    </row>
    <row r="119" spans="1:9" s="14" customFormat="1" ht="31.5" hidden="1" customHeight="1" outlineLevel="1">
      <c r="A119" s="28">
        <f t="shared" ca="1" si="1"/>
        <v>94</v>
      </c>
      <c r="B119" s="18" t="s">
        <v>547</v>
      </c>
      <c r="C119" s="18"/>
      <c r="D119" s="132"/>
      <c r="E119" s="20"/>
      <c r="F119" s="18"/>
      <c r="G119" s="18"/>
      <c r="H119" s="18"/>
      <c r="I119" s="28"/>
    </row>
    <row r="120" spans="1:9" s="14" customFormat="1" ht="33" hidden="1" customHeight="1" outlineLevel="1">
      <c r="A120" s="28">
        <f t="shared" ca="1" si="1"/>
        <v>95</v>
      </c>
      <c r="B120" s="18" t="s">
        <v>548</v>
      </c>
      <c r="C120" s="18"/>
      <c r="D120" s="132"/>
      <c r="E120" s="20"/>
      <c r="F120" s="18"/>
      <c r="G120" s="18"/>
      <c r="H120" s="18"/>
      <c r="I120" s="28"/>
    </row>
    <row r="121" spans="1:9" s="14" customFormat="1" ht="33.75" hidden="1" customHeight="1" outlineLevel="1">
      <c r="A121" s="28">
        <f t="shared" ca="1" si="1"/>
        <v>96</v>
      </c>
      <c r="B121" s="18" t="s">
        <v>493</v>
      </c>
      <c r="C121" s="18"/>
      <c r="D121" s="26"/>
      <c r="E121" s="20"/>
      <c r="F121" s="18"/>
      <c r="G121" s="18"/>
      <c r="H121" s="18"/>
      <c r="I121" s="28"/>
    </row>
    <row r="122" spans="1:9" s="14" customFormat="1" ht="33.75" hidden="1" customHeight="1" outlineLevel="1">
      <c r="A122" s="28">
        <f t="shared" ca="1" si="1"/>
        <v>97</v>
      </c>
      <c r="B122" s="18" t="s">
        <v>479</v>
      </c>
      <c r="C122" s="18"/>
      <c r="D122" s="26"/>
      <c r="E122" s="20"/>
      <c r="F122" s="18"/>
      <c r="G122" s="18"/>
      <c r="H122" s="18"/>
      <c r="I122" s="28"/>
    </row>
    <row r="123" spans="1:9" s="14" customFormat="1" ht="33.75" hidden="1" customHeight="1" outlineLevel="1">
      <c r="A123" s="28">
        <f t="shared" ca="1" si="1"/>
        <v>98</v>
      </c>
      <c r="B123" s="18" t="s">
        <v>422</v>
      </c>
      <c r="C123" s="18"/>
      <c r="D123" s="26"/>
      <c r="E123" s="20"/>
      <c r="F123" s="18"/>
      <c r="G123" s="18"/>
      <c r="H123" s="18"/>
      <c r="I123" s="28"/>
    </row>
    <row r="124" spans="1:9" s="14" customFormat="1" ht="36" hidden="1" customHeight="1" outlineLevel="1">
      <c r="A124" s="28">
        <f t="shared" ca="1" si="1"/>
        <v>99</v>
      </c>
      <c r="B124" s="18" t="s">
        <v>541</v>
      </c>
      <c r="C124" s="18"/>
      <c r="D124" s="26"/>
      <c r="E124" s="20"/>
      <c r="F124" s="18"/>
      <c r="G124" s="18"/>
      <c r="H124" s="18"/>
      <c r="I124" s="28"/>
    </row>
    <row r="125" spans="1:9" s="14" customFormat="1" ht="36" hidden="1" customHeight="1" outlineLevel="1">
      <c r="A125" s="28">
        <f t="shared" ca="1" si="1"/>
        <v>100</v>
      </c>
      <c r="B125" s="18" t="s">
        <v>482</v>
      </c>
      <c r="C125" s="18"/>
      <c r="D125" s="26"/>
      <c r="E125" s="20"/>
      <c r="F125" s="18"/>
      <c r="G125" s="18"/>
      <c r="H125" s="18"/>
      <c r="I125" s="28"/>
    </row>
    <row r="126" spans="1:9" s="14" customFormat="1" ht="45" hidden="1" customHeight="1" outlineLevel="1">
      <c r="A126" s="28">
        <f t="shared" ref="A126:A128" ca="1" si="2">IF(OFFSET(A126,-1,0) ="",OFFSET(A126,-2,0)+1,OFFSET(A126,-1,0)+1 )</f>
        <v>101</v>
      </c>
      <c r="B126" s="18" t="s">
        <v>483</v>
      </c>
      <c r="C126" s="18"/>
      <c r="D126" s="26"/>
      <c r="E126" s="20"/>
      <c r="F126" s="18"/>
      <c r="G126" s="18"/>
      <c r="H126" s="18"/>
      <c r="I126" s="28"/>
    </row>
    <row r="127" spans="1:9" s="14" customFormat="1" ht="45" hidden="1" customHeight="1" outlineLevel="1">
      <c r="A127" s="28">
        <f t="shared" ca="1" si="2"/>
        <v>102</v>
      </c>
      <c r="B127" s="18" t="s">
        <v>543</v>
      </c>
      <c r="C127" s="18"/>
      <c r="D127" s="26"/>
      <c r="E127" s="20"/>
      <c r="F127" s="18"/>
      <c r="G127" s="18"/>
      <c r="H127" s="18"/>
      <c r="I127" s="28"/>
    </row>
    <row r="128" spans="1:9" s="14" customFormat="1" ht="34.5" hidden="1" customHeight="1" outlineLevel="1">
      <c r="A128" s="28">
        <f t="shared" ca="1" si="2"/>
        <v>103</v>
      </c>
      <c r="B128" s="18" t="s">
        <v>542</v>
      </c>
      <c r="C128" s="18"/>
      <c r="D128" s="26"/>
      <c r="E128" s="20"/>
      <c r="F128" s="18"/>
      <c r="G128" s="18"/>
      <c r="H128" s="18"/>
      <c r="I128" s="28"/>
    </row>
    <row r="129" spans="1:9" s="10" customFormat="1" ht="15.75" customHeight="1" collapsed="1">
      <c r="A129" s="117"/>
      <c r="B129" s="151" t="s">
        <v>417</v>
      </c>
      <c r="C129" s="152"/>
      <c r="D129" s="153"/>
      <c r="E129" s="117"/>
      <c r="F129" s="118"/>
      <c r="G129" s="118"/>
      <c r="H129" s="118"/>
      <c r="I129" s="117"/>
    </row>
    <row r="130" spans="1:9" s="14" customFormat="1" ht="44.25" hidden="1" customHeight="1" outlineLevel="1">
      <c r="A130" s="28">
        <f t="shared" ref="A130:A133" ca="1" si="3">IF(OFFSET(A130,-1,0) ="",OFFSET(A130,-2,0)+1,OFFSET(A130,-1,0)+1 )</f>
        <v>104</v>
      </c>
      <c r="B130" s="18" t="s">
        <v>559</v>
      </c>
      <c r="C130" s="18"/>
      <c r="D130" s="26"/>
      <c r="E130" s="20"/>
      <c r="F130" s="18"/>
      <c r="G130" s="18"/>
      <c r="H130" s="18"/>
      <c r="I130" s="28"/>
    </row>
    <row r="131" spans="1:9" s="14" customFormat="1" ht="30.75" hidden="1" customHeight="1" outlineLevel="1">
      <c r="A131" s="28">
        <f t="shared" ca="1" si="3"/>
        <v>105</v>
      </c>
      <c r="B131" s="18" t="s">
        <v>488</v>
      </c>
      <c r="C131" s="18"/>
      <c r="D131" s="26"/>
      <c r="E131" s="20"/>
      <c r="F131" s="18"/>
      <c r="G131" s="18"/>
      <c r="H131" s="18"/>
      <c r="I131" s="28"/>
    </row>
    <row r="132" spans="1:9" s="14" customFormat="1" ht="32.25" hidden="1" customHeight="1" outlineLevel="1">
      <c r="A132" s="28">
        <f t="shared" ca="1" si="3"/>
        <v>106</v>
      </c>
      <c r="B132" s="18" t="s">
        <v>495</v>
      </c>
      <c r="C132" s="18"/>
      <c r="D132" s="26"/>
      <c r="E132" s="20"/>
      <c r="F132" s="18"/>
      <c r="G132" s="18"/>
      <c r="H132" s="18"/>
      <c r="I132" s="28"/>
    </row>
    <row r="133" spans="1:9" s="14" customFormat="1" ht="29.25" hidden="1" customHeight="1" outlineLevel="1">
      <c r="A133" s="28">
        <f t="shared" ca="1" si="3"/>
        <v>107</v>
      </c>
      <c r="B133" s="18" t="s">
        <v>563</v>
      </c>
      <c r="C133" s="18"/>
      <c r="D133" s="26"/>
      <c r="E133" s="20"/>
      <c r="F133" s="18"/>
      <c r="G133" s="18"/>
      <c r="H133" s="18"/>
      <c r="I133" s="28"/>
    </row>
    <row r="134" spans="1:9" s="10" customFormat="1" ht="15.75" customHeight="1" collapsed="1">
      <c r="A134" s="33"/>
      <c r="B134" s="148" t="s">
        <v>342</v>
      </c>
      <c r="C134" s="149"/>
      <c r="D134" s="150"/>
      <c r="E134" s="33"/>
      <c r="F134" s="34"/>
      <c r="G134" s="34"/>
      <c r="H134" s="34"/>
      <c r="I134" s="33"/>
    </row>
    <row r="135" spans="1:9" s="14" customFormat="1" ht="42" hidden="1" customHeight="1" outlineLevel="1">
      <c r="A135" s="28">
        <f t="shared" ref="A135:A145" ca="1" si="4">IF(OFFSET(A135,-1,0) ="",OFFSET(A135,-2,0)+1,OFFSET(A135,-1,0)+1 )</f>
        <v>108</v>
      </c>
      <c r="B135" s="18" t="s">
        <v>572</v>
      </c>
      <c r="C135" s="18"/>
      <c r="D135" s="26"/>
      <c r="E135" s="20"/>
      <c r="F135" s="18"/>
      <c r="G135" s="18"/>
      <c r="H135" s="18"/>
      <c r="I135" s="28"/>
    </row>
    <row r="136" spans="1:9" s="14" customFormat="1" ht="42.75" hidden="1" customHeight="1" outlineLevel="1">
      <c r="A136" s="28">
        <f t="shared" ca="1" si="4"/>
        <v>109</v>
      </c>
      <c r="B136" s="18" t="s">
        <v>573</v>
      </c>
      <c r="C136" s="18"/>
      <c r="D136" s="26"/>
      <c r="E136" s="20"/>
      <c r="F136" s="18"/>
      <c r="G136" s="18"/>
      <c r="H136" s="18"/>
      <c r="I136" s="28"/>
    </row>
    <row r="137" spans="1:9" s="14" customFormat="1" ht="31.5" hidden="1" customHeight="1" outlineLevel="1">
      <c r="A137" s="28">
        <f t="shared" ca="1" si="4"/>
        <v>110</v>
      </c>
      <c r="B137" s="18" t="s">
        <v>564</v>
      </c>
      <c r="C137" s="18"/>
      <c r="D137" s="26"/>
      <c r="E137" s="20"/>
      <c r="F137" s="18"/>
      <c r="G137" s="18"/>
      <c r="H137" s="18"/>
      <c r="I137" s="28"/>
    </row>
    <row r="138" spans="1:9" s="14" customFormat="1" ht="43.5" hidden="1" customHeight="1" outlineLevel="1">
      <c r="A138" s="28">
        <f t="shared" ca="1" si="4"/>
        <v>111</v>
      </c>
      <c r="B138" s="18" t="s">
        <v>567</v>
      </c>
      <c r="C138" s="18"/>
      <c r="D138" s="26"/>
      <c r="E138" s="20"/>
      <c r="F138" s="18"/>
      <c r="G138" s="18"/>
      <c r="H138" s="18"/>
      <c r="I138" s="28"/>
    </row>
    <row r="139" spans="1:9" s="14" customFormat="1" ht="31.5" hidden="1" customHeight="1" outlineLevel="1">
      <c r="A139" s="28">
        <f t="shared" ca="1" si="4"/>
        <v>112</v>
      </c>
      <c r="B139" s="18" t="s">
        <v>565</v>
      </c>
      <c r="C139" s="18"/>
      <c r="D139" s="26"/>
      <c r="E139" s="20"/>
      <c r="F139" s="18"/>
      <c r="G139" s="18"/>
      <c r="H139" s="18"/>
      <c r="I139" s="28"/>
    </row>
    <row r="140" spans="1:9" s="14" customFormat="1" ht="31.5" hidden="1" customHeight="1" outlineLevel="1">
      <c r="A140" s="28">
        <f t="shared" ca="1" si="4"/>
        <v>113</v>
      </c>
      <c r="B140" s="18" t="s">
        <v>566</v>
      </c>
      <c r="C140" s="18"/>
      <c r="D140" s="26"/>
      <c r="E140" s="20"/>
      <c r="F140" s="18"/>
      <c r="G140" s="18"/>
      <c r="H140" s="18"/>
      <c r="I140" s="28"/>
    </row>
    <row r="141" spans="1:9" s="14" customFormat="1" ht="18" hidden="1" customHeight="1" outlineLevel="1">
      <c r="A141" s="28">
        <f t="shared" ca="1" si="4"/>
        <v>114</v>
      </c>
      <c r="B141" s="18" t="s">
        <v>512</v>
      </c>
      <c r="C141" s="18"/>
      <c r="D141" s="26"/>
      <c r="E141" s="20"/>
      <c r="F141" s="18"/>
      <c r="G141" s="18"/>
      <c r="H141" s="18"/>
      <c r="I141" s="28"/>
    </row>
    <row r="142" spans="1:9" s="14" customFormat="1" ht="33" hidden="1" customHeight="1" outlineLevel="1">
      <c r="A142" s="28">
        <f t="shared" ca="1" si="4"/>
        <v>115</v>
      </c>
      <c r="B142" s="18" t="s">
        <v>598</v>
      </c>
      <c r="C142" s="18"/>
      <c r="D142" s="26"/>
      <c r="E142" s="20"/>
      <c r="F142" s="18"/>
      <c r="G142" s="18"/>
      <c r="H142" s="18"/>
      <c r="I142" s="28"/>
    </row>
    <row r="143" spans="1:9" s="14" customFormat="1" ht="28.5" hidden="1" customHeight="1" outlineLevel="1">
      <c r="A143" s="28">
        <f t="shared" ca="1" si="4"/>
        <v>116</v>
      </c>
      <c r="B143" s="18" t="s">
        <v>599</v>
      </c>
      <c r="C143" s="18"/>
      <c r="D143" s="26"/>
      <c r="E143" s="20"/>
      <c r="F143" s="18"/>
      <c r="G143" s="18"/>
      <c r="H143" s="18"/>
      <c r="I143" s="28"/>
    </row>
    <row r="144" spans="1:9" s="14" customFormat="1" ht="28.5" hidden="1" customHeight="1" outlineLevel="1">
      <c r="A144" s="28">
        <f t="shared" ca="1" si="4"/>
        <v>117</v>
      </c>
      <c r="B144" s="18" t="s">
        <v>612</v>
      </c>
      <c r="C144" s="18"/>
      <c r="D144" s="26"/>
      <c r="E144" s="20"/>
      <c r="F144" s="18"/>
      <c r="G144" s="18"/>
      <c r="H144" s="18"/>
      <c r="I144" s="28"/>
    </row>
    <row r="145" spans="1:9" s="115" customFormat="1" ht="42.75" hidden="1" customHeight="1" outlineLevel="1">
      <c r="A145" s="28">
        <f t="shared" ca="1" si="4"/>
        <v>118</v>
      </c>
      <c r="B145" s="109" t="s">
        <v>606</v>
      </c>
      <c r="C145" s="109"/>
      <c r="D145" s="128"/>
      <c r="E145" s="184"/>
      <c r="F145" s="109"/>
      <c r="G145" s="109"/>
      <c r="H145" s="109"/>
      <c r="I145" s="136"/>
    </row>
    <row r="146" spans="1:9" s="10" customFormat="1" ht="15.75" customHeight="1" collapsed="1">
      <c r="A146" s="117"/>
      <c r="B146" s="151" t="s">
        <v>570</v>
      </c>
      <c r="C146" s="152"/>
      <c r="D146" s="153"/>
      <c r="E146" s="117"/>
      <c r="F146" s="118"/>
      <c r="G146" s="118"/>
      <c r="H146" s="118"/>
      <c r="I146" s="117"/>
    </row>
    <row r="147" spans="1:9" s="14" customFormat="1" ht="15.75" hidden="1" customHeight="1" outlineLevel="1">
      <c r="A147" s="28">
        <f t="shared" ref="A147:A158" ca="1" si="5">IF(OFFSET(A147,-1,0) ="",OFFSET(A147,-2,0)+1,OFFSET(A147,-1,0)+1 )</f>
        <v>119</v>
      </c>
      <c r="B147" s="18" t="s">
        <v>513</v>
      </c>
      <c r="C147" s="18"/>
      <c r="D147" s="19"/>
      <c r="E147" s="20"/>
      <c r="F147" s="18"/>
      <c r="G147" s="18"/>
      <c r="H147" s="18"/>
      <c r="I147" s="28"/>
    </row>
    <row r="148" spans="1:9" s="14" customFormat="1" ht="32.25" hidden="1" customHeight="1" outlineLevel="1">
      <c r="A148" s="28">
        <f t="shared" ca="1" si="5"/>
        <v>120</v>
      </c>
      <c r="B148" s="18" t="s">
        <v>514</v>
      </c>
      <c r="C148" s="18"/>
      <c r="D148" s="19"/>
      <c r="E148" s="20"/>
      <c r="F148" s="18"/>
      <c r="G148" s="18"/>
      <c r="H148" s="18"/>
      <c r="I148" s="28"/>
    </row>
    <row r="149" spans="1:9" s="14" customFormat="1" ht="32.25" hidden="1" customHeight="1" outlineLevel="1">
      <c r="A149" s="28">
        <f t="shared" ca="1" si="5"/>
        <v>121</v>
      </c>
      <c r="B149" s="18" t="s">
        <v>518</v>
      </c>
      <c r="C149" s="18"/>
      <c r="D149" s="19"/>
      <c r="E149" s="20"/>
      <c r="F149" s="18"/>
      <c r="G149" s="18"/>
      <c r="H149" s="18"/>
      <c r="I149" s="28"/>
    </row>
    <row r="150" spans="1:9" s="14" customFormat="1" ht="32.25" hidden="1" customHeight="1" outlineLevel="1">
      <c r="A150" s="28">
        <f t="shared" ca="1" si="5"/>
        <v>122</v>
      </c>
      <c r="B150" s="18" t="s">
        <v>517</v>
      </c>
      <c r="C150" s="18"/>
      <c r="D150" s="19"/>
      <c r="E150" s="20"/>
      <c r="F150" s="18"/>
      <c r="G150" s="18"/>
      <c r="H150" s="18"/>
      <c r="I150" s="28"/>
    </row>
    <row r="151" spans="1:9" s="14" customFormat="1" ht="44.25" hidden="1" customHeight="1" outlineLevel="1">
      <c r="A151" s="28">
        <f t="shared" ca="1" si="5"/>
        <v>123</v>
      </c>
      <c r="B151" s="18" t="s">
        <v>516</v>
      </c>
      <c r="C151" s="18"/>
      <c r="D151" s="19"/>
      <c r="E151" s="20"/>
      <c r="F151" s="18"/>
      <c r="G151" s="18"/>
      <c r="H151" s="18"/>
      <c r="I151" s="28"/>
    </row>
    <row r="152" spans="1:9" s="10" customFormat="1" ht="15.75" customHeight="1" collapsed="1">
      <c r="A152" s="117"/>
      <c r="B152" s="151" t="s">
        <v>571</v>
      </c>
      <c r="C152" s="152"/>
      <c r="D152" s="153"/>
      <c r="E152" s="117"/>
      <c r="F152" s="118"/>
      <c r="G152" s="118"/>
      <c r="H152" s="118"/>
      <c r="I152" s="117"/>
    </row>
    <row r="153" spans="1:9" s="14" customFormat="1" ht="30.75" hidden="1" customHeight="1" outlineLevel="1">
      <c r="A153" s="28">
        <f t="shared" ca="1" si="5"/>
        <v>124</v>
      </c>
      <c r="B153" s="109" t="s">
        <v>509</v>
      </c>
      <c r="C153" s="18"/>
      <c r="D153" s="19"/>
      <c r="E153" s="20"/>
      <c r="F153" s="18"/>
      <c r="G153" s="18"/>
      <c r="H153" s="18"/>
      <c r="I153" s="28"/>
    </row>
    <row r="154" spans="1:9" s="14" customFormat="1" ht="42" hidden="1" customHeight="1" outlineLevel="1">
      <c r="A154" s="28">
        <f t="shared" ca="1" si="5"/>
        <v>125</v>
      </c>
      <c r="B154" s="109" t="s">
        <v>506</v>
      </c>
      <c r="C154" s="18"/>
      <c r="D154" s="19"/>
      <c r="E154" s="20"/>
      <c r="F154" s="18"/>
      <c r="G154" s="18"/>
      <c r="H154" s="18"/>
      <c r="I154" s="28"/>
    </row>
    <row r="155" spans="1:9" s="14" customFormat="1" ht="22.5" hidden="1" customHeight="1" outlineLevel="1">
      <c r="A155" s="28">
        <f t="shared" ca="1" si="5"/>
        <v>126</v>
      </c>
      <c r="B155" s="109" t="s">
        <v>510</v>
      </c>
      <c r="C155" s="18"/>
      <c r="D155" s="19"/>
      <c r="E155" s="20"/>
      <c r="F155" s="18"/>
      <c r="G155" s="18"/>
      <c r="H155" s="18"/>
      <c r="I155" s="28"/>
    </row>
    <row r="156" spans="1:9" s="14" customFormat="1" ht="45" hidden="1" customHeight="1" outlineLevel="1">
      <c r="A156" s="28">
        <f t="shared" ca="1" si="5"/>
        <v>127</v>
      </c>
      <c r="B156" s="109" t="s">
        <v>507</v>
      </c>
      <c r="C156" s="18"/>
      <c r="D156" s="19"/>
      <c r="E156" s="20"/>
      <c r="F156" s="18"/>
      <c r="G156" s="18"/>
      <c r="H156" s="18"/>
      <c r="I156" s="28"/>
    </row>
    <row r="157" spans="1:9" s="14" customFormat="1" ht="22.5" hidden="1" customHeight="1" outlineLevel="1">
      <c r="A157" s="28">
        <f t="shared" ca="1" si="5"/>
        <v>128</v>
      </c>
      <c r="B157" s="109" t="s">
        <v>511</v>
      </c>
      <c r="C157" s="18"/>
      <c r="D157" s="19"/>
      <c r="E157" s="20"/>
      <c r="F157" s="18"/>
      <c r="G157" s="18"/>
      <c r="H157" s="18"/>
      <c r="I157" s="28"/>
    </row>
    <row r="158" spans="1:9" s="14" customFormat="1" ht="44.25" hidden="1" customHeight="1" outlineLevel="1">
      <c r="A158" s="28">
        <f t="shared" ca="1" si="5"/>
        <v>129</v>
      </c>
      <c r="B158" s="109" t="s">
        <v>508</v>
      </c>
      <c r="C158" s="18"/>
      <c r="D158" s="19"/>
      <c r="E158" s="20"/>
      <c r="F158" s="18"/>
      <c r="G158" s="18"/>
      <c r="H158" s="18"/>
      <c r="I158" s="28"/>
    </row>
    <row r="159" spans="1:9" collapsed="1"/>
  </sheetData>
  <mergeCells count="22">
    <mergeCell ref="B134:D134"/>
    <mergeCell ref="B6:D6"/>
    <mergeCell ref="B7:D7"/>
    <mergeCell ref="B8:D8"/>
    <mergeCell ref="B110:D110"/>
    <mergeCell ref="B129:D129"/>
    <mergeCell ref="B39:D39"/>
    <mergeCell ref="B152:D152"/>
    <mergeCell ref="B20:D20"/>
    <mergeCell ref="B21:D21"/>
    <mergeCell ref="B61:D61"/>
    <mergeCell ref="B83:D83"/>
    <mergeCell ref="B104:D104"/>
    <mergeCell ref="B146:D146"/>
    <mergeCell ref="F16:H16"/>
    <mergeCell ref="B18:D18"/>
    <mergeCell ref="B5:D5"/>
    <mergeCell ref="A1:D1"/>
    <mergeCell ref="A2:D2"/>
    <mergeCell ref="E2:E3"/>
    <mergeCell ref="C3:D3"/>
    <mergeCell ref="B4:D4"/>
  </mergeCells>
  <dataValidations disablePrompts="1" count="3">
    <dataValidation type="list" allowBlank="1" showErrorMessage="1" sqref="F146:H151 F157:H183">
      <formula1>#REF!</formula1>
      <formula2>0</formula2>
    </dataValidation>
    <dataValidation type="list" allowBlank="1" sqref="F135:H145 F152:H156">
      <formula1>$A$11:$A$15</formula1>
    </dataValidation>
    <dataValidation showDropDown="1" showErrorMessage="1" sqref="F16:H134"/>
  </dataValidations>
  <pageMargins left="0.7" right="0.7" top="0.75" bottom="0.75" header="0.3" footer="0.3"/>
  <pageSetup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66"/>
  <sheetViews>
    <sheetView showGridLines="0" tabSelected="1" topLeftCell="A43" zoomScaleNormal="100" workbookViewId="0">
      <selection activeCell="C93" sqref="C93"/>
    </sheetView>
  </sheetViews>
  <sheetFormatPr defaultColWidth="9.140625" defaultRowHeight="12.75" outlineLevelRow="1"/>
  <cols>
    <col min="1" max="1" width="14.5703125" style="41" customWidth="1"/>
    <col min="2" max="2" width="38.28515625" style="108" customWidth="1"/>
    <col min="3" max="3" width="41.140625" style="12" customWidth="1"/>
    <col min="4" max="4" width="40.85546875" style="12" customWidth="1"/>
    <col min="5" max="5" width="32.140625" style="12" customWidth="1"/>
    <col min="6" max="8" width="9.7109375" style="12" hidden="1" customWidth="1"/>
    <col min="9" max="9" width="17.7109375" style="12" customWidth="1"/>
    <col min="10" max="10" width="15.28515625" style="12" customWidth="1"/>
    <col min="11" max="16384" width="9.140625" style="12"/>
  </cols>
  <sheetData>
    <row r="1" spans="1:24" s="1" customFormat="1" ht="14.25">
      <c r="A1" s="145"/>
      <c r="B1" s="145"/>
      <c r="C1" s="145"/>
      <c r="D1" s="145"/>
      <c r="E1" s="3"/>
      <c r="F1" s="3"/>
      <c r="G1" s="3"/>
      <c r="H1" s="3"/>
      <c r="I1" s="3"/>
      <c r="J1" s="3"/>
    </row>
    <row r="2" spans="1:24" s="1" customFormat="1" ht="31.5" customHeight="1">
      <c r="A2" s="146" t="s">
        <v>8</v>
      </c>
      <c r="B2" s="146"/>
      <c r="C2" s="146"/>
      <c r="D2" s="146"/>
      <c r="E2" s="141"/>
      <c r="F2" s="2"/>
      <c r="G2" s="2"/>
      <c r="H2" s="2"/>
      <c r="I2" s="2"/>
      <c r="J2" s="2"/>
    </row>
    <row r="3" spans="1:24" s="1" customFormat="1" ht="31.5" customHeight="1">
      <c r="A3" s="13"/>
      <c r="B3" s="104"/>
      <c r="C3" s="142"/>
      <c r="D3" s="142"/>
      <c r="E3" s="141"/>
      <c r="F3" s="2"/>
      <c r="G3" s="2"/>
      <c r="H3" s="2"/>
      <c r="I3" s="2"/>
      <c r="J3" s="2"/>
    </row>
    <row r="4" spans="1:24" s="4" customFormat="1" ht="16.5" customHeight="1">
      <c r="A4" s="93" t="s">
        <v>6</v>
      </c>
      <c r="B4" s="143" t="s">
        <v>519</v>
      </c>
      <c r="C4" s="143"/>
      <c r="D4" s="143"/>
      <c r="E4" s="5"/>
      <c r="F4" s="5"/>
      <c r="G4" s="5"/>
      <c r="H4" s="6"/>
      <c r="I4" s="6"/>
      <c r="X4" s="4" t="s">
        <v>9</v>
      </c>
    </row>
    <row r="5" spans="1:24" s="4" customFormat="1" ht="144.75" customHeight="1">
      <c r="A5" s="93" t="s">
        <v>4</v>
      </c>
      <c r="B5" s="144"/>
      <c r="C5" s="143"/>
      <c r="D5" s="143"/>
      <c r="E5" s="5"/>
      <c r="F5" s="5"/>
      <c r="G5" s="5"/>
      <c r="H5" s="6"/>
      <c r="I5" s="6"/>
      <c r="X5" s="4" t="s">
        <v>11</v>
      </c>
    </row>
    <row r="6" spans="1:24" s="4" customFormat="1">
      <c r="A6" s="93" t="s">
        <v>12</v>
      </c>
      <c r="B6" s="144"/>
      <c r="C6" s="143"/>
      <c r="D6" s="143"/>
      <c r="E6" s="5"/>
      <c r="F6" s="5"/>
      <c r="G6" s="5"/>
      <c r="H6" s="6"/>
      <c r="I6" s="6"/>
    </row>
    <row r="7" spans="1:24" s="4" customFormat="1">
      <c r="A7" s="93" t="s">
        <v>14</v>
      </c>
      <c r="B7" s="143" t="s">
        <v>334</v>
      </c>
      <c r="C7" s="143"/>
      <c r="D7" s="143"/>
      <c r="E7" s="5"/>
      <c r="F7" s="5"/>
      <c r="G7" s="5"/>
      <c r="H7" s="7"/>
      <c r="I7" s="6"/>
      <c r="X7" s="8"/>
    </row>
    <row r="8" spans="1:24" s="9" customFormat="1">
      <c r="A8" s="93" t="s">
        <v>16</v>
      </c>
      <c r="B8" s="147">
        <v>44846</v>
      </c>
      <c r="C8" s="147"/>
      <c r="D8" s="147"/>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105"/>
      <c r="C10" s="37"/>
      <c r="D10" s="37"/>
    </row>
    <row r="11" spans="1:24" s="9" customFormat="1">
      <c r="A11" s="95" t="s">
        <v>0</v>
      </c>
      <c r="B11" s="106"/>
      <c r="C11" s="38"/>
      <c r="D11" s="38"/>
    </row>
    <row r="12" spans="1:24" s="9" customFormat="1">
      <c r="A12" s="95" t="s">
        <v>1</v>
      </c>
      <c r="B12" s="106"/>
      <c r="C12" s="38"/>
      <c r="D12" s="38"/>
    </row>
    <row r="13" spans="1:24" s="9" customFormat="1">
      <c r="A13" s="95" t="s">
        <v>2</v>
      </c>
      <c r="B13" s="106"/>
      <c r="C13" s="38"/>
      <c r="D13" s="38"/>
      <c r="E13" s="1"/>
      <c r="F13" s="1"/>
      <c r="G13" s="1"/>
      <c r="H13" s="1"/>
      <c r="I13" s="1"/>
    </row>
    <row r="14" spans="1:24" s="9" customFormat="1">
      <c r="A14" s="95" t="s">
        <v>19</v>
      </c>
      <c r="B14" s="106"/>
      <c r="C14" s="38"/>
      <c r="D14" s="38"/>
      <c r="E14" s="1"/>
      <c r="F14" s="1"/>
      <c r="G14" s="1"/>
      <c r="H14" s="1"/>
      <c r="I14" s="1"/>
    </row>
    <row r="15" spans="1:24" s="9" customFormat="1" ht="25.5">
      <c r="A15" s="95" t="s">
        <v>20</v>
      </c>
      <c r="B15" s="106"/>
      <c r="C15" s="38"/>
      <c r="D15" s="38"/>
      <c r="E15" s="1"/>
      <c r="F15" s="1"/>
      <c r="G15" s="1"/>
      <c r="H15" s="1"/>
      <c r="I15" s="1"/>
    </row>
    <row r="16" spans="1:24" s="10" customFormat="1" ht="15" customHeight="1">
      <c r="A16" s="39"/>
      <c r="B16" s="107"/>
      <c r="C16" s="16"/>
      <c r="D16" s="17"/>
      <c r="E16" s="22"/>
      <c r="F16" s="137" t="s">
        <v>17</v>
      </c>
      <c r="G16" s="137"/>
      <c r="H16" s="137"/>
      <c r="I16" s="23"/>
    </row>
    <row r="17" spans="1:9" s="10" customFormat="1" ht="38.25">
      <c r="A17" s="96" t="s">
        <v>21</v>
      </c>
      <c r="B17" s="97" t="s">
        <v>22</v>
      </c>
      <c r="C17" s="97" t="s">
        <v>23</v>
      </c>
      <c r="D17" s="97" t="s">
        <v>24</v>
      </c>
      <c r="E17" s="97" t="s">
        <v>25</v>
      </c>
      <c r="F17" s="97" t="s">
        <v>26</v>
      </c>
      <c r="G17" s="97" t="s">
        <v>27</v>
      </c>
      <c r="H17" s="97" t="s">
        <v>28</v>
      </c>
      <c r="I17" s="97" t="s">
        <v>29</v>
      </c>
    </row>
    <row r="18" spans="1:9" s="10" customFormat="1" ht="15.75" customHeight="1">
      <c r="A18" s="33"/>
      <c r="B18" s="148" t="s">
        <v>340</v>
      </c>
      <c r="C18" s="149"/>
      <c r="D18" s="150"/>
      <c r="E18" s="33"/>
      <c r="F18" s="34"/>
      <c r="G18" s="34"/>
      <c r="H18" s="34"/>
      <c r="I18" s="33"/>
    </row>
    <row r="19" spans="1:9" s="14" customFormat="1" ht="43.5" customHeight="1">
      <c r="A19" s="28">
        <v>1</v>
      </c>
      <c r="B19" s="18" t="s">
        <v>494</v>
      </c>
      <c r="C19" s="109" t="s">
        <v>424</v>
      </c>
      <c r="D19" s="26" t="s">
        <v>481</v>
      </c>
      <c r="E19" s="20"/>
      <c r="F19" s="18"/>
      <c r="G19" s="18"/>
      <c r="H19" s="18"/>
      <c r="I19" s="28"/>
    </row>
    <row r="20" spans="1:9" s="10" customFormat="1" ht="15.75" customHeight="1">
      <c r="A20" s="33"/>
      <c r="B20" s="148" t="s">
        <v>520</v>
      </c>
      <c r="C20" s="149"/>
      <c r="D20" s="150"/>
      <c r="E20" s="33"/>
      <c r="F20" s="34"/>
      <c r="G20" s="34"/>
      <c r="H20" s="34"/>
      <c r="I20" s="33"/>
    </row>
    <row r="21" spans="1:9" s="10" customFormat="1" ht="15.75" customHeight="1">
      <c r="A21" s="119"/>
      <c r="B21" s="120" t="s">
        <v>522</v>
      </c>
      <c r="C21" s="121"/>
      <c r="D21" s="122"/>
      <c r="E21" s="119"/>
      <c r="F21" s="123"/>
      <c r="G21" s="123"/>
      <c r="H21" s="123"/>
      <c r="I21" s="119"/>
    </row>
    <row r="22" spans="1:9" s="14" customFormat="1" ht="37.5" hidden="1" customHeight="1" outlineLevel="1">
      <c r="A22" s="28">
        <v>2</v>
      </c>
      <c r="B22" s="18" t="s">
        <v>574</v>
      </c>
      <c r="C22" s="18"/>
      <c r="D22" s="26"/>
      <c r="E22" s="20"/>
      <c r="F22" s="18"/>
      <c r="G22" s="18"/>
      <c r="H22" s="18"/>
      <c r="I22" s="28"/>
    </row>
    <row r="23" spans="1:9" s="14" customFormat="1" ht="33.75" hidden="1" customHeight="1" outlineLevel="1">
      <c r="A23" s="28">
        <f t="shared" ref="A23:A42" ca="1" si="0">IF(OFFSET(A23,-1,0) ="",OFFSET(A23,-2,0)+1,OFFSET(A23,-1,0)+1 )</f>
        <v>3</v>
      </c>
      <c r="B23" s="18" t="s">
        <v>583</v>
      </c>
      <c r="C23" s="18"/>
      <c r="D23" s="26"/>
      <c r="E23" s="20"/>
      <c r="F23" s="18"/>
      <c r="G23" s="18"/>
      <c r="H23" s="18"/>
      <c r="I23" s="28"/>
    </row>
    <row r="24" spans="1:9" s="14" customFormat="1" ht="30.75" hidden="1" customHeight="1" outlineLevel="1">
      <c r="A24" s="28">
        <f t="shared" ca="1" si="0"/>
        <v>4</v>
      </c>
      <c r="B24" s="18" t="s">
        <v>521</v>
      </c>
      <c r="C24" s="18"/>
      <c r="D24" s="26"/>
      <c r="E24" s="20"/>
      <c r="F24" s="18"/>
      <c r="G24" s="18"/>
      <c r="H24" s="18"/>
      <c r="I24" s="28"/>
    </row>
    <row r="25" spans="1:9" s="14" customFormat="1" ht="30.75" hidden="1" customHeight="1" outlineLevel="1">
      <c r="A25" s="28">
        <f t="shared" ca="1" si="0"/>
        <v>5</v>
      </c>
      <c r="B25" s="18" t="s">
        <v>576</v>
      </c>
      <c r="C25" s="18"/>
      <c r="D25" s="26"/>
      <c r="E25" s="20"/>
      <c r="F25" s="18"/>
      <c r="G25" s="18"/>
      <c r="H25" s="18"/>
      <c r="I25" s="28"/>
    </row>
    <row r="26" spans="1:9" s="14" customFormat="1" ht="30" hidden="1" customHeight="1" outlineLevel="1">
      <c r="A26" s="28">
        <f t="shared" ca="1" si="0"/>
        <v>6</v>
      </c>
      <c r="B26" s="18" t="s">
        <v>581</v>
      </c>
      <c r="C26" s="18"/>
      <c r="D26" s="26"/>
      <c r="E26" s="20"/>
      <c r="F26" s="18"/>
      <c r="G26" s="18"/>
      <c r="H26" s="18"/>
      <c r="I26" s="28"/>
    </row>
    <row r="27" spans="1:9" s="14" customFormat="1" ht="42.75" hidden="1" customHeight="1" outlineLevel="1">
      <c r="A27" s="28">
        <f t="shared" ca="1" si="0"/>
        <v>7</v>
      </c>
      <c r="B27" s="18" t="s">
        <v>582</v>
      </c>
      <c r="C27" s="18"/>
      <c r="D27" s="26"/>
      <c r="E27" s="20"/>
      <c r="F27" s="18"/>
      <c r="G27" s="18"/>
      <c r="H27" s="18"/>
      <c r="I27" s="28"/>
    </row>
    <row r="28" spans="1:9" s="14" customFormat="1" ht="28.5" hidden="1" customHeight="1" outlineLevel="1">
      <c r="A28" s="28">
        <f t="shared" ca="1" si="0"/>
        <v>8</v>
      </c>
      <c r="B28" s="18" t="s">
        <v>575</v>
      </c>
      <c r="C28" s="18"/>
      <c r="D28" s="26"/>
      <c r="E28" s="20"/>
      <c r="F28" s="18"/>
      <c r="G28" s="18"/>
      <c r="H28" s="18"/>
      <c r="I28" s="28"/>
    </row>
    <row r="29" spans="1:9" s="14" customFormat="1" ht="33.75" hidden="1" customHeight="1" outlineLevel="1">
      <c r="A29" s="28">
        <f t="shared" ca="1" si="0"/>
        <v>9</v>
      </c>
      <c r="B29" s="18" t="s">
        <v>577</v>
      </c>
      <c r="C29" s="18"/>
      <c r="D29" s="26"/>
      <c r="E29" s="20"/>
      <c r="F29" s="18"/>
      <c r="G29" s="18"/>
      <c r="H29" s="18"/>
      <c r="I29" s="28"/>
    </row>
    <row r="30" spans="1:9" s="14" customFormat="1" ht="33.75" hidden="1" customHeight="1" outlineLevel="1">
      <c r="A30" s="28">
        <f t="shared" ca="1" si="0"/>
        <v>10</v>
      </c>
      <c r="B30" s="18" t="s">
        <v>578</v>
      </c>
      <c r="C30" s="18"/>
      <c r="D30" s="26"/>
      <c r="E30" s="20"/>
      <c r="F30" s="18"/>
      <c r="G30" s="18"/>
      <c r="H30" s="18"/>
      <c r="I30" s="28"/>
    </row>
    <row r="31" spans="1:9" s="14" customFormat="1" ht="33.75" hidden="1" customHeight="1" outlineLevel="1">
      <c r="A31" s="28">
        <f t="shared" ca="1" si="0"/>
        <v>11</v>
      </c>
      <c r="B31" s="18" t="s">
        <v>579</v>
      </c>
      <c r="C31" s="18"/>
      <c r="D31" s="26"/>
      <c r="E31" s="20"/>
      <c r="F31" s="18"/>
      <c r="G31" s="18"/>
      <c r="H31" s="18"/>
      <c r="I31" s="28"/>
    </row>
    <row r="32" spans="1:9" s="14" customFormat="1" ht="33.75" hidden="1" customHeight="1" outlineLevel="1">
      <c r="A32" s="28">
        <f t="shared" ca="1" si="0"/>
        <v>12</v>
      </c>
      <c r="B32" s="18" t="s">
        <v>580</v>
      </c>
      <c r="C32" s="18"/>
      <c r="D32" s="26"/>
      <c r="E32" s="20"/>
      <c r="F32" s="18"/>
      <c r="G32" s="18"/>
      <c r="H32" s="18"/>
      <c r="I32" s="28"/>
    </row>
    <row r="33" spans="1:9" s="14" customFormat="1" ht="45.75" hidden="1" customHeight="1" outlineLevel="1">
      <c r="A33" s="28">
        <f t="shared" ca="1" si="0"/>
        <v>13</v>
      </c>
      <c r="B33" s="18" t="s">
        <v>584</v>
      </c>
      <c r="C33" s="18"/>
      <c r="D33" s="26"/>
      <c r="E33" s="20"/>
      <c r="F33" s="18"/>
      <c r="G33" s="18"/>
      <c r="H33" s="18"/>
      <c r="I33" s="28"/>
    </row>
    <row r="34" spans="1:9" s="14" customFormat="1" ht="42" hidden="1" customHeight="1" outlineLevel="1">
      <c r="A34" s="28">
        <f t="shared" ca="1" si="0"/>
        <v>14</v>
      </c>
      <c r="B34" s="18" t="s">
        <v>585</v>
      </c>
      <c r="C34" s="18"/>
      <c r="D34" s="26"/>
      <c r="E34" s="20"/>
      <c r="F34" s="18"/>
      <c r="G34" s="18"/>
      <c r="H34" s="18"/>
      <c r="I34" s="28"/>
    </row>
    <row r="35" spans="1:9" s="14" customFormat="1" ht="42" hidden="1" customHeight="1" outlineLevel="1">
      <c r="A35" s="28">
        <f t="shared" ca="1" si="0"/>
        <v>15</v>
      </c>
      <c r="B35" s="18" t="s">
        <v>586</v>
      </c>
      <c r="C35" s="18"/>
      <c r="D35" s="26"/>
      <c r="E35" s="20"/>
      <c r="F35" s="18"/>
      <c r="G35" s="18"/>
      <c r="H35" s="18"/>
      <c r="I35" s="28"/>
    </row>
    <row r="36" spans="1:9" s="14" customFormat="1" ht="36" hidden="1" customHeight="1" outlineLevel="1">
      <c r="A36" s="28">
        <f t="shared" ca="1" si="0"/>
        <v>16</v>
      </c>
      <c r="B36" s="18" t="s">
        <v>523</v>
      </c>
      <c r="C36" s="18"/>
      <c r="D36" s="26"/>
      <c r="E36" s="20"/>
      <c r="F36" s="18"/>
      <c r="G36" s="18"/>
      <c r="H36" s="18"/>
      <c r="I36" s="28"/>
    </row>
    <row r="37" spans="1:9" s="14" customFormat="1" ht="20.25" hidden="1" customHeight="1" outlineLevel="1">
      <c r="A37" s="28">
        <f t="shared" ca="1" si="0"/>
        <v>17</v>
      </c>
      <c r="B37" s="18" t="s">
        <v>525</v>
      </c>
      <c r="C37" s="18"/>
      <c r="D37" s="26"/>
      <c r="E37" s="20"/>
      <c r="F37" s="18"/>
      <c r="G37" s="18"/>
      <c r="H37" s="18"/>
      <c r="I37" s="28"/>
    </row>
    <row r="38" spans="1:9" s="14" customFormat="1" ht="45" hidden="1" customHeight="1" outlineLevel="1">
      <c r="A38" s="28">
        <f t="shared" ca="1" si="0"/>
        <v>18</v>
      </c>
      <c r="B38" s="18" t="s">
        <v>524</v>
      </c>
      <c r="C38" s="18"/>
      <c r="D38" s="26"/>
      <c r="E38" s="20"/>
      <c r="F38" s="18"/>
      <c r="G38" s="18"/>
      <c r="H38" s="18"/>
      <c r="I38" s="28"/>
    </row>
    <row r="39" spans="1:9" s="14" customFormat="1" ht="46.5" hidden="1" customHeight="1" outlineLevel="1">
      <c r="A39" s="28">
        <f t="shared" ca="1" si="0"/>
        <v>19</v>
      </c>
      <c r="B39" s="18" t="s">
        <v>526</v>
      </c>
      <c r="C39" s="18"/>
      <c r="D39" s="26"/>
      <c r="E39" s="20"/>
      <c r="F39" s="18"/>
      <c r="G39" s="18"/>
      <c r="H39" s="18"/>
      <c r="I39" s="28"/>
    </row>
    <row r="40" spans="1:9" s="14" customFormat="1" ht="35.25" hidden="1" customHeight="1" outlineLevel="1">
      <c r="A40" s="28">
        <f t="shared" ca="1" si="0"/>
        <v>20</v>
      </c>
      <c r="B40" s="18" t="s">
        <v>527</v>
      </c>
      <c r="C40" s="18"/>
      <c r="D40" s="26"/>
      <c r="E40" s="20"/>
      <c r="F40" s="18"/>
      <c r="G40" s="18"/>
      <c r="H40" s="18"/>
      <c r="I40" s="28"/>
    </row>
    <row r="41" spans="1:9" s="14" customFormat="1" ht="33.75" hidden="1" customHeight="1" outlineLevel="1">
      <c r="A41" s="28">
        <f t="shared" ca="1" si="0"/>
        <v>21</v>
      </c>
      <c r="B41" s="18" t="s">
        <v>528</v>
      </c>
      <c r="C41" s="18"/>
      <c r="D41" s="26"/>
      <c r="E41" s="20"/>
      <c r="F41" s="18"/>
      <c r="G41" s="18"/>
      <c r="H41" s="18"/>
      <c r="I41" s="28"/>
    </row>
    <row r="42" spans="1:9" s="14" customFormat="1" ht="46.5" hidden="1" customHeight="1" outlineLevel="1">
      <c r="A42" s="28">
        <f t="shared" ca="1" si="0"/>
        <v>22</v>
      </c>
      <c r="B42" s="18" t="s">
        <v>529</v>
      </c>
      <c r="C42" s="18"/>
      <c r="D42" s="26"/>
      <c r="E42" s="20"/>
      <c r="F42" s="18"/>
      <c r="G42" s="18"/>
      <c r="H42" s="18"/>
      <c r="I42" s="28"/>
    </row>
    <row r="43" spans="1:9" s="10" customFormat="1" ht="15.75" customHeight="1" collapsed="1">
      <c r="A43" s="119"/>
      <c r="B43" s="133" t="s">
        <v>591</v>
      </c>
      <c r="C43" s="121"/>
      <c r="D43" s="122"/>
      <c r="E43" s="119"/>
      <c r="F43" s="123"/>
      <c r="G43" s="123"/>
      <c r="H43" s="123"/>
      <c r="I43" s="119"/>
    </row>
    <row r="44" spans="1:9" s="10" customFormat="1" ht="15.75" customHeight="1">
      <c r="A44" s="135"/>
      <c r="B44" s="134" t="s">
        <v>530</v>
      </c>
      <c r="C44" s="124"/>
      <c r="D44" s="125"/>
      <c r="E44" s="117"/>
      <c r="F44" s="118"/>
      <c r="G44" s="118"/>
      <c r="H44" s="118"/>
      <c r="I44" s="117"/>
    </row>
    <row r="45" spans="1:9" s="14" customFormat="1" ht="33.75" hidden="1" customHeight="1" outlineLevel="1">
      <c r="A45" s="136">
        <v>23</v>
      </c>
      <c r="B45" s="18" t="s">
        <v>531</v>
      </c>
      <c r="C45" s="18"/>
      <c r="D45" s="26"/>
      <c r="E45" s="20"/>
      <c r="F45" s="18"/>
      <c r="G45" s="18"/>
      <c r="H45" s="18"/>
      <c r="I45" s="28"/>
    </row>
    <row r="46" spans="1:9" s="14" customFormat="1" ht="33.75" hidden="1" customHeight="1" outlineLevel="1">
      <c r="A46" s="136">
        <f t="shared" ref="A46:A65" ca="1" si="1">IF(OFFSET(A46,-1,0) ="",OFFSET(A46,-2,0)+1,OFFSET(A46,-1,0)+1 )</f>
        <v>24</v>
      </c>
      <c r="B46" s="18" t="s">
        <v>587</v>
      </c>
      <c r="C46" s="18"/>
      <c r="D46" s="26"/>
      <c r="E46" s="20"/>
      <c r="F46" s="18"/>
      <c r="G46" s="18"/>
      <c r="H46" s="18"/>
      <c r="I46" s="28"/>
    </row>
    <row r="47" spans="1:9" s="14" customFormat="1" ht="33.75" hidden="1" customHeight="1" outlineLevel="1">
      <c r="A47" s="136">
        <f t="shared" ca="1" si="1"/>
        <v>25</v>
      </c>
      <c r="B47" s="18" t="s">
        <v>588</v>
      </c>
      <c r="C47" s="18"/>
      <c r="D47" s="26"/>
      <c r="E47" s="20"/>
      <c r="F47" s="18"/>
      <c r="G47" s="18"/>
      <c r="H47" s="18"/>
      <c r="I47" s="28"/>
    </row>
    <row r="48" spans="1:9" s="14" customFormat="1" ht="33.75" hidden="1" customHeight="1" outlineLevel="1">
      <c r="A48" s="136">
        <f t="shared" ca="1" si="1"/>
        <v>26</v>
      </c>
      <c r="B48" s="18" t="s">
        <v>589</v>
      </c>
      <c r="C48" s="18"/>
      <c r="D48" s="26"/>
      <c r="E48" s="20"/>
      <c r="F48" s="18"/>
      <c r="G48" s="18"/>
      <c r="H48" s="18"/>
      <c r="I48" s="28"/>
    </row>
    <row r="49" spans="1:9" s="14" customFormat="1" ht="33.75" hidden="1" customHeight="1" outlineLevel="1">
      <c r="A49" s="136">
        <f t="shared" ca="1" si="1"/>
        <v>27</v>
      </c>
      <c r="B49" s="18" t="s">
        <v>590</v>
      </c>
      <c r="C49" s="18"/>
      <c r="D49" s="26"/>
      <c r="E49" s="20"/>
      <c r="F49" s="18"/>
      <c r="G49" s="18"/>
      <c r="H49" s="18"/>
      <c r="I49" s="28"/>
    </row>
    <row r="50" spans="1:9" s="14" customFormat="1" ht="20.25" hidden="1" customHeight="1" outlineLevel="1">
      <c r="A50" s="136">
        <f t="shared" ca="1" si="1"/>
        <v>28</v>
      </c>
      <c r="B50" s="18" t="s">
        <v>532</v>
      </c>
      <c r="C50" s="18"/>
      <c r="D50" s="26"/>
      <c r="E50" s="20"/>
      <c r="F50" s="18"/>
      <c r="G50" s="18"/>
      <c r="H50" s="18"/>
      <c r="I50" s="28"/>
    </row>
    <row r="51" spans="1:9" s="10" customFormat="1" ht="15.75" customHeight="1" collapsed="1">
      <c r="A51" s="135"/>
      <c r="B51" s="134" t="s">
        <v>540</v>
      </c>
      <c r="C51" s="124"/>
      <c r="D51" s="125"/>
      <c r="E51" s="117"/>
      <c r="F51" s="118"/>
      <c r="G51" s="118"/>
      <c r="H51" s="118"/>
      <c r="I51" s="117"/>
    </row>
    <row r="52" spans="1:9" s="14" customFormat="1" ht="33.75" hidden="1" customHeight="1" outlineLevel="1">
      <c r="A52" s="28">
        <f t="shared" ca="1" si="1"/>
        <v>29</v>
      </c>
      <c r="B52" s="18" t="s">
        <v>533</v>
      </c>
      <c r="C52" s="18"/>
      <c r="D52" s="26"/>
      <c r="E52" s="20"/>
      <c r="F52" s="18"/>
      <c r="G52" s="18"/>
      <c r="H52" s="18"/>
      <c r="I52" s="28"/>
    </row>
    <row r="53" spans="1:9" s="14" customFormat="1" ht="33.75" hidden="1" customHeight="1" outlineLevel="1">
      <c r="A53" s="28">
        <f t="shared" ca="1" si="1"/>
        <v>30</v>
      </c>
      <c r="B53" s="18" t="s">
        <v>593</v>
      </c>
      <c r="C53" s="18"/>
      <c r="D53" s="26"/>
      <c r="E53" s="20"/>
      <c r="F53" s="18"/>
      <c r="G53" s="18"/>
      <c r="H53" s="18"/>
      <c r="I53" s="28"/>
    </row>
    <row r="54" spans="1:9" s="14" customFormat="1" ht="33.75" hidden="1" customHeight="1" outlineLevel="1">
      <c r="A54" s="28">
        <f t="shared" ca="1" si="1"/>
        <v>31</v>
      </c>
      <c r="B54" s="18" t="s">
        <v>594</v>
      </c>
      <c r="C54" s="18"/>
      <c r="D54" s="26"/>
      <c r="E54" s="20"/>
      <c r="F54" s="18"/>
      <c r="G54" s="18"/>
      <c r="H54" s="18"/>
      <c r="I54" s="28"/>
    </row>
    <row r="55" spans="1:9" s="14" customFormat="1" ht="33.75" hidden="1" customHeight="1" outlineLevel="1">
      <c r="A55" s="28">
        <f t="shared" ca="1" si="1"/>
        <v>32</v>
      </c>
      <c r="B55" s="18" t="s">
        <v>595</v>
      </c>
      <c r="C55" s="18"/>
      <c r="D55" s="26"/>
      <c r="E55" s="20"/>
      <c r="F55" s="18"/>
      <c r="G55" s="18"/>
      <c r="H55" s="18"/>
      <c r="I55" s="28"/>
    </row>
    <row r="56" spans="1:9" s="14" customFormat="1" ht="33.75" hidden="1" customHeight="1" outlineLevel="1">
      <c r="A56" s="28">
        <f t="shared" ca="1" si="1"/>
        <v>33</v>
      </c>
      <c r="B56" s="18" t="s">
        <v>596</v>
      </c>
      <c r="C56" s="18"/>
      <c r="D56" s="26"/>
      <c r="E56" s="20"/>
      <c r="F56" s="18"/>
      <c r="G56" s="18"/>
      <c r="H56" s="18"/>
      <c r="I56" s="28"/>
    </row>
    <row r="57" spans="1:9" s="14" customFormat="1" ht="20.25" hidden="1" customHeight="1" outlineLevel="1">
      <c r="A57" s="28">
        <f t="shared" ca="1" si="1"/>
        <v>34</v>
      </c>
      <c r="B57" s="18" t="s">
        <v>402</v>
      </c>
      <c r="C57" s="18"/>
      <c r="D57" s="26"/>
      <c r="E57" s="20"/>
      <c r="F57" s="18"/>
      <c r="G57" s="18"/>
      <c r="H57" s="18"/>
      <c r="I57" s="28"/>
    </row>
    <row r="58" spans="1:9" s="10" customFormat="1" ht="15.75" customHeight="1" collapsed="1">
      <c r="A58" s="119"/>
      <c r="B58" s="133" t="s">
        <v>592</v>
      </c>
      <c r="C58" s="121"/>
      <c r="D58" s="122"/>
      <c r="E58" s="119"/>
      <c r="F58" s="123"/>
      <c r="G58" s="123"/>
      <c r="H58" s="123"/>
      <c r="I58" s="119"/>
    </row>
    <row r="59" spans="1:9" s="14" customFormat="1" ht="33.75" hidden="1" customHeight="1" outlineLevel="1">
      <c r="A59" s="28">
        <f t="shared" ca="1" si="1"/>
        <v>35</v>
      </c>
      <c r="B59" s="18" t="s">
        <v>534</v>
      </c>
      <c r="C59" s="18"/>
      <c r="D59" s="26"/>
      <c r="E59" s="20"/>
      <c r="F59" s="18"/>
      <c r="G59" s="18"/>
      <c r="H59" s="18"/>
      <c r="I59" s="28"/>
    </row>
    <row r="60" spans="1:9" s="14" customFormat="1" ht="32.25" hidden="1" customHeight="1" outlineLevel="1">
      <c r="A60" s="28">
        <f t="shared" ca="1" si="1"/>
        <v>36</v>
      </c>
      <c r="B60" s="18" t="s">
        <v>535</v>
      </c>
      <c r="C60" s="18"/>
      <c r="D60" s="26"/>
      <c r="E60" s="20"/>
      <c r="F60" s="18"/>
      <c r="G60" s="18"/>
      <c r="H60" s="18"/>
      <c r="I60" s="28"/>
    </row>
    <row r="61" spans="1:9" s="14" customFormat="1" ht="32.25" hidden="1" customHeight="1" outlineLevel="1">
      <c r="A61" s="28">
        <f t="shared" ca="1" si="1"/>
        <v>37</v>
      </c>
      <c r="B61" s="18" t="s">
        <v>597</v>
      </c>
      <c r="C61" s="18"/>
      <c r="D61" s="26"/>
      <c r="E61" s="20"/>
      <c r="F61" s="18"/>
      <c r="G61" s="18"/>
      <c r="H61" s="18"/>
      <c r="I61" s="28"/>
    </row>
    <row r="62" spans="1:9" s="14" customFormat="1" ht="33" hidden="1" customHeight="1" outlineLevel="1">
      <c r="A62" s="28">
        <f t="shared" ca="1" si="1"/>
        <v>38</v>
      </c>
      <c r="B62" s="18" t="s">
        <v>536</v>
      </c>
      <c r="C62" s="18"/>
      <c r="D62" s="26"/>
      <c r="E62" s="20"/>
      <c r="F62" s="18"/>
      <c r="G62" s="18"/>
      <c r="H62" s="18"/>
      <c r="I62" s="28"/>
    </row>
    <row r="63" spans="1:9" s="14" customFormat="1" ht="45.75" hidden="1" customHeight="1" outlineLevel="1">
      <c r="A63" s="28">
        <f t="shared" ca="1" si="1"/>
        <v>39</v>
      </c>
      <c r="B63" s="18" t="s">
        <v>537</v>
      </c>
      <c r="C63" s="18"/>
      <c r="D63" s="26"/>
      <c r="E63" s="20"/>
      <c r="F63" s="18"/>
      <c r="G63" s="18"/>
      <c r="H63" s="18"/>
      <c r="I63" s="28"/>
    </row>
    <row r="64" spans="1:9" s="14" customFormat="1" ht="32.25" hidden="1" customHeight="1" outlineLevel="1">
      <c r="A64" s="28">
        <f t="shared" ca="1" si="1"/>
        <v>40</v>
      </c>
      <c r="B64" s="18" t="s">
        <v>538</v>
      </c>
      <c r="C64" s="18"/>
      <c r="D64" s="26"/>
      <c r="E64" s="20"/>
      <c r="F64" s="18"/>
      <c r="G64" s="18"/>
      <c r="H64" s="18"/>
      <c r="I64" s="28"/>
    </row>
    <row r="65" spans="1:9" s="14" customFormat="1" ht="46.5" hidden="1" customHeight="1" outlineLevel="1">
      <c r="A65" s="28">
        <f t="shared" ca="1" si="1"/>
        <v>41</v>
      </c>
      <c r="B65" s="18" t="s">
        <v>539</v>
      </c>
      <c r="C65" s="18"/>
      <c r="D65" s="26"/>
      <c r="E65" s="20"/>
      <c r="F65" s="18"/>
      <c r="G65" s="18"/>
      <c r="H65" s="18"/>
      <c r="I65" s="28"/>
    </row>
    <row r="66" spans="1:9" collapsed="1"/>
  </sheetData>
  <mergeCells count="12">
    <mergeCell ref="B20:D20"/>
    <mergeCell ref="B6:D6"/>
    <mergeCell ref="B7:D7"/>
    <mergeCell ref="B8:D8"/>
    <mergeCell ref="F16:H16"/>
    <mergeCell ref="B18:D18"/>
    <mergeCell ref="B5:D5"/>
    <mergeCell ref="A1:D1"/>
    <mergeCell ref="A2:D2"/>
    <mergeCell ref="E2:E3"/>
    <mergeCell ref="C3:D3"/>
    <mergeCell ref="B4:D4"/>
  </mergeCells>
  <dataValidations count="2">
    <dataValidation type="list" allowBlank="1" showErrorMessage="1" sqref="F52:H52 F20:H45">
      <formula1>#REF!</formula1>
      <formula2>0</formula2>
    </dataValidation>
    <dataValidation showDropDown="1" showErrorMessage="1" sqref="F16:H19"/>
  </dataValidations>
  <pageMargins left="0.7" right="0.7" top="0.75" bottom="0.75" header="0.3" footer="0.3"/>
  <pageSetup orientation="portrait" horizontalDpi="4294967295" verticalDpi="4294967295"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19" zoomScaleNormal="100" workbookViewId="0">
      <selection activeCell="D22" sqref="D22"/>
    </sheetView>
  </sheetViews>
  <sheetFormatPr defaultColWidth="9.140625" defaultRowHeight="12.75"/>
  <cols>
    <col min="1" max="1" width="12.42578125" style="41" customWidth="1"/>
    <col min="2" max="4" width="35.140625" style="12" customWidth="1"/>
    <col min="5" max="5" width="32.140625" style="12" customWidth="1"/>
    <col min="6" max="8" width="9.7109375" style="12" customWidth="1"/>
    <col min="9" max="9" width="17.7109375" style="12" customWidth="1"/>
    <col min="10" max="16384" width="9.140625" style="12"/>
  </cols>
  <sheetData>
    <row r="1" spans="1:24" s="1" customFormat="1" ht="14.25">
      <c r="A1" s="145"/>
      <c r="B1" s="145"/>
      <c r="C1" s="145"/>
      <c r="D1" s="145"/>
      <c r="E1" s="3"/>
      <c r="F1" s="3"/>
      <c r="G1" s="3"/>
      <c r="H1" s="3"/>
      <c r="I1" s="3"/>
      <c r="J1" s="3"/>
    </row>
    <row r="2" spans="1:24" s="1" customFormat="1" ht="31.5" customHeight="1">
      <c r="A2" s="146" t="s">
        <v>8</v>
      </c>
      <c r="B2" s="146"/>
      <c r="C2" s="146"/>
      <c r="D2" s="146"/>
      <c r="E2" s="141"/>
      <c r="F2" s="2"/>
      <c r="G2" s="2"/>
      <c r="H2" s="2"/>
      <c r="I2" s="2"/>
      <c r="J2" s="2"/>
    </row>
    <row r="3" spans="1:24" s="1" customFormat="1" ht="31.5" customHeight="1">
      <c r="A3" s="13"/>
      <c r="C3" s="157"/>
      <c r="D3" s="157"/>
      <c r="E3" s="141"/>
      <c r="F3" s="2"/>
      <c r="G3" s="2"/>
      <c r="H3" s="2"/>
      <c r="I3" s="2"/>
      <c r="J3" s="2"/>
    </row>
    <row r="4" spans="1:24" s="4" customFormat="1">
      <c r="A4" s="93" t="s">
        <v>7</v>
      </c>
      <c r="B4" s="143" t="s">
        <v>246</v>
      </c>
      <c r="C4" s="143"/>
      <c r="D4" s="143"/>
      <c r="E4" s="5"/>
      <c r="F4" s="5"/>
      <c r="G4" s="5"/>
      <c r="H4" s="6"/>
      <c r="I4" s="6"/>
      <c r="X4" s="4" t="s">
        <v>9</v>
      </c>
    </row>
    <row r="5" spans="1:24" s="4" customFormat="1" ht="144.75" customHeight="1">
      <c r="A5" s="93" t="s">
        <v>4</v>
      </c>
      <c r="B5" s="144" t="s">
        <v>10</v>
      </c>
      <c r="C5" s="143"/>
      <c r="D5" s="143"/>
      <c r="E5" s="5"/>
      <c r="F5" s="5"/>
      <c r="G5" s="5"/>
      <c r="H5" s="6"/>
      <c r="I5" s="6"/>
      <c r="X5" s="4" t="s">
        <v>11</v>
      </c>
    </row>
    <row r="6" spans="1:24" s="4" customFormat="1" ht="25.5">
      <c r="A6" s="93" t="s">
        <v>12</v>
      </c>
      <c r="B6" s="144" t="s">
        <v>13</v>
      </c>
      <c r="C6" s="143"/>
      <c r="D6" s="143"/>
      <c r="E6" s="5"/>
      <c r="F6" s="5"/>
      <c r="G6" s="5"/>
      <c r="H6" s="6"/>
      <c r="I6" s="6"/>
    </row>
    <row r="7" spans="1:24" s="4" customFormat="1">
      <c r="A7" s="93" t="s">
        <v>14</v>
      </c>
      <c r="B7" s="143" t="s">
        <v>15</v>
      </c>
      <c r="C7" s="143"/>
      <c r="D7" s="143"/>
      <c r="E7" s="5"/>
      <c r="F7" s="5"/>
      <c r="G7" s="5"/>
      <c r="H7" s="7"/>
      <c r="I7" s="6"/>
      <c r="X7" s="8"/>
    </row>
    <row r="8" spans="1:24" s="9" customFormat="1">
      <c r="A8" s="93" t="s">
        <v>16</v>
      </c>
      <c r="B8" s="147">
        <v>40850</v>
      </c>
      <c r="C8" s="147"/>
      <c r="D8" s="147"/>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37">
        <f>SUM(B11:B14)</f>
        <v>56</v>
      </c>
      <c r="C10" s="37">
        <f>SUM(C11:C14)</f>
        <v>55</v>
      </c>
      <c r="D10" s="37">
        <f>SUM(D11:D14)</f>
        <v>56</v>
      </c>
    </row>
    <row r="11" spans="1:24" s="9" customFormat="1">
      <c r="A11" s="95" t="s">
        <v>0</v>
      </c>
      <c r="B11" s="38">
        <f>COUNTIF($F$18:$F$49636,"*Passed")</f>
        <v>46</v>
      </c>
      <c r="C11" s="38">
        <f>COUNTIF($G$18:$G$49636,"*Passed")</f>
        <v>52</v>
      </c>
      <c r="D11" s="38">
        <f>COUNTIF($H$18:$H$49636,"*Passed")</f>
        <v>56</v>
      </c>
    </row>
    <row r="12" spans="1:24" s="9" customFormat="1">
      <c r="A12" s="95" t="s">
        <v>1</v>
      </c>
      <c r="B12" s="38">
        <f>COUNTIF($F$18:$F$49356,"*Failed*")</f>
        <v>10</v>
      </c>
      <c r="C12" s="38">
        <f>COUNTIF($G$18:$G$49356,"*Failed*")</f>
        <v>3</v>
      </c>
      <c r="D12" s="38">
        <f>COUNTIF($H$18:$H$49356,"*Failed*")</f>
        <v>0</v>
      </c>
    </row>
    <row r="13" spans="1:24" s="9" customFormat="1">
      <c r="A13" s="95" t="s">
        <v>2</v>
      </c>
      <c r="B13" s="38">
        <f>COUNTIF($F$18:$F$49356,"*Not Run*")</f>
        <v>0</v>
      </c>
      <c r="C13" s="38">
        <f>COUNTIF($G$18:$G$49356,"*Not Run*")</f>
        <v>0</v>
      </c>
      <c r="D13" s="38">
        <f>COUNTIF($H$18:$H$49356,"*Not Run*")</f>
        <v>0</v>
      </c>
      <c r="E13" s="1"/>
      <c r="F13" s="1"/>
      <c r="G13" s="1"/>
      <c r="H13" s="1"/>
      <c r="I13" s="1"/>
    </row>
    <row r="14" spans="1:24" s="9" customFormat="1">
      <c r="A14" s="95" t="s">
        <v>19</v>
      </c>
      <c r="B14" s="38">
        <f>COUNTIF($F$18:$F$49356,"*NA*")</f>
        <v>0</v>
      </c>
      <c r="C14" s="38">
        <f>COUNTIF($G$18:$G$49356,"*NA*")</f>
        <v>0</v>
      </c>
      <c r="D14" s="38">
        <f>COUNTIF($H$18:$H$49356,"*NA*")</f>
        <v>0</v>
      </c>
      <c r="E14" s="30"/>
      <c r="F14" s="1"/>
      <c r="G14" s="1"/>
      <c r="H14" s="1"/>
      <c r="I14" s="1"/>
    </row>
    <row r="15" spans="1:24" s="9" customFormat="1" ht="38.25">
      <c r="A15" s="95" t="s">
        <v>20</v>
      </c>
      <c r="B15" s="38">
        <f>COUNTIF($F$18:$F$49356,"*Passed in previous build*")</f>
        <v>0</v>
      </c>
      <c r="C15" s="38">
        <f>COUNTIF($G$18:$G$49356,"*Passed in previous build*")</f>
        <v>1</v>
      </c>
      <c r="D15" s="38">
        <f>COUNTIF($H$18:$H$49356,"*Passed in previous build*")</f>
        <v>0</v>
      </c>
      <c r="E15" s="1"/>
      <c r="F15" s="1"/>
      <c r="G15" s="1"/>
      <c r="H15" s="1"/>
      <c r="I15" s="1"/>
    </row>
    <row r="16" spans="1:24" s="10" customFormat="1" ht="15" customHeight="1">
      <c r="A16" s="39"/>
      <c r="B16" s="16"/>
      <c r="C16" s="16"/>
      <c r="D16" s="17"/>
      <c r="E16" s="31"/>
      <c r="F16" s="158" t="s">
        <v>17</v>
      </c>
      <c r="G16" s="159"/>
      <c r="H16" s="160"/>
      <c r="I16" s="31"/>
    </row>
    <row r="17" spans="1:9" s="10" customFormat="1" ht="38.25">
      <c r="A17" s="96" t="s">
        <v>21</v>
      </c>
      <c r="B17" s="97" t="s">
        <v>22</v>
      </c>
      <c r="C17" s="97" t="s">
        <v>23</v>
      </c>
      <c r="D17" s="97" t="s">
        <v>24</v>
      </c>
      <c r="E17" s="98" t="s">
        <v>25</v>
      </c>
      <c r="F17" s="97" t="s">
        <v>26</v>
      </c>
      <c r="G17" s="97" t="s">
        <v>27</v>
      </c>
      <c r="H17" s="97" t="s">
        <v>28</v>
      </c>
      <c r="I17" s="97" t="s">
        <v>29</v>
      </c>
    </row>
    <row r="18" spans="1:9" s="10" customFormat="1" ht="15.75" customHeight="1">
      <c r="A18" s="33"/>
      <c r="B18" s="154" t="s">
        <v>30</v>
      </c>
      <c r="C18" s="155"/>
      <c r="D18" s="156"/>
      <c r="E18" s="33"/>
      <c r="F18" s="34"/>
      <c r="G18" s="34"/>
      <c r="H18" s="34"/>
      <c r="I18" s="33"/>
    </row>
    <row r="19" spans="1:9" s="11" customFormat="1" ht="63.75">
      <c r="A19" s="18">
        <v>1</v>
      </c>
      <c r="B19" s="18" t="s">
        <v>31</v>
      </c>
      <c r="C19" s="18" t="s">
        <v>32</v>
      </c>
      <c r="D19" s="19" t="s">
        <v>33</v>
      </c>
      <c r="E19" s="20" t="s">
        <v>34</v>
      </c>
      <c r="F19" s="18" t="s">
        <v>0</v>
      </c>
      <c r="G19" s="18" t="s">
        <v>0</v>
      </c>
      <c r="H19" s="18" t="s">
        <v>0</v>
      </c>
      <c r="I19" s="21"/>
    </row>
    <row r="20" spans="1:9" s="11" customFormat="1" ht="38.25">
      <c r="A20" s="24">
        <v>2</v>
      </c>
      <c r="B20" s="18" t="s">
        <v>35</v>
      </c>
      <c r="C20" s="18" t="s">
        <v>36</v>
      </c>
      <c r="D20" s="25" t="s">
        <v>37</v>
      </c>
      <c r="E20" s="20" t="s">
        <v>38</v>
      </c>
      <c r="F20" s="18" t="s">
        <v>0</v>
      </c>
      <c r="G20" s="18" t="s">
        <v>20</v>
      </c>
      <c r="H20" s="18" t="s">
        <v>0</v>
      </c>
      <c r="I20" s="21"/>
    </row>
    <row r="21" spans="1:9" s="11" customFormat="1" ht="51">
      <c r="A21" s="24">
        <v>3</v>
      </c>
      <c r="B21" s="18" t="s">
        <v>39</v>
      </c>
      <c r="C21" s="18" t="s">
        <v>40</v>
      </c>
      <c r="D21" s="26" t="s">
        <v>41</v>
      </c>
      <c r="E21" s="20" t="s">
        <v>38</v>
      </c>
      <c r="F21" s="18" t="s">
        <v>0</v>
      </c>
      <c r="G21" s="18" t="s">
        <v>0</v>
      </c>
      <c r="H21" s="18" t="s">
        <v>0</v>
      </c>
      <c r="I21" s="21"/>
    </row>
    <row r="22" spans="1:9" s="14" customFormat="1" ht="102">
      <c r="A22" s="24">
        <v>4</v>
      </c>
      <c r="B22" s="18" t="s">
        <v>42</v>
      </c>
      <c r="C22" s="18" t="s">
        <v>43</v>
      </c>
      <c r="D22" s="20" t="s">
        <v>44</v>
      </c>
      <c r="E22" s="20" t="s">
        <v>45</v>
      </c>
      <c r="F22" s="18" t="s">
        <v>0</v>
      </c>
      <c r="G22" s="18" t="s">
        <v>0</v>
      </c>
      <c r="H22" s="18" t="s">
        <v>0</v>
      </c>
      <c r="I22" s="27"/>
    </row>
    <row r="23" spans="1:9" s="14" customFormat="1" ht="114.75">
      <c r="A23" s="24">
        <v>5</v>
      </c>
      <c r="B23" s="18" t="s">
        <v>46</v>
      </c>
      <c r="C23" s="18" t="s">
        <v>47</v>
      </c>
      <c r="D23" s="20" t="s">
        <v>48</v>
      </c>
      <c r="E23" s="20" t="s">
        <v>49</v>
      </c>
      <c r="F23" s="18" t="s">
        <v>0</v>
      </c>
      <c r="G23" s="18" t="s">
        <v>0</v>
      </c>
      <c r="H23" s="18" t="s">
        <v>0</v>
      </c>
      <c r="I23" s="27"/>
    </row>
    <row r="24" spans="1:9" s="14" customFormat="1" ht="76.5">
      <c r="A24" s="24">
        <v>6</v>
      </c>
      <c r="B24" s="18" t="s">
        <v>50</v>
      </c>
      <c r="C24" s="18" t="s">
        <v>51</v>
      </c>
      <c r="D24" s="26" t="s">
        <v>52</v>
      </c>
      <c r="E24" s="20" t="s">
        <v>53</v>
      </c>
      <c r="F24" s="18" t="s">
        <v>0</v>
      </c>
      <c r="G24" s="18" t="s">
        <v>0</v>
      </c>
      <c r="H24" s="18" t="s">
        <v>0</v>
      </c>
      <c r="I24" s="27"/>
    </row>
    <row r="25" spans="1:9" s="14" customFormat="1" ht="140.25">
      <c r="A25" s="24">
        <v>7</v>
      </c>
      <c r="B25" s="18" t="s">
        <v>54</v>
      </c>
      <c r="C25" s="18" t="s">
        <v>55</v>
      </c>
      <c r="D25" s="20" t="s">
        <v>56</v>
      </c>
      <c r="E25" s="20" t="s">
        <v>57</v>
      </c>
      <c r="F25" s="18" t="s">
        <v>0</v>
      </c>
      <c r="G25" s="18" t="s">
        <v>0</v>
      </c>
      <c r="H25" s="18" t="s">
        <v>0</v>
      </c>
      <c r="I25" s="27"/>
    </row>
    <row r="26" spans="1:9" s="14" customFormat="1" ht="127.5">
      <c r="A26" s="24">
        <v>8</v>
      </c>
      <c r="B26" s="18" t="s">
        <v>58</v>
      </c>
      <c r="C26" s="18" t="s">
        <v>59</v>
      </c>
      <c r="D26" s="20" t="s">
        <v>60</v>
      </c>
      <c r="E26" s="20" t="s">
        <v>61</v>
      </c>
      <c r="F26" s="18" t="s">
        <v>0</v>
      </c>
      <c r="G26" s="18" t="s">
        <v>0</v>
      </c>
      <c r="H26" s="18" t="s">
        <v>0</v>
      </c>
      <c r="I26" s="27"/>
    </row>
    <row r="27" spans="1:9" s="14" customFormat="1" ht="76.5">
      <c r="A27" s="24">
        <v>9</v>
      </c>
      <c r="B27" s="18" t="s">
        <v>63</v>
      </c>
      <c r="C27" s="18" t="s">
        <v>64</v>
      </c>
      <c r="D27" s="20" t="s">
        <v>65</v>
      </c>
      <c r="E27" s="20" t="s">
        <v>38</v>
      </c>
      <c r="F27" s="18" t="s">
        <v>0</v>
      </c>
      <c r="G27" s="18" t="s">
        <v>0</v>
      </c>
      <c r="H27" s="18" t="s">
        <v>0</v>
      </c>
      <c r="I27" s="27"/>
    </row>
    <row r="28" spans="1:9" s="14" customFormat="1" ht="102">
      <c r="A28" s="24">
        <v>10</v>
      </c>
      <c r="B28" s="18" t="s">
        <v>66</v>
      </c>
      <c r="C28" s="18" t="s">
        <v>67</v>
      </c>
      <c r="D28" s="20" t="s">
        <v>68</v>
      </c>
      <c r="E28" s="20" t="s">
        <v>69</v>
      </c>
      <c r="F28" s="18" t="s">
        <v>0</v>
      </c>
      <c r="G28" s="18" t="s">
        <v>0</v>
      </c>
      <c r="H28" s="18" t="s">
        <v>0</v>
      </c>
      <c r="I28" s="27"/>
    </row>
    <row r="29" spans="1:9" s="14" customFormat="1" ht="14.25">
      <c r="A29" s="40"/>
      <c r="B29" s="154" t="s">
        <v>70</v>
      </c>
      <c r="C29" s="155"/>
      <c r="D29" s="156"/>
      <c r="E29" s="35"/>
      <c r="F29" s="32"/>
      <c r="G29" s="32"/>
      <c r="H29" s="32"/>
      <c r="I29" s="35"/>
    </row>
    <row r="30" spans="1:9" s="14" customFormat="1" ht="165.75">
      <c r="A30" s="28">
        <f t="shared" ref="A30:A34" ca="1" si="0">IF(OFFSET(A30,-1,0) ="",OFFSET(A30,-2,0)+1,OFFSET(A30,-1,0)+1 )</f>
        <v>11</v>
      </c>
      <c r="B30" s="18" t="s">
        <v>71</v>
      </c>
      <c r="C30" s="18" t="s">
        <v>72</v>
      </c>
      <c r="D30" s="19" t="s">
        <v>73</v>
      </c>
      <c r="E30" s="20" t="s">
        <v>34</v>
      </c>
      <c r="F30" s="18" t="s">
        <v>0</v>
      </c>
      <c r="G30" s="18" t="s">
        <v>0</v>
      </c>
      <c r="H30" s="18" t="s">
        <v>0</v>
      </c>
      <c r="I30" s="28"/>
    </row>
    <row r="31" spans="1:9" s="14" customFormat="1" ht="94.5" customHeight="1">
      <c r="A31" s="28">
        <f t="shared" ca="1" si="0"/>
        <v>12</v>
      </c>
      <c r="B31" s="18" t="s">
        <v>74</v>
      </c>
      <c r="C31" s="18" t="s">
        <v>75</v>
      </c>
      <c r="D31" s="25" t="s">
        <v>76</v>
      </c>
      <c r="E31" s="20" t="s">
        <v>77</v>
      </c>
      <c r="F31" s="18" t="s">
        <v>1</v>
      </c>
      <c r="G31" s="18" t="s">
        <v>0</v>
      </c>
      <c r="H31" s="18" t="s">
        <v>0</v>
      </c>
      <c r="I31" s="28"/>
    </row>
    <row r="32" spans="1:9" s="14" customFormat="1" ht="89.25">
      <c r="A32" s="28">
        <f t="shared" ca="1" si="0"/>
        <v>13</v>
      </c>
      <c r="B32" s="18" t="s">
        <v>78</v>
      </c>
      <c r="C32" s="18" t="s">
        <v>79</v>
      </c>
      <c r="D32" s="19" t="s">
        <v>80</v>
      </c>
      <c r="E32" s="20" t="s">
        <v>38</v>
      </c>
      <c r="F32" s="18" t="s">
        <v>0</v>
      </c>
      <c r="G32" s="18" t="s">
        <v>0</v>
      </c>
      <c r="H32" s="18" t="s">
        <v>0</v>
      </c>
      <c r="I32" s="28"/>
    </row>
    <row r="33" spans="1:9" s="14" customFormat="1" ht="140.25">
      <c r="A33" s="28">
        <f t="shared" ca="1" si="0"/>
        <v>14</v>
      </c>
      <c r="B33" s="18" t="s">
        <v>81</v>
      </c>
      <c r="C33" s="18" t="s">
        <v>82</v>
      </c>
      <c r="D33" s="26" t="s">
        <v>83</v>
      </c>
      <c r="E33" s="20" t="s">
        <v>84</v>
      </c>
      <c r="F33" s="18" t="s">
        <v>0</v>
      </c>
      <c r="G33" s="18" t="s">
        <v>0</v>
      </c>
      <c r="H33" s="18" t="s">
        <v>0</v>
      </c>
      <c r="I33" s="28"/>
    </row>
    <row r="34" spans="1:9" s="14" customFormat="1" ht="165.75">
      <c r="A34" s="28">
        <f t="shared" ca="1" si="0"/>
        <v>15</v>
      </c>
      <c r="B34" s="18" t="s">
        <v>85</v>
      </c>
      <c r="C34" s="18" t="s">
        <v>86</v>
      </c>
      <c r="D34" s="20" t="s">
        <v>87</v>
      </c>
      <c r="E34" s="20" t="s">
        <v>88</v>
      </c>
      <c r="F34" s="18" t="s">
        <v>0</v>
      </c>
      <c r="G34" s="18" t="s">
        <v>0</v>
      </c>
      <c r="H34" s="18" t="s">
        <v>0</v>
      </c>
      <c r="I34" s="28"/>
    </row>
    <row r="35" spans="1:9" s="14" customFormat="1" ht="14.25">
      <c r="A35" s="40"/>
      <c r="B35" s="154" t="s">
        <v>89</v>
      </c>
      <c r="C35" s="155"/>
      <c r="D35" s="156"/>
      <c r="E35" s="35"/>
      <c r="F35" s="32"/>
      <c r="G35" s="32"/>
      <c r="H35" s="32"/>
      <c r="I35" s="35"/>
    </row>
    <row r="36" spans="1:9" s="14" customFormat="1" ht="89.25">
      <c r="A36" s="28">
        <f t="shared" ref="A36:A84" ca="1" si="1">IF(OFFSET(A36,-1,0) ="",OFFSET(A36,-2,0)+1,OFFSET(A36,-1,0)+1 )</f>
        <v>16</v>
      </c>
      <c r="B36" s="18" t="s">
        <v>90</v>
      </c>
      <c r="C36" s="18" t="s">
        <v>91</v>
      </c>
      <c r="D36" s="19" t="s">
        <v>92</v>
      </c>
      <c r="E36" s="20" t="s">
        <v>34</v>
      </c>
      <c r="F36" s="18" t="s">
        <v>0</v>
      </c>
      <c r="G36" s="18" t="s">
        <v>0</v>
      </c>
      <c r="H36" s="18" t="s">
        <v>0</v>
      </c>
      <c r="I36" s="28"/>
    </row>
    <row r="37" spans="1:9" s="14" customFormat="1" ht="14.25">
      <c r="A37" s="40"/>
      <c r="B37" s="154" t="s">
        <v>93</v>
      </c>
      <c r="C37" s="155"/>
      <c r="D37" s="156"/>
      <c r="E37" s="35"/>
      <c r="F37" s="32"/>
      <c r="G37" s="32"/>
      <c r="H37" s="32"/>
      <c r="I37" s="35"/>
    </row>
    <row r="38" spans="1:9" s="15" customFormat="1" ht="63.75">
      <c r="A38" s="29">
        <f t="shared" ca="1" si="1"/>
        <v>17</v>
      </c>
      <c r="B38" s="18" t="s">
        <v>94</v>
      </c>
      <c r="C38" s="18" t="s">
        <v>95</v>
      </c>
      <c r="D38" s="19" t="s">
        <v>96</v>
      </c>
      <c r="E38" s="20" t="s">
        <v>34</v>
      </c>
      <c r="F38" s="18" t="s">
        <v>0</v>
      </c>
      <c r="G38" s="18" t="s">
        <v>0</v>
      </c>
      <c r="H38" s="18" t="s">
        <v>0</v>
      </c>
      <c r="I38" s="29"/>
    </row>
    <row r="39" spans="1:9" s="14" customFormat="1" ht="102">
      <c r="A39" s="28">
        <f t="shared" ca="1" si="1"/>
        <v>18</v>
      </c>
      <c r="B39" s="18" t="s">
        <v>97</v>
      </c>
      <c r="C39" s="18" t="s">
        <v>98</v>
      </c>
      <c r="D39" s="20" t="s">
        <v>99</v>
      </c>
      <c r="E39" s="20" t="s">
        <v>100</v>
      </c>
      <c r="F39" s="18" t="s">
        <v>0</v>
      </c>
      <c r="G39" s="18" t="s">
        <v>0</v>
      </c>
      <c r="H39" s="18" t="s">
        <v>0</v>
      </c>
      <c r="I39" s="28"/>
    </row>
    <row r="40" spans="1:9" s="14" customFormat="1" ht="89.25">
      <c r="A40" s="28">
        <f t="shared" ca="1" si="1"/>
        <v>19</v>
      </c>
      <c r="B40" s="18" t="s">
        <v>101</v>
      </c>
      <c r="C40" s="18" t="s">
        <v>102</v>
      </c>
      <c r="D40" s="20" t="s">
        <v>103</v>
      </c>
      <c r="E40" s="20" t="s">
        <v>104</v>
      </c>
      <c r="F40" s="18" t="s">
        <v>0</v>
      </c>
      <c r="G40" s="18" t="s">
        <v>0</v>
      </c>
      <c r="H40" s="18" t="s">
        <v>0</v>
      </c>
      <c r="I40" s="28"/>
    </row>
    <row r="41" spans="1:9" s="14" customFormat="1" ht="76.5">
      <c r="A41" s="28">
        <f t="shared" ca="1" si="1"/>
        <v>20</v>
      </c>
      <c r="B41" s="18" t="s">
        <v>105</v>
      </c>
      <c r="C41" s="18" t="s">
        <v>106</v>
      </c>
      <c r="D41" s="20" t="s">
        <v>107</v>
      </c>
      <c r="E41" s="26" t="s">
        <v>108</v>
      </c>
      <c r="F41" s="18" t="s">
        <v>0</v>
      </c>
      <c r="G41" s="18" t="s">
        <v>0</v>
      </c>
      <c r="H41" s="18" t="s">
        <v>0</v>
      </c>
      <c r="I41" s="28"/>
    </row>
    <row r="42" spans="1:9" s="14" customFormat="1" ht="178.5">
      <c r="A42" s="28">
        <f t="shared" ca="1" si="1"/>
        <v>21</v>
      </c>
      <c r="B42" s="18" t="s">
        <v>109</v>
      </c>
      <c r="C42" s="18" t="s">
        <v>110</v>
      </c>
      <c r="D42" s="20" t="s">
        <v>111</v>
      </c>
      <c r="E42" s="20" t="s">
        <v>112</v>
      </c>
      <c r="F42" s="18" t="s">
        <v>1</v>
      </c>
      <c r="G42" s="18" t="s">
        <v>0</v>
      </c>
      <c r="H42" s="18" t="s">
        <v>0</v>
      </c>
      <c r="I42" s="28"/>
    </row>
    <row r="43" spans="1:9" s="14" customFormat="1" ht="191.25">
      <c r="A43" s="28">
        <f t="shared" ca="1" si="1"/>
        <v>22</v>
      </c>
      <c r="B43" s="18" t="s">
        <v>113</v>
      </c>
      <c r="C43" s="18" t="s">
        <v>114</v>
      </c>
      <c r="D43" s="20" t="s">
        <v>115</v>
      </c>
      <c r="E43" s="20" t="s">
        <v>116</v>
      </c>
      <c r="F43" s="18" t="s">
        <v>1</v>
      </c>
      <c r="G43" s="18" t="s">
        <v>0</v>
      </c>
      <c r="H43" s="18" t="s">
        <v>0</v>
      </c>
      <c r="I43" s="28"/>
    </row>
    <row r="44" spans="1:9" s="14" customFormat="1" ht="178.5">
      <c r="A44" s="28">
        <f t="shared" ca="1" si="1"/>
        <v>23</v>
      </c>
      <c r="B44" s="18" t="s">
        <v>117</v>
      </c>
      <c r="C44" s="18" t="s">
        <v>118</v>
      </c>
      <c r="D44" s="20" t="s">
        <v>119</v>
      </c>
      <c r="E44" s="20" t="s">
        <v>120</v>
      </c>
      <c r="F44" s="18" t="s">
        <v>0</v>
      </c>
      <c r="G44" s="18" t="s">
        <v>0</v>
      </c>
      <c r="H44" s="18" t="s">
        <v>0</v>
      </c>
      <c r="I44" s="28"/>
    </row>
    <row r="45" spans="1:9" s="14" customFormat="1" ht="127.5">
      <c r="A45" s="28">
        <f ca="1">IF(OFFSET(A45,-1,0) ="",OFFSET(A45,-2,0)+1,OFFSET(A45,-1,0)+1 )</f>
        <v>24</v>
      </c>
      <c r="B45" s="18" t="s">
        <v>121</v>
      </c>
      <c r="C45" s="18" t="s">
        <v>122</v>
      </c>
      <c r="D45" s="20" t="s">
        <v>123</v>
      </c>
      <c r="E45" s="20" t="s">
        <v>124</v>
      </c>
      <c r="F45" s="18" t="s">
        <v>1</v>
      </c>
      <c r="G45" s="18" t="s">
        <v>0</v>
      </c>
      <c r="H45" s="18" t="s">
        <v>0</v>
      </c>
      <c r="I45" s="28"/>
    </row>
    <row r="46" spans="1:9" s="14" customFormat="1" ht="76.5">
      <c r="A46" s="28">
        <f t="shared" ca="1" si="1"/>
        <v>25</v>
      </c>
      <c r="B46" s="18" t="s">
        <v>125</v>
      </c>
      <c r="C46" s="18" t="s">
        <v>126</v>
      </c>
      <c r="D46" s="26" t="s">
        <v>127</v>
      </c>
      <c r="E46" s="20" t="s">
        <v>128</v>
      </c>
      <c r="F46" s="18" t="s">
        <v>0</v>
      </c>
      <c r="G46" s="18" t="s">
        <v>0</v>
      </c>
      <c r="H46" s="18" t="s">
        <v>0</v>
      </c>
      <c r="I46" s="28"/>
    </row>
    <row r="47" spans="1:9" s="14" customFormat="1" ht="14.25">
      <c r="A47" s="40"/>
      <c r="B47" s="154" t="s">
        <v>129</v>
      </c>
      <c r="C47" s="155"/>
      <c r="D47" s="156"/>
      <c r="E47" s="35"/>
      <c r="F47" s="32"/>
      <c r="G47" s="32"/>
      <c r="H47" s="32"/>
      <c r="I47" s="35"/>
    </row>
    <row r="48" spans="1:9" s="14" customFormat="1" ht="89.25">
      <c r="A48" s="28">
        <f t="shared" ca="1" si="1"/>
        <v>26</v>
      </c>
      <c r="B48" s="18" t="s">
        <v>130</v>
      </c>
      <c r="C48" s="18" t="s">
        <v>131</v>
      </c>
      <c r="D48" s="19" t="s">
        <v>132</v>
      </c>
      <c r="E48" s="20" t="s">
        <v>34</v>
      </c>
      <c r="F48" s="18" t="s">
        <v>0</v>
      </c>
      <c r="G48" s="18" t="s">
        <v>0</v>
      </c>
      <c r="H48" s="18" t="s">
        <v>0</v>
      </c>
      <c r="I48" s="28"/>
    </row>
    <row r="49" spans="1:9" s="14" customFormat="1" ht="165.75">
      <c r="A49" s="28">
        <f t="shared" ca="1" si="1"/>
        <v>27</v>
      </c>
      <c r="B49" s="18" t="s">
        <v>133</v>
      </c>
      <c r="C49" s="18" t="s">
        <v>134</v>
      </c>
      <c r="D49" s="20" t="s">
        <v>135</v>
      </c>
      <c r="E49" s="20" t="s">
        <v>136</v>
      </c>
      <c r="F49" s="18" t="s">
        <v>0</v>
      </c>
      <c r="G49" s="18" t="s">
        <v>0</v>
      </c>
      <c r="H49" s="18" t="s">
        <v>0</v>
      </c>
      <c r="I49" s="28"/>
    </row>
    <row r="50" spans="1:9" s="14" customFormat="1" ht="165.75">
      <c r="A50" s="28">
        <f t="shared" ca="1" si="1"/>
        <v>28</v>
      </c>
      <c r="B50" s="18" t="s">
        <v>137</v>
      </c>
      <c r="C50" s="18" t="s">
        <v>138</v>
      </c>
      <c r="D50" s="20" t="s">
        <v>115</v>
      </c>
      <c r="E50" s="20" t="s">
        <v>139</v>
      </c>
      <c r="F50" s="18" t="s">
        <v>0</v>
      </c>
      <c r="G50" s="18" t="s">
        <v>0</v>
      </c>
      <c r="H50" s="18" t="s">
        <v>0</v>
      </c>
      <c r="I50" s="28"/>
    </row>
    <row r="51" spans="1:9" s="14" customFormat="1" ht="102">
      <c r="A51" s="28">
        <f t="shared" ca="1" si="1"/>
        <v>29</v>
      </c>
      <c r="B51" s="18" t="s">
        <v>140</v>
      </c>
      <c r="C51" s="18" t="s">
        <v>141</v>
      </c>
      <c r="D51" s="20" t="s">
        <v>142</v>
      </c>
      <c r="E51" s="20" t="s">
        <v>143</v>
      </c>
      <c r="F51" s="18" t="s">
        <v>0</v>
      </c>
      <c r="G51" s="18" t="s">
        <v>0</v>
      </c>
      <c r="H51" s="18" t="s">
        <v>0</v>
      </c>
      <c r="I51" s="28"/>
    </row>
    <row r="52" spans="1:9" s="14" customFormat="1" ht="14.25">
      <c r="A52" s="40"/>
      <c r="B52" s="154" t="s">
        <v>144</v>
      </c>
      <c r="C52" s="155"/>
      <c r="D52" s="156"/>
      <c r="E52" s="35"/>
      <c r="F52" s="32"/>
      <c r="G52" s="32"/>
      <c r="H52" s="32"/>
      <c r="I52" s="35"/>
    </row>
    <row r="53" spans="1:9" s="14" customFormat="1" ht="63.75">
      <c r="A53" s="28">
        <f t="shared" ca="1" si="1"/>
        <v>30</v>
      </c>
      <c r="B53" s="18" t="s">
        <v>145</v>
      </c>
      <c r="C53" s="18" t="s">
        <v>146</v>
      </c>
      <c r="D53" s="19" t="s">
        <v>147</v>
      </c>
      <c r="E53" s="20" t="s">
        <v>34</v>
      </c>
      <c r="F53" s="18" t="s">
        <v>0</v>
      </c>
      <c r="G53" s="18" t="s">
        <v>0</v>
      </c>
      <c r="H53" s="18" t="s">
        <v>0</v>
      </c>
      <c r="I53" s="28"/>
    </row>
    <row r="54" spans="1:9" s="14" customFormat="1" ht="102">
      <c r="A54" s="28">
        <f t="shared" ca="1" si="1"/>
        <v>31</v>
      </c>
      <c r="B54" s="18" t="s">
        <v>148</v>
      </c>
      <c r="C54" s="18" t="s">
        <v>149</v>
      </c>
      <c r="D54" s="20" t="s">
        <v>150</v>
      </c>
      <c r="E54" s="26" t="s">
        <v>151</v>
      </c>
      <c r="F54" s="18" t="s">
        <v>0</v>
      </c>
      <c r="G54" s="18" t="s">
        <v>0</v>
      </c>
      <c r="H54" s="18" t="s">
        <v>0</v>
      </c>
      <c r="I54" s="28"/>
    </row>
    <row r="55" spans="1:9" s="14" customFormat="1" ht="76.5">
      <c r="A55" s="28">
        <f t="shared" ca="1" si="1"/>
        <v>32</v>
      </c>
      <c r="B55" s="18" t="s">
        <v>152</v>
      </c>
      <c r="C55" s="18" t="s">
        <v>153</v>
      </c>
      <c r="D55" s="26" t="s">
        <v>154</v>
      </c>
      <c r="E55" s="20" t="s">
        <v>155</v>
      </c>
      <c r="F55" s="18" t="s">
        <v>0</v>
      </c>
      <c r="G55" s="18" t="s">
        <v>0</v>
      </c>
      <c r="H55" s="18" t="s">
        <v>0</v>
      </c>
      <c r="I55" s="28"/>
    </row>
    <row r="56" spans="1:9" s="14" customFormat="1" ht="14.25">
      <c r="A56" s="40"/>
      <c r="B56" s="154" t="s">
        <v>156</v>
      </c>
      <c r="C56" s="155"/>
      <c r="D56" s="156"/>
      <c r="E56" s="35"/>
      <c r="F56" s="32"/>
      <c r="G56" s="32"/>
      <c r="H56" s="32"/>
      <c r="I56" s="35"/>
    </row>
    <row r="57" spans="1:9" s="14" customFormat="1" ht="63.75">
      <c r="A57" s="28">
        <f t="shared" ca="1" si="1"/>
        <v>33</v>
      </c>
      <c r="B57" s="18" t="s">
        <v>157</v>
      </c>
      <c r="C57" s="18" t="s">
        <v>158</v>
      </c>
      <c r="D57" s="19" t="s">
        <v>159</v>
      </c>
      <c r="E57" s="20" t="s">
        <v>34</v>
      </c>
      <c r="F57" s="18" t="s">
        <v>0</v>
      </c>
      <c r="G57" s="18" t="s">
        <v>0</v>
      </c>
      <c r="H57" s="18" t="s">
        <v>0</v>
      </c>
      <c r="I57" s="28"/>
    </row>
    <row r="58" spans="1:9" s="14" customFormat="1" ht="114.75">
      <c r="A58" s="28">
        <f t="shared" ca="1" si="1"/>
        <v>34</v>
      </c>
      <c r="B58" s="18" t="s">
        <v>160</v>
      </c>
      <c r="C58" s="18" t="s">
        <v>161</v>
      </c>
      <c r="D58" s="20" t="s">
        <v>162</v>
      </c>
      <c r="E58" s="26" t="s">
        <v>163</v>
      </c>
      <c r="F58" s="18" t="s">
        <v>1</v>
      </c>
      <c r="G58" s="18" t="s">
        <v>1</v>
      </c>
      <c r="H58" s="18" t="s">
        <v>0</v>
      </c>
      <c r="I58" s="28"/>
    </row>
    <row r="59" spans="1:9" s="14" customFormat="1" ht="153">
      <c r="A59" s="28">
        <f t="shared" ca="1" si="1"/>
        <v>35</v>
      </c>
      <c r="B59" s="18" t="s">
        <v>164</v>
      </c>
      <c r="C59" s="18" t="s">
        <v>165</v>
      </c>
      <c r="D59" s="20" t="s">
        <v>166</v>
      </c>
      <c r="E59" s="26" t="s">
        <v>38</v>
      </c>
      <c r="F59" s="18" t="s">
        <v>1</v>
      </c>
      <c r="G59" s="18" t="s">
        <v>1</v>
      </c>
      <c r="H59" s="18" t="s">
        <v>0</v>
      </c>
      <c r="I59" s="28"/>
    </row>
    <row r="60" spans="1:9" s="14" customFormat="1" ht="114.75">
      <c r="A60" s="28">
        <f t="shared" ca="1" si="1"/>
        <v>36</v>
      </c>
      <c r="B60" s="18" t="s">
        <v>167</v>
      </c>
      <c r="C60" s="18" t="s">
        <v>168</v>
      </c>
      <c r="D60" s="20" t="s">
        <v>169</v>
      </c>
      <c r="E60" s="26" t="s">
        <v>170</v>
      </c>
      <c r="F60" s="18" t="s">
        <v>0</v>
      </c>
      <c r="G60" s="18" t="s">
        <v>0</v>
      </c>
      <c r="H60" s="18" t="s">
        <v>0</v>
      </c>
      <c r="I60" s="28"/>
    </row>
    <row r="61" spans="1:9" s="14" customFormat="1" ht="102">
      <c r="A61" s="28">
        <f t="shared" ca="1" si="1"/>
        <v>37</v>
      </c>
      <c r="B61" s="18" t="s">
        <v>171</v>
      </c>
      <c r="C61" s="18" t="s">
        <v>172</v>
      </c>
      <c r="D61" s="20" t="s">
        <v>173</v>
      </c>
      <c r="E61" s="20" t="s">
        <v>174</v>
      </c>
      <c r="F61" s="18" t="s">
        <v>0</v>
      </c>
      <c r="G61" s="18" t="s">
        <v>0</v>
      </c>
      <c r="H61" s="18" t="s">
        <v>0</v>
      </c>
      <c r="I61" s="28"/>
    </row>
    <row r="62" spans="1:9" s="14" customFormat="1" ht="102">
      <c r="A62" s="28">
        <f t="shared" ca="1" si="1"/>
        <v>38</v>
      </c>
      <c r="B62" s="18" t="s">
        <v>175</v>
      </c>
      <c r="C62" s="18" t="s">
        <v>176</v>
      </c>
      <c r="D62" s="20" t="s">
        <v>177</v>
      </c>
      <c r="E62" s="20" t="s">
        <v>178</v>
      </c>
      <c r="F62" s="18" t="s">
        <v>0</v>
      </c>
      <c r="G62" s="18" t="s">
        <v>0</v>
      </c>
      <c r="H62" s="18" t="s">
        <v>0</v>
      </c>
      <c r="I62" s="28"/>
    </row>
    <row r="63" spans="1:9" s="14" customFormat="1" ht="102">
      <c r="A63" s="28">
        <f t="shared" ca="1" si="1"/>
        <v>39</v>
      </c>
      <c r="B63" s="18" t="s">
        <v>179</v>
      </c>
      <c r="C63" s="18" t="s">
        <v>180</v>
      </c>
      <c r="D63" s="26" t="s">
        <v>181</v>
      </c>
      <c r="E63" s="20" t="s">
        <v>182</v>
      </c>
      <c r="F63" s="18" t="s">
        <v>0</v>
      </c>
      <c r="G63" s="18" t="s">
        <v>0</v>
      </c>
      <c r="H63" s="18" t="s">
        <v>0</v>
      </c>
      <c r="I63" s="28"/>
    </row>
    <row r="64" spans="1:9" s="14" customFormat="1" ht="76.5">
      <c r="A64" s="28">
        <f t="shared" ca="1" si="1"/>
        <v>40</v>
      </c>
      <c r="B64" s="18" t="s">
        <v>183</v>
      </c>
      <c r="C64" s="18" t="s">
        <v>184</v>
      </c>
      <c r="D64" s="26" t="s">
        <v>185</v>
      </c>
      <c r="E64" s="20" t="s">
        <v>186</v>
      </c>
      <c r="F64" s="18" t="s">
        <v>1</v>
      </c>
      <c r="G64" s="18" t="s">
        <v>1</v>
      </c>
      <c r="H64" s="18" t="s">
        <v>0</v>
      </c>
      <c r="I64" s="28"/>
    </row>
    <row r="65" spans="1:9" s="14" customFormat="1" ht="102">
      <c r="A65" s="28">
        <f t="shared" ca="1" si="1"/>
        <v>41</v>
      </c>
      <c r="B65" s="18" t="s">
        <v>187</v>
      </c>
      <c r="C65" s="18" t="s">
        <v>188</v>
      </c>
      <c r="D65" s="26" t="s">
        <v>189</v>
      </c>
      <c r="E65" s="20" t="s">
        <v>190</v>
      </c>
      <c r="F65" s="18" t="s">
        <v>0</v>
      </c>
      <c r="G65" s="18" t="s">
        <v>0</v>
      </c>
      <c r="H65" s="18" t="s">
        <v>0</v>
      </c>
      <c r="I65" s="28"/>
    </row>
    <row r="66" spans="1:9" s="14" customFormat="1" ht="127.5">
      <c r="A66" s="28">
        <f t="shared" ca="1" si="1"/>
        <v>42</v>
      </c>
      <c r="B66" s="18" t="s">
        <v>191</v>
      </c>
      <c r="C66" s="18" t="s">
        <v>192</v>
      </c>
      <c r="D66" s="20" t="s">
        <v>193</v>
      </c>
      <c r="E66" s="26" t="s">
        <v>194</v>
      </c>
      <c r="F66" s="18" t="s">
        <v>0</v>
      </c>
      <c r="G66" s="18" t="s">
        <v>0</v>
      </c>
      <c r="H66" s="18" t="s">
        <v>0</v>
      </c>
      <c r="I66" s="28"/>
    </row>
    <row r="67" spans="1:9" s="14" customFormat="1" ht="127.5">
      <c r="A67" s="28">
        <f t="shared" ca="1" si="1"/>
        <v>43</v>
      </c>
      <c r="B67" s="18" t="s">
        <v>195</v>
      </c>
      <c r="C67" s="18" t="s">
        <v>196</v>
      </c>
      <c r="D67" s="20" t="s">
        <v>197</v>
      </c>
      <c r="E67" s="26" t="s">
        <v>194</v>
      </c>
      <c r="F67" s="18" t="s">
        <v>1</v>
      </c>
      <c r="G67" s="18" t="s">
        <v>0</v>
      </c>
      <c r="H67" s="18" t="s">
        <v>0</v>
      </c>
      <c r="I67" s="28"/>
    </row>
    <row r="68" spans="1:9" s="14" customFormat="1" ht="14.25">
      <c r="A68" s="40"/>
      <c r="B68" s="154" t="s">
        <v>198</v>
      </c>
      <c r="C68" s="155"/>
      <c r="D68" s="156"/>
      <c r="E68" s="35"/>
      <c r="F68" s="32"/>
      <c r="G68" s="32"/>
      <c r="H68" s="32"/>
      <c r="I68" s="35"/>
    </row>
    <row r="69" spans="1:9" s="14" customFormat="1" ht="76.5">
      <c r="A69" s="28">
        <f t="shared" ca="1" si="1"/>
        <v>44</v>
      </c>
      <c r="B69" s="18" t="s">
        <v>199</v>
      </c>
      <c r="C69" s="18" t="s">
        <v>200</v>
      </c>
      <c r="D69" s="19" t="s">
        <v>201</v>
      </c>
      <c r="E69" s="20" t="s">
        <v>34</v>
      </c>
      <c r="F69" s="18" t="s">
        <v>0</v>
      </c>
      <c r="G69" s="18" t="s">
        <v>0</v>
      </c>
      <c r="H69" s="18" t="s">
        <v>0</v>
      </c>
      <c r="I69" s="28"/>
    </row>
    <row r="70" spans="1:9" s="14" customFormat="1" ht="89.25">
      <c r="A70" s="28">
        <f t="shared" ca="1" si="1"/>
        <v>45</v>
      </c>
      <c r="B70" s="18" t="s">
        <v>202</v>
      </c>
      <c r="C70" s="18" t="s">
        <v>203</v>
      </c>
      <c r="D70" s="26" t="s">
        <v>204</v>
      </c>
      <c r="E70" s="26" t="s">
        <v>38</v>
      </c>
      <c r="F70" s="18" t="s">
        <v>0</v>
      </c>
      <c r="G70" s="18" t="s">
        <v>0</v>
      </c>
      <c r="H70" s="18" t="s">
        <v>0</v>
      </c>
      <c r="I70" s="28"/>
    </row>
    <row r="71" spans="1:9" s="14" customFormat="1" ht="89.25">
      <c r="A71" s="28">
        <f t="shared" ca="1" si="1"/>
        <v>46</v>
      </c>
      <c r="B71" s="18" t="s">
        <v>205</v>
      </c>
      <c r="C71" s="18" t="s">
        <v>206</v>
      </c>
      <c r="D71" s="26" t="s">
        <v>207</v>
      </c>
      <c r="E71" s="26" t="s">
        <v>38</v>
      </c>
      <c r="F71" s="18" t="s">
        <v>0</v>
      </c>
      <c r="G71" s="18" t="s">
        <v>0</v>
      </c>
      <c r="H71" s="18" t="s">
        <v>0</v>
      </c>
      <c r="I71" s="28"/>
    </row>
    <row r="72" spans="1:9" s="14" customFormat="1" ht="14.25">
      <c r="A72" s="40"/>
      <c r="B72" s="154" t="s">
        <v>208</v>
      </c>
      <c r="C72" s="155"/>
      <c r="D72" s="156"/>
      <c r="E72" s="35"/>
      <c r="F72" s="32"/>
      <c r="G72" s="32"/>
      <c r="H72" s="32"/>
      <c r="I72" s="35"/>
    </row>
    <row r="73" spans="1:9" s="14" customFormat="1" ht="127.5">
      <c r="A73" s="28">
        <f t="shared" ca="1" si="1"/>
        <v>47</v>
      </c>
      <c r="B73" s="18" t="s">
        <v>209</v>
      </c>
      <c r="C73" s="18" t="s">
        <v>210</v>
      </c>
      <c r="D73" s="20" t="s">
        <v>211</v>
      </c>
      <c r="E73" s="20" t="s">
        <v>212</v>
      </c>
      <c r="F73" s="18" t="s">
        <v>0</v>
      </c>
      <c r="G73" s="18" t="s">
        <v>0</v>
      </c>
      <c r="H73" s="18" t="s">
        <v>0</v>
      </c>
      <c r="I73" s="28"/>
    </row>
    <row r="74" spans="1:9" s="14" customFormat="1" ht="153">
      <c r="A74" s="28">
        <f t="shared" ca="1" si="1"/>
        <v>48</v>
      </c>
      <c r="B74" s="18" t="s">
        <v>213</v>
      </c>
      <c r="C74" s="18" t="s">
        <v>210</v>
      </c>
      <c r="D74" s="20" t="s">
        <v>214</v>
      </c>
      <c r="E74" s="20" t="s">
        <v>215</v>
      </c>
      <c r="F74" s="18" t="s">
        <v>0</v>
      </c>
      <c r="G74" s="18" t="s">
        <v>0</v>
      </c>
      <c r="H74" s="18" t="s">
        <v>0</v>
      </c>
      <c r="I74" s="28"/>
    </row>
    <row r="75" spans="1:9" s="14" customFormat="1" ht="114.75">
      <c r="A75" s="28">
        <f t="shared" ca="1" si="1"/>
        <v>49</v>
      </c>
      <c r="B75" s="18" t="s">
        <v>216</v>
      </c>
      <c r="C75" s="18" t="s">
        <v>210</v>
      </c>
      <c r="D75" s="20" t="s">
        <v>217</v>
      </c>
      <c r="E75" s="20" t="s">
        <v>218</v>
      </c>
      <c r="F75" s="18" t="s">
        <v>0</v>
      </c>
      <c r="G75" s="18" t="s">
        <v>0</v>
      </c>
      <c r="H75" s="18" t="s">
        <v>0</v>
      </c>
      <c r="I75" s="28"/>
    </row>
    <row r="76" spans="1:9" s="14" customFormat="1" ht="14.25" customHeight="1">
      <c r="A76" s="40"/>
      <c r="B76" s="154" t="s">
        <v>219</v>
      </c>
      <c r="C76" s="155"/>
      <c r="D76" s="156"/>
      <c r="E76" s="35"/>
      <c r="F76" s="32"/>
      <c r="G76" s="32"/>
      <c r="H76" s="32"/>
      <c r="I76" s="35"/>
    </row>
    <row r="77" spans="1:9" s="14" customFormat="1" ht="204">
      <c r="A77" s="28">
        <f t="shared" ca="1" si="1"/>
        <v>50</v>
      </c>
      <c r="B77" s="18" t="s">
        <v>220</v>
      </c>
      <c r="C77" s="18" t="s">
        <v>221</v>
      </c>
      <c r="D77" s="20" t="s">
        <v>222</v>
      </c>
      <c r="E77" s="26" t="s">
        <v>223</v>
      </c>
      <c r="F77" s="18" t="s">
        <v>0</v>
      </c>
      <c r="G77" s="18" t="s">
        <v>0</v>
      </c>
      <c r="H77" s="18" t="s">
        <v>0</v>
      </c>
      <c r="I77" s="28"/>
    </row>
    <row r="78" spans="1:9" s="14" customFormat="1" ht="76.5">
      <c r="A78" s="28">
        <f t="shared" ca="1" si="1"/>
        <v>51</v>
      </c>
      <c r="B78" s="18" t="s">
        <v>224</v>
      </c>
      <c r="C78" s="18" t="s">
        <v>221</v>
      </c>
      <c r="D78" s="26" t="s">
        <v>225</v>
      </c>
      <c r="E78" s="26" t="s">
        <v>226</v>
      </c>
      <c r="F78" s="18" t="s">
        <v>0</v>
      </c>
      <c r="G78" s="18" t="s">
        <v>0</v>
      </c>
      <c r="H78" s="18" t="s">
        <v>0</v>
      </c>
      <c r="I78" s="28"/>
    </row>
    <row r="79" spans="1:9" s="14" customFormat="1" ht="14.25" customHeight="1">
      <c r="A79" s="40"/>
      <c r="B79" s="154" t="s">
        <v>227</v>
      </c>
      <c r="C79" s="155"/>
      <c r="D79" s="156"/>
      <c r="E79" s="35"/>
      <c r="F79" s="32"/>
      <c r="G79" s="32"/>
      <c r="H79" s="32"/>
      <c r="I79" s="35"/>
    </row>
    <row r="80" spans="1:9" s="14" customFormat="1" ht="89.25">
      <c r="A80" s="28">
        <f t="shared" ca="1" si="1"/>
        <v>52</v>
      </c>
      <c r="B80" s="18" t="s">
        <v>228</v>
      </c>
      <c r="C80" s="18" t="s">
        <v>229</v>
      </c>
      <c r="D80" s="19" t="s">
        <v>230</v>
      </c>
      <c r="E80" s="20" t="s">
        <v>34</v>
      </c>
      <c r="F80" s="18" t="s">
        <v>0</v>
      </c>
      <c r="G80" s="18" t="s">
        <v>0</v>
      </c>
      <c r="H80" s="18" t="s">
        <v>0</v>
      </c>
      <c r="I80" s="28"/>
    </row>
    <row r="81" spans="1:9" s="14" customFormat="1" ht="114.75">
      <c r="A81" s="28">
        <f t="shared" ca="1" si="1"/>
        <v>53</v>
      </c>
      <c r="B81" s="18" t="s">
        <v>231</v>
      </c>
      <c r="C81" s="18" t="s">
        <v>232</v>
      </c>
      <c r="D81" s="26" t="s">
        <v>233</v>
      </c>
      <c r="E81" s="20" t="s">
        <v>234</v>
      </c>
      <c r="F81" s="18" t="s">
        <v>0</v>
      </c>
      <c r="G81" s="18" t="s">
        <v>0</v>
      </c>
      <c r="H81" s="18" t="s">
        <v>0</v>
      </c>
      <c r="I81" s="28"/>
    </row>
    <row r="82" spans="1:9" s="14" customFormat="1" ht="76.5">
      <c r="A82" s="28">
        <f t="shared" ca="1" si="1"/>
        <v>54</v>
      </c>
      <c r="B82" s="18" t="s">
        <v>235</v>
      </c>
      <c r="C82" s="18" t="s">
        <v>236</v>
      </c>
      <c r="D82" s="26" t="s">
        <v>237</v>
      </c>
      <c r="E82" s="20" t="s">
        <v>238</v>
      </c>
      <c r="F82" s="18" t="s">
        <v>1</v>
      </c>
      <c r="G82" s="18" t="s">
        <v>0</v>
      </c>
      <c r="H82" s="18" t="s">
        <v>0</v>
      </c>
      <c r="I82" s="28"/>
    </row>
    <row r="83" spans="1:9" s="14" customFormat="1" ht="102">
      <c r="A83" s="28">
        <f t="shared" ca="1" si="1"/>
        <v>55</v>
      </c>
      <c r="B83" s="18" t="s">
        <v>239</v>
      </c>
      <c r="C83" s="18" t="s">
        <v>240</v>
      </c>
      <c r="D83" s="26" t="s">
        <v>241</v>
      </c>
      <c r="E83" s="20" t="s">
        <v>242</v>
      </c>
      <c r="F83" s="18" t="s">
        <v>0</v>
      </c>
      <c r="G83" s="18" t="s">
        <v>0</v>
      </c>
      <c r="H83" s="18" t="s">
        <v>0</v>
      </c>
      <c r="I83" s="28"/>
    </row>
    <row r="84" spans="1:9" s="14" customFormat="1" ht="102">
      <c r="A84" s="28">
        <f t="shared" ca="1" si="1"/>
        <v>56</v>
      </c>
      <c r="B84" s="18" t="s">
        <v>243</v>
      </c>
      <c r="C84" s="18" t="s">
        <v>244</v>
      </c>
      <c r="D84" s="26" t="s">
        <v>245</v>
      </c>
      <c r="E84" s="20" t="s">
        <v>242</v>
      </c>
      <c r="F84" s="18" t="s">
        <v>1</v>
      </c>
      <c r="G84" s="18" t="s">
        <v>0</v>
      </c>
      <c r="H84" s="18" t="s">
        <v>0</v>
      </c>
      <c r="I84" s="28"/>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41" customWidth="1"/>
    <col min="2" max="4" width="35.140625" style="12" customWidth="1"/>
    <col min="5" max="5" width="32.140625" style="12" customWidth="1"/>
    <col min="6" max="8" width="9.7109375" style="12" customWidth="1"/>
    <col min="9" max="9" width="17.7109375" style="12" customWidth="1"/>
    <col min="10" max="16384" width="9.140625" style="12"/>
  </cols>
  <sheetData>
    <row r="1" spans="1:24" s="1" customFormat="1" ht="14.25">
      <c r="A1" s="145"/>
      <c r="B1" s="145"/>
      <c r="C1" s="145"/>
      <c r="D1" s="145"/>
      <c r="E1" s="3"/>
      <c r="F1" s="3"/>
      <c r="G1" s="3"/>
      <c r="H1" s="3"/>
      <c r="I1" s="3"/>
      <c r="J1" s="3"/>
    </row>
    <row r="2" spans="1:24" s="1" customFormat="1" ht="31.5" customHeight="1">
      <c r="A2" s="146" t="s">
        <v>8</v>
      </c>
      <c r="B2" s="146"/>
      <c r="C2" s="146"/>
      <c r="D2" s="146"/>
      <c r="E2" s="141"/>
      <c r="F2" s="2"/>
      <c r="G2" s="2"/>
      <c r="H2" s="2"/>
      <c r="I2" s="2"/>
      <c r="J2" s="2"/>
    </row>
    <row r="3" spans="1:24" s="1" customFormat="1" ht="31.5" customHeight="1">
      <c r="A3" s="13"/>
      <c r="C3" s="157"/>
      <c r="D3" s="157"/>
      <c r="E3" s="141"/>
      <c r="F3" s="2"/>
      <c r="G3" s="2"/>
      <c r="H3" s="2"/>
      <c r="I3" s="2"/>
      <c r="J3" s="2"/>
    </row>
    <row r="4" spans="1:24" s="4" customFormat="1">
      <c r="A4" s="93" t="s">
        <v>7</v>
      </c>
      <c r="B4" s="143" t="s">
        <v>246</v>
      </c>
      <c r="C4" s="143"/>
      <c r="D4" s="143"/>
      <c r="E4" s="5"/>
      <c r="F4" s="5"/>
      <c r="G4" s="5"/>
      <c r="H4" s="6"/>
      <c r="I4" s="6"/>
      <c r="X4" s="4" t="s">
        <v>9</v>
      </c>
    </row>
    <row r="5" spans="1:24" s="4" customFormat="1" ht="144.75" customHeight="1">
      <c r="A5" s="93" t="s">
        <v>4</v>
      </c>
      <c r="B5" s="144" t="s">
        <v>10</v>
      </c>
      <c r="C5" s="143"/>
      <c r="D5" s="143"/>
      <c r="E5" s="5"/>
      <c r="F5" s="5"/>
      <c r="G5" s="5"/>
      <c r="H5" s="6"/>
      <c r="I5" s="6"/>
      <c r="X5" s="4" t="s">
        <v>11</v>
      </c>
    </row>
    <row r="6" spans="1:24" s="4" customFormat="1" ht="25.5">
      <c r="A6" s="93" t="s">
        <v>12</v>
      </c>
      <c r="B6" s="144" t="s">
        <v>13</v>
      </c>
      <c r="C6" s="143"/>
      <c r="D6" s="143"/>
      <c r="E6" s="5"/>
      <c r="F6" s="5"/>
      <c r="G6" s="5"/>
      <c r="H6" s="6"/>
      <c r="I6" s="6"/>
    </row>
    <row r="7" spans="1:24" s="4" customFormat="1">
      <c r="A7" s="93" t="s">
        <v>14</v>
      </c>
      <c r="B7" s="143" t="s">
        <v>15</v>
      </c>
      <c r="C7" s="143"/>
      <c r="D7" s="143"/>
      <c r="E7" s="5"/>
      <c r="F7" s="5"/>
      <c r="G7" s="5"/>
      <c r="H7" s="7"/>
      <c r="I7" s="6"/>
      <c r="X7" s="8"/>
    </row>
    <row r="8" spans="1:24" s="9" customFormat="1">
      <c r="A8" s="93" t="s">
        <v>16</v>
      </c>
      <c r="B8" s="147">
        <v>40850</v>
      </c>
      <c r="C8" s="147"/>
      <c r="D8" s="147"/>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37">
        <f>SUM(B11:B14)</f>
        <v>56</v>
      </c>
      <c r="C10" s="37">
        <f>SUM(C11:C14)</f>
        <v>55</v>
      </c>
      <c r="D10" s="37">
        <f>SUM(D11:D14)</f>
        <v>56</v>
      </c>
    </row>
    <row r="11" spans="1:24" s="9" customFormat="1">
      <c r="A11" s="95" t="s">
        <v>0</v>
      </c>
      <c r="B11" s="38">
        <f>COUNTIF($F$18:$F$49636,"*Passed")</f>
        <v>46</v>
      </c>
      <c r="C11" s="38">
        <f>COUNTIF($G$18:$G$49636,"*Passed")</f>
        <v>52</v>
      </c>
      <c r="D11" s="38">
        <f>COUNTIF($H$18:$H$49636,"*Passed")</f>
        <v>55</v>
      </c>
    </row>
    <row r="12" spans="1:24" s="9" customFormat="1">
      <c r="A12" s="95" t="s">
        <v>1</v>
      </c>
      <c r="B12" s="38">
        <f>COUNTIF($F$18:$F$49356,"*Failed*")</f>
        <v>10</v>
      </c>
      <c r="C12" s="38">
        <f>COUNTIF($G$18:$G$49356,"*Failed*")</f>
        <v>3</v>
      </c>
      <c r="D12" s="38">
        <f>COUNTIF($H$18:$H$49356,"*Failed*")</f>
        <v>1</v>
      </c>
    </row>
    <row r="13" spans="1:24" s="9" customFormat="1">
      <c r="A13" s="95" t="s">
        <v>2</v>
      </c>
      <c r="B13" s="38">
        <f>COUNTIF($F$18:$F$49356,"*Not Run*")</f>
        <v>0</v>
      </c>
      <c r="C13" s="38">
        <f>COUNTIF($G$18:$G$49356,"*Not Run*")</f>
        <v>0</v>
      </c>
      <c r="D13" s="38">
        <f>COUNTIF($H$18:$H$49356,"*Not Run*")</f>
        <v>0</v>
      </c>
      <c r="E13" s="1"/>
      <c r="F13" s="1"/>
      <c r="G13" s="1"/>
      <c r="H13" s="1"/>
      <c r="I13" s="1"/>
    </row>
    <row r="14" spans="1:24" s="9" customFormat="1">
      <c r="A14" s="95" t="s">
        <v>19</v>
      </c>
      <c r="B14" s="38">
        <f>COUNTIF($F$18:$F$49356,"*NA*")</f>
        <v>0</v>
      </c>
      <c r="C14" s="38">
        <f>COUNTIF($G$18:$G$49356,"*NA*")</f>
        <v>0</v>
      </c>
      <c r="D14" s="38">
        <f>COUNTIF($H$18:$H$49356,"*NA*")</f>
        <v>0</v>
      </c>
      <c r="E14" s="30"/>
      <c r="F14" s="1"/>
      <c r="G14" s="1"/>
      <c r="H14" s="1"/>
      <c r="I14" s="1"/>
    </row>
    <row r="15" spans="1:24" s="9" customFormat="1" ht="38.25">
      <c r="A15" s="95" t="s">
        <v>20</v>
      </c>
      <c r="B15" s="38">
        <f>COUNTIF($F$18:$F$49356,"*Passed in previous build*")</f>
        <v>0</v>
      </c>
      <c r="C15" s="38">
        <f>COUNTIF($G$18:$G$49356,"*Passed in previous build*")</f>
        <v>1</v>
      </c>
      <c r="D15" s="38">
        <f>COUNTIF($H$18:$H$49356,"*Passed in previous build*")</f>
        <v>0</v>
      </c>
      <c r="E15" s="1"/>
      <c r="F15" s="1"/>
      <c r="G15" s="1"/>
      <c r="H15" s="1"/>
      <c r="I15" s="1"/>
    </row>
    <row r="16" spans="1:24" s="10" customFormat="1" ht="15" customHeight="1">
      <c r="A16" s="39"/>
      <c r="B16" s="16"/>
      <c r="C16" s="16"/>
      <c r="D16" s="17"/>
      <c r="E16" s="31"/>
      <c r="F16" s="158" t="s">
        <v>17</v>
      </c>
      <c r="G16" s="159"/>
      <c r="H16" s="160"/>
      <c r="I16" s="31"/>
    </row>
    <row r="17" spans="1:9" s="10" customFormat="1" ht="38.25">
      <c r="A17" s="96" t="s">
        <v>21</v>
      </c>
      <c r="B17" s="97" t="s">
        <v>22</v>
      </c>
      <c r="C17" s="97" t="s">
        <v>23</v>
      </c>
      <c r="D17" s="97" t="s">
        <v>24</v>
      </c>
      <c r="E17" s="98" t="s">
        <v>25</v>
      </c>
      <c r="F17" s="97" t="s">
        <v>26</v>
      </c>
      <c r="G17" s="97" t="s">
        <v>27</v>
      </c>
      <c r="H17" s="97" t="s">
        <v>28</v>
      </c>
      <c r="I17" s="97" t="s">
        <v>29</v>
      </c>
    </row>
    <row r="18" spans="1:9" s="10" customFormat="1" ht="15.75" customHeight="1">
      <c r="A18" s="33"/>
      <c r="B18" s="154" t="s">
        <v>30</v>
      </c>
      <c r="C18" s="155"/>
      <c r="D18" s="156"/>
      <c r="E18" s="33"/>
      <c r="F18" s="34"/>
      <c r="G18" s="34"/>
      <c r="H18" s="34"/>
      <c r="I18" s="33"/>
    </row>
    <row r="19" spans="1:9" s="11" customFormat="1" ht="63.75">
      <c r="A19" s="18">
        <v>1</v>
      </c>
      <c r="B19" s="18" t="s">
        <v>31</v>
      </c>
      <c r="C19" s="18" t="s">
        <v>32</v>
      </c>
      <c r="D19" s="19" t="s">
        <v>33</v>
      </c>
      <c r="E19" s="20" t="s">
        <v>34</v>
      </c>
      <c r="F19" s="18" t="s">
        <v>0</v>
      </c>
      <c r="G19" s="18" t="s">
        <v>0</v>
      </c>
      <c r="H19" s="18" t="s">
        <v>0</v>
      </c>
      <c r="I19" s="21"/>
    </row>
    <row r="20" spans="1:9" s="11" customFormat="1" ht="38.25">
      <c r="A20" s="24">
        <v>2</v>
      </c>
      <c r="B20" s="18" t="s">
        <v>35</v>
      </c>
      <c r="C20" s="18" t="s">
        <v>36</v>
      </c>
      <c r="D20" s="25" t="s">
        <v>37</v>
      </c>
      <c r="E20" s="20" t="s">
        <v>38</v>
      </c>
      <c r="F20" s="18" t="s">
        <v>0</v>
      </c>
      <c r="G20" s="18" t="s">
        <v>20</v>
      </c>
      <c r="H20" s="18" t="s">
        <v>0</v>
      </c>
      <c r="I20" s="21"/>
    </row>
    <row r="21" spans="1:9" s="11" customFormat="1" ht="51">
      <c r="A21" s="24">
        <v>3</v>
      </c>
      <c r="B21" s="18" t="s">
        <v>39</v>
      </c>
      <c r="C21" s="18" t="s">
        <v>40</v>
      </c>
      <c r="D21" s="26" t="s">
        <v>41</v>
      </c>
      <c r="E21" s="20" t="s">
        <v>38</v>
      </c>
      <c r="F21" s="18" t="s">
        <v>0</v>
      </c>
      <c r="G21" s="18" t="s">
        <v>0</v>
      </c>
      <c r="H21" s="18" t="s">
        <v>0</v>
      </c>
      <c r="I21" s="21"/>
    </row>
    <row r="22" spans="1:9" s="14" customFormat="1" ht="102">
      <c r="A22" s="24">
        <v>4</v>
      </c>
      <c r="B22" s="18" t="s">
        <v>42</v>
      </c>
      <c r="C22" s="18" t="s">
        <v>43</v>
      </c>
      <c r="D22" s="20" t="s">
        <v>44</v>
      </c>
      <c r="E22" s="20" t="s">
        <v>45</v>
      </c>
      <c r="F22" s="18" t="s">
        <v>0</v>
      </c>
      <c r="G22" s="18" t="s">
        <v>0</v>
      </c>
      <c r="H22" s="18" t="s">
        <v>0</v>
      </c>
      <c r="I22" s="27"/>
    </row>
    <row r="23" spans="1:9" s="14" customFormat="1" ht="114.75">
      <c r="A23" s="24">
        <v>5</v>
      </c>
      <c r="B23" s="18" t="s">
        <v>46</v>
      </c>
      <c r="C23" s="18" t="s">
        <v>47</v>
      </c>
      <c r="D23" s="20" t="s">
        <v>48</v>
      </c>
      <c r="E23" s="20" t="s">
        <v>49</v>
      </c>
      <c r="F23" s="18" t="s">
        <v>0</v>
      </c>
      <c r="G23" s="18" t="s">
        <v>0</v>
      </c>
      <c r="H23" s="18" t="s">
        <v>1</v>
      </c>
      <c r="I23" s="27" t="s">
        <v>247</v>
      </c>
    </row>
    <row r="24" spans="1:9" s="14" customFormat="1" ht="76.5">
      <c r="A24" s="24">
        <v>6</v>
      </c>
      <c r="B24" s="18" t="s">
        <v>50</v>
      </c>
      <c r="C24" s="18" t="s">
        <v>51</v>
      </c>
      <c r="D24" s="26" t="s">
        <v>52</v>
      </c>
      <c r="E24" s="20" t="s">
        <v>53</v>
      </c>
      <c r="F24" s="18" t="s">
        <v>0</v>
      </c>
      <c r="G24" s="18" t="s">
        <v>0</v>
      </c>
      <c r="H24" s="18" t="s">
        <v>0</v>
      </c>
      <c r="I24" s="27"/>
    </row>
    <row r="25" spans="1:9" s="14" customFormat="1" ht="140.25">
      <c r="A25" s="24">
        <v>7</v>
      </c>
      <c r="B25" s="18" t="s">
        <v>54</v>
      </c>
      <c r="C25" s="18" t="s">
        <v>55</v>
      </c>
      <c r="D25" s="20" t="s">
        <v>56</v>
      </c>
      <c r="E25" s="20" t="s">
        <v>57</v>
      </c>
      <c r="F25" s="18" t="s">
        <v>0</v>
      </c>
      <c r="G25" s="18" t="s">
        <v>0</v>
      </c>
      <c r="H25" s="18" t="s">
        <v>0</v>
      </c>
      <c r="I25" s="27"/>
    </row>
    <row r="26" spans="1:9" s="14" customFormat="1" ht="127.5">
      <c r="A26" s="24">
        <v>8</v>
      </c>
      <c r="B26" s="18" t="s">
        <v>58</v>
      </c>
      <c r="C26" s="18" t="s">
        <v>59</v>
      </c>
      <c r="D26" s="20" t="s">
        <v>60</v>
      </c>
      <c r="E26" s="20" t="s">
        <v>61</v>
      </c>
      <c r="F26" s="18" t="s">
        <v>0</v>
      </c>
      <c r="G26" s="18" t="s">
        <v>0</v>
      </c>
      <c r="H26" s="18" t="s">
        <v>0</v>
      </c>
      <c r="I26" s="27"/>
    </row>
    <row r="27" spans="1:9" s="14" customFormat="1" ht="76.5">
      <c r="A27" s="24">
        <v>9</v>
      </c>
      <c r="B27" s="18" t="s">
        <v>63</v>
      </c>
      <c r="C27" s="18" t="s">
        <v>64</v>
      </c>
      <c r="D27" s="20" t="s">
        <v>65</v>
      </c>
      <c r="E27" s="20" t="s">
        <v>38</v>
      </c>
      <c r="F27" s="18" t="s">
        <v>0</v>
      </c>
      <c r="G27" s="18" t="s">
        <v>0</v>
      </c>
      <c r="H27" s="18" t="s">
        <v>0</v>
      </c>
      <c r="I27" s="27"/>
    </row>
    <row r="28" spans="1:9" s="14" customFormat="1" ht="102">
      <c r="A28" s="24">
        <v>10</v>
      </c>
      <c r="B28" s="18" t="s">
        <v>66</v>
      </c>
      <c r="C28" s="18" t="s">
        <v>67</v>
      </c>
      <c r="D28" s="20" t="s">
        <v>68</v>
      </c>
      <c r="E28" s="20" t="s">
        <v>69</v>
      </c>
      <c r="F28" s="18" t="s">
        <v>0</v>
      </c>
      <c r="G28" s="18" t="s">
        <v>0</v>
      </c>
      <c r="H28" s="18" t="s">
        <v>0</v>
      </c>
      <c r="I28" s="27"/>
    </row>
    <row r="29" spans="1:9" s="14" customFormat="1" ht="14.25">
      <c r="A29" s="40"/>
      <c r="B29" s="154" t="s">
        <v>70</v>
      </c>
      <c r="C29" s="155"/>
      <c r="D29" s="156"/>
      <c r="E29" s="35"/>
      <c r="F29" s="32"/>
      <c r="G29" s="32"/>
      <c r="H29" s="32"/>
      <c r="I29" s="35"/>
    </row>
    <row r="30" spans="1:9" s="14" customFormat="1" ht="165.75">
      <c r="A30" s="28">
        <f t="shared" ref="A30:A34" ca="1" si="0">IF(OFFSET(A30,-1,0) ="",OFFSET(A30,-2,0)+1,OFFSET(A30,-1,0)+1 )</f>
        <v>11</v>
      </c>
      <c r="B30" s="18" t="s">
        <v>71</v>
      </c>
      <c r="C30" s="18" t="s">
        <v>72</v>
      </c>
      <c r="D30" s="19" t="s">
        <v>73</v>
      </c>
      <c r="E30" s="20" t="s">
        <v>34</v>
      </c>
      <c r="F30" s="18" t="s">
        <v>0</v>
      </c>
      <c r="G30" s="18" t="s">
        <v>0</v>
      </c>
      <c r="H30" s="18" t="s">
        <v>0</v>
      </c>
      <c r="I30" s="28"/>
    </row>
    <row r="31" spans="1:9" s="14" customFormat="1" ht="94.5" customHeight="1">
      <c r="A31" s="28">
        <f t="shared" ca="1" si="0"/>
        <v>12</v>
      </c>
      <c r="B31" s="18" t="s">
        <v>74</v>
      </c>
      <c r="C31" s="18" t="s">
        <v>75</v>
      </c>
      <c r="D31" s="25" t="s">
        <v>76</v>
      </c>
      <c r="E31" s="20" t="s">
        <v>77</v>
      </c>
      <c r="F31" s="18" t="s">
        <v>1</v>
      </c>
      <c r="G31" s="18" t="s">
        <v>0</v>
      </c>
      <c r="H31" s="18" t="s">
        <v>0</v>
      </c>
      <c r="I31" s="28"/>
    </row>
    <row r="32" spans="1:9" s="14" customFormat="1" ht="89.25">
      <c r="A32" s="28">
        <f t="shared" ca="1" si="0"/>
        <v>13</v>
      </c>
      <c r="B32" s="18" t="s">
        <v>78</v>
      </c>
      <c r="C32" s="18" t="s">
        <v>79</v>
      </c>
      <c r="D32" s="19" t="s">
        <v>80</v>
      </c>
      <c r="E32" s="20" t="s">
        <v>38</v>
      </c>
      <c r="F32" s="18" t="s">
        <v>0</v>
      </c>
      <c r="G32" s="18" t="s">
        <v>0</v>
      </c>
      <c r="H32" s="18" t="s">
        <v>0</v>
      </c>
      <c r="I32" s="28"/>
    </row>
    <row r="33" spans="1:9" s="14" customFormat="1" ht="140.25">
      <c r="A33" s="28">
        <f t="shared" ca="1" si="0"/>
        <v>14</v>
      </c>
      <c r="B33" s="18" t="s">
        <v>81</v>
      </c>
      <c r="C33" s="18" t="s">
        <v>82</v>
      </c>
      <c r="D33" s="26" t="s">
        <v>83</v>
      </c>
      <c r="E33" s="20" t="s">
        <v>84</v>
      </c>
      <c r="F33" s="18" t="s">
        <v>0</v>
      </c>
      <c r="G33" s="18" t="s">
        <v>0</v>
      </c>
      <c r="H33" s="18" t="s">
        <v>0</v>
      </c>
      <c r="I33" s="28"/>
    </row>
    <row r="34" spans="1:9" s="14" customFormat="1" ht="165.75">
      <c r="A34" s="28">
        <f t="shared" ca="1" si="0"/>
        <v>15</v>
      </c>
      <c r="B34" s="18" t="s">
        <v>85</v>
      </c>
      <c r="C34" s="18" t="s">
        <v>86</v>
      </c>
      <c r="D34" s="20" t="s">
        <v>87</v>
      </c>
      <c r="E34" s="20" t="s">
        <v>88</v>
      </c>
      <c r="F34" s="18" t="s">
        <v>0</v>
      </c>
      <c r="G34" s="18" t="s">
        <v>0</v>
      </c>
      <c r="H34" s="18" t="s">
        <v>0</v>
      </c>
      <c r="I34" s="28"/>
    </row>
    <row r="35" spans="1:9" s="14" customFormat="1" ht="14.25">
      <c r="A35" s="40"/>
      <c r="B35" s="154" t="s">
        <v>89</v>
      </c>
      <c r="C35" s="155"/>
      <c r="D35" s="156"/>
      <c r="E35" s="35"/>
      <c r="F35" s="32"/>
      <c r="G35" s="32"/>
      <c r="H35" s="32"/>
      <c r="I35" s="35"/>
    </row>
    <row r="36" spans="1:9" s="14" customFormat="1" ht="89.25">
      <c r="A36" s="28">
        <f t="shared" ref="A36:A84" ca="1" si="1">IF(OFFSET(A36,-1,0) ="",OFFSET(A36,-2,0)+1,OFFSET(A36,-1,0)+1 )</f>
        <v>16</v>
      </c>
      <c r="B36" s="18" t="s">
        <v>90</v>
      </c>
      <c r="C36" s="18" t="s">
        <v>91</v>
      </c>
      <c r="D36" s="19" t="s">
        <v>92</v>
      </c>
      <c r="E36" s="20" t="s">
        <v>34</v>
      </c>
      <c r="F36" s="18" t="s">
        <v>0</v>
      </c>
      <c r="G36" s="18" t="s">
        <v>0</v>
      </c>
      <c r="H36" s="18" t="s">
        <v>0</v>
      </c>
      <c r="I36" s="28"/>
    </row>
    <row r="37" spans="1:9" s="14" customFormat="1" ht="14.25">
      <c r="A37" s="40"/>
      <c r="B37" s="154" t="s">
        <v>93</v>
      </c>
      <c r="C37" s="155"/>
      <c r="D37" s="156"/>
      <c r="E37" s="35"/>
      <c r="F37" s="32"/>
      <c r="G37" s="32"/>
      <c r="H37" s="32"/>
      <c r="I37" s="35"/>
    </row>
    <row r="38" spans="1:9" s="15" customFormat="1" ht="63.75">
      <c r="A38" s="29">
        <f t="shared" ca="1" si="1"/>
        <v>17</v>
      </c>
      <c r="B38" s="18" t="s">
        <v>94</v>
      </c>
      <c r="C38" s="18" t="s">
        <v>95</v>
      </c>
      <c r="D38" s="19" t="s">
        <v>96</v>
      </c>
      <c r="E38" s="20" t="s">
        <v>34</v>
      </c>
      <c r="F38" s="18" t="s">
        <v>0</v>
      </c>
      <c r="G38" s="18" t="s">
        <v>0</v>
      </c>
      <c r="H38" s="18" t="s">
        <v>0</v>
      </c>
      <c r="I38" s="29"/>
    </row>
    <row r="39" spans="1:9" s="14" customFormat="1" ht="102">
      <c r="A39" s="28">
        <f t="shared" ca="1" si="1"/>
        <v>18</v>
      </c>
      <c r="B39" s="18" t="s">
        <v>97</v>
      </c>
      <c r="C39" s="18" t="s">
        <v>98</v>
      </c>
      <c r="D39" s="20" t="s">
        <v>99</v>
      </c>
      <c r="E39" s="20" t="s">
        <v>100</v>
      </c>
      <c r="F39" s="18" t="s">
        <v>0</v>
      </c>
      <c r="G39" s="18" t="s">
        <v>0</v>
      </c>
      <c r="H39" s="18" t="s">
        <v>0</v>
      </c>
      <c r="I39" s="28"/>
    </row>
    <row r="40" spans="1:9" s="14" customFormat="1" ht="89.25">
      <c r="A40" s="28">
        <f t="shared" ca="1" si="1"/>
        <v>19</v>
      </c>
      <c r="B40" s="18" t="s">
        <v>101</v>
      </c>
      <c r="C40" s="18" t="s">
        <v>102</v>
      </c>
      <c r="D40" s="20" t="s">
        <v>103</v>
      </c>
      <c r="E40" s="20" t="s">
        <v>104</v>
      </c>
      <c r="F40" s="18" t="s">
        <v>0</v>
      </c>
      <c r="G40" s="18" t="s">
        <v>0</v>
      </c>
      <c r="H40" s="18" t="s">
        <v>0</v>
      </c>
      <c r="I40" s="28"/>
    </row>
    <row r="41" spans="1:9" s="14" customFormat="1" ht="76.5">
      <c r="A41" s="28">
        <f t="shared" ca="1" si="1"/>
        <v>20</v>
      </c>
      <c r="B41" s="18" t="s">
        <v>105</v>
      </c>
      <c r="C41" s="18" t="s">
        <v>106</v>
      </c>
      <c r="D41" s="20" t="s">
        <v>107</v>
      </c>
      <c r="E41" s="26" t="s">
        <v>108</v>
      </c>
      <c r="F41" s="18" t="s">
        <v>0</v>
      </c>
      <c r="G41" s="18" t="s">
        <v>0</v>
      </c>
      <c r="H41" s="18" t="s">
        <v>0</v>
      </c>
      <c r="I41" s="28"/>
    </row>
    <row r="42" spans="1:9" s="14" customFormat="1" ht="178.5">
      <c r="A42" s="28">
        <f t="shared" ca="1" si="1"/>
        <v>21</v>
      </c>
      <c r="B42" s="18" t="s">
        <v>109</v>
      </c>
      <c r="C42" s="18" t="s">
        <v>110</v>
      </c>
      <c r="D42" s="20" t="s">
        <v>111</v>
      </c>
      <c r="E42" s="20" t="s">
        <v>112</v>
      </c>
      <c r="F42" s="18" t="s">
        <v>1</v>
      </c>
      <c r="G42" s="18" t="s">
        <v>0</v>
      </c>
      <c r="H42" s="18" t="s">
        <v>0</v>
      </c>
      <c r="I42" s="28"/>
    </row>
    <row r="43" spans="1:9" s="14" customFormat="1" ht="191.25">
      <c r="A43" s="28">
        <f t="shared" ca="1" si="1"/>
        <v>22</v>
      </c>
      <c r="B43" s="18" t="s">
        <v>113</v>
      </c>
      <c r="C43" s="18" t="s">
        <v>114</v>
      </c>
      <c r="D43" s="20" t="s">
        <v>115</v>
      </c>
      <c r="E43" s="20" t="s">
        <v>116</v>
      </c>
      <c r="F43" s="18" t="s">
        <v>1</v>
      </c>
      <c r="G43" s="18" t="s">
        <v>0</v>
      </c>
      <c r="H43" s="18" t="s">
        <v>0</v>
      </c>
      <c r="I43" s="28"/>
    </row>
    <row r="44" spans="1:9" s="14" customFormat="1" ht="178.5">
      <c r="A44" s="28">
        <f t="shared" ca="1" si="1"/>
        <v>23</v>
      </c>
      <c r="B44" s="18" t="s">
        <v>117</v>
      </c>
      <c r="C44" s="18" t="s">
        <v>118</v>
      </c>
      <c r="D44" s="20" t="s">
        <v>119</v>
      </c>
      <c r="E44" s="20" t="s">
        <v>120</v>
      </c>
      <c r="F44" s="18" t="s">
        <v>0</v>
      </c>
      <c r="G44" s="18" t="s">
        <v>0</v>
      </c>
      <c r="H44" s="18" t="s">
        <v>0</v>
      </c>
      <c r="I44" s="28"/>
    </row>
    <row r="45" spans="1:9" s="14" customFormat="1" ht="127.5">
      <c r="A45" s="28">
        <f ca="1">IF(OFFSET(A45,-1,0) ="",OFFSET(A45,-2,0)+1,OFFSET(A45,-1,0)+1 )</f>
        <v>24</v>
      </c>
      <c r="B45" s="18" t="s">
        <v>121</v>
      </c>
      <c r="C45" s="18" t="s">
        <v>122</v>
      </c>
      <c r="D45" s="20" t="s">
        <v>123</v>
      </c>
      <c r="E45" s="20" t="s">
        <v>124</v>
      </c>
      <c r="F45" s="18" t="s">
        <v>1</v>
      </c>
      <c r="G45" s="18" t="s">
        <v>0</v>
      </c>
      <c r="H45" s="18" t="s">
        <v>0</v>
      </c>
      <c r="I45" s="28"/>
    </row>
    <row r="46" spans="1:9" s="14" customFormat="1" ht="76.5">
      <c r="A46" s="28">
        <f t="shared" ca="1" si="1"/>
        <v>25</v>
      </c>
      <c r="B46" s="18" t="s">
        <v>125</v>
      </c>
      <c r="C46" s="18" t="s">
        <v>126</v>
      </c>
      <c r="D46" s="26" t="s">
        <v>127</v>
      </c>
      <c r="E46" s="20" t="s">
        <v>128</v>
      </c>
      <c r="F46" s="18" t="s">
        <v>0</v>
      </c>
      <c r="G46" s="18" t="s">
        <v>0</v>
      </c>
      <c r="H46" s="18" t="s">
        <v>0</v>
      </c>
      <c r="I46" s="28"/>
    </row>
    <row r="47" spans="1:9" s="14" customFormat="1" ht="14.25">
      <c r="A47" s="40"/>
      <c r="B47" s="154" t="s">
        <v>129</v>
      </c>
      <c r="C47" s="155"/>
      <c r="D47" s="156"/>
      <c r="E47" s="35"/>
      <c r="F47" s="32"/>
      <c r="G47" s="32"/>
      <c r="H47" s="32"/>
      <c r="I47" s="35"/>
    </row>
    <row r="48" spans="1:9" s="14" customFormat="1" ht="89.25">
      <c r="A48" s="28">
        <f t="shared" ca="1" si="1"/>
        <v>26</v>
      </c>
      <c r="B48" s="18" t="s">
        <v>130</v>
      </c>
      <c r="C48" s="18" t="s">
        <v>131</v>
      </c>
      <c r="D48" s="19" t="s">
        <v>132</v>
      </c>
      <c r="E48" s="20" t="s">
        <v>34</v>
      </c>
      <c r="F48" s="18" t="s">
        <v>0</v>
      </c>
      <c r="G48" s="18" t="s">
        <v>0</v>
      </c>
      <c r="H48" s="18" t="s">
        <v>0</v>
      </c>
      <c r="I48" s="28"/>
    </row>
    <row r="49" spans="1:9" s="14" customFormat="1" ht="165.75">
      <c r="A49" s="28">
        <f t="shared" ca="1" si="1"/>
        <v>27</v>
      </c>
      <c r="B49" s="18" t="s">
        <v>133</v>
      </c>
      <c r="C49" s="18" t="s">
        <v>134</v>
      </c>
      <c r="D49" s="20" t="s">
        <v>135</v>
      </c>
      <c r="E49" s="20" t="s">
        <v>136</v>
      </c>
      <c r="F49" s="18" t="s">
        <v>0</v>
      </c>
      <c r="G49" s="18" t="s">
        <v>0</v>
      </c>
      <c r="H49" s="18" t="s">
        <v>0</v>
      </c>
      <c r="I49" s="28"/>
    </row>
    <row r="50" spans="1:9" s="14" customFormat="1" ht="165.75">
      <c r="A50" s="28">
        <f t="shared" ca="1" si="1"/>
        <v>28</v>
      </c>
      <c r="B50" s="18" t="s">
        <v>137</v>
      </c>
      <c r="C50" s="18" t="s">
        <v>138</v>
      </c>
      <c r="D50" s="20" t="s">
        <v>115</v>
      </c>
      <c r="E50" s="20" t="s">
        <v>139</v>
      </c>
      <c r="F50" s="18" t="s">
        <v>0</v>
      </c>
      <c r="G50" s="18" t="s">
        <v>0</v>
      </c>
      <c r="H50" s="18" t="s">
        <v>0</v>
      </c>
      <c r="I50" s="28"/>
    </row>
    <row r="51" spans="1:9" s="14" customFormat="1" ht="102">
      <c r="A51" s="28">
        <f t="shared" ca="1" si="1"/>
        <v>29</v>
      </c>
      <c r="B51" s="18" t="s">
        <v>140</v>
      </c>
      <c r="C51" s="18" t="s">
        <v>141</v>
      </c>
      <c r="D51" s="20" t="s">
        <v>142</v>
      </c>
      <c r="E51" s="20" t="s">
        <v>143</v>
      </c>
      <c r="F51" s="18" t="s">
        <v>0</v>
      </c>
      <c r="G51" s="18" t="s">
        <v>0</v>
      </c>
      <c r="H51" s="18" t="s">
        <v>0</v>
      </c>
      <c r="I51" s="28"/>
    </row>
    <row r="52" spans="1:9" s="14" customFormat="1" ht="14.25">
      <c r="A52" s="40"/>
      <c r="B52" s="154" t="s">
        <v>144</v>
      </c>
      <c r="C52" s="155"/>
      <c r="D52" s="156"/>
      <c r="E52" s="35"/>
      <c r="F52" s="32"/>
      <c r="G52" s="32"/>
      <c r="H52" s="32"/>
      <c r="I52" s="35"/>
    </row>
    <row r="53" spans="1:9" s="14" customFormat="1" ht="63.75">
      <c r="A53" s="28">
        <f t="shared" ca="1" si="1"/>
        <v>30</v>
      </c>
      <c r="B53" s="18" t="s">
        <v>145</v>
      </c>
      <c r="C53" s="18" t="s">
        <v>146</v>
      </c>
      <c r="D53" s="19" t="s">
        <v>147</v>
      </c>
      <c r="E53" s="20" t="s">
        <v>34</v>
      </c>
      <c r="F53" s="18" t="s">
        <v>0</v>
      </c>
      <c r="G53" s="18" t="s">
        <v>0</v>
      </c>
      <c r="H53" s="18" t="s">
        <v>0</v>
      </c>
      <c r="I53" s="28"/>
    </row>
    <row r="54" spans="1:9" s="14" customFormat="1" ht="102">
      <c r="A54" s="28">
        <f t="shared" ca="1" si="1"/>
        <v>31</v>
      </c>
      <c r="B54" s="18" t="s">
        <v>148</v>
      </c>
      <c r="C54" s="18" t="s">
        <v>149</v>
      </c>
      <c r="D54" s="20" t="s">
        <v>150</v>
      </c>
      <c r="E54" s="26" t="s">
        <v>151</v>
      </c>
      <c r="F54" s="18" t="s">
        <v>0</v>
      </c>
      <c r="G54" s="18" t="s">
        <v>0</v>
      </c>
      <c r="H54" s="18" t="s">
        <v>0</v>
      </c>
      <c r="I54" s="28"/>
    </row>
    <row r="55" spans="1:9" s="14" customFormat="1" ht="76.5">
      <c r="A55" s="28">
        <f t="shared" ca="1" si="1"/>
        <v>32</v>
      </c>
      <c r="B55" s="18" t="s">
        <v>152</v>
      </c>
      <c r="C55" s="18" t="s">
        <v>153</v>
      </c>
      <c r="D55" s="26" t="s">
        <v>154</v>
      </c>
      <c r="E55" s="20" t="s">
        <v>155</v>
      </c>
      <c r="F55" s="18" t="s">
        <v>0</v>
      </c>
      <c r="G55" s="18" t="s">
        <v>0</v>
      </c>
      <c r="H55" s="18" t="s">
        <v>0</v>
      </c>
      <c r="I55" s="28"/>
    </row>
    <row r="56" spans="1:9" s="14" customFormat="1" ht="14.25">
      <c r="A56" s="40"/>
      <c r="B56" s="154" t="s">
        <v>156</v>
      </c>
      <c r="C56" s="155"/>
      <c r="D56" s="156"/>
      <c r="E56" s="35"/>
      <c r="F56" s="32"/>
      <c r="G56" s="32"/>
      <c r="H56" s="32"/>
      <c r="I56" s="35"/>
    </row>
    <row r="57" spans="1:9" s="14" customFormat="1" ht="63.75">
      <c r="A57" s="28">
        <f t="shared" ca="1" si="1"/>
        <v>33</v>
      </c>
      <c r="B57" s="18" t="s">
        <v>157</v>
      </c>
      <c r="C57" s="18" t="s">
        <v>158</v>
      </c>
      <c r="D57" s="19" t="s">
        <v>159</v>
      </c>
      <c r="E57" s="20" t="s">
        <v>34</v>
      </c>
      <c r="F57" s="18" t="s">
        <v>0</v>
      </c>
      <c r="G57" s="18" t="s">
        <v>0</v>
      </c>
      <c r="H57" s="18" t="s">
        <v>0</v>
      </c>
      <c r="I57" s="28"/>
    </row>
    <row r="58" spans="1:9" s="14" customFormat="1" ht="114.75">
      <c r="A58" s="28">
        <f t="shared" ca="1" si="1"/>
        <v>34</v>
      </c>
      <c r="B58" s="18" t="s">
        <v>160</v>
      </c>
      <c r="C58" s="18" t="s">
        <v>161</v>
      </c>
      <c r="D58" s="20" t="s">
        <v>162</v>
      </c>
      <c r="E58" s="26" t="s">
        <v>163</v>
      </c>
      <c r="F58" s="18" t="s">
        <v>1</v>
      </c>
      <c r="G58" s="18" t="s">
        <v>1</v>
      </c>
      <c r="H58" s="18" t="s">
        <v>0</v>
      </c>
      <c r="I58" s="28"/>
    </row>
    <row r="59" spans="1:9" s="14" customFormat="1" ht="153">
      <c r="A59" s="28">
        <f t="shared" ca="1" si="1"/>
        <v>35</v>
      </c>
      <c r="B59" s="18" t="s">
        <v>164</v>
      </c>
      <c r="C59" s="18" t="s">
        <v>165</v>
      </c>
      <c r="D59" s="20" t="s">
        <v>166</v>
      </c>
      <c r="E59" s="26" t="s">
        <v>38</v>
      </c>
      <c r="F59" s="18" t="s">
        <v>1</v>
      </c>
      <c r="G59" s="18" t="s">
        <v>1</v>
      </c>
      <c r="H59" s="18" t="s">
        <v>0</v>
      </c>
      <c r="I59" s="28"/>
    </row>
    <row r="60" spans="1:9" s="14" customFormat="1" ht="114.75">
      <c r="A60" s="28">
        <f t="shared" ca="1" si="1"/>
        <v>36</v>
      </c>
      <c r="B60" s="18" t="s">
        <v>167</v>
      </c>
      <c r="C60" s="18" t="s">
        <v>168</v>
      </c>
      <c r="D60" s="20" t="s">
        <v>169</v>
      </c>
      <c r="E60" s="26" t="s">
        <v>170</v>
      </c>
      <c r="F60" s="18" t="s">
        <v>0</v>
      </c>
      <c r="G60" s="18" t="s">
        <v>0</v>
      </c>
      <c r="H60" s="18" t="s">
        <v>0</v>
      </c>
      <c r="I60" s="28"/>
    </row>
    <row r="61" spans="1:9" s="14" customFormat="1" ht="102">
      <c r="A61" s="28">
        <f t="shared" ca="1" si="1"/>
        <v>37</v>
      </c>
      <c r="B61" s="18" t="s">
        <v>171</v>
      </c>
      <c r="C61" s="18" t="s">
        <v>172</v>
      </c>
      <c r="D61" s="20" t="s">
        <v>173</v>
      </c>
      <c r="E61" s="20" t="s">
        <v>174</v>
      </c>
      <c r="F61" s="18" t="s">
        <v>0</v>
      </c>
      <c r="G61" s="18" t="s">
        <v>0</v>
      </c>
      <c r="H61" s="18" t="s">
        <v>0</v>
      </c>
      <c r="I61" s="28"/>
    </row>
    <row r="62" spans="1:9" s="14" customFormat="1" ht="102">
      <c r="A62" s="28">
        <f t="shared" ca="1" si="1"/>
        <v>38</v>
      </c>
      <c r="B62" s="18" t="s">
        <v>175</v>
      </c>
      <c r="C62" s="18" t="s">
        <v>176</v>
      </c>
      <c r="D62" s="20" t="s">
        <v>177</v>
      </c>
      <c r="E62" s="20" t="s">
        <v>178</v>
      </c>
      <c r="F62" s="18" t="s">
        <v>0</v>
      </c>
      <c r="G62" s="18" t="s">
        <v>0</v>
      </c>
      <c r="H62" s="18" t="s">
        <v>0</v>
      </c>
      <c r="I62" s="28"/>
    </row>
    <row r="63" spans="1:9" s="14" customFormat="1" ht="102">
      <c r="A63" s="28">
        <f t="shared" ca="1" si="1"/>
        <v>39</v>
      </c>
      <c r="B63" s="18" t="s">
        <v>179</v>
      </c>
      <c r="C63" s="18" t="s">
        <v>180</v>
      </c>
      <c r="D63" s="26" t="s">
        <v>181</v>
      </c>
      <c r="E63" s="20" t="s">
        <v>182</v>
      </c>
      <c r="F63" s="18" t="s">
        <v>0</v>
      </c>
      <c r="G63" s="18" t="s">
        <v>0</v>
      </c>
      <c r="H63" s="18" t="s">
        <v>0</v>
      </c>
      <c r="I63" s="28"/>
    </row>
    <row r="64" spans="1:9" s="14" customFormat="1" ht="76.5">
      <c r="A64" s="28">
        <f t="shared" ca="1" si="1"/>
        <v>40</v>
      </c>
      <c r="B64" s="18" t="s">
        <v>183</v>
      </c>
      <c r="C64" s="18" t="s">
        <v>184</v>
      </c>
      <c r="D64" s="26" t="s">
        <v>185</v>
      </c>
      <c r="E64" s="20" t="s">
        <v>186</v>
      </c>
      <c r="F64" s="18" t="s">
        <v>1</v>
      </c>
      <c r="G64" s="18" t="s">
        <v>1</v>
      </c>
      <c r="H64" s="18" t="s">
        <v>0</v>
      </c>
      <c r="I64" s="28"/>
    </row>
    <row r="65" spans="1:9" s="14" customFormat="1" ht="102">
      <c r="A65" s="28">
        <f t="shared" ca="1" si="1"/>
        <v>41</v>
      </c>
      <c r="B65" s="18" t="s">
        <v>187</v>
      </c>
      <c r="C65" s="18" t="s">
        <v>188</v>
      </c>
      <c r="D65" s="26" t="s">
        <v>189</v>
      </c>
      <c r="E65" s="20" t="s">
        <v>190</v>
      </c>
      <c r="F65" s="18" t="s">
        <v>0</v>
      </c>
      <c r="G65" s="18" t="s">
        <v>0</v>
      </c>
      <c r="H65" s="18" t="s">
        <v>0</v>
      </c>
      <c r="I65" s="28"/>
    </row>
    <row r="66" spans="1:9" s="14" customFormat="1" ht="127.5">
      <c r="A66" s="28">
        <f t="shared" ca="1" si="1"/>
        <v>42</v>
      </c>
      <c r="B66" s="18" t="s">
        <v>191</v>
      </c>
      <c r="C66" s="18" t="s">
        <v>192</v>
      </c>
      <c r="D66" s="20" t="s">
        <v>193</v>
      </c>
      <c r="E66" s="26" t="s">
        <v>194</v>
      </c>
      <c r="F66" s="18" t="s">
        <v>0</v>
      </c>
      <c r="G66" s="18" t="s">
        <v>0</v>
      </c>
      <c r="H66" s="18" t="s">
        <v>0</v>
      </c>
      <c r="I66" s="28"/>
    </row>
    <row r="67" spans="1:9" s="14" customFormat="1" ht="127.5">
      <c r="A67" s="28">
        <f t="shared" ca="1" si="1"/>
        <v>43</v>
      </c>
      <c r="B67" s="18" t="s">
        <v>195</v>
      </c>
      <c r="C67" s="18" t="s">
        <v>196</v>
      </c>
      <c r="D67" s="20" t="s">
        <v>197</v>
      </c>
      <c r="E67" s="26" t="s">
        <v>194</v>
      </c>
      <c r="F67" s="18" t="s">
        <v>1</v>
      </c>
      <c r="G67" s="18" t="s">
        <v>0</v>
      </c>
      <c r="H67" s="18" t="s">
        <v>0</v>
      </c>
      <c r="I67" s="28"/>
    </row>
    <row r="68" spans="1:9" s="14" customFormat="1" ht="14.25">
      <c r="A68" s="40"/>
      <c r="B68" s="154" t="s">
        <v>198</v>
      </c>
      <c r="C68" s="155"/>
      <c r="D68" s="156"/>
      <c r="E68" s="35"/>
      <c r="F68" s="32"/>
      <c r="G68" s="32"/>
      <c r="H68" s="32"/>
      <c r="I68" s="35"/>
    </row>
    <row r="69" spans="1:9" s="14" customFormat="1" ht="76.5">
      <c r="A69" s="28">
        <f t="shared" ca="1" si="1"/>
        <v>44</v>
      </c>
      <c r="B69" s="18" t="s">
        <v>199</v>
      </c>
      <c r="C69" s="18" t="s">
        <v>200</v>
      </c>
      <c r="D69" s="19" t="s">
        <v>201</v>
      </c>
      <c r="E69" s="20" t="s">
        <v>34</v>
      </c>
      <c r="F69" s="18" t="s">
        <v>0</v>
      </c>
      <c r="G69" s="18" t="s">
        <v>0</v>
      </c>
      <c r="H69" s="18" t="s">
        <v>0</v>
      </c>
      <c r="I69" s="28"/>
    </row>
    <row r="70" spans="1:9" s="14" customFormat="1" ht="89.25">
      <c r="A70" s="28">
        <f t="shared" ca="1" si="1"/>
        <v>45</v>
      </c>
      <c r="B70" s="18" t="s">
        <v>202</v>
      </c>
      <c r="C70" s="18" t="s">
        <v>203</v>
      </c>
      <c r="D70" s="26" t="s">
        <v>204</v>
      </c>
      <c r="E70" s="26" t="s">
        <v>38</v>
      </c>
      <c r="F70" s="18" t="s">
        <v>0</v>
      </c>
      <c r="G70" s="18" t="s">
        <v>0</v>
      </c>
      <c r="H70" s="18" t="s">
        <v>0</v>
      </c>
      <c r="I70" s="28"/>
    </row>
    <row r="71" spans="1:9" s="14" customFormat="1" ht="89.25">
      <c r="A71" s="28">
        <f t="shared" ca="1" si="1"/>
        <v>46</v>
      </c>
      <c r="B71" s="18" t="s">
        <v>205</v>
      </c>
      <c r="C71" s="18" t="s">
        <v>206</v>
      </c>
      <c r="D71" s="26" t="s">
        <v>207</v>
      </c>
      <c r="E71" s="26" t="s">
        <v>38</v>
      </c>
      <c r="F71" s="18" t="s">
        <v>0</v>
      </c>
      <c r="G71" s="18" t="s">
        <v>0</v>
      </c>
      <c r="H71" s="18" t="s">
        <v>0</v>
      </c>
      <c r="I71" s="28"/>
    </row>
    <row r="72" spans="1:9" s="14" customFormat="1" ht="14.25">
      <c r="A72" s="40"/>
      <c r="B72" s="154" t="s">
        <v>208</v>
      </c>
      <c r="C72" s="155"/>
      <c r="D72" s="156"/>
      <c r="E72" s="35"/>
      <c r="F72" s="32"/>
      <c r="G72" s="32"/>
      <c r="H72" s="32"/>
      <c r="I72" s="35"/>
    </row>
    <row r="73" spans="1:9" s="14" customFormat="1" ht="127.5">
      <c r="A73" s="28">
        <f t="shared" ca="1" si="1"/>
        <v>47</v>
      </c>
      <c r="B73" s="18" t="s">
        <v>209</v>
      </c>
      <c r="C73" s="18" t="s">
        <v>210</v>
      </c>
      <c r="D73" s="20" t="s">
        <v>211</v>
      </c>
      <c r="E73" s="20" t="s">
        <v>212</v>
      </c>
      <c r="F73" s="18" t="s">
        <v>0</v>
      </c>
      <c r="G73" s="18" t="s">
        <v>0</v>
      </c>
      <c r="H73" s="18" t="s">
        <v>0</v>
      </c>
      <c r="I73" s="28"/>
    </row>
    <row r="74" spans="1:9" s="14" customFormat="1" ht="153">
      <c r="A74" s="28">
        <f t="shared" ca="1" si="1"/>
        <v>48</v>
      </c>
      <c r="B74" s="18" t="s">
        <v>213</v>
      </c>
      <c r="C74" s="18" t="s">
        <v>210</v>
      </c>
      <c r="D74" s="20" t="s">
        <v>214</v>
      </c>
      <c r="E74" s="20" t="s">
        <v>215</v>
      </c>
      <c r="F74" s="18" t="s">
        <v>0</v>
      </c>
      <c r="G74" s="18" t="s">
        <v>0</v>
      </c>
      <c r="H74" s="18" t="s">
        <v>0</v>
      </c>
      <c r="I74" s="28"/>
    </row>
    <row r="75" spans="1:9" s="14" customFormat="1" ht="114.75">
      <c r="A75" s="28">
        <f t="shared" ca="1" si="1"/>
        <v>49</v>
      </c>
      <c r="B75" s="18" t="s">
        <v>216</v>
      </c>
      <c r="C75" s="18" t="s">
        <v>210</v>
      </c>
      <c r="D75" s="20" t="s">
        <v>217</v>
      </c>
      <c r="E75" s="20" t="s">
        <v>218</v>
      </c>
      <c r="F75" s="18" t="s">
        <v>0</v>
      </c>
      <c r="G75" s="18" t="s">
        <v>0</v>
      </c>
      <c r="H75" s="18" t="s">
        <v>0</v>
      </c>
      <c r="I75" s="28"/>
    </row>
    <row r="76" spans="1:9" s="14" customFormat="1" ht="14.25" customHeight="1">
      <c r="A76" s="40"/>
      <c r="B76" s="154" t="s">
        <v>219</v>
      </c>
      <c r="C76" s="155"/>
      <c r="D76" s="156"/>
      <c r="E76" s="35"/>
      <c r="F76" s="32"/>
      <c r="G76" s="32"/>
      <c r="H76" s="32"/>
      <c r="I76" s="35"/>
    </row>
    <row r="77" spans="1:9" s="14" customFormat="1" ht="204">
      <c r="A77" s="28">
        <f t="shared" ca="1" si="1"/>
        <v>50</v>
      </c>
      <c r="B77" s="18" t="s">
        <v>220</v>
      </c>
      <c r="C77" s="18" t="s">
        <v>221</v>
      </c>
      <c r="D77" s="20" t="s">
        <v>222</v>
      </c>
      <c r="E77" s="26" t="s">
        <v>223</v>
      </c>
      <c r="F77" s="18" t="s">
        <v>0</v>
      </c>
      <c r="G77" s="18" t="s">
        <v>0</v>
      </c>
      <c r="H77" s="18" t="s">
        <v>0</v>
      </c>
      <c r="I77" s="28"/>
    </row>
    <row r="78" spans="1:9" s="14" customFormat="1" ht="76.5">
      <c r="A78" s="28">
        <f t="shared" ca="1" si="1"/>
        <v>51</v>
      </c>
      <c r="B78" s="18" t="s">
        <v>224</v>
      </c>
      <c r="C78" s="18" t="s">
        <v>221</v>
      </c>
      <c r="D78" s="26" t="s">
        <v>225</v>
      </c>
      <c r="E78" s="26" t="s">
        <v>226</v>
      </c>
      <c r="F78" s="18" t="s">
        <v>0</v>
      </c>
      <c r="G78" s="18" t="s">
        <v>0</v>
      </c>
      <c r="H78" s="18" t="s">
        <v>0</v>
      </c>
      <c r="I78" s="28"/>
    </row>
    <row r="79" spans="1:9" s="14" customFormat="1" ht="14.25" customHeight="1">
      <c r="A79" s="40"/>
      <c r="B79" s="154" t="s">
        <v>227</v>
      </c>
      <c r="C79" s="155"/>
      <c r="D79" s="156"/>
      <c r="E79" s="35"/>
      <c r="F79" s="32"/>
      <c r="G79" s="32"/>
      <c r="H79" s="32"/>
      <c r="I79" s="35"/>
    </row>
    <row r="80" spans="1:9" s="14" customFormat="1" ht="89.25">
      <c r="A80" s="28">
        <f t="shared" ca="1" si="1"/>
        <v>52</v>
      </c>
      <c r="B80" s="18" t="s">
        <v>228</v>
      </c>
      <c r="C80" s="18" t="s">
        <v>229</v>
      </c>
      <c r="D80" s="19" t="s">
        <v>230</v>
      </c>
      <c r="E80" s="20" t="s">
        <v>34</v>
      </c>
      <c r="F80" s="18" t="s">
        <v>0</v>
      </c>
      <c r="G80" s="18" t="s">
        <v>0</v>
      </c>
      <c r="H80" s="18" t="s">
        <v>0</v>
      </c>
      <c r="I80" s="28"/>
    </row>
    <row r="81" spans="1:9" s="14" customFormat="1" ht="114.75">
      <c r="A81" s="28">
        <f t="shared" ca="1" si="1"/>
        <v>53</v>
      </c>
      <c r="B81" s="18" t="s">
        <v>231</v>
      </c>
      <c r="C81" s="18" t="s">
        <v>232</v>
      </c>
      <c r="D81" s="26" t="s">
        <v>233</v>
      </c>
      <c r="E81" s="20" t="s">
        <v>234</v>
      </c>
      <c r="F81" s="18" t="s">
        <v>0</v>
      </c>
      <c r="G81" s="18" t="s">
        <v>0</v>
      </c>
      <c r="H81" s="18" t="s">
        <v>0</v>
      </c>
      <c r="I81" s="28"/>
    </row>
    <row r="82" spans="1:9" s="14" customFormat="1" ht="76.5">
      <c r="A82" s="28">
        <f t="shared" ca="1" si="1"/>
        <v>54</v>
      </c>
      <c r="B82" s="18" t="s">
        <v>235</v>
      </c>
      <c r="C82" s="18" t="s">
        <v>236</v>
      </c>
      <c r="D82" s="26" t="s">
        <v>237</v>
      </c>
      <c r="E82" s="20" t="s">
        <v>238</v>
      </c>
      <c r="F82" s="18" t="s">
        <v>1</v>
      </c>
      <c r="G82" s="18" t="s">
        <v>0</v>
      </c>
      <c r="H82" s="18" t="s">
        <v>0</v>
      </c>
      <c r="I82" s="28"/>
    </row>
    <row r="83" spans="1:9" s="14" customFormat="1" ht="102">
      <c r="A83" s="28">
        <f t="shared" ca="1" si="1"/>
        <v>55</v>
      </c>
      <c r="B83" s="18" t="s">
        <v>239</v>
      </c>
      <c r="C83" s="18" t="s">
        <v>240</v>
      </c>
      <c r="D83" s="26" t="s">
        <v>241</v>
      </c>
      <c r="E83" s="20" t="s">
        <v>242</v>
      </c>
      <c r="F83" s="18" t="s">
        <v>0</v>
      </c>
      <c r="G83" s="18" t="s">
        <v>0</v>
      </c>
      <c r="H83" s="18" t="s">
        <v>0</v>
      </c>
      <c r="I83" s="28"/>
    </row>
    <row r="84" spans="1:9" s="14" customFormat="1" ht="102">
      <c r="A84" s="28">
        <f t="shared" ca="1" si="1"/>
        <v>56</v>
      </c>
      <c r="B84" s="18" t="s">
        <v>243</v>
      </c>
      <c r="C84" s="18" t="s">
        <v>244</v>
      </c>
      <c r="D84" s="26" t="s">
        <v>245</v>
      </c>
      <c r="E84" s="20" t="s">
        <v>242</v>
      </c>
      <c r="F84" s="18" t="s">
        <v>1</v>
      </c>
      <c r="G84" s="18" t="s">
        <v>0</v>
      </c>
      <c r="H84" s="18" t="s">
        <v>0</v>
      </c>
      <c r="I84" s="28"/>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55" zoomScaleNormal="100" workbookViewId="0">
      <selection activeCell="C101" sqref="C101"/>
    </sheetView>
  </sheetViews>
  <sheetFormatPr defaultColWidth="9.140625" defaultRowHeight="14.25"/>
  <cols>
    <col min="1" max="1" width="4" style="42" customWidth="1"/>
    <col min="2" max="2" width="16.140625" style="43" customWidth="1"/>
    <col min="3" max="3" width="19" style="43" customWidth="1"/>
    <col min="4" max="4" width="20.42578125" style="43" customWidth="1"/>
    <col min="5" max="5" width="16.28515625" style="43" customWidth="1"/>
    <col min="6" max="6" width="19" style="43" customWidth="1"/>
    <col min="7" max="7" width="15" style="45" customWidth="1"/>
    <col min="8" max="8" width="23.5703125" style="45" customWidth="1"/>
    <col min="9" max="9" width="25.42578125" style="45" customWidth="1"/>
    <col min="10" max="10" width="21" style="45" customWidth="1"/>
    <col min="11" max="11" width="11.42578125" style="45" customWidth="1"/>
    <col min="12" max="12" width="17.28515625" style="45" customWidth="1"/>
    <col min="13" max="13" width="17.28515625" style="43" customWidth="1"/>
    <col min="14" max="14" width="14.140625" style="43" customWidth="1"/>
    <col min="15" max="15" width="18.42578125" style="43" customWidth="1"/>
    <col min="16" max="16384" width="9.140625" style="43"/>
  </cols>
  <sheetData>
    <row r="1" spans="1:12" ht="15">
      <c r="G1" s="44" t="s">
        <v>248</v>
      </c>
    </row>
    <row r="2" spans="1:12" s="47" customFormat="1" ht="26.25">
      <c r="A2" s="46"/>
      <c r="C2" s="163" t="s">
        <v>249</v>
      </c>
      <c r="D2" s="163"/>
      <c r="E2" s="163"/>
      <c r="F2" s="163"/>
      <c r="G2" s="163"/>
      <c r="H2" s="48" t="s">
        <v>250</v>
      </c>
      <c r="I2" s="49"/>
      <c r="J2" s="49"/>
      <c r="K2" s="49"/>
      <c r="L2" s="49"/>
    </row>
    <row r="3" spans="1:12" s="47" customFormat="1" ht="23.25">
      <c r="A3" s="46"/>
      <c r="C3" s="164" t="s">
        <v>251</v>
      </c>
      <c r="D3" s="164"/>
      <c r="E3" s="99"/>
      <c r="F3" s="165" t="s">
        <v>252</v>
      </c>
      <c r="G3" s="165"/>
      <c r="H3" s="49"/>
      <c r="I3" s="49"/>
      <c r="J3" s="50"/>
      <c r="K3" s="49"/>
      <c r="L3" s="49"/>
    </row>
    <row r="4" spans="1:12">
      <c r="A4" s="46"/>
      <c r="D4" s="51"/>
      <c r="E4" s="51"/>
      <c r="H4" s="52"/>
    </row>
    <row r="5" spans="1:12" s="53" customFormat="1" ht="15">
      <c r="A5" s="46"/>
      <c r="D5" s="54"/>
      <c r="E5" s="54"/>
      <c r="G5" s="55"/>
      <c r="H5" s="56"/>
      <c r="I5" s="55"/>
      <c r="J5" s="55"/>
      <c r="K5" s="55"/>
      <c r="L5" s="55"/>
    </row>
    <row r="6" spans="1:12" ht="21.75" customHeight="1">
      <c r="B6" s="166" t="s">
        <v>253</v>
      </c>
      <c r="C6" s="166"/>
      <c r="D6" s="57"/>
      <c r="E6" s="57"/>
      <c r="F6" s="57"/>
      <c r="G6" s="58"/>
      <c r="H6" s="58"/>
    </row>
    <row r="7" spans="1:12">
      <c r="B7" s="59" t="s">
        <v>254</v>
      </c>
      <c r="C7" s="60"/>
      <c r="D7" s="60"/>
      <c r="E7" s="60"/>
      <c r="F7" s="60"/>
      <c r="G7" s="61"/>
    </row>
    <row r="8" spans="1:12">
      <c r="A8" s="62" t="s">
        <v>3</v>
      </c>
      <c r="B8" s="102" t="s">
        <v>255</v>
      </c>
      <c r="C8" s="102" t="s">
        <v>256</v>
      </c>
      <c r="D8" s="102" t="s">
        <v>257</v>
      </c>
      <c r="E8" s="102" t="s">
        <v>258</v>
      </c>
      <c r="F8" s="102" t="s">
        <v>259</v>
      </c>
      <c r="G8" s="102" t="s">
        <v>260</v>
      </c>
      <c r="H8" s="102" t="s">
        <v>261</v>
      </c>
      <c r="I8" s="101" t="s">
        <v>262</v>
      </c>
      <c r="L8" s="43"/>
    </row>
    <row r="9" spans="1:12" s="88" customFormat="1">
      <c r="A9" s="84"/>
      <c r="B9" s="85" t="s">
        <v>263</v>
      </c>
      <c r="C9" s="85" t="s">
        <v>264</v>
      </c>
      <c r="D9" s="85" t="s">
        <v>265</v>
      </c>
      <c r="E9" s="85" t="s">
        <v>266</v>
      </c>
      <c r="F9" s="85" t="s">
        <v>267</v>
      </c>
      <c r="G9" s="85" t="s">
        <v>268</v>
      </c>
      <c r="H9" s="85" t="s">
        <v>269</v>
      </c>
      <c r="I9" s="86"/>
      <c r="J9" s="87"/>
      <c r="K9" s="87"/>
    </row>
    <row r="10" spans="1:12">
      <c r="A10" s="63">
        <v>1</v>
      </c>
      <c r="B10" s="64" t="s">
        <v>6</v>
      </c>
      <c r="C10" s="64" t="s">
        <v>270</v>
      </c>
      <c r="D10" s="64" t="s">
        <v>271</v>
      </c>
      <c r="E10" s="64" t="s">
        <v>272</v>
      </c>
      <c r="F10" s="64" t="s">
        <v>273</v>
      </c>
      <c r="G10" s="64" t="s">
        <v>274</v>
      </c>
      <c r="H10" s="64" t="s">
        <v>274</v>
      </c>
      <c r="I10" s="65"/>
      <c r="L10" s="43"/>
    </row>
    <row r="11" spans="1:12" ht="20.25" customHeight="1">
      <c r="A11" s="63">
        <v>2</v>
      </c>
      <c r="B11" s="64" t="s">
        <v>7</v>
      </c>
      <c r="C11" s="64" t="s">
        <v>275</v>
      </c>
      <c r="D11" s="64" t="s">
        <v>276</v>
      </c>
      <c r="E11" s="64" t="s">
        <v>277</v>
      </c>
      <c r="F11" s="64" t="s">
        <v>273</v>
      </c>
      <c r="G11" s="64" t="s">
        <v>274</v>
      </c>
      <c r="H11" s="64" t="s">
        <v>278</v>
      </c>
      <c r="I11" s="65" t="s">
        <v>279</v>
      </c>
      <c r="L11" s="43"/>
    </row>
    <row r="12" spans="1:12" ht="20.25" customHeight="1">
      <c r="A12" s="63">
        <v>3</v>
      </c>
      <c r="B12" s="64" t="s">
        <v>280</v>
      </c>
      <c r="C12" s="64" t="s">
        <v>281</v>
      </c>
      <c r="D12" s="64" t="s">
        <v>276</v>
      </c>
      <c r="E12" s="64" t="s">
        <v>272</v>
      </c>
      <c r="F12" s="64" t="s">
        <v>282</v>
      </c>
      <c r="G12" s="64" t="s">
        <v>274</v>
      </c>
      <c r="H12" s="64" t="s">
        <v>274</v>
      </c>
      <c r="I12" s="65"/>
      <c r="L12" s="43"/>
    </row>
    <row r="13" spans="1:12" ht="15" customHeight="1">
      <c r="B13" s="66"/>
      <c r="C13" s="60"/>
      <c r="D13" s="60"/>
      <c r="E13" s="60"/>
      <c r="F13" s="60"/>
      <c r="G13" s="61"/>
    </row>
    <row r="14" spans="1:12" ht="21.75" customHeight="1">
      <c r="B14" s="166" t="s">
        <v>283</v>
      </c>
      <c r="C14" s="166"/>
      <c r="D14" s="166"/>
      <c r="E14" s="57"/>
      <c r="F14" s="57"/>
      <c r="G14" s="58"/>
      <c r="H14" s="58"/>
    </row>
    <row r="15" spans="1:12">
      <c r="B15" s="59" t="s">
        <v>284</v>
      </c>
      <c r="C15" s="60"/>
      <c r="D15" s="60"/>
      <c r="E15" s="60"/>
      <c r="F15" s="60"/>
      <c r="G15" s="61"/>
    </row>
    <row r="16" spans="1:12" ht="31.5" customHeight="1">
      <c r="A16" s="62" t="s">
        <v>3</v>
      </c>
      <c r="B16" s="102" t="s">
        <v>285</v>
      </c>
      <c r="C16" s="102" t="s">
        <v>0</v>
      </c>
      <c r="D16" s="102" t="s">
        <v>1</v>
      </c>
      <c r="E16" s="102" t="s">
        <v>278</v>
      </c>
      <c r="F16" s="102" t="s">
        <v>2</v>
      </c>
      <c r="G16" s="102" t="s">
        <v>286</v>
      </c>
      <c r="L16" s="43"/>
    </row>
    <row r="17" spans="1:12" s="88" customFormat="1" ht="51">
      <c r="A17" s="84"/>
      <c r="B17" s="85" t="s">
        <v>263</v>
      </c>
      <c r="C17" s="89" t="s">
        <v>287</v>
      </c>
      <c r="D17" s="89" t="s">
        <v>288</v>
      </c>
      <c r="E17" s="89" t="s">
        <v>289</v>
      </c>
      <c r="F17" s="89" t="s">
        <v>290</v>
      </c>
      <c r="G17" s="89" t="s">
        <v>291</v>
      </c>
      <c r="H17" s="87"/>
      <c r="I17" s="87"/>
      <c r="J17" s="87"/>
      <c r="K17" s="87"/>
    </row>
    <row r="18" spans="1:12">
      <c r="A18" s="63">
        <v>1</v>
      </c>
      <c r="B18" s="64" t="s">
        <v>6</v>
      </c>
      <c r="C18" s="67" t="e">
        <f>#REF!</f>
        <v>#REF!</v>
      </c>
      <c r="D18" s="67" t="e">
        <f>#REF!</f>
        <v>#REF!</v>
      </c>
      <c r="E18" s="67" t="e">
        <f>#REF!</f>
        <v>#REF!</v>
      </c>
      <c r="F18" s="67" t="e">
        <f>#REF!</f>
        <v>#REF!</v>
      </c>
      <c r="G18" s="67" t="e">
        <f>#REF!</f>
        <v>#REF!</v>
      </c>
      <c r="L18" s="43"/>
    </row>
    <row r="19" spans="1:12" ht="20.25" customHeight="1">
      <c r="A19" s="63">
        <v>2</v>
      </c>
      <c r="B19" s="64" t="s">
        <v>280</v>
      </c>
      <c r="C19" s="67">
        <f>'User Story 3'!D11</f>
        <v>55</v>
      </c>
      <c r="D19" s="67">
        <f>'User Story 3'!D12</f>
        <v>1</v>
      </c>
      <c r="E19" s="67">
        <f>'User Story 3'!D14</f>
        <v>0</v>
      </c>
      <c r="F19" s="67">
        <f>'User Story 3'!D13</f>
        <v>0</v>
      </c>
      <c r="G19" s="67">
        <f>'User Story 3'!D15</f>
        <v>0</v>
      </c>
      <c r="L19" s="43"/>
    </row>
    <row r="20" spans="1:12" ht="20.25" customHeight="1">
      <c r="A20" s="63">
        <v>3</v>
      </c>
      <c r="B20" s="64" t="s">
        <v>18</v>
      </c>
      <c r="C20" s="67" t="e">
        <f>SUM(C18:C19)</f>
        <v>#REF!</v>
      </c>
      <c r="D20" s="67" t="e">
        <f t="shared" ref="D20:G20" si="0">SUM(D18:D19)</f>
        <v>#REF!</v>
      </c>
      <c r="E20" s="67" t="e">
        <f t="shared" si="0"/>
        <v>#REF!</v>
      </c>
      <c r="F20" s="67" t="e">
        <f t="shared" si="0"/>
        <v>#REF!</v>
      </c>
      <c r="G20" s="67" t="e">
        <f t="shared" si="0"/>
        <v>#REF!</v>
      </c>
      <c r="L20" s="43"/>
    </row>
    <row r="21" spans="1:12" ht="20.25" customHeight="1">
      <c r="A21" s="69"/>
      <c r="B21" s="70"/>
      <c r="C21" s="83" t="s">
        <v>292</v>
      </c>
      <c r="D21" s="82" t="e">
        <f>SUM(C20,D20,G20)/SUM(C20:G20)</f>
        <v>#REF!</v>
      </c>
      <c r="E21" s="71"/>
      <c r="F21" s="71"/>
      <c r="G21" s="71"/>
      <c r="L21" s="43"/>
    </row>
    <row r="22" spans="1:12">
      <c r="B22" s="66"/>
      <c r="C22" s="60"/>
      <c r="D22" s="60"/>
      <c r="E22" s="60"/>
      <c r="F22" s="60"/>
      <c r="G22" s="61"/>
    </row>
    <row r="23" spans="1:12" ht="21.75" customHeight="1">
      <c r="B23" s="166" t="s">
        <v>293</v>
      </c>
      <c r="C23" s="166"/>
      <c r="D23" s="166"/>
      <c r="E23" s="57"/>
      <c r="F23" s="57"/>
      <c r="G23" s="58"/>
      <c r="H23" s="58"/>
    </row>
    <row r="24" spans="1:12" ht="21.75" customHeight="1">
      <c r="B24" s="59" t="s">
        <v>294</v>
      </c>
      <c r="C24" s="100"/>
      <c r="D24" s="100"/>
      <c r="E24" s="57"/>
      <c r="F24" s="57"/>
      <c r="G24" s="58"/>
      <c r="H24" s="58"/>
    </row>
    <row r="25" spans="1:12" ht="15">
      <c r="B25" s="68" t="s">
        <v>295</v>
      </c>
      <c r="C25" s="60"/>
      <c r="D25" s="60"/>
      <c r="E25" s="60"/>
      <c r="F25" s="60"/>
      <c r="G25" s="61"/>
    </row>
    <row r="26" spans="1:12" ht="18.75" customHeight="1">
      <c r="A26" s="62" t="s">
        <v>3</v>
      </c>
      <c r="B26" s="102" t="s">
        <v>296</v>
      </c>
      <c r="C26" s="102" t="s">
        <v>297</v>
      </c>
      <c r="D26" s="102" t="s">
        <v>298</v>
      </c>
      <c r="E26" s="102" t="s">
        <v>299</v>
      </c>
      <c r="F26" s="102" t="s">
        <v>300</v>
      </c>
      <c r="G26" s="167" t="s">
        <v>29</v>
      </c>
      <c r="H26" s="168"/>
    </row>
    <row r="27" spans="1:12">
      <c r="A27" s="63">
        <v>1</v>
      </c>
      <c r="B27" s="64" t="s">
        <v>301</v>
      </c>
      <c r="C27" s="67" t="e">
        <f>COUNTIFS(#REF!, "*Critical*",#REF!,"*Open*")</f>
        <v>#REF!</v>
      </c>
      <c r="D27" s="67" t="e">
        <f>COUNTIFS(#REF!, "*Critical*",#REF!,"*Resolved*")</f>
        <v>#REF!</v>
      </c>
      <c r="E27" s="67" t="e">
        <f>COUNTIFS(#REF!, "*Critical*",#REF!,"*Reopened*")</f>
        <v>#REF!</v>
      </c>
      <c r="F27" s="67" t="e">
        <f>COUNTIFS(#REF!, "*Critical*",#REF!,"*Closed*") + COUNTIFS(#REF!, "*Critical*",#REF!,"*Ready for client test*")</f>
        <v>#REF!</v>
      </c>
      <c r="G27" s="161"/>
      <c r="H27" s="162"/>
    </row>
    <row r="28" spans="1:12" ht="20.25" customHeight="1">
      <c r="A28" s="63">
        <v>2</v>
      </c>
      <c r="B28" s="64" t="s">
        <v>302</v>
      </c>
      <c r="C28" s="67" t="e">
        <f>COUNTIFS(#REF!, "*Major*",#REF!,"*Open*")</f>
        <v>#REF!</v>
      </c>
      <c r="D28" s="67" t="e">
        <f>COUNTIFS(#REF!, "*Major*",#REF!,"*Resolved*")</f>
        <v>#REF!</v>
      </c>
      <c r="E28" s="67" t="e">
        <f>COUNTIFS(#REF!, "*Major*",#REF!,"*Reopened*")</f>
        <v>#REF!</v>
      </c>
      <c r="F28" s="67" t="e">
        <f>COUNTIFS(#REF!, "*Major*",#REF!,"*Closed*") + COUNTIFS(#REF!, "*Major*",#REF!,"*Ready for client test*")</f>
        <v>#REF!</v>
      </c>
      <c r="G28" s="161"/>
      <c r="H28" s="162"/>
    </row>
    <row r="29" spans="1:12" ht="20.25" customHeight="1">
      <c r="A29" s="63">
        <v>3</v>
      </c>
      <c r="B29" s="64" t="s">
        <v>303</v>
      </c>
      <c r="C29" s="67" t="e">
        <f>COUNTIFS(#REF!, "*Normal*",#REF!,"*Open*")</f>
        <v>#REF!</v>
      </c>
      <c r="D29" s="67" t="e">
        <f>COUNTIFS(#REF!, "*Normal*",#REF!,"*Resolved*")</f>
        <v>#REF!</v>
      </c>
      <c r="E29" s="67" t="e">
        <f>COUNTIFS(#REF!, "*Normal*",#REF!,"*Reopened*")</f>
        <v>#REF!</v>
      </c>
      <c r="F29" s="67" t="e">
        <f>COUNTIFS(#REF!, "*Normal*",#REF!,"*Closed*") + COUNTIFS(#REF!, "*Normal*",#REF!,"*Ready for client test*")</f>
        <v>#REF!</v>
      </c>
      <c r="G29" s="161"/>
      <c r="H29" s="162"/>
    </row>
    <row r="30" spans="1:12" ht="20.25" customHeight="1">
      <c r="A30" s="63">
        <v>4</v>
      </c>
      <c r="B30" s="64" t="s">
        <v>304</v>
      </c>
      <c r="C30" s="67" t="e">
        <f>COUNTIFS(#REF!, "*Minor*",#REF!,"*Open*")</f>
        <v>#REF!</v>
      </c>
      <c r="D30" s="67" t="e">
        <f>COUNTIFS(#REF!, "*Minor*",#REF!,"*Resolved*")</f>
        <v>#REF!</v>
      </c>
      <c r="E30" s="67" t="e">
        <f>COUNTIFS(#REF!, "*Minor*",#REF!,"*Reopened*")</f>
        <v>#REF!</v>
      </c>
      <c r="F30" s="67" t="e">
        <f>COUNTIFS(#REF!, "*Minor*",#REF!,"*Closed*") + COUNTIFS(#REF!, "*Minor*",#REF!,"*Ready for client test*")</f>
        <v>#REF!</v>
      </c>
      <c r="G30" s="161"/>
      <c r="H30" s="162"/>
    </row>
    <row r="31" spans="1:12" ht="20.25" customHeight="1">
      <c r="A31" s="63"/>
      <c r="B31" s="62" t="s">
        <v>18</v>
      </c>
      <c r="C31" s="62" t="e">
        <f>SUM(C27:C30)</f>
        <v>#REF!</v>
      </c>
      <c r="D31" s="62">
        <v>0</v>
      </c>
      <c r="E31" s="62">
        <v>0</v>
      </c>
      <c r="F31" s="62" t="e">
        <f>SUM(F27:F30)</f>
        <v>#REF!</v>
      </c>
      <c r="G31" s="161"/>
      <c r="H31" s="162"/>
    </row>
    <row r="32" spans="1:12" ht="20.25" customHeight="1">
      <c r="A32" s="69"/>
      <c r="B32" s="70"/>
      <c r="C32" s="71"/>
      <c r="D32" s="71"/>
      <c r="E32" s="71"/>
      <c r="F32" s="71"/>
      <c r="G32" s="71"/>
      <c r="H32" s="71"/>
    </row>
    <row r="33" spans="1:12" ht="15">
      <c r="B33" s="68" t="s">
        <v>305</v>
      </c>
      <c r="C33" s="60"/>
      <c r="D33" s="60"/>
      <c r="E33" s="60"/>
      <c r="F33" s="60"/>
      <c r="G33" s="61"/>
    </row>
    <row r="34" spans="1:12" ht="18.75" customHeight="1">
      <c r="A34" s="62" t="s">
        <v>3</v>
      </c>
      <c r="B34" s="102" t="s">
        <v>306</v>
      </c>
      <c r="C34" s="102" t="s">
        <v>307</v>
      </c>
      <c r="D34" s="102" t="s">
        <v>308</v>
      </c>
      <c r="E34" s="102" t="s">
        <v>259</v>
      </c>
      <c r="F34" s="169" t="s">
        <v>262</v>
      </c>
      <c r="G34" s="170"/>
    </row>
    <row r="35" spans="1:12" s="88" customFormat="1">
      <c r="A35" s="84"/>
      <c r="B35" s="85" t="s">
        <v>309</v>
      </c>
      <c r="C35" s="89" t="s">
        <v>310</v>
      </c>
      <c r="D35" s="89" t="s">
        <v>311</v>
      </c>
      <c r="E35" s="89" t="s">
        <v>267</v>
      </c>
      <c r="F35" s="172"/>
      <c r="G35" s="173"/>
      <c r="H35" s="87"/>
      <c r="I35" s="87"/>
      <c r="J35" s="87"/>
      <c r="K35" s="87"/>
      <c r="L35" s="87"/>
    </row>
    <row r="36" spans="1:12">
      <c r="A36" s="63">
        <v>1</v>
      </c>
      <c r="B36" s="64" t="s">
        <v>247</v>
      </c>
      <c r="C36" s="67" t="s">
        <v>312</v>
      </c>
      <c r="D36" s="67" t="s">
        <v>304</v>
      </c>
      <c r="E36" s="67" t="s">
        <v>273</v>
      </c>
      <c r="F36" s="161"/>
      <c r="G36" s="162"/>
    </row>
    <row r="37" spans="1:12" ht="20.25" customHeight="1">
      <c r="A37" s="63">
        <v>2</v>
      </c>
      <c r="B37" s="64" t="s">
        <v>62</v>
      </c>
      <c r="C37" s="67" t="s">
        <v>313</v>
      </c>
      <c r="D37" s="67" t="s">
        <v>304</v>
      </c>
      <c r="E37" s="67" t="s">
        <v>273</v>
      </c>
      <c r="F37" s="161"/>
      <c r="G37" s="162"/>
    </row>
    <row r="38" spans="1:12" ht="20.25" customHeight="1">
      <c r="A38" s="69"/>
      <c r="B38" s="70"/>
      <c r="C38" s="71"/>
      <c r="D38" s="71"/>
      <c r="E38" s="71"/>
      <c r="F38" s="71"/>
      <c r="G38" s="71"/>
      <c r="H38" s="71"/>
    </row>
    <row r="39" spans="1:12" ht="21.75" customHeight="1">
      <c r="B39" s="166" t="s">
        <v>314</v>
      </c>
      <c r="C39" s="166"/>
      <c r="D39" s="57"/>
      <c r="E39" s="57"/>
      <c r="F39" s="57"/>
      <c r="G39" s="58"/>
      <c r="H39" s="58"/>
    </row>
    <row r="40" spans="1:12">
      <c r="B40" s="59" t="s">
        <v>315</v>
      </c>
      <c r="C40" s="60"/>
      <c r="D40" s="60"/>
      <c r="E40" s="60"/>
      <c r="F40" s="60"/>
      <c r="G40" s="61"/>
    </row>
    <row r="41" spans="1:12" ht="18.75" customHeight="1">
      <c r="A41" s="62" t="s">
        <v>3</v>
      </c>
      <c r="B41" s="102" t="s">
        <v>4</v>
      </c>
      <c r="C41" s="171" t="s">
        <v>316</v>
      </c>
      <c r="D41" s="171"/>
      <c r="E41" s="171" t="s">
        <v>317</v>
      </c>
      <c r="F41" s="171"/>
      <c r="G41" s="171"/>
      <c r="H41" s="62" t="s">
        <v>318</v>
      </c>
    </row>
    <row r="42" spans="1:12" ht="34.5" customHeight="1">
      <c r="A42" s="63">
        <v>1</v>
      </c>
      <c r="B42" s="103" t="s">
        <v>319</v>
      </c>
      <c r="C42" s="174" t="s">
        <v>320</v>
      </c>
      <c r="D42" s="174"/>
      <c r="E42" s="174" t="s">
        <v>321</v>
      </c>
      <c r="F42" s="174"/>
      <c r="G42" s="174"/>
      <c r="H42" s="72"/>
    </row>
    <row r="43" spans="1:12" ht="34.5" customHeight="1">
      <c r="A43" s="63">
        <v>2</v>
      </c>
      <c r="B43" s="103" t="s">
        <v>319</v>
      </c>
      <c r="C43" s="174" t="s">
        <v>320</v>
      </c>
      <c r="D43" s="174"/>
      <c r="E43" s="174" t="s">
        <v>321</v>
      </c>
      <c r="F43" s="174"/>
      <c r="G43" s="174"/>
      <c r="H43" s="72"/>
    </row>
    <row r="44" spans="1:12" ht="34.5" customHeight="1">
      <c r="A44" s="63">
        <v>3</v>
      </c>
      <c r="B44" s="103" t="s">
        <v>319</v>
      </c>
      <c r="C44" s="174" t="s">
        <v>320</v>
      </c>
      <c r="D44" s="174"/>
      <c r="E44" s="174" t="s">
        <v>321</v>
      </c>
      <c r="F44" s="174"/>
      <c r="G44" s="174"/>
      <c r="H44" s="72"/>
    </row>
    <row r="45" spans="1:12">
      <c r="B45" s="73"/>
      <c r="C45" s="73"/>
      <c r="D45" s="73"/>
      <c r="E45" s="74"/>
      <c r="F45" s="60"/>
      <c r="G45" s="61"/>
    </row>
    <row r="46" spans="1:12" ht="21.75" customHeight="1">
      <c r="B46" s="166" t="s">
        <v>322</v>
      </c>
      <c r="C46" s="166"/>
      <c r="D46" s="57"/>
      <c r="E46" s="57"/>
      <c r="F46" s="57"/>
      <c r="G46" s="58"/>
      <c r="H46" s="58"/>
    </row>
    <row r="47" spans="1:12">
      <c r="B47" s="59" t="s">
        <v>323</v>
      </c>
      <c r="C47" s="73"/>
      <c r="D47" s="73"/>
      <c r="E47" s="74"/>
      <c r="F47" s="60"/>
      <c r="G47" s="61"/>
    </row>
    <row r="48" spans="1:12" s="76" customFormat="1" ht="21" customHeight="1">
      <c r="A48" s="177" t="s">
        <v>3</v>
      </c>
      <c r="B48" s="179" t="s">
        <v>324</v>
      </c>
      <c r="C48" s="169" t="s">
        <v>325</v>
      </c>
      <c r="D48" s="181"/>
      <c r="E48" s="181"/>
      <c r="F48" s="170"/>
      <c r="G48" s="182" t="s">
        <v>292</v>
      </c>
      <c r="H48" s="182" t="s">
        <v>324</v>
      </c>
      <c r="I48" s="175" t="s">
        <v>326</v>
      </c>
      <c r="J48" s="75"/>
      <c r="K48" s="75"/>
      <c r="L48" s="75"/>
    </row>
    <row r="49" spans="1:9">
      <c r="A49" s="178"/>
      <c r="B49" s="180"/>
      <c r="C49" s="77" t="s">
        <v>301</v>
      </c>
      <c r="D49" s="77" t="s">
        <v>302</v>
      </c>
      <c r="E49" s="78" t="s">
        <v>303</v>
      </c>
      <c r="F49" s="78" t="s">
        <v>304</v>
      </c>
      <c r="G49" s="183"/>
      <c r="H49" s="183"/>
      <c r="I49" s="176"/>
    </row>
    <row r="50" spans="1:9" ht="38.25">
      <c r="A50" s="178"/>
      <c r="B50" s="180"/>
      <c r="C50" s="91" t="s">
        <v>327</v>
      </c>
      <c r="D50" s="91" t="s">
        <v>328</v>
      </c>
      <c r="E50" s="91" t="s">
        <v>329</v>
      </c>
      <c r="F50" s="91" t="s">
        <v>330</v>
      </c>
      <c r="G50" s="90" t="s">
        <v>331</v>
      </c>
      <c r="H50" s="90" t="s">
        <v>332</v>
      </c>
      <c r="I50" s="90" t="s">
        <v>332</v>
      </c>
    </row>
    <row r="51" spans="1:9" ht="38.25">
      <c r="A51" s="63">
        <v>1</v>
      </c>
      <c r="B51" s="84" t="s">
        <v>333</v>
      </c>
      <c r="C51" s="91" t="s">
        <v>327</v>
      </c>
      <c r="D51" s="91" t="s">
        <v>328</v>
      </c>
      <c r="E51" s="91" t="s">
        <v>329</v>
      </c>
      <c r="F51" s="91" t="s">
        <v>330</v>
      </c>
      <c r="G51" s="79" t="s">
        <v>331</v>
      </c>
      <c r="H51" s="79" t="s">
        <v>332</v>
      </c>
      <c r="I51" s="79" t="s">
        <v>332</v>
      </c>
    </row>
    <row r="52" spans="1:9">
      <c r="A52" s="63">
        <v>2</v>
      </c>
      <c r="B52" s="63" t="s">
        <v>5</v>
      </c>
      <c r="C52" s="79">
        <v>0</v>
      </c>
      <c r="D52" s="79">
        <v>0</v>
      </c>
      <c r="E52" s="79">
        <v>0</v>
      </c>
      <c r="F52" s="79" t="e">
        <f>SUM(C31:E31)</f>
        <v>#REF!</v>
      </c>
      <c r="G52" s="92" t="e">
        <f>D21</f>
        <v>#REF!</v>
      </c>
      <c r="H52" s="79" t="s">
        <v>332</v>
      </c>
      <c r="I52" s="79" t="s">
        <v>332</v>
      </c>
    </row>
    <row r="53" spans="1:9" ht="18.75" customHeight="1">
      <c r="B53" s="80"/>
    </row>
    <row r="54" spans="1:9">
      <c r="B54" s="81"/>
    </row>
    <row r="55" spans="1:9">
      <c r="B55" s="81"/>
    </row>
    <row r="56" spans="1:9">
      <c r="B56" s="81"/>
    </row>
    <row r="57" spans="1:9">
      <c r="B57" s="81"/>
    </row>
    <row r="58" spans="1:9">
      <c r="B58" s="81"/>
    </row>
    <row r="59" spans="1:9">
      <c r="B59" s="81"/>
    </row>
    <row r="60" spans="1:9">
      <c r="B60" s="81"/>
    </row>
    <row r="61" spans="1:9">
      <c r="B61" s="81"/>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 1</vt:lpstr>
      <vt:lpstr>Assignment 2</vt:lpstr>
      <vt:lpstr>Assignment 3</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HLC_2021</cp:lastModifiedBy>
  <cp:revision/>
  <dcterms:created xsi:type="dcterms:W3CDTF">2016-08-15T09:08:57Z</dcterms:created>
  <dcterms:modified xsi:type="dcterms:W3CDTF">2022-10-21T14:55:22Z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