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3"/>
  <workbookPr/>
  <mc:AlternateContent xmlns:mc="http://schemas.openxmlformats.org/markup-compatibility/2006">
    <mc:Choice Requires="x15">
      <x15ac:absPath xmlns:x15ac="http://schemas.microsoft.com/office/spreadsheetml/2010/11/ac" url="C:\Users\lanhu\Downloads\"/>
    </mc:Choice>
  </mc:AlternateContent>
  <xr:revisionPtr revIDLastSave="0" documentId="13_ncr:1_{D54EF635-8B12-48A2-A51A-70726CC43C23}" xr6:coauthVersionLast="36" xr6:coauthVersionMax="36" xr10:uidLastSave="{00000000-0000-0000-0000-000000000000}"/>
  <bookViews>
    <workbookView xWindow="0" yWindow="0" windowWidth="24000" windowHeight="9600" tabRatio="840" activeTab="4" xr2:uid="{00000000-000D-0000-FFFF-FFFF00000000}"/>
  </bookViews>
  <sheets>
    <sheet name="Assignment 1" sheetId="17" r:id="rId1"/>
    <sheet name="Assignment 2" sheetId="16" r:id="rId2"/>
    <sheet name="Assignment 3" sheetId="18" r:id="rId3"/>
    <sheet name="Assignment 4" sheetId="19" r:id="rId4"/>
    <sheet name="Assignment 5" sheetId="20" r:id="rId5"/>
    <sheet name="User Story 2" sheetId="9" state="hidden" r:id="rId6"/>
    <sheet name="User Story 3" sheetId="15" state="hidden" r:id="rId7"/>
    <sheet name="Test report" sheetId="10" state="hidden" r:id="rId8"/>
  </sheets>
  <externalReferences>
    <externalReference r:id="rId9"/>
  </externalReferences>
  <definedNames>
    <definedName name="abc" localSheetId="0">#REF!</definedName>
    <definedName name="abc" localSheetId="1">#REF!</definedName>
    <definedName name="abc" localSheetId="2">#REF!</definedName>
    <definedName name="abc" localSheetId="3">#REF!</definedName>
    <definedName name="abc" localSheetId="4">#REF!</definedName>
    <definedName name="abc" localSheetId="6">#REF!</definedName>
    <definedName name="abc">#REF!</definedName>
    <definedName name="Check_inputed_mail_address" localSheetId="0">#REF!</definedName>
    <definedName name="Check_inputed_mail_address" localSheetId="1">#REF!</definedName>
    <definedName name="Check_inputed_mail_address" localSheetId="2">#REF!</definedName>
    <definedName name="Check_inputed_mail_address" localSheetId="3">#REF!</definedName>
    <definedName name="Check_inputed_mail_address" localSheetId="4">#REF!</definedName>
    <definedName name="Check_inputed_mail_address" localSheetId="6">#REF!</definedName>
    <definedName name="Check_inputed_mail_address">#REF!</definedName>
    <definedName name="CS_IT_1.1_001" localSheetId="0">#REF!</definedName>
    <definedName name="CS_IT_1.1_001" localSheetId="1">#REF!</definedName>
    <definedName name="CS_IT_1.1_001" localSheetId="2">#REF!</definedName>
    <definedName name="CS_IT_1.1_001" localSheetId="3">#REF!</definedName>
    <definedName name="CS_IT_1.1_001" localSheetId="4">#REF!</definedName>
    <definedName name="CS_IT_1.1_001" localSheetId="6">#REF!</definedName>
    <definedName name="CS_IT_1.1_001">#REF!</definedName>
    <definedName name="CS_IT_1.1_002" localSheetId="0">#REF!</definedName>
    <definedName name="CS_IT_1.1_002" localSheetId="1">#REF!</definedName>
    <definedName name="CS_IT_1.1_002" localSheetId="2">#REF!</definedName>
    <definedName name="CS_IT_1.1_002" localSheetId="3">#REF!</definedName>
    <definedName name="CS_IT_1.1_002" localSheetId="4">#REF!</definedName>
    <definedName name="CS_IT_1.1_002" localSheetId="6">#REF!</definedName>
    <definedName name="CS_IT_1.1_002">#REF!</definedName>
    <definedName name="CS_IT_1.1_003" localSheetId="0">#REF!</definedName>
    <definedName name="CS_IT_1.1_003" localSheetId="1">#REF!</definedName>
    <definedName name="CS_IT_1.1_003" localSheetId="2">#REF!</definedName>
    <definedName name="CS_IT_1.1_003" localSheetId="3">#REF!</definedName>
    <definedName name="CS_IT_1.1_003" localSheetId="4">#REF!</definedName>
    <definedName name="CS_IT_1.1_003" localSheetId="6">#REF!</definedName>
    <definedName name="CS_IT_1.1_003">#REF!</definedName>
    <definedName name="CS_IT_1.1_004" localSheetId="0">#REF!</definedName>
    <definedName name="CS_IT_1.1_004" localSheetId="1">#REF!</definedName>
    <definedName name="CS_IT_1.1_004" localSheetId="2">#REF!</definedName>
    <definedName name="CS_IT_1.1_004" localSheetId="3">#REF!</definedName>
    <definedName name="CS_IT_1.1_004" localSheetId="4">#REF!</definedName>
    <definedName name="CS_IT_1.1_004" localSheetId="6">#REF!</definedName>
    <definedName name="CS_IT_1.1_004">#REF!</definedName>
    <definedName name="Evaluation" localSheetId="0">#REF!</definedName>
    <definedName name="Evaluation" localSheetId="1">#REF!</definedName>
    <definedName name="Evaluation" localSheetId="2">#REF!</definedName>
    <definedName name="Evaluation" localSheetId="3">#REF!</definedName>
    <definedName name="Evaluation" localSheetId="4">#REF!</definedName>
    <definedName name="Evaluation" localSheetId="6">#REF!</definedName>
    <definedName name="Evaluation">#REF!</definedName>
    <definedName name="JaEnNickname" localSheetId="0">#REF!</definedName>
    <definedName name="JaEnNickname" localSheetId="1">#REF!</definedName>
    <definedName name="JaEnNickname" localSheetId="2">#REF!</definedName>
    <definedName name="JaEnNickname" localSheetId="3">#REF!</definedName>
    <definedName name="JaEnNickname" localSheetId="4">#REF!</definedName>
    <definedName name="JaEnNickname" localSheetId="6">#REF!</definedName>
    <definedName name="JaEnNickname">#REF!</definedName>
    <definedName name="Mail_Magazine" localSheetId="0">#REF!</definedName>
    <definedName name="Mail_Magazine" localSheetId="1">#REF!</definedName>
    <definedName name="Mail_Magazine" localSheetId="2">#REF!</definedName>
    <definedName name="Mail_Magazine" localSheetId="3">#REF!</definedName>
    <definedName name="Mail_Magazine" localSheetId="4">#REF!</definedName>
    <definedName name="Mail_Magazine" localSheetId="6">#REF!</definedName>
    <definedName name="Mail_Magazine">#REF!</definedName>
    <definedName name="project_code" localSheetId="0">#REF!</definedName>
    <definedName name="project_code" localSheetId="1">#REF!</definedName>
    <definedName name="project_code" localSheetId="2">#REF!</definedName>
    <definedName name="project_code" localSheetId="3">#REF!</definedName>
    <definedName name="project_code" localSheetId="4">#REF!</definedName>
    <definedName name="project_code" localSheetId="6">#REF!</definedName>
    <definedName name="project_code">#REF!</definedName>
    <definedName name="ProjectName" localSheetId="0">'[1]Version 1'!#REF!</definedName>
    <definedName name="ProjectName" localSheetId="1">'[1]Version 1'!#REF!</definedName>
    <definedName name="ProjectName" localSheetId="2">'[1]Version 1'!#REF!</definedName>
    <definedName name="ProjectName" localSheetId="3">'[1]Version 1'!#REF!</definedName>
    <definedName name="ProjectName" localSheetId="4">'[1]Version 1'!#REF!</definedName>
    <definedName name="ProjectName" localSheetId="6">'[1]Version 1'!#REF!</definedName>
    <definedName name="ProjectName">'[1]Version 1'!#REF!</definedName>
    <definedName name="Result_CS_IT_1.1_001" localSheetId="0">#REF!</definedName>
    <definedName name="Result_CS_IT_1.1_001" localSheetId="1">#REF!</definedName>
    <definedName name="Result_CS_IT_1.1_001" localSheetId="2">#REF!</definedName>
    <definedName name="Result_CS_IT_1.1_001" localSheetId="3">#REF!</definedName>
    <definedName name="Result_CS_IT_1.1_001" localSheetId="4">#REF!</definedName>
    <definedName name="Result_CS_IT_1.1_001" localSheetId="6">#REF!</definedName>
    <definedName name="Result_CS_IT_1.1_001">#REF!</definedName>
    <definedName name="Result_CS_IT_1.1_002" localSheetId="0">#REF!</definedName>
    <definedName name="Result_CS_IT_1.1_002" localSheetId="1">#REF!</definedName>
    <definedName name="Result_CS_IT_1.1_002" localSheetId="2">#REF!</definedName>
    <definedName name="Result_CS_IT_1.1_002" localSheetId="3">#REF!</definedName>
    <definedName name="Result_CS_IT_1.1_002" localSheetId="4">#REF!</definedName>
    <definedName name="Result_CS_IT_1.1_002" localSheetId="6">#REF!</definedName>
    <definedName name="Result_CS_IT_1.1_002">#REF!</definedName>
    <definedName name="Result_CS_IT_1.1_003" localSheetId="0">#REF!</definedName>
    <definedName name="Result_CS_IT_1.1_003" localSheetId="1">#REF!</definedName>
    <definedName name="Result_CS_IT_1.1_003" localSheetId="2">#REF!</definedName>
    <definedName name="Result_CS_IT_1.1_003" localSheetId="3">#REF!</definedName>
    <definedName name="Result_CS_IT_1.1_003" localSheetId="4">#REF!</definedName>
    <definedName name="Result_CS_IT_1.1_003" localSheetId="6">#REF!</definedName>
    <definedName name="Result_CS_IT_1.1_003">#REF!</definedName>
    <definedName name="Result_CS_IT_1.1_004" localSheetId="0">#REF!</definedName>
    <definedName name="Result_CS_IT_1.1_004" localSheetId="1">#REF!</definedName>
    <definedName name="Result_CS_IT_1.1_004" localSheetId="2">#REF!</definedName>
    <definedName name="Result_CS_IT_1.1_004" localSheetId="3">#REF!</definedName>
    <definedName name="Result_CS_IT_1.1_004" localSheetId="4">#REF!</definedName>
    <definedName name="Result_CS_IT_1.1_004" localSheetId="6">#REF!</definedName>
    <definedName name="Result_CS_IT_1.1_004">#REF!</definedName>
    <definedName name="safa" localSheetId="0">#REF!</definedName>
    <definedName name="safa" localSheetId="1">#REF!</definedName>
    <definedName name="safa" localSheetId="2">#REF!</definedName>
    <definedName name="safa" localSheetId="3">#REF!</definedName>
    <definedName name="safa" localSheetId="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19" l="1"/>
  <c r="A111" i="19" l="1"/>
  <c r="A112" i="19" s="1"/>
  <c r="A113" i="19" s="1"/>
  <c r="A114" i="19" s="1"/>
  <c r="A22" i="20" l="1"/>
  <c r="A23" i="20" s="1"/>
  <c r="A24" i="20" l="1"/>
  <c r="A25" i="20" s="1"/>
  <c r="A26" i="20" s="1"/>
  <c r="A27" i="20" s="1"/>
  <c r="A28" i="20" s="1"/>
  <c r="D9" i="20"/>
  <c r="C9" i="20"/>
  <c r="B9" i="20"/>
  <c r="A23" i="19"/>
  <c r="A24" i="19" s="1"/>
  <c r="A25" i="19" s="1"/>
  <c r="A26" i="19" s="1"/>
  <c r="A27" i="19" s="1"/>
  <c r="A28" i="19" s="1"/>
  <c r="A29" i="19" s="1"/>
  <c r="A30" i="19" s="1"/>
  <c r="A31" i="19" s="1"/>
  <c r="A32" i="19" s="1"/>
  <c r="A33" i="19" s="1"/>
  <c r="A34" i="19" s="1"/>
  <c r="A35" i="19" s="1"/>
  <c r="A36" i="19" s="1"/>
  <c r="A37" i="19" s="1"/>
  <c r="A38" i="19" s="1"/>
  <c r="A40" i="19" s="1"/>
  <c r="D9" i="19"/>
  <c r="C9" i="19"/>
  <c r="B9" i="19"/>
  <c r="A23" i="18" l="1"/>
  <c r="A24" i="18" s="1"/>
  <c r="A25" i="18" s="1"/>
  <c r="A26" i="18" s="1"/>
  <c r="A27" i="18" s="1"/>
  <c r="A28" i="18" s="1"/>
  <c r="A29" i="18" s="1"/>
  <c r="A30" i="18" s="1"/>
  <c r="A31" i="18" s="1"/>
  <c r="A32" i="18" s="1"/>
  <c r="A33" i="18" s="1"/>
  <c r="A34" i="18" s="1"/>
  <c r="A35" i="18" s="1"/>
  <c r="A41" i="19" l="1"/>
  <c r="A42" i="19" s="1"/>
  <c r="A43" i="19" s="1"/>
  <c r="A44" i="19" s="1"/>
  <c r="A45" i="19" s="1"/>
  <c r="A37" i="18"/>
  <c r="D9" i="18"/>
  <c r="C9" i="18"/>
  <c r="B9" i="18"/>
  <c r="A46" i="19" l="1"/>
  <c r="A47" i="19" s="1"/>
  <c r="A38" i="18"/>
  <c r="B9" i="17"/>
  <c r="C9" i="17"/>
  <c r="D9" i="17"/>
  <c r="A23" i="17"/>
  <c r="A24" i="17" s="1"/>
  <c r="A25" i="17" s="1"/>
  <c r="A26" i="17" s="1"/>
  <c r="A27" i="17" s="1"/>
  <c r="A28" i="17" s="1"/>
  <c r="A29" i="17" s="1"/>
  <c r="A30" i="17" s="1"/>
  <c r="A31" i="17" s="1"/>
  <c r="A33" i="17" s="1"/>
  <c r="A34" i="17" s="1"/>
  <c r="A35" i="17" s="1"/>
  <c r="A36" i="17" s="1"/>
  <c r="A37" i="17" s="1"/>
  <c r="A38" i="17" s="1"/>
  <c r="A39" i="17" s="1"/>
  <c r="A40" i="17" s="1"/>
  <c r="A41" i="17" s="1"/>
  <c r="A42" i="17" s="1"/>
  <c r="A44" i="17" s="1"/>
  <c r="A45" i="17" s="1"/>
  <c r="A46" i="17" s="1"/>
  <c r="A47" i="17" s="1"/>
  <c r="A49" i="17" s="1"/>
  <c r="A50" i="17" s="1"/>
  <c r="A51" i="17" s="1"/>
  <c r="A52" i="17" s="1"/>
  <c r="A53" i="17" s="1"/>
  <c r="A55" i="17" s="1"/>
  <c r="A56" i="17" s="1"/>
  <c r="A57" i="17" s="1"/>
  <c r="A59" i="17" s="1"/>
  <c r="A60" i="17" s="1"/>
  <c r="A61" i="17" s="1"/>
  <c r="A62" i="17" s="1"/>
  <c r="A63" i="17" s="1"/>
  <c r="A64" i="17" s="1"/>
  <c r="A65" i="17" s="1"/>
  <c r="A67" i="17" s="1"/>
  <c r="A68" i="17" s="1"/>
  <c r="A69" i="17" s="1"/>
  <c r="A70" i="17" s="1"/>
  <c r="A71" i="17" s="1"/>
  <c r="A72" i="17" s="1"/>
  <c r="A73" i="17" s="1"/>
  <c r="A48" i="19" l="1"/>
  <c r="A49" i="19" s="1"/>
  <c r="A50" i="19" s="1"/>
  <c r="A51" i="19" s="1"/>
  <c r="A52" i="19" s="1"/>
  <c r="A53" i="19" s="1"/>
  <c r="A54" i="19" s="1"/>
  <c r="A55" i="19" s="1"/>
  <c r="A39" i="18"/>
  <c r="A40" i="18" s="1"/>
  <c r="A42" i="18" s="1"/>
  <c r="A43" i="18" s="1"/>
  <c r="A44" i="18" s="1"/>
  <c r="D9" i="16"/>
  <c r="C9" i="16"/>
  <c r="B9" i="16"/>
  <c r="A57" i="19" l="1"/>
  <c r="A58" i="19" s="1"/>
  <c r="A59" i="19" s="1"/>
  <c r="A60" i="19" s="1"/>
  <c r="A61" i="19" s="1"/>
  <c r="A62" i="19" s="1"/>
  <c r="A45" i="18"/>
  <c r="A46" i="18" s="1"/>
  <c r="A47" i="18" s="1"/>
  <c r="A48" i="18" s="1"/>
  <c r="A50" i="18" s="1"/>
  <c r="A51" i="18" s="1"/>
  <c r="A52" i="18" s="1"/>
  <c r="A54" i="18" s="1"/>
  <c r="A55" i="18" s="1"/>
  <c r="A56" i="18" s="1"/>
  <c r="A57" i="18" s="1"/>
  <c r="A58" i="18" s="1"/>
  <c r="A23" i="16"/>
  <c r="A24" i="16" s="1"/>
  <c r="A25" i="16" s="1"/>
  <c r="A26" i="16" s="1"/>
  <c r="A63" i="19" l="1"/>
  <c r="A64" i="19" s="1"/>
  <c r="A65" i="19" s="1"/>
  <c r="A66" i="19" s="1"/>
  <c r="A67" i="19" s="1"/>
  <c r="A68" i="19" s="1"/>
  <c r="A69" i="19" s="1"/>
  <c r="A70" i="19" s="1"/>
  <c r="A71" i="19" s="1"/>
  <c r="A72" i="19" s="1"/>
  <c r="A73" i="19" s="1"/>
  <c r="A59" i="18"/>
  <c r="A61" i="18" s="1"/>
  <c r="A62" i="18" s="1"/>
  <c r="A63" i="18" s="1"/>
  <c r="A64" i="18" s="1"/>
  <c r="A65" i="18" s="1"/>
  <c r="A27" i="16"/>
  <c r="A28" i="16" s="1"/>
  <c r="A29" i="16" s="1"/>
  <c r="A30" i="16" s="1"/>
  <c r="A31" i="16" s="1"/>
  <c r="A32" i="16" s="1"/>
  <c r="A33" i="16" s="1"/>
  <c r="A34" i="16" s="1"/>
  <c r="A35" i="16" s="1"/>
  <c r="A36" i="16" s="1"/>
  <c r="A37" i="16" s="1"/>
  <c r="A38" i="16" s="1"/>
  <c r="A39" i="16" s="1"/>
  <c r="A41" i="16" s="1"/>
  <c r="A42" i="16" s="1"/>
  <c r="A43" i="16" s="1"/>
  <c r="A44" i="16" s="1"/>
  <c r="A45" i="16" s="1"/>
  <c r="A46" i="16" s="1"/>
  <c r="F30" i="10"/>
  <c r="F29" i="10"/>
  <c r="F28" i="10"/>
  <c r="F27" i="10"/>
  <c r="E30" i="10"/>
  <c r="E29" i="10"/>
  <c r="E28" i="10"/>
  <c r="E27" i="10"/>
  <c r="D30" i="10"/>
  <c r="D29" i="10"/>
  <c r="D28" i="10"/>
  <c r="D27" i="10"/>
  <c r="A75" i="19" l="1"/>
  <c r="A76" i="19" s="1"/>
  <c r="A77" i="19" s="1"/>
  <c r="A78" i="19" s="1"/>
  <c r="A79" i="19" s="1"/>
  <c r="A80" i="19" s="1"/>
  <c r="A81" i="19" s="1"/>
  <c r="A66" i="18"/>
  <c r="A68" i="18" s="1"/>
  <c r="A69" i="18" s="1"/>
  <c r="A70" i="18" s="1"/>
  <c r="A71" i="18" s="1"/>
  <c r="A47" i="16"/>
  <c r="A48" i="16" s="1"/>
  <c r="A49" i="16" s="1"/>
  <c r="A50" i="16" s="1"/>
  <c r="A51" i="16" s="1"/>
  <c r="A52" i="16" s="1"/>
  <c r="A53" i="16" s="1"/>
  <c r="A54" i="16" s="1"/>
  <c r="A55" i="16" s="1"/>
  <c r="A56" i="16" s="1"/>
  <c r="A57" i="16" s="1"/>
  <c r="A58" i="16" s="1"/>
  <c r="A59" i="16" s="1"/>
  <c r="C30" i="10"/>
  <c r="C29" i="10"/>
  <c r="C28" i="10"/>
  <c r="C27" i="10"/>
  <c r="A83" i="19" l="1"/>
  <c r="A84" i="19" s="1"/>
  <c r="A85" i="19" s="1"/>
  <c r="A86" i="19" s="1"/>
  <c r="A87" i="19" s="1"/>
  <c r="A88" i="19" s="1"/>
  <c r="A89" i="19" s="1"/>
  <c r="A61" i="16"/>
  <c r="A62" i="16" s="1"/>
  <c r="A63" i="16" s="1"/>
  <c r="A64" i="16" s="1"/>
  <c r="A65" i="16" s="1"/>
  <c r="A66" i="16" s="1"/>
  <c r="C31" i="10"/>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A91" i="19" l="1"/>
  <c r="A92" i="19" s="1"/>
  <c r="A93" i="19" s="1"/>
  <c r="A94" i="19" s="1"/>
  <c r="A95" i="19" s="1"/>
  <c r="A96" i="19" s="1"/>
  <c r="A97" i="19" s="1"/>
  <c r="A99" i="19" s="1"/>
  <c r="A100" i="19" s="1"/>
  <c r="A101" i="19" s="1"/>
  <c r="A102" i="19" s="1"/>
  <c r="A103" i="19" s="1"/>
  <c r="A104" i="19" s="1"/>
  <c r="A105" i="19" s="1"/>
  <c r="A106" i="19" s="1"/>
  <c r="A107" i="19" s="1"/>
  <c r="A108" i="19" s="1"/>
  <c r="A67" i="16"/>
  <c r="A68" i="16" s="1"/>
  <c r="A69" i="16" s="1"/>
  <c r="A70" i="16" s="1"/>
  <c r="A71" i="16" s="1"/>
  <c r="A72" i="16" s="1"/>
  <c r="A73" i="16" s="1"/>
  <c r="A74" i="16" s="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A109" i="19" l="1"/>
  <c r="A75" i="16"/>
  <c r="A76" i="16" s="1"/>
  <c r="A77" i="16" s="1"/>
  <c r="A78" i="16" s="1"/>
  <c r="A79" i="16" s="1"/>
  <c r="A80" i="16" s="1"/>
  <c r="A81" i="16" s="1"/>
  <c r="A83" i="16" s="1"/>
  <c r="F18" i="10"/>
  <c r="F20" i="10" s="1"/>
  <c r="D21" i="10" s="1"/>
  <c r="G52" i="10" s="1"/>
  <c r="D10" i="9"/>
  <c r="C10" i="9"/>
  <c r="B10" i="9"/>
  <c r="A84" i="16" l="1"/>
  <c r="A85" i="16" s="1"/>
  <c r="A86" i="16" s="1"/>
  <c r="A87" i="16" s="1"/>
  <c r="A88" i="16" s="1"/>
  <c r="A89" i="16" s="1"/>
  <c r="A90" i="16" s="1"/>
  <c r="A91" i="16" s="1"/>
  <c r="A92" i="16" s="1"/>
  <c r="A93" i="16" s="1"/>
  <c r="A94" i="16" s="1"/>
  <c r="A95" i="16" s="1"/>
  <c r="A96" i="16" s="1"/>
  <c r="A97" i="16" s="1"/>
  <c r="A98" i="16" s="1"/>
  <c r="A99" i="16" s="1"/>
  <c r="A100" i="16" s="1"/>
  <c r="A101" i="16" s="1"/>
  <c r="A102" i="16" s="1"/>
  <c r="A103" i="16" s="1"/>
  <c r="A104" i="16" s="1"/>
  <c r="A106" i="16" s="1"/>
  <c r="A107" i="16" l="1"/>
  <c r="A108" i="16" l="1"/>
  <c r="A109" i="16" s="1"/>
  <c r="A110" i="16" l="1"/>
  <c r="A111" i="16" s="1"/>
  <c r="A113" i="16" s="1"/>
  <c r="A114" i="16" s="1"/>
  <c r="A115" i="16" s="1"/>
  <c r="A116" i="16" s="1"/>
  <c r="A117" i="16" s="1"/>
  <c r="A118" i="16" s="1"/>
  <c r="A119" i="16" l="1"/>
  <c r="A120" i="16" s="1"/>
  <c r="A121" i="16" s="1"/>
  <c r="A122" i="16" s="1"/>
  <c r="A123" i="16" s="1"/>
  <c r="A124" i="16" s="1"/>
  <c r="A125" i="16" s="1"/>
  <c r="A126" i="16" s="1"/>
  <c r="A127" i="16" s="1"/>
  <c r="A128" i="16" s="1"/>
  <c r="A129" i="16" s="1"/>
  <c r="A130" i="16" s="1"/>
  <c r="A131" i="16" s="1"/>
  <c r="A133" i="16" s="1"/>
  <c r="A134" i="16" s="1"/>
  <c r="A135" i="16" s="1"/>
  <c r="A136" i="16" s="1"/>
  <c r="A138" i="16" s="1"/>
  <c r="A139" i="16" s="1"/>
  <c r="A140" i="16" s="1"/>
  <c r="A141" i="16" s="1"/>
  <c r="A142" i="16" l="1"/>
  <c r="A143" i="16" s="1"/>
  <c r="A144" i="16" s="1"/>
  <c r="A145" i="16" s="1"/>
  <c r="A146" i="16" s="1"/>
  <c r="A147" i="16" s="1"/>
  <c r="A149" i="16" s="1"/>
  <c r="A150" i="16" s="1"/>
  <c r="A151" i="16" s="1"/>
  <c r="A153" i="16" s="1"/>
  <c r="A154" i="16" s="1"/>
  <c r="A155"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000-000001000000}">
      <text>
        <r>
          <rPr>
            <b/>
            <sz val="8"/>
            <color indexed="8"/>
            <rFont val="Times New Roman"/>
            <family val="1"/>
          </rPr>
          <t xml:space="preserve">Pass
Fail
Untested
N/A
</t>
        </r>
      </text>
    </comment>
    <comment ref="G17" authorId="0" shapeId="0" xr:uid="{00000000-0006-0000-0000-000002000000}">
      <text>
        <r>
          <rPr>
            <b/>
            <sz val="8"/>
            <color indexed="8"/>
            <rFont val="Times New Roman"/>
            <family val="1"/>
          </rPr>
          <t xml:space="preserve">Pass
Fail
Untested
N/A
</t>
        </r>
      </text>
    </comment>
    <comment ref="H17" authorId="0" shapeId="0" xr:uid="{00000000-0006-0000-0000-000003000000}">
      <text>
        <r>
          <rPr>
            <b/>
            <sz val="8"/>
            <color indexed="8"/>
            <rFont val="Times New Roman"/>
            <family val="1"/>
          </rPr>
          <t xml:space="preserve">Pass
Fail
Untested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100-000001000000}">
      <text>
        <r>
          <rPr>
            <b/>
            <sz val="8"/>
            <color indexed="8"/>
            <rFont val="Times New Roman"/>
            <family val="1"/>
          </rPr>
          <t xml:space="preserve">Pass
Fail
Untested
N/A
</t>
        </r>
      </text>
    </comment>
    <comment ref="G17" authorId="0" shapeId="0" xr:uid="{00000000-0006-0000-0100-000002000000}">
      <text>
        <r>
          <rPr>
            <b/>
            <sz val="8"/>
            <color indexed="8"/>
            <rFont val="Times New Roman"/>
            <family val="1"/>
          </rPr>
          <t xml:space="preserve">Pass
Fail
Untested
N/A
</t>
        </r>
      </text>
    </comment>
    <comment ref="H17" authorId="0" shapeId="0" xr:uid="{00000000-0006-0000-01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200-000001000000}">
      <text>
        <r>
          <rPr>
            <b/>
            <sz val="8"/>
            <color indexed="8"/>
            <rFont val="Times New Roman"/>
            <family val="1"/>
          </rPr>
          <t xml:space="preserve">Pass
Fail
Untested
N/A
</t>
        </r>
      </text>
    </comment>
    <comment ref="G17" authorId="0" shapeId="0" xr:uid="{00000000-0006-0000-0200-000002000000}">
      <text>
        <r>
          <rPr>
            <b/>
            <sz val="8"/>
            <color indexed="8"/>
            <rFont val="Times New Roman"/>
            <family val="1"/>
          </rPr>
          <t xml:space="preserve">Pass
Fail
Untested
N/A
</t>
        </r>
      </text>
    </comment>
    <comment ref="H17" authorId="0" shapeId="0" xr:uid="{00000000-0006-0000-0200-000003000000}">
      <text>
        <r>
          <rPr>
            <b/>
            <sz val="8"/>
            <color indexed="8"/>
            <rFont val="Times New Roman"/>
            <family val="1"/>
          </rPr>
          <t xml:space="preserve">Pass
Fail
Untested
N/A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300-000001000000}">
      <text>
        <r>
          <rPr>
            <b/>
            <sz val="8"/>
            <color indexed="8"/>
            <rFont val="Times New Roman"/>
            <family val="1"/>
          </rPr>
          <t xml:space="preserve">Pass
Fail
Untested
N/A
</t>
        </r>
      </text>
    </comment>
    <comment ref="G17" authorId="0" shapeId="0" xr:uid="{00000000-0006-0000-0300-000002000000}">
      <text>
        <r>
          <rPr>
            <b/>
            <sz val="8"/>
            <color indexed="8"/>
            <rFont val="Times New Roman"/>
            <family val="1"/>
          </rPr>
          <t xml:space="preserve">Pass
Fail
Untested
N/A
</t>
        </r>
      </text>
    </comment>
    <comment ref="H17" authorId="0" shapeId="0" xr:uid="{00000000-0006-0000-0300-000003000000}">
      <text>
        <r>
          <rPr>
            <b/>
            <sz val="8"/>
            <color indexed="8"/>
            <rFont val="Times New Roman"/>
            <family val="1"/>
          </rPr>
          <t xml:space="preserve">Pass
Fail
Untested
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<sst xmlns="http://schemas.openxmlformats.org/spreadsheetml/2006/main" count="1972" uniqueCount="952">
  <si>
    <t>Passed</t>
  </si>
  <si>
    <t>Failed</t>
  </si>
  <si>
    <t>Not Run</t>
  </si>
  <si>
    <t>No.</t>
  </si>
  <si>
    <t>Description</t>
  </si>
  <si>
    <t>Sprint 1</t>
  </si>
  <si>
    <t>User Story 1</t>
  </si>
  <si>
    <t>User Story 2</t>
  </si>
  <si>
    <t>Common Checklist</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</si>
  <si>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</si>
  <si>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</si>
  <si>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</si>
  <si>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</si>
  <si>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</si>
  <si>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</si>
  <si>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</si>
  <si>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</si>
  <si>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</si>
  <si>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</si>
  <si>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</si>
  <si>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</si>
  <si>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</si>
  <si>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</si>
  <si>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</si>
  <si>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</si>
  <si>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</si>
  <si>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</si>
  <si>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</si>
  <si>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</si>
  <si>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</si>
  <si>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</si>
  <si>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</si>
  <si>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</si>
  <si>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</si>
  <si>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</si>
  <si>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</si>
  <si>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</si>
  <si>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</si>
  <si>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</si>
  <si>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</si>
  <si>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</si>
  <si>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</si>
  <si>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</si>
  <si>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</si>
  <si>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</si>
  <si>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</si>
  <si>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</si>
  <si>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</si>
  <si>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</si>
  <si>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</si>
  <si>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</si>
  <si>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</si>
  <si>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</si>
  <si>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</si>
  <si>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</si>
  <si>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</si>
  <si>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</si>
  <si>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</si>
  <si>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</si>
  <si>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</si>
  <si>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</si>
  <si>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</si>
  <si>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</si>
  <si>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</si>
  <si>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</si>
  <si>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</si>
  <si>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</si>
  <si>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</si>
  <si>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</si>
  <si>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</si>
  <si>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</si>
  <si>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</si>
  <si>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</si>
  <si>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</si>
  <si>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</si>
  <si>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</si>
  <si>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</si>
  <si>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</si>
  <si>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</si>
  <si>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</si>
  <si>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</si>
  <si>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</si>
  <si>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</si>
  <si>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</si>
  <si>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</si>
  <si>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</si>
  <si>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</si>
  <si>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</si>
  <si>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</si>
  <si>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</si>
  <si>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</si>
  <si>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</si>
  <si>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</si>
  <si>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</si>
  <si>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</si>
  <si>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</si>
  <si>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</si>
  <si>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</si>
  <si>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</si>
  <si>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</si>
  <si>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</si>
  <si>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</si>
  <si>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</si>
  <si>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</si>
  <si>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</si>
  <si>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</si>
  <si>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</si>
  <si>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</si>
  <si>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</si>
  <si>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</si>
  <si>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</si>
  <si>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</si>
  <si>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</si>
  <si>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</si>
  <si>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</si>
  <si>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</si>
  <si>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</si>
  <si>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</si>
  <si>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</si>
  <si>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</si>
  <si>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</si>
  <si>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</si>
  <si>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</si>
  <si>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</si>
  <si>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</si>
  <si>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</si>
  <si>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</si>
  <si>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</si>
  <si>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</si>
  <si>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</si>
  <si>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</si>
  <si>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</si>
  <si>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</si>
  <si>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</si>
  <si>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</si>
  <si>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</si>
  <si>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</si>
  <si>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</si>
  <si>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</si>
  <si>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</si>
  <si>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</si>
  <si>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</si>
  <si>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</si>
  <si>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</si>
  <si>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</si>
  <si>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</si>
  <si>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</si>
  <si>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</si>
  <si>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</si>
  <si>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</si>
  <si>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</si>
  <si>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</si>
  <si>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</si>
  <si>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</si>
  <si>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</si>
  <si>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</si>
  <si>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</si>
  <si>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</si>
  <si>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</si>
  <si>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</si>
  <si>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</si>
  <si>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</si>
  <si>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</si>
  <si>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</si>
  <si>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</si>
  <si>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</si>
  <si>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</si>
  <si>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</si>
  <si>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</si>
  <si>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</si>
  <si>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</si>
  <si>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</si>
  <si>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</si>
  <si>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</si>
  <si>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</si>
  <si>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</si>
  <si>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</si>
  <si>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</si>
  <si>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</si>
  <si>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</si>
  <si>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</si>
  <si>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</si>
  <si>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</si>
  <si>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</si>
  <si>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</si>
  <si>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</si>
  <si>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</si>
  <si>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</si>
  <si>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</si>
  <si>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</si>
  <si>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</si>
  <si>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</si>
  <si>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</si>
  <si>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</si>
  <si>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</si>
  <si>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</si>
  <si>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</si>
  <si>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</si>
  <si>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</si>
  <si>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</si>
  <si>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</si>
  <si>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</si>
  <si>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</si>
  <si>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</si>
  <si>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</si>
  <si>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</si>
  <si>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</si>
  <si>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</si>
  <si>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</si>
  <si>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</si>
  <si>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</si>
  <si>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</si>
  <si>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</si>
  <si>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</si>
  <si>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</si>
  <si>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</si>
  <si>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</si>
  <si>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</si>
  <si>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</si>
  <si>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</si>
  <si>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</si>
  <si>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</si>
  <si>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</si>
  <si>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</si>
  <si>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</si>
  <si>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</si>
  <si>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</si>
  <si>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</si>
  <si>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</si>
  <si>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</si>
  <si>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</si>
  <si>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</si>
  <si>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</si>
  <si>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</si>
  <si>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</si>
  <si>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</si>
  <si>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</si>
  <si>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</si>
  <si>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</si>
  <si>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</si>
  <si>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</si>
  <si>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</si>
  <si>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</si>
  <si>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</si>
  <si>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</si>
  <si>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</si>
  <si>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</si>
  <si>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</si>
  <si>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</si>
  <si>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</si>
  <si>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</si>
  <si>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</si>
  <si>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</si>
  <si>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</si>
  <si>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</si>
  <si>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</si>
  <si>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</si>
  <si>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</si>
  <si>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</si>
  <si>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</si>
  <si>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</si>
  <si>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</si>
  <si>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</si>
  <si>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</si>
  <si>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</si>
  <si>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</si>
  <si>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</si>
  <si>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</si>
  <si>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</si>
  <si>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</si>
  <si>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</si>
  <si>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</si>
  <si>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</si>
  <si>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</si>
  <si>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</si>
  <si>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</si>
  <si>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</si>
  <si>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</si>
  <si>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</si>
  <si>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</si>
  <si>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</si>
  <si>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</si>
  <si>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</si>
  <si>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</si>
  <si>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</si>
  <si>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</si>
  <si>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</si>
  <si>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</si>
  <si>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</si>
  <si>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</si>
  <si>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</si>
  <si>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</si>
  <si>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</si>
  <si>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</si>
  <si>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</si>
  <si>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</si>
  <si>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</si>
  <si>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</si>
  <si>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</si>
  <si>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</si>
  <si>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</si>
  <si>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</si>
  <si>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</si>
  <si>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</si>
  <si>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</si>
  <si>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</si>
  <si>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</si>
  <si>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</si>
  <si>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</si>
  <si>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</si>
  <si>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</si>
  <si>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</si>
  <si>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</si>
  <si>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</si>
  <si>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</si>
  <si>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</si>
  <si>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</si>
  <si>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</si>
  <si>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</si>
  <si>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</si>
  <si>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</si>
  <si>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</si>
  <si>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</si>
  <si>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</si>
  <si>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</si>
  <si>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</si>
  <si>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</si>
  <si>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</si>
  <si>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</si>
  <si>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</si>
  <si>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</si>
  <si>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</si>
  <si>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</si>
  <si>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</si>
  <si>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Le Lan Huong</t>
  </si>
  <si>
    <t>View Product Function</t>
  </si>
  <si>
    <t>Display Price
1. Both original price and discounted price use comma as decimal separator to separate groups of thousands, millions,
billions, etc.
2. Discounted price should be rounded to the nearest integer value.
Display Photo
1. There are up to 5 photos displayed on the photo list
2. The first one is displayed on the big photo frame
3. Users can click on &lt;&gt; button to view next/ previous photos</t>
  </si>
  <si>
    <t>Verify system will display 1 photo at the photo list if user upload 1 photo</t>
  </si>
  <si>
    <t>Verify that system will display the first photo of the photo list in the big photo frame</t>
  </si>
  <si>
    <t>Verify system will not execute rounding when the discounted price is not decimal number</t>
  </si>
  <si>
    <t>UI</t>
  </si>
  <si>
    <t>Following test case from UI web checklist</t>
  </si>
  <si>
    <t>TEST FUNCTION</t>
  </si>
  <si>
    <t>Verify that system will display default photo in the big photo frame when there's no uploaded photo</t>
  </si>
  <si>
    <t>1.1. Display Price - Original Price</t>
  </si>
  <si>
    <t>1.2. Display Price - Discounted Price</t>
  </si>
  <si>
    <t>1.3. Display Price - Rounding Discounted Price</t>
  </si>
  <si>
    <t>2.1. Display Photo - Number of Photo in Photo List</t>
  </si>
  <si>
    <t>2.2. Display Photo - Big Frame Photo</t>
  </si>
  <si>
    <t>2.3. Display Photo - 'Previous' Button of Photo List</t>
  </si>
  <si>
    <t>2.4. Display Photo - 'Next' Button of Photo List</t>
  </si>
  <si>
    <t>Verify that system will disable 'Previous' button when there's no uploaded photo</t>
  </si>
  <si>
    <t>Verify that system will disable 'Previous' button when there's only 1 uploaded photo</t>
  </si>
  <si>
    <t>Verify that system will disable 'Previous' button when user click on the first photo</t>
  </si>
  <si>
    <t>Verify that system will enable 'Previous' button when user click on the second photo onward</t>
  </si>
  <si>
    <t>Verify that system will enable 'Previous' button when user click on the second photo</t>
  </si>
  <si>
    <t>Verify that system will enable 'Previous' button when user click on the last photo</t>
  </si>
  <si>
    <t>Verify that system will disable 'Next' button when there's no uploaded photo</t>
  </si>
  <si>
    <t>Verify that system will disable 'Next' button when there's only 1 uploaded photo</t>
  </si>
  <si>
    <t>Verify that system will disable 'Next' button when user click on the last photo</t>
  </si>
  <si>
    <t>Verify that system will enable 'Next' button when user click on the first photo</t>
  </si>
  <si>
    <t>Verify that system will not use comma to separate numbers when user input a number from 0 to 999</t>
  </si>
  <si>
    <t>Verify that system will not use comma to separate numbers when user input 999</t>
  </si>
  <si>
    <t>Verify that system will use 1 comma as number separator when user input 1000</t>
  </si>
  <si>
    <t>Verify that system will use 1 comma as number seperator when user input a number from 1000 to 999999</t>
  </si>
  <si>
    <t xml:space="preserve">Verify that system will use 1 comma as number seperator when user input 999999 </t>
  </si>
  <si>
    <t>Verify that system will use 2 comma as number seperator when user input 1000000</t>
  </si>
  <si>
    <t>Verify that system will use 2 comma as number seperator when user input a number from 1000000 to 999999999</t>
  </si>
  <si>
    <t>Verify that system will use 2 comma as number seperator when user input 999999999</t>
  </si>
  <si>
    <t>Verify that system will use 1 comma as number seperator when user input 999999</t>
  </si>
  <si>
    <t>Verify that the number of displayed photo is equal to the number of uploaded photo, which is less than 5</t>
  </si>
  <si>
    <t>Verify system will use 3 comma as number separator when user input a number which is equal to 1000000000</t>
  </si>
  <si>
    <t>Verify that system will use 3 comma as number separator when user input a number which is equal to 1000000000</t>
  </si>
  <si>
    <t>Verify system will display 5 photos in the photo list if user upload 5 photos</t>
  </si>
  <si>
    <t>Verify system will display first 5 photos in the photo list if user upload more than 5 photo</t>
  </si>
  <si>
    <t>Verify that system will display Vietnam's currency symbol before original price as default</t>
  </si>
  <si>
    <t>Verify that system will display Vietnam's currency symbol before discounted price as default</t>
  </si>
  <si>
    <t>Verify system will round up to nearest integer number when the first two floating number of discounted price is equal to 0.5</t>
  </si>
  <si>
    <t>Verify system will round up to nearest integer number when the first two floating number of discounted price is greater than 0.5</t>
  </si>
  <si>
    <t>Verify system will round down to nearest integer number when the first floating number of discounted price is less than 0.5</t>
  </si>
  <si>
    <t>Precondition:
- Log in with a verifed seller account
- Go to product management page
Steps:
1. Choose a product to edit discount price to '150,000.00'
2. Observe discounted price after the change</t>
  </si>
  <si>
    <t>Discounted price should be display as '150,000'</t>
  </si>
  <si>
    <t>Discounted price should be display as '149,336'</t>
  </si>
  <si>
    <t>Precondition:
- Log in with a verifed seller account
- Go to product management page
Steps:
1. Choose a product to edit discount price to '4999,5'
2. Observe discounted price after the change</t>
  </si>
  <si>
    <t>Discounted price should be display as '5000'</t>
  </si>
  <si>
    <t>Precondition:
- Log in with a verifed seller account
- Go to product management page
Steps:
1. Choose a product to edit discount price to '4999,9'
2. Observe discounted price after the change</t>
  </si>
  <si>
    <t>Precondition:
- Log in with a verifed seller account
- Go to product management page
Steps:
1. Choose a product to edit discount price to '149.336,3'
2. Observe discounted price after the change</t>
  </si>
  <si>
    <t>By default, there is no photo displayed in photo list</t>
  </si>
  <si>
    <t>Verify that system will display no photo in the photo list when there's no uploaded photo</t>
  </si>
  <si>
    <t>System should display 1 photo in the photo list</t>
  </si>
  <si>
    <t>System should display 3 photo in the photo list</t>
  </si>
  <si>
    <t>System should display 5 photo in the photo list</t>
  </si>
  <si>
    <t>System should display the first 5 uploaded photo in the photo list</t>
  </si>
  <si>
    <t>System display a default photo in the big photo frame</t>
  </si>
  <si>
    <t>Verify that system will display the photo that user just click on (from the second photo onward)</t>
  </si>
  <si>
    <t>By default, system should display the first photo of the photo list in the big photo frame</t>
  </si>
  <si>
    <t>System should display the 2nd photo of the photo list in the big photo frame</t>
  </si>
  <si>
    <t>Precondition:
- Log in with a verifed seller account
- Go to product management page
Steps:
1. Open a product to delete all photos
2. Observe the photo list in product page</t>
  </si>
  <si>
    <t>Precondition:
- Log in with a verifed seller account
- Go to product management page
Steps:
1. Open a product to upload 1 photo
2. Observe the photo list in product page</t>
  </si>
  <si>
    <t>Precondition:
- Log in with a verifed seller account
- Go to product management page
Steps:
1. Open a product to upload 3 photo
2. Observe the photo list in product page</t>
  </si>
  <si>
    <t>Precondition:
- Log in with a verifed seller account
- Go to product management page
Steps:
1. Open a product to upload 5 photo
2. Observe the photo list in product page</t>
  </si>
  <si>
    <t>Precondition:
- Log in with a verifed seller account
- Go to product management page
Steps:
1. Open a product to upload 7 photo
2. Observe the photo list in product page</t>
  </si>
  <si>
    <t>Verify that 'Next' button is clickable</t>
  </si>
  <si>
    <t>System should disable 'Previous' button</t>
  </si>
  <si>
    <t>System should enable 'Previous' button</t>
  </si>
  <si>
    <t>After user click on 'Previous' button, system should navigate to the previous photo</t>
  </si>
  <si>
    <t>Verify that 'Previous' button is clickable when there're 2 or more photos in the photo list</t>
  </si>
  <si>
    <t>System should disable 'Next' button</t>
  </si>
  <si>
    <t>System should enable 'Next' button</t>
  </si>
  <si>
    <t>Verify that system will enable 'Next' button when user click on the second last photo backward</t>
  </si>
  <si>
    <t>VALIDATION</t>
  </si>
  <si>
    <t>2. SMS Verification Code</t>
  </si>
  <si>
    <t>3. Password</t>
  </si>
  <si>
    <t>4. Birthday</t>
  </si>
  <si>
    <t>5. Gender</t>
  </si>
  <si>
    <t>6. Full-name</t>
  </si>
  <si>
    <t>7. Check-bok</t>
  </si>
  <si>
    <t>Verify that system will display error message when user input special character</t>
  </si>
  <si>
    <t>Verify that system will display error message when user input text</t>
  </si>
  <si>
    <t>Verify that system will not display error message when user input numbers</t>
  </si>
  <si>
    <t>Verfiy that '*' symbol is displayed right after field name</t>
  </si>
  <si>
    <t>UI of product is meet with design requirement specification</t>
  </si>
  <si>
    <t>Follow the UI checklist</t>
  </si>
  <si>
    <t>There's no comma appear on the original price</t>
  </si>
  <si>
    <t>Precondition:
There a product of which the original price is 999
Steps:
1. Choose a product of which the original price is 999
3. Observe the orginal price</t>
  </si>
  <si>
    <t>Precondition:
There a product which has the price value range from 0 to 999
Steps:
1. Choose a product which has original price value from 0 to 999
3. Observe the orginal price</t>
  </si>
  <si>
    <t>Precondition:
There a product of which the original price is 1000
Steps:
1. Choose a product of which the original price is 1000
3. Observe the orginal price</t>
  </si>
  <si>
    <t>Precondition:
There a product which has the price value range from 1000 to 999999
Steps:
1. Choose a product which has original price value from 1000 to 999999
3. Observe the orginal price</t>
  </si>
  <si>
    <t>Precondition:
There a product of which the original price is 999999
Steps:
1. Choose a product of which the original price is 999999
3. Observe the orginal price</t>
  </si>
  <si>
    <t>Precondition:
There a product of which the original price is 1000000
Steps:
1. Choose a product of which the original price is 1000000
3. Observe the orginal price</t>
  </si>
  <si>
    <t>There are 2 comma separate million, thousand and unit groups of the orginal price</t>
  </si>
  <si>
    <t>There is a comma separate thousand and unit groups of the orginal price</t>
  </si>
  <si>
    <t>Precondition:
There a product which has the price value range from 1000000 to 999999999
Steps:
1. Choose a product which has original price value from 1000000 to 999999999
3. Observe the orginal price</t>
  </si>
  <si>
    <t>Precondition:
There a product of which the original price is 999999999
Steps:
1. Choose a product of which the original price is 999999999
3. Observe the orginal price</t>
  </si>
  <si>
    <t>Precondition:
There a product of which the original price is 1000000000
Steps:
1. Choose a product of which the original price is 100000000
3. Observe the orginal price</t>
  </si>
  <si>
    <t>There are 3 comma separate billion, million, thousand and unit groups of the orginal price</t>
  </si>
  <si>
    <t>1. Choose a product
2. Observe the currency symbol of the orginal price</t>
  </si>
  <si>
    <t>Currency symbol is placed on the left of the original price</t>
  </si>
  <si>
    <t>Precondition:
There a product which has the price value range from 0 to 999
Steps:
1. Choose a product which has discounted price value from 0 to 999
3. Observe the orginal price</t>
  </si>
  <si>
    <t>There's no comma appear on the discounted price</t>
  </si>
  <si>
    <t>Precondition:
There a product of which the discounted price is 999
Steps:
1. Choose a product of which the discounted price is 999
3. Observe the orginal price</t>
  </si>
  <si>
    <t>Precondition:
There a product of which the discounted price is 1000
Steps:
1. Choose a product of which the discounted price is 1000
3. Observe the orginal price</t>
  </si>
  <si>
    <t>Precondition:
There a product which has the price value range from 1000 to 999999
Steps:
1. Choose a product which has discounted price value from 1000 to 999999
3. Observe the orginal price</t>
  </si>
  <si>
    <t>Precondition:
There a product of which the discounted price is 999999
Steps:
1. Choose a product of which the discounted price is 999999
3. Observe the orginal price</t>
  </si>
  <si>
    <t>Precondition:
There a product of which the discounted price is 1000000
Steps:
1. Choose a product of which the discounted price is 1000000
3. Observe the orginal price</t>
  </si>
  <si>
    <t>Precondition:
There a product which has the price value range from 1000000 to 999999999
Steps:
1. Choose a product which has discounted price value from 1000000 to 999999999
3. Observe the orginal price</t>
  </si>
  <si>
    <t>Precondition:
There a product of which the discounted price is 999999999
Steps:
1. Choose a product of which the discounted price is 999999999
3. Observe the orginal price</t>
  </si>
  <si>
    <t>Precondition:
There a product of which the discounted price is 1000000000
Steps:
1. Choose a product of which the discounted price is 100000000
3. Observe the orginal price</t>
  </si>
  <si>
    <t>Currency symbol is placed on the left of the discounted price</t>
  </si>
  <si>
    <t>There is a comma separate thousand and unit groups of the discounted price</t>
  </si>
  <si>
    <t>There are 2 comma separate million, thousand and unit groups of the discounted price</t>
  </si>
  <si>
    <t>There are 3 comma separate billion, million, thousand and unit groups of the discounted price</t>
  </si>
  <si>
    <t>1. Open a product which has photos
2. Observe the big photo frame</t>
  </si>
  <si>
    <t>1. Open a product which has photos
3. Click on the 2nd photo in the photo list</t>
  </si>
  <si>
    <t>Precondition:
There's a product which has no photo
Steps:
1. Open a product which has no photo
2. Observe the photo list in product page</t>
  </si>
  <si>
    <t>Precondition:
There's at least a product which has no photo
Steps:
1. Open a product which has no photo
2. Observe the 'Previous' button in product page</t>
  </si>
  <si>
    <t>Precondition:
There's a product which has 1 photo
Steps:
1. Open a product which has 1 photo
2. Observe the 'Previous' button in product page</t>
  </si>
  <si>
    <t>1. Open a product which has more than 1 photos
2. Click on the first photo of the photo list
3. Observe the 'Previous' button in product page</t>
  </si>
  <si>
    <t>1. Open a product which has photos
2. Click on the second photo of the photo list
3. Observe the 'Previous' button in product page</t>
  </si>
  <si>
    <t>Precondition:
- User uploaded at least 3 photo
1. Open a product which has at least 3 photos
2. Click on the second photo onward of the photo list
4. Observe the 'Previous' button in product page</t>
  </si>
  <si>
    <t>1. Open a product which has photos
2. Click on the last photo of the photo list
3. Observe the 'Previous' button in product page</t>
  </si>
  <si>
    <t>1. Open a product which has photos
2. Click on the second photo
3. Click on the 'Previous' button</t>
  </si>
  <si>
    <t>Precondition:
There's at least a product which has no photo
Steps:
1. Open a product which has no photo
2. Observe the 'Next' button in product page</t>
  </si>
  <si>
    <t>Precondition:
There's a product which has 1 photo
Steps:
1. Open a product which has 1 photo
2. Observe the 'Next' button in product page</t>
  </si>
  <si>
    <t>After user click on 'Next' button, system should navigate to the Next photo</t>
  </si>
  <si>
    <t>1. Open a product which has more than 1 photos
2. Click on the last photo of the photo list
3. Observe the 'Next' button in product page</t>
  </si>
  <si>
    <t>Verify that system will enable 'Next' button when user click on the second last photo</t>
  </si>
  <si>
    <t>1. Open a product which has photos
2. Click on the second last photo of the photo list
3. Observe the 'Next' button in product page</t>
  </si>
  <si>
    <t>1. Open a product which has at least 3 photos
2. Click on the second last photo backward of the photo list
4. Observe the 'Next' button in product page</t>
  </si>
  <si>
    <t>1. Open a product which has photos
2. Click on the first photo of the photo list
3. Observe the 'Next' button in product page</t>
  </si>
  <si>
    <t>1. Open a product which has photos
2. Click on the 'Next' button</t>
  </si>
  <si>
    <t>Verify that the 'SMS Verification Code' field has no data in by default</t>
  </si>
  <si>
    <t>Verify that system will display error message when user input only text</t>
  </si>
  <si>
    <t>Verify that system will display error message when user input only numbers</t>
  </si>
  <si>
    <t>Verify that system will display error message when user input special characters</t>
  </si>
  <si>
    <t>Verify that system will not display any message when user input both texts and numbers</t>
  </si>
  <si>
    <t>Verify that system will show error message when user does not input data</t>
  </si>
  <si>
    <t>UI of product meets design requirement specification</t>
  </si>
  <si>
    <t>Verify that system will display error message when user input less than 6 characters</t>
  </si>
  <si>
    <t>Verify that system will not display any message when user input from 6 to 50 characters</t>
  </si>
  <si>
    <t>Verify that the 'Month' box has no data in by default</t>
  </si>
  <si>
    <t>Verify that the 'Day' box has no data in by default</t>
  </si>
  <si>
    <t>Verify that the 'Year' box has no data in by default</t>
  </si>
  <si>
    <t>Verify that system will not display any message when user does not input data</t>
  </si>
  <si>
    <t>Verfiy that there's no '*' symbol displayed after field name</t>
  </si>
  <si>
    <t>Verify that the 'Gender' box has no data in by default</t>
  </si>
  <si>
    <t>Verify that user can not input or paste new data into 'Gender' box</t>
  </si>
  <si>
    <t>Verify that the web design meet design requirement specification by using UI web checklist</t>
  </si>
  <si>
    <t>Verify that user can check and un-check the Checkbox</t>
  </si>
  <si>
    <t>Verify that user can not input or paste new data into 'Month' box</t>
  </si>
  <si>
    <t>Verify that user can not input or paste new data into 'Day' box</t>
  </si>
  <si>
    <t>Verify that user can not input or paste new data into 'Year' box</t>
  </si>
  <si>
    <t>Verify that user can choose avaiable data in the 'Gender' box</t>
  </si>
  <si>
    <t>Verify that system will display error message when user input less than 10 numbers</t>
  </si>
  <si>
    <t>Verify that system will display error message when user input more than 10 numbers</t>
  </si>
  <si>
    <t>Verify that system will display error message when user input less than 6 numbers</t>
  </si>
  <si>
    <t>Verify that system will display error message when user input more than 6 numbers</t>
  </si>
  <si>
    <t>Verify that system will not display any message when user input 10 numbers</t>
  </si>
  <si>
    <t>Verify that when user click on 'Sign up with Email' button, system will navigate to sign up with email page</t>
  </si>
  <si>
    <t>Verify that when user click on 'Facebook' button, system will navigate to registration page of Facebook</t>
  </si>
  <si>
    <t>Verify that when user click on 'Google' button, system will navigate to registration page of Google</t>
  </si>
  <si>
    <t>Verify that after user click on 'Eye icon' button, the encoded password can be seen</t>
  </si>
  <si>
    <t>Verify that when user input data in 'Password' field, the data will be encoded</t>
  </si>
  <si>
    <t>Verify that the 'Eye icon' button is disable when user does not input data in 'Password' field</t>
  </si>
  <si>
    <t>Verify that when the password is visible, user can re-click the 'Eye icon' to encode it again</t>
  </si>
  <si>
    <t>Search Product Function by Search Box</t>
  </si>
  <si>
    <t>FUNCTION</t>
  </si>
  <si>
    <t>1. Search Box</t>
  </si>
  <si>
    <t>Verify that when user input invalid data in the Search Box then click 'Search' button, system will display error message</t>
  </si>
  <si>
    <t>Verify that when there are less than 10 found products, system will display 1 result page</t>
  </si>
  <si>
    <t>Verify that when there are 10 found products, system will display 1 result page</t>
  </si>
  <si>
    <t>Verify that when there are more than 10 found products, system will display more than 1 result pages</t>
  </si>
  <si>
    <t>4.1. 'Previous' Button</t>
  </si>
  <si>
    <t>Verify that 'Previous' button is disable when there is only 1 result page</t>
  </si>
  <si>
    <t>Verify that 'Previous' button is clickable</t>
  </si>
  <si>
    <t>Verify that 'Next' button is disable when there is only 1 result page</t>
  </si>
  <si>
    <t>4.2. 'Next' Button</t>
  </si>
  <si>
    <t>Verify that system will display error message when user input more than 50 characters</t>
  </si>
  <si>
    <t>Verify that when user click on, the place holder in the field will be disappeard</t>
  </si>
  <si>
    <t>Verify that user can click on and typing in the field</t>
  </si>
  <si>
    <t>Verify that when user input a space before and after the number, system will automatically remove the space</t>
  </si>
  <si>
    <t>Verify that user can paste new data in the field</t>
  </si>
  <si>
    <t>Verify that after typing data in the field, user is able to copy/cut it</t>
  </si>
  <si>
    <t>Verify that system will not display message when user input 6 numbers</t>
  </si>
  <si>
    <t>Verify that system will display error message when user input number and special character</t>
  </si>
  <si>
    <t>Verify that system will display error message when user input text and special character</t>
  </si>
  <si>
    <t>Verify that error message will be displayed if users do not choose value in any 1 of the 3 dropdown box in Birthday field</t>
  </si>
  <si>
    <t>Verify that error message will be displayed if users do not choose value in any 2 of the 3 dropdown box in Birthday field</t>
  </si>
  <si>
    <t>Verify that when month value is February system will display error message if user choose 30 in 'Day'</t>
  </si>
  <si>
    <t>Verify that when month values are February, April, June, September and November, system will display error message if user choose 31 in 'Day'</t>
  </si>
  <si>
    <t>Verify that when month value is February and year value is not a leap year, system will display error message if user choose 29 in 'Day'</t>
  </si>
  <si>
    <t>Verify that system will not show error message when user does not click on checkbox</t>
  </si>
  <si>
    <t>Verify that system will display error message when user input special characters and number</t>
  </si>
  <si>
    <t>Verify that system will display error message when user input special characters and text</t>
  </si>
  <si>
    <t>Verify that system will not display any message when user input texts</t>
  </si>
  <si>
    <t>Verify that the checkbox is checked by default</t>
  </si>
  <si>
    <t>Password can be shown/hide by click on Eye icon</t>
  </si>
  <si>
    <t>User Sign up with Email/Facebook/Google accounts</t>
  </si>
  <si>
    <t>Verify when user input valid data in all field, then click on sign up, system will display successful message</t>
  </si>
  <si>
    <t>Verify when user input valid data in all mandatory field, then click on sign up, system will display successful message</t>
  </si>
  <si>
    <t>Verify that when user input data, system will show Search Suggestion</t>
  </si>
  <si>
    <t>Verify that when user input data then delete, that data will not shown up in Search History</t>
  </si>
  <si>
    <t>Verify that when user entering Product Name, system will show relative products</t>
  </si>
  <si>
    <t>Verify that when user entering Category Name, system will show relative categories</t>
  </si>
  <si>
    <t>Verify that when user entering Brand Name, system will show relative brands</t>
  </si>
  <si>
    <t>Verify that when user entering Supplier Name, system will show relative suppliers</t>
  </si>
  <si>
    <t>Verify that when user input data and search, that data will be display in Search History</t>
  </si>
  <si>
    <t>Verify that 'Previous' button is disable when user click on the first page</t>
  </si>
  <si>
    <t>Verify that 'Previous' button is enable when user click on the second page</t>
  </si>
  <si>
    <t>Verify that 'Previous' button is enable when user click on the second onward page</t>
  </si>
  <si>
    <t>Verify that 'Previous' button is enable when user click on the last page</t>
  </si>
  <si>
    <t>Verify that 'Next' button is disable when user click on the last page</t>
  </si>
  <si>
    <t>Verify that 'Next' button is enable when user click on the second last page</t>
  </si>
  <si>
    <t>Verify that 'Next' button is enable when user click on the second last backward page</t>
  </si>
  <si>
    <t>Verify that 'Next' button is enable when user click on the first page</t>
  </si>
  <si>
    <t>Verify that the value 'Price high to low' is displayed by default</t>
  </si>
  <si>
    <t>Verify that when user click on 'Term of Use' button system will navigate to new site</t>
  </si>
  <si>
    <t>Verify that when user click on 'Privacy Policy' button system will navigate to new site</t>
  </si>
  <si>
    <t>Verify that system will not display any message when user does not choose value in all 3 dropdown boxes</t>
  </si>
  <si>
    <t>Verify that system will display error message when user choose a date in future</t>
  </si>
  <si>
    <t>Verify that user can use scroll bar to navigate in all 3 dropdown boxes</t>
  </si>
  <si>
    <t>Verify that system will not display any message when user choose a current date backward</t>
  </si>
  <si>
    <t>Verify that when user input data then click on "X" button, that data will be deleted</t>
  </si>
  <si>
    <t>Verify that when user input a space before and after the data, system will automatically remove the space</t>
  </si>
  <si>
    <t>Verify that system will display error message when user input numbers and text</t>
  </si>
  <si>
    <t>Verify that system will display error message when user input numbers and special character</t>
  </si>
  <si>
    <t>Verify that when user click on 'Login' button system will navigate to new site</t>
  </si>
  <si>
    <t>Verify that when user click on 'Clear' button in Search History, system will delete all search history</t>
  </si>
  <si>
    <t>System will not display any message under the field</t>
  </si>
  <si>
    <t>System will display error message under the field</t>
  </si>
  <si>
    <t>@#$</t>
  </si>
  <si>
    <t>abc</t>
  </si>
  <si>
    <t>1. Click on 'Phone number' filed to start typing
2. Input in number and text
3. Observe displayed messege if any</t>
  </si>
  <si>
    <t>123abc</t>
  </si>
  <si>
    <t>1. Click on 'Phone number' filed to start typing
2. Input in number and special character
3. Observe displayed messege if any</t>
  </si>
  <si>
    <t>123@#$</t>
  </si>
  <si>
    <t>System will automatically remove all the spaces</t>
  </si>
  <si>
    <t>System will display pasted data in the field</t>
  </si>
  <si>
    <t>System will display insertion point when user click on the field
System will display data that user input in the field</t>
  </si>
  <si>
    <t>Pasted data is displayed at the destination software</t>
  </si>
  <si>
    <t>System will display no data when user first click on the field</t>
  </si>
  <si>
    <t>System will make the place holder disappeared</t>
  </si>
  <si>
    <t xml:space="preserve">1. Click on 'Phone number' field
2. Input data
3. Click on 'X' button
</t>
  </si>
  <si>
    <t>System will delete all the data that user just input</t>
  </si>
  <si>
    <t>1. Let the field blank
2. Click on Sign Up button</t>
  </si>
  <si>
    <t>System will display error message:"Please enter Phone number"</t>
  </si>
  <si>
    <t>1. Observe name of the filed</t>
  </si>
  <si>
    <t>System will display a '*' symbol after name of the field</t>
  </si>
  <si>
    <t>1. Click on 'Phone number' field
2. Insert 10 numbers</t>
  </si>
  <si>
    <t>1. Click on 'Phone number' field
2. Insert less than 10 numbers</t>
  </si>
  <si>
    <t>System will display error message:"The length of Phone number should be 10 characters"</t>
  </si>
  <si>
    <t>1. Click on 'Phone number' field
2. Insert more than 10 numbers</t>
  </si>
  <si>
    <t>0987123456</t>
  </si>
  <si>
    <t>098712345</t>
  </si>
  <si>
    <t>1. Click on 'SMS Verification Code' filed to start typing
2. Input numbers with space before and after it
3. Focus out of the field</t>
  </si>
  <si>
    <t xml:space="preserve">1. Click on 'SMS Verification Code' field
2. Input data
3. Click on 'X' button
</t>
  </si>
  <si>
    <t>System display error message under the field</t>
  </si>
  <si>
    <t>System will display error message:"Please enter SMS Verification Code"</t>
  </si>
  <si>
    <t>Verify that when user click on 'Slide to get SMS code' button without inputting SMS Verification Code, system will show error message</t>
  </si>
  <si>
    <t>Verify when user input invalid SMS Verification Code, system will display error message</t>
  </si>
  <si>
    <t>1. Click on 'SMS Verification Code' field
2. Insert 6 numbers</t>
  </si>
  <si>
    <t>1. Click on 'SMS Verification Code' field
2. Insert less than 6 numbers</t>
  </si>
  <si>
    <t>1. Click on 'SMS Verification Code' field
2. Insert more than 6 numbers</t>
  </si>
  <si>
    <t>1. Click on 'Phone number' filed to start typing
2. Input a Phone number with space before and after it
3. Focus out of the field</t>
  </si>
  <si>
    <t>System will display error message:"Please enter only 6 digits'</t>
  </si>
  <si>
    <t>1. Click on 'Password' filed to start typing
2. Input texts
3. Observe displayed messege if any</t>
  </si>
  <si>
    <t>1. Click on 'Password' filed to start typing
2. Input numbers
3. Observe displayed messege if any</t>
  </si>
  <si>
    <t>System will display error message: "Password should contain alphabetic and numeric characters"</t>
  </si>
  <si>
    <t>1. Click on 'Password' filed to start typing
2. Input special characters
3. Observe displayed messege if any</t>
  </si>
  <si>
    <t>1. Click on 'Password' filed to start typing
2. Input in numbers and texts
3. Observe displayed messege if any</t>
  </si>
  <si>
    <t>1. Click on 'Password' filed to start typing
2. Input in numbers and special characters
3. Observe displayed messege if any</t>
  </si>
  <si>
    <t>1. Click on 'Password' filed to start typing
2. Input in texts and special characters
3. Observe displayed messege if any</t>
  </si>
  <si>
    <t>1. Click on 'Password' filed to start typing
2. Input numbers with space before and after it
3. Focus out of the field</t>
  </si>
  <si>
    <t xml:space="preserve">1. Click on 'Password' field
2. Observe the field
</t>
  </si>
  <si>
    <t>System only display new field - 'SMS Verification Code' after user input phone number</t>
  </si>
  <si>
    <t>Verify that when user input a valid phone number,then click on the 'Slide to get SMS code' button, system will display 'SMS Verification Code' field</t>
  </si>
  <si>
    <t>Verify that the value in dropdown box is sorted in ascending order</t>
  </si>
  <si>
    <t>Verify that the 'Password' field has no data in by default and the place holder disappears</t>
  </si>
  <si>
    <t>System will display no data when user first click on the field and the place holder is disappeared</t>
  </si>
  <si>
    <t xml:space="preserve">1. Click on 'Password' field
2. Input data and observe
</t>
  </si>
  <si>
    <t>System will encode inputted data</t>
  </si>
  <si>
    <t xml:space="preserve">1. Click on 'Password' field
2. Input data
3. Click on 'X' button
</t>
  </si>
  <si>
    <t>System will delete all inputted data after user click on 'X' button</t>
  </si>
  <si>
    <t>1. Click on 'Password' filed
2. Not input data
3. Click on 'Sign Up' button</t>
  </si>
  <si>
    <t>System will display error message: "Please enter Password value"</t>
  </si>
  <si>
    <t>1. Click on 'Password' field
2. Input data
3. Observer the field</t>
  </si>
  <si>
    <t>Verify that system will not display error message when user input 6 characters</t>
  </si>
  <si>
    <t>1. Click on 'Password' field
2. Enter a password with 6 characters</t>
  </si>
  <si>
    <t>1. Click on 'Password' field
2. Enter a password with less than 6 characters</t>
  </si>
  <si>
    <t>System will display error message: "The length of Password should be 6-50 characters"</t>
  </si>
  <si>
    <t>1. Click on 'Password' field
2. Enter a password with 6 to 50 characters</t>
  </si>
  <si>
    <t>1. Click on 'Password' field
2. Enter a password with 50 characters</t>
  </si>
  <si>
    <t>Verify that system will not display error message when user input 50 characters</t>
  </si>
  <si>
    <t>1. Click on 'Password' field
2. Enter a password with more than 50 characters</t>
  </si>
  <si>
    <t>Verify that value in 'Month' box is sorted ascending</t>
  </si>
  <si>
    <t>Verify that the Day dropdown box contain 31 values</t>
  </si>
  <si>
    <t>Verify that the dropdown box of 'Month' contain 12 values</t>
  </si>
  <si>
    <t>Verify that value in 'Day' box is sorted ascending</t>
  </si>
  <si>
    <t>Verify that the dropdown box of 'Year' contain numbers from current year to 1900</t>
  </si>
  <si>
    <t>Verify that value in 'Year' box is sorted descending</t>
  </si>
  <si>
    <t>Verify that system will display error message when user input numbers, texts and special character</t>
  </si>
  <si>
    <t>1. Click on 'Phone number' filed to start typing
2. Input in number, texts and special character
3. Observe displayed messege if any</t>
  </si>
  <si>
    <t>123@#$abc</t>
  </si>
  <si>
    <t>1. Click on 'Password' filed to start typing
2. Input in number, texts and special character
3. Observe displayed messege if any</t>
  </si>
  <si>
    <t>1. Phone Number</t>
  </si>
  <si>
    <t>Preconditions:
There a destination software to paste data
1. Click on 'Phone number' field
2. Input data
3. Select all inputed data then copy/cut it
4. Paste the data in the destination software</t>
  </si>
  <si>
    <t>Preconditions:
There a destination software to paste data
1. Click on 'SMS Verification Code' field
2. Input data
3. Select all inputed data then copy/cut it
4. Paste the data in the destination software</t>
  </si>
  <si>
    <t>Preconditions:
There a copied data from other software
1. Click on 'Password' field
2. Paste data from other software
3. Observer the field</t>
  </si>
  <si>
    <t>Preconditions:
There a destination software to paste data
1. Click on 'Password' field
2. Input data
3. Select all inputed data then copy/cut it
4. Paste the data in the destination software</t>
  </si>
  <si>
    <t>1. Click on 'Month' box
2. Observe dropdown values</t>
  </si>
  <si>
    <t>System will display 12 months in a year from January to December</t>
  </si>
  <si>
    <t>1. Click on 'Day' box
2. Observe dropdown values</t>
  </si>
  <si>
    <t>System sorted 12 months in ascending order</t>
  </si>
  <si>
    <t>System will display 31 days in a month form day 1st to day 31st</t>
  </si>
  <si>
    <t>System sorted 31 days in ascending order</t>
  </si>
  <si>
    <t>1. Click on 'Year' box
2. Observe dropdown values</t>
  </si>
  <si>
    <t>System will display years from 1900 to the current year</t>
  </si>
  <si>
    <t>System sorted all the years in descending order</t>
  </si>
  <si>
    <t>1. Observe 'Month' box</t>
  </si>
  <si>
    <t>1. Observe 'Day' box</t>
  </si>
  <si>
    <t>1. Observe 'Year' box</t>
  </si>
  <si>
    <t>System display place holder 'Month' in the field</t>
  </si>
  <si>
    <t>System display place holder 'Day' in the field</t>
  </si>
  <si>
    <t>System display place holder 'Year' in the field</t>
  </si>
  <si>
    <t>1. Do not choose value from 3 dropdown box
2. Click on 'Sign Up' button</t>
  </si>
  <si>
    <t>1. Click on dropdown box
2. Click on the scroll bar
3. Navigate up and down</t>
  </si>
  <si>
    <t>System will display/hide values when user navigate the scroll bar</t>
  </si>
  <si>
    <t>1. Click on 'Month' box
2. Typing in or paste new data</t>
  </si>
  <si>
    <t>System will not display insertion point to type or paste data</t>
  </si>
  <si>
    <t>1. Choose a date in future
2. Observe the field</t>
  </si>
  <si>
    <t>System will display error message: "Wrong birthday format'</t>
  </si>
  <si>
    <t>1. Choose a current or a date in the past
2. Observe the field</t>
  </si>
  <si>
    <t>1. Choose data from only 2 dropdown boxes
2. Observe the field</t>
  </si>
  <si>
    <t>1. Choose data from only 1 dropdown boxes
2. Observe the field</t>
  </si>
  <si>
    <t>1. Choose values Feb/Apr/Jun/Sep/Nov in 'Month' box
2. Choose value 31 in 'Day' box</t>
  </si>
  <si>
    <t>1. Choose value Feb in 'Month' box
2. Choose value 30 in 'Day' box</t>
  </si>
  <si>
    <t>1. Choose value leap year in 'Year' box
2. Choose value Feb in 'Month' box
2. Choose value 29 in 'Day' box</t>
  </si>
  <si>
    <t>Verify that the dropdown box contain all required values</t>
  </si>
  <si>
    <t>1. Click on 'Gender' box
2. Observe the values</t>
  </si>
  <si>
    <t>System will display all gender values</t>
  </si>
  <si>
    <t>System display place holder 'Gender' in the field</t>
  </si>
  <si>
    <t>1. Observe 'Gender' box</t>
  </si>
  <si>
    <t>System sorted values in ascending order</t>
  </si>
  <si>
    <t>1. Click on 'Gender' box
2. Typing in or paste new data</t>
  </si>
  <si>
    <t>System will display the chosen value in the box</t>
  </si>
  <si>
    <t>1. Click on 'Gender' box
2. Choose one value in the dropdown</t>
  </si>
  <si>
    <t>1. Do not choose value from the dropdown box
2. Click on 'Sign Up' button</t>
  </si>
  <si>
    <t>Verify that system will display error message when user input numbers, texts and special characters</t>
  </si>
  <si>
    <t>1. Click on 'Full-name' filed to start typing
2. Input numbers
3. Observe displayed messege if any</t>
  </si>
  <si>
    <t>1. Click on 'Full-name' filed to start typing
2. Input texts
3. Observe displayed messege if any</t>
  </si>
  <si>
    <t>1. Click on 'Full-name' filed to start typing
2. Input in numbers and special characters
3. Observe displayed messege if any</t>
  </si>
  <si>
    <t>1. Click on 'Full-name' filed to start typing
2. Input in texts and special characters
3. Observe displayed messege if any</t>
  </si>
  <si>
    <t>1. Click on 'Full-name' filed to start typing
2. Input in number, texts and special character
3. Observe displayed messege if any</t>
  </si>
  <si>
    <t>1. Click on 'Full-name' filed to start typing
2. Input texts and numbers
3. Observe displayed messege if any</t>
  </si>
  <si>
    <t>1. Click on 'Full-name' filed to start typing
2. Input in special characters
3. Observe displayed messege if any</t>
  </si>
  <si>
    <t>System will automatically remove the spaces before and after the inputted data</t>
  </si>
  <si>
    <t>1. Click on 'Full-name' filed
2. Not input data
3. Click on 'Sign Up' button</t>
  </si>
  <si>
    <t>System will display error message: "Please enter Full-name"</t>
  </si>
  <si>
    <t>Verify that the 'Full-name' field has no data in by default and the place holder disappears</t>
  </si>
  <si>
    <t xml:space="preserve">1. Click on 'Full-name' field
2. Observe the field
</t>
  </si>
  <si>
    <t>1. Click on 'Full-name' field
2. Enter a name with 6 characters</t>
  </si>
  <si>
    <t>1. Click on 'Full-name' field
2. Enter a name with less than 6 characters</t>
  </si>
  <si>
    <t>1. Click on 'Full-name' field
2. Enter a name with 6 to 50 characters</t>
  </si>
  <si>
    <t>1. Click on 'Full-name' field
2. Enter a name with 50 characters</t>
  </si>
  <si>
    <t>1. Click on 'Full-name' field
2. Enter a name with more than 50 characters</t>
  </si>
  <si>
    <t>System will display error message: "The length should be 6-50 characters"</t>
  </si>
  <si>
    <t>1. Click on 'Full-name' filed to start typing
2. Input numbers with space before and after it
3. Focus out of the field</t>
  </si>
  <si>
    <t>1. Click on 'Full-name' field
2. Input data
3. Observer the field</t>
  </si>
  <si>
    <t>Preconditions:
There a copied data from other software
1. Click on 'Full-name' field
2. Paste data from other software
3. Observer the field</t>
  </si>
  <si>
    <t>Preconditions:
There a destination software to paste data
1. Click on 'Full-name' field
2. Input data
3. Select all inputed data then copy/cut it
4. Paste the data in the destination software</t>
  </si>
  <si>
    <t>1. Observer the field</t>
  </si>
  <si>
    <t>System will check on the checkbox by default</t>
  </si>
  <si>
    <t>1. Click on the Checkbox to uncheck</t>
  </si>
  <si>
    <t>System will allow user to reclick on the box to check</t>
  </si>
  <si>
    <t>1. Click on the Checkbox to uncheck
2. Click on 'Sign Up' button</t>
  </si>
  <si>
    <t>System will not display error message under the field</t>
  </si>
  <si>
    <t>1. Input valid data in all field
2. Click on 'Sign Up' button</t>
  </si>
  <si>
    <t>System will display sign up successfully message</t>
  </si>
  <si>
    <t>1. Input valid data in all mandatory field
2. Let all the optional field blank
3. Click on 'Sign Up' button</t>
  </si>
  <si>
    <t>1. Input a valid phone number in 'Phone number' field
2. Click on 'Slide to get SMS Code' button
3. Input an invalid SMS Verification code</t>
  </si>
  <si>
    <t>System will display an error message under the field</t>
  </si>
  <si>
    <t>Verify when user input valid SMS verification code, system will not display error message</t>
  </si>
  <si>
    <t>1. Input a valid phone number in 'Phone number' field
2. Click on 'Slide to get SMS Code' button
3. Input a valid SMS Verification code</t>
  </si>
  <si>
    <t>Verify when user input existed phone number, system will display error message</t>
  </si>
  <si>
    <t>1. Input an existed phone number in 'Phone number' field
2. Focus out of the field</t>
  </si>
  <si>
    <t>System will display error message: "Phone number is existed. Please enter new phone number"</t>
  </si>
  <si>
    <t>Verify when user input invalid data in any one mandatory field, system will display error message</t>
  </si>
  <si>
    <t>1. Input invalid data in one mandatory field
2. Input valid data in all other fields
2. Click on 'Sign Up' button</t>
  </si>
  <si>
    <t>System will display an error message under the invalid field</t>
  </si>
  <si>
    <t>System will navigate to another site</t>
  </si>
  <si>
    <t>1. Click on 'Term of Use' button
2. Observe</t>
  </si>
  <si>
    <t>1. Click on 'Privacy Policy' button
2. Observe</t>
  </si>
  <si>
    <t>1. Click on 'Login' button
2. Observe</t>
  </si>
  <si>
    <t>Verify that when user input an expired SMS verification code, system will display error message</t>
  </si>
  <si>
    <t>1. Input a valid phone number in 'Phone number' field
2. Click on 'Slide to get SMS Code' button
3. Input an expired SMS Verification code</t>
  </si>
  <si>
    <t>1. Click on 'Password' field to start typing
2. Input a password
3. Click on 'Eye icon' button</t>
  </si>
  <si>
    <t>System will reveal the encoded password</t>
  </si>
  <si>
    <t>1. Click on 'Password' field to start typing
2. Input a password
3. Click on 'Eye icon' button
4. Reclick 'Eye icon' button</t>
  </si>
  <si>
    <t>System will encode the password again</t>
  </si>
  <si>
    <t>1. Click on the 'Eye icon' in Password field</t>
  </si>
  <si>
    <t>System will do nothing</t>
  </si>
  <si>
    <t>1. Click on 'Sign up with Email' button
2. Observe</t>
  </si>
  <si>
    <t>System will navigate to sign up with email page</t>
  </si>
  <si>
    <t>1. Click on 'Facebook' button
2. Observe</t>
  </si>
  <si>
    <t>1. Click on 'Google' button
2. Observe</t>
  </si>
  <si>
    <t>System will navigate to sign up with facebook page</t>
  </si>
  <si>
    <t>System will navigate to sign up with Google page</t>
  </si>
  <si>
    <t>Sign up with Phone number function</t>
  </si>
  <si>
    <t>Verify functions sign up with Phone number</t>
  </si>
  <si>
    <t>Verify function search product by using Search Box</t>
  </si>
  <si>
    <t>Verify that user can click on the search box and typing data the place holder will disappear</t>
  </si>
  <si>
    <t>2. Search Suggestion</t>
  </si>
  <si>
    <t>3. Search History</t>
  </si>
  <si>
    <t>Verify that when user input data in Vietnamese or English, system will show the exact results</t>
  </si>
  <si>
    <t>Verify that system will show results with special characters if user enters keyword with special characters</t>
  </si>
  <si>
    <t>Verify that when user choose a value in Search History to search, system will show the results</t>
  </si>
  <si>
    <t>Verify that when user choose a value in Search Suggestion to search, system will show the results</t>
  </si>
  <si>
    <t>Verify that when user enter a space, Search Suggestion will not appear</t>
  </si>
  <si>
    <t>Verify that when user input data which has 1 keywords, system must show all data that has the keyword</t>
  </si>
  <si>
    <t>Verify that when user input uppercase text, system will show results</t>
  </si>
  <si>
    <t>Verify that when user input both uppercase and lowercase text, system will show results</t>
  </si>
  <si>
    <t>Verify that when user input lowercase text, system will show relevant products</t>
  </si>
  <si>
    <t>4. Pagination</t>
  </si>
  <si>
    <t>Verify that the Dropdown List has all required values</t>
  </si>
  <si>
    <t>Verify that when user choose value 'Price low to high', system will rearrange the price of products in ascending order</t>
  </si>
  <si>
    <t>Verify that when user choose value 'Price low to high', system will rearrange the price of products in descending order</t>
  </si>
  <si>
    <t>Verify that system will show results with numbers if user enters keyword with numbers</t>
  </si>
  <si>
    <t>1. Click on the Search Box
2. Enter data into the Search Box
3. Observe the Search Box</t>
  </si>
  <si>
    <t>System will display insertion pointer and remove the place holder</t>
  </si>
  <si>
    <t>1. Click on the Search Box
2. Enter invalid data</t>
  </si>
  <si>
    <t>System display error message: "Search No Result. We're sorry. We cannot find any matches for your term"</t>
  </si>
  <si>
    <t>1. Click on the Search Box
2. Entering a Product Name</t>
  </si>
  <si>
    <t>1. Click on the Search Box
2. Entering a Category Name</t>
  </si>
  <si>
    <t>1. Click on the Search Box
2. Entering a Brand Name</t>
  </si>
  <si>
    <t>System will display all results belong to the category</t>
  </si>
  <si>
    <t>System will display all results belong to the brand</t>
  </si>
  <si>
    <t>1. Click on the Search Box
2. Entering a Supplier Name</t>
  </si>
  <si>
    <t>System will display all results belong to the supplier</t>
  </si>
  <si>
    <t>1. Click on the Search Box
2. Entering 2 keywords</t>
  </si>
  <si>
    <t>1. Click on the Search Box
2. Entering 1 keywords</t>
  </si>
  <si>
    <t>1. Click on the Search Box
2. Entering data in Vietnamese/English keyword</t>
  </si>
  <si>
    <t>System will display all the results which contain the product name</t>
  </si>
  <si>
    <t>System will display all result which contain the keyword</t>
  </si>
  <si>
    <t>1. Click on the Search Box
2. Entering a keyword with number</t>
  </si>
  <si>
    <t>1. Click on the Search Box
2. Entering a keyword with special characters</t>
  </si>
  <si>
    <t>System will display all result with the numbers</t>
  </si>
  <si>
    <t>System will display all result with the special characters</t>
  </si>
  <si>
    <t>1. Click on the Search Box
2. Entering a keyword in uppercase</t>
  </si>
  <si>
    <t>1. Click on the Search Box
2. Entering a keyword in lowercase</t>
  </si>
  <si>
    <t>1. Click on the Search Box
2. Entering a keyword in lowercase and uppercase</t>
  </si>
  <si>
    <t>System will display Search Suggestion which contain the keywords</t>
  </si>
  <si>
    <t>1. Click on the Search Box
2. Entering a keyword</t>
  </si>
  <si>
    <t>1. Click on the Search Box
2. Entering a keyword
3. Choose a value in Search Suggestion</t>
  </si>
  <si>
    <t>System will display the results with value in Search Suggestion</t>
  </si>
  <si>
    <t>1. Click on the Search Box
2. Enter a space</t>
  </si>
  <si>
    <t>System will not display Search Suggestion</t>
  </si>
  <si>
    <t>Verify that when user enter a space, Search History will not appear</t>
  </si>
  <si>
    <t>Preconditions:
There are value in Search History
1. Click on the Search Box
2. Click on 'Clear' button</t>
  </si>
  <si>
    <t>System will delete all data in Search History</t>
  </si>
  <si>
    <t>Verify that when user click on Search Box, system will display Search History</t>
  </si>
  <si>
    <t>Preconditions:
There are value in Search History
1. Click on the Search Box</t>
  </si>
  <si>
    <t>System display Search History</t>
  </si>
  <si>
    <t>Preconditions:
There are value in Search History
1. Click on the Search Box
2. Enter a space</t>
  </si>
  <si>
    <t>Verify that Search History will not appear if there's no data</t>
  </si>
  <si>
    <t>Preconditions:
There's no data in Search History
1. Click on the Search Box</t>
  </si>
  <si>
    <t>System will not display Search History</t>
  </si>
  <si>
    <t>Verify that when user enter invalid keywords, system should not display Search Suggestion</t>
  </si>
  <si>
    <t>1. Click on the Search Box
2. Entering invalid keywords</t>
  </si>
  <si>
    <t>Preconditions:
There are value in Search History
1. Click on the Search Box
2. Choose a value in Search History</t>
  </si>
  <si>
    <t>System will display results contain the chosen value</t>
  </si>
  <si>
    <t>1. Click on the Search Box
2. Entering data
3. Delete inputted data</t>
  </si>
  <si>
    <t>1. Click on and Search Box
2. Entering data
3. Search inputted data</t>
  </si>
  <si>
    <t>System will not show the data in Search History</t>
  </si>
  <si>
    <t>System will show the data in Search History</t>
  </si>
  <si>
    <t>The found products are display in one result pages</t>
  </si>
  <si>
    <t>The found products are display in more than one result pages</t>
  </si>
  <si>
    <t>Preconditions:
There is one result page
1. Observe 'Previous' button</t>
  </si>
  <si>
    <t>Preconditions:
There is one result page
1. Observe 'Next' button</t>
  </si>
  <si>
    <t>System will disable 'Previous' button</t>
  </si>
  <si>
    <t>System will disable 'Next' button</t>
  </si>
  <si>
    <t>Preconditions:
There is more than one result page
1. Click on the first page
2. Observe 'Previous' button</t>
  </si>
  <si>
    <t>Preconditions:
There is more than one result page
1. Click on the first page
2. Observe 'Next' button</t>
  </si>
  <si>
    <t>Preconditions:
There is more than one result page
1. Click on the second page
2. Observe 'Previous' button</t>
  </si>
  <si>
    <t>Preconditions:
There is more than one result page
1. Click on the second onward page
2. Observe 'Previous' button</t>
  </si>
  <si>
    <t>Preconditions:
There is more than one result page
1. Click on the last page
2. Observe 'Previous' button</t>
  </si>
  <si>
    <t>System will enable 'Previous' button</t>
  </si>
  <si>
    <t>System will enable 'Next' button</t>
  </si>
  <si>
    <t>Preconditions:
There is more than one result page
1. Click on the last page
2. Observe 'Next' button</t>
  </si>
  <si>
    <t>Preconditions:
There is more than one result page
1. Click on the second last page
2. Observe 'Next' button</t>
  </si>
  <si>
    <t>Preconditions:
There is more than one result page
1. Click on the second last page backward
2. Observe 'Next' button</t>
  </si>
  <si>
    <t>Preconditions:
There is more than one result page
1. Click on the second page
2. Click on 'Previous' button</t>
  </si>
  <si>
    <t>System will display the first result page</t>
  </si>
  <si>
    <t>Preconditions:
There is more than one result page
1. Click on the second last page
2. Click on 'Next' button</t>
  </si>
  <si>
    <t>System will display the last result page</t>
  </si>
  <si>
    <t>1. Click on the Dropdown List
2. Observe the values</t>
  </si>
  <si>
    <t>System will display all required values</t>
  </si>
  <si>
    <t>1. Observe the Dropdown List</t>
  </si>
  <si>
    <t>System will display value 'Price high to low' by default</t>
  </si>
  <si>
    <t>Preconditions:
There are found products
1. Click on the Dropdown List
2. Choose 'Price low to high' value</t>
  </si>
  <si>
    <t xml:space="preserve">System will arrange the product by its price from smallest to highest price </t>
  </si>
  <si>
    <t>Preconditions:
There are found products
1. Click on the Dropdown List
2. Choose 'Price high to low' value</t>
  </si>
  <si>
    <t>System will arrange the product by its price from highest to lowest</t>
  </si>
  <si>
    <t>'iphone 13, áo'</t>
  </si>
  <si>
    <t>Preconditions:
There are less than 10 found products
1. Enter a keyword and search</t>
  </si>
  <si>
    <t>Preconditions:
There are 10 found products
1. Enter a keyword and search</t>
  </si>
  <si>
    <t>Preconditions:
There are more than 10 found products
1. Enter a keyword and search</t>
  </si>
  <si>
    <t>3. Sorted Function</t>
  </si>
  <si>
    <t>Add New Address Function</t>
  </si>
  <si>
    <t>Validate all fields in Add New Address and verify functions</t>
  </si>
  <si>
    <t>1. Full-name</t>
  </si>
  <si>
    <t>2. Phone Number</t>
  </si>
  <si>
    <t>3. Address</t>
  </si>
  <si>
    <t>4. Province</t>
  </si>
  <si>
    <t>5. District</t>
  </si>
  <si>
    <t>6. Ward</t>
  </si>
  <si>
    <t>Verify that when user input data which has more than one keywords</t>
  </si>
  <si>
    <t>System will display results which include all keywords and one of the keywords</t>
  </si>
  <si>
    <t>Delete Address Function</t>
  </si>
  <si>
    <t>Validate all fields in Add New Address and verify delete address function</t>
  </si>
  <si>
    <t>Verify that when user input a space before and after the name, system will automatically remove the space</t>
  </si>
  <si>
    <t>Verify that the 'Full-name' field has no data in by default</t>
  </si>
  <si>
    <t>Verify that after typing data in the field, user can copy/cut it to another software</t>
  </si>
  <si>
    <t>Verify that system will show error message when user does not input data in the field</t>
  </si>
  <si>
    <t>Verify that system will display error message when user input more than 50 texts and numbers</t>
  </si>
  <si>
    <t>Verify that system will not display error message when user input 50 texts and numbers</t>
  </si>
  <si>
    <t>Verify that system will display error message when user input less than 2 texts or numbers</t>
  </si>
  <si>
    <t>Verify that system will not display error message when user input 2 texts and numbers</t>
  </si>
  <si>
    <t>Verify that when user input a space before and after the phone number, system will automatically remove the space</t>
  </si>
  <si>
    <t>Verify that the 'Phone Number' field has no data in by default</t>
  </si>
  <si>
    <t>Verify that system will not display error message when user input 5 texts and numbers</t>
  </si>
  <si>
    <t>Verify that system will display error message when user input less than 5 texts or numbers</t>
  </si>
  <si>
    <t>Verify that system will not display error message when user input 350 texts and numbers</t>
  </si>
  <si>
    <t>Verify that system will display error message when user input more than 350 texts and numbers</t>
  </si>
  <si>
    <t>Verify that when user input a space before and after the address, system will automatically remove the space</t>
  </si>
  <si>
    <t>Verify that the 'Address' field has no data in by default</t>
  </si>
  <si>
    <t>Verify that when user does not choose any value in the dropdown box, system should display error message</t>
  </si>
  <si>
    <t>Verify that the dropdown box contain all required data</t>
  </si>
  <si>
    <t>Verify that user can use scroll bar to navigate in the dropdown box</t>
  </si>
  <si>
    <t>Verify that the field displays the place holder and has no data in by default</t>
  </si>
  <si>
    <t>Verify that the data in dropdown box is sorted ascending</t>
  </si>
  <si>
    <t>Verfiy that if the Province field is left blank, user can not choose value in 'District'</t>
  </si>
  <si>
    <t>Verfiy that if the Province field is left blank, user can not choose value in 'Ward'</t>
  </si>
  <si>
    <t>Verfiy that if the District field is left blank, user can not choose value in 'Ward'</t>
  </si>
  <si>
    <t>Verify that user can not input or paste new data into the field</t>
  </si>
  <si>
    <t>Verify that when user input data then click on "X" button, system will clear that data</t>
  </si>
  <si>
    <t>1. Click on 'Phone number' filed to start typing
2. Input in numbers</t>
  </si>
  <si>
    <t>System will display error message:"Please enter Phone number" under the field</t>
  </si>
  <si>
    <t>1. Click on 'Phone number' filed to start typing
2. Input in texts</t>
  </si>
  <si>
    <t xml:space="preserve">1. Click on 'Phone number' filed to start typing
2. Input in special characters
</t>
  </si>
  <si>
    <t>1. Click on 'Phone number' field
2. Input data</t>
  </si>
  <si>
    <t>Preconditions:
There a copied data from other software
1. Click on 'Phone number' field
2. Paste data from other software</t>
  </si>
  <si>
    <t xml:space="preserve">1. Click on 'Phone number' field
</t>
  </si>
  <si>
    <t>1. Click on 'SMS Verification Code' filed to start typing
2. Input in numbers</t>
  </si>
  <si>
    <t>1. Click on 'SMS Verification Code' filed to start typing
2. Input texts</t>
  </si>
  <si>
    <t>1. Click on 'SMS Verification Code' filed to start typing
2. Input special character</t>
  </si>
  <si>
    <t>1. Click on 'SMS Verification Code' filed to start typing
2. Input numbers and texts</t>
  </si>
  <si>
    <t>1. Click on 'SMS Verification Code' filed to start typing
2. Input numbers and special characters</t>
  </si>
  <si>
    <t>1. Click on 'SMS Verification Code' filed to start typing
2. Input in number, texts and special character</t>
  </si>
  <si>
    <t>1. Click on 'SMS Verification Code' field
2. Input data</t>
  </si>
  <si>
    <t>Preconditions:
There a copied data from other software
1. Click on 'SMS Verification Code' field
2. Paste data from other software</t>
  </si>
  <si>
    <t xml:space="preserve">1. Click on 'SMS Verification Code' field
</t>
  </si>
  <si>
    <t>1. Let 'SMS Verification Code' field blank
2. Click on 'Slide to get SMS code' button</t>
  </si>
  <si>
    <t>1. Input SMS Verification Code in 'SMS Verification Code' field
2. Click on 'Slide to get SMS code' button</t>
  </si>
  <si>
    <t>Verify that when user inputs valid data in all fields, clicks on Office button then save, the new address will be labeled 'Office' in Address Book</t>
  </si>
  <si>
    <t>Verify that when user inputs valid data in all fields, clicks on Home button then save, the new address will be labeled 'Home' in Address Book</t>
  </si>
  <si>
    <t>Verify that when user input valid data in all fields and click on 'Cancel', the address will not be displayed in Address Book</t>
  </si>
  <si>
    <t>Verify that when user click on 'Edit' button in Address Book, system will navigate to 'Edit My Address' page</t>
  </si>
  <si>
    <t>Verify that when user click on 'Delete' button, system will display a comfirmation pop-up</t>
  </si>
  <si>
    <t>Verify that after user click on 'Delete' button in pop-up the address will be deleted from Address Book</t>
  </si>
  <si>
    <t>Verify that when user delete default address, system should display error message</t>
  </si>
  <si>
    <t>Verify that when user paste special character in the field, system displays error message</t>
  </si>
  <si>
    <t>Verify that when user paste texts and numbers in the field, system will not display error message</t>
  </si>
  <si>
    <t>Verify that system will not display any message when user input between 2 and 50 texts and numbers</t>
  </si>
  <si>
    <t>Verify that when user paste texts and special character in the field, system will display error message</t>
  </si>
  <si>
    <t>Verify that when user paste numbers in the field, system will not display error message</t>
  </si>
  <si>
    <t>Verify that system will not display any message when user paste texts and numbers in the field</t>
  </si>
  <si>
    <t>Verify that system will display error message when user paste special characters in the field</t>
  </si>
  <si>
    <t>Verify that system will not display any message when user input between 5 and 350 texts and numbers</t>
  </si>
  <si>
    <t>Verify that when user change value in 'District', values of 'Ward' will be updated</t>
  </si>
  <si>
    <t>Verify that when user change value in 'Province',values of 'District' will be updated and 'Ward' box turns blank</t>
  </si>
  <si>
    <t>Verify that when user enter valid data in all fields, new address can be added successfully in database</t>
  </si>
  <si>
    <t>Verify that when user input valid data in all fields and click on 'Cancel', the address will not be saved in database</t>
  </si>
  <si>
    <t>Verify that when user click on 'Home' button, then click on 'Office' button, system will unselect 'Home'</t>
  </si>
  <si>
    <t>Verify that when user enter valid data in all mandatory field, new address can be added successfully in database</t>
  </si>
  <si>
    <t>Verify that when user click on 'Save' button several times, only one record is saved in database</t>
  </si>
  <si>
    <t>Verify that when user click on 'Save' button several times, only one record is displayed in Address Book</t>
  </si>
  <si>
    <t>Verify that system will display newest address on the top of Address Book</t>
  </si>
  <si>
    <t>Verify that after user click on 'Delete' button in pop-up the address will not be found on database</t>
  </si>
  <si>
    <t>Confirm what is default address with BA</t>
  </si>
  <si>
    <t>Verify that system will display error message when user input a HTML elements</t>
  </si>
  <si>
    <t>Verify that when user click on the field and start typing, the place holder will disappear</t>
  </si>
  <si>
    <t>Verify that the dropdown box display the place holder as default value</t>
  </si>
  <si>
    <t>Verify that when user click on 'Office' button, then click on 'Home' button, system will unselect 'Office'</t>
  </si>
  <si>
    <t>Verify that when user click on 'Cancel' button in the pop-up, the pop-up will be disappeared and system do not delete the address</t>
  </si>
  <si>
    <t>Verify that when user click on 'X' button in the pop-up, the pop-up will be disappeared and system do not delete the address</t>
  </si>
  <si>
    <t>Verify that when user press 'Esc' button on the key board, the pop-up will be disappeared and system do not delete the address</t>
  </si>
  <si>
    <t>1. Click on Address Book on the left-side bar
2. Click on one of the avaiable addresses</t>
  </si>
  <si>
    <t>1. Click on Address Book on the left-side bar
2. Click on one of the avaiable addresses
3. Click on 'Delete' button at the top left corner</t>
  </si>
  <si>
    <t>System should display a confirmation pop-up at the center of edit page</t>
  </si>
  <si>
    <t>System should navigate to 'Edit My Address' page</t>
  </si>
  <si>
    <t>Precondition:
The chosen address is not a default address
1. Click on Address Book on the left-side bar
2. Click on one of the avaiable addresses
3. Click on 'Delete' button at the top left corner
4. Click on 'Delete' button in the pop-up
5. Go to the database to find the recent deleted address</t>
  </si>
  <si>
    <t>The recent deleted address should not be found on the database</t>
  </si>
  <si>
    <t>Precondition:
The chosen address is not a default address
1. Click on Address Book on the left-side bar
2. Click on one of the avaiable addresses
3. Click on 'Delete' button at the top left corner
4. Click on 'Delete' button in the pop-up
5. Click on 'Address Book' on the left-side bar</t>
  </si>
  <si>
    <t>The recent deleted address should not be displayed on Address Book</t>
  </si>
  <si>
    <t>System should display an error message: "You cannot delete your default address"</t>
  </si>
  <si>
    <t>Precondition:
- There's a default address
1. Click on Address Book on the left-side bar
2. Click on the default address
3. Click on 'Delete' button at the top left corner
4. Click on 'Delete' button in the pop-up</t>
  </si>
  <si>
    <t>1. Click on Address Book on the left-side bar
2. Click on the default address
3. Click on 'Delete' button at the top left corner
4. Click on 'Cancel' button in the pop-up
5. Click on 'Address Book' on the left-side bar</t>
  </si>
  <si>
    <t>4. The pop-up should be disappeared
5. The address should be displayed in the Address Book</t>
  </si>
  <si>
    <t>1. Click on Address Book on the left-side bar
2. Click on the default address
3. Click on 'Delete' button at the top left corner
4. Click on 'X' button in the pop-up
5. Click on 'Address Book' on the left-side bar</t>
  </si>
  <si>
    <t>1. Click on Address Book on the left-side bar
2. Click on the default address
3. Click on 'Delete' button at the top left corner
4. Press 'Esc' on the keyboard
5. Click on 'Address Book' on the left-side bar</t>
  </si>
  <si>
    <t>Verify that when user choose an address in Address Book then click on 'Make default shipping address', the address will become default shipping address</t>
  </si>
  <si>
    <t>Verify that when user choose an address in Address Book then click on 'Make default billing address', the address will become default billing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</si>
</sst>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9]mmmm\ d\,\ yyyy;@"/>
  </numFmts>
  <fonts count="42">
    <font>
      <sz val="11"/>
      <color theme="1"/>
      <name val="Calibri"/>
      <family val="2"/>
      <scheme val="minor"/>
    </font>
    <font>
      <sz val="10"/>
      <name val="Arial"/>
      <family val="2"/>
    </font>
    <font>
      <b/>
      <sz val="10"/>
      <color theme="0"/>
      <name val="Arial"/>
      <family val="2"/>
    </font>
    <font>
      <sz val="11"/>
      <color rgb="FF002E36"/>
      <name val="Arial"/>
      <family val="2"/>
    </font>
    <font>
      <b/>
      <sz val="18"/>
      <color indexed="56"/>
      <name val="Arial"/>
      <family val="2"/>
    </font>
    <font>
      <sz val="11"/>
      <name val="ＭＳ Ｐゴシック"/>
      <family val="2"/>
      <charset val="128"/>
    </font>
    <font>
      <sz val="9"/>
      <name val="Arial"/>
      <family val="2"/>
    </font>
    <font>
      <sz val="10"/>
      <color indexed="8"/>
      <name val="Arial"/>
      <family val="2"/>
    </font>
    <font>
      <b/>
      <sz val="9"/>
      <color indexed="81"/>
      <name val="Tahoma"/>
      <family val="2"/>
    </font>
    <font>
      <sz val="9"/>
      <color indexed="81"/>
      <name val="Tahoma"/>
      <family val="2"/>
    </font>
    <font>
      <b/>
      <sz val="16"/>
      <color theme="7"/>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64"/>
      </patternFill>
    </fill>
    <fill>
      <patternFill patternType="solid">
        <fgColor theme="6"/>
        <bgColor indexed="32"/>
      </patternFill>
    </fill>
    <fill>
      <patternFill patternType="solid">
        <fgColor theme="2" tint="-0.249977111117893"/>
        <bgColor indexed="41"/>
      </patternFill>
    </fill>
    <fill>
      <patternFill patternType="solid">
        <fgColor theme="9" tint="-0.249977111117893"/>
        <bgColor indexed="41"/>
      </patternFill>
    </fill>
    <fill>
      <patternFill patternType="solid">
        <fgColor theme="5" tint="0.39997558519241921"/>
        <bgColor indexed="41"/>
      </patternFill>
    </fill>
    <fill>
      <patternFill patternType="solid">
        <fgColor rgb="FFFFFF00"/>
        <bgColor indexed="26"/>
      </patternFill>
    </fill>
    <fill>
      <patternFill patternType="solid">
        <fgColor theme="9" tint="0.79998168889431442"/>
        <bgColor indexed="26"/>
      </patternFill>
    </fill>
    <fill>
      <patternFill patternType="solid">
        <fgColor theme="9"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s>
  <cellStyleXfs count="25">
    <xf numFmtId="0" fontId="0" fillId="0" borderId="0"/>
    <xf numFmtId="0" fontId="1" fillId="0" borderId="0"/>
    <xf numFmtId="0" fontId="1" fillId="4" borderId="1">
      <alignment vertical="center" wrapText="1"/>
    </xf>
    <xf numFmtId="0" fontId="1" fillId="0" borderId="0"/>
    <xf numFmtId="0" fontId="5" fillId="0" borderId="0"/>
    <xf numFmtId="165" fontId="18" fillId="0" borderId="0"/>
    <xf numFmtId="165" fontId="1" fillId="0" borderId="0"/>
    <xf numFmtId="165" fontId="5" fillId="0" borderId="0"/>
    <xf numFmtId="165" fontId="1" fillId="13" borderId="0"/>
    <xf numFmtId="165" fontId="1" fillId="13" borderId="0"/>
    <xf numFmtId="165" fontId="1" fillId="0" borderId="0">
      <alignment horizontal="left" vertical="top" wrapText="1" indent="2"/>
    </xf>
    <xf numFmtId="165" fontId="6" fillId="0" borderId="17" applyFont="0"/>
    <xf numFmtId="2" fontId="30" fillId="0" borderId="0">
      <alignment horizontal="center" vertical="center" wrapText="1"/>
    </xf>
    <xf numFmtId="165" fontId="6" fillId="14" borderId="17">
      <alignment horizontal="left" vertical="center"/>
    </xf>
    <xf numFmtId="165" fontId="6" fillId="15" borderId="17" applyAlignment="0">
      <alignment horizontal="center" vertical="center"/>
    </xf>
    <xf numFmtId="165" fontId="29" fillId="0" borderId="0">
      <alignment horizontal="left"/>
    </xf>
    <xf numFmtId="165" fontId="1" fillId="0" borderId="0"/>
    <xf numFmtId="165" fontId="31" fillId="4" borderId="0">
      <alignment horizontal="center" vertical="center" wrapText="1"/>
    </xf>
    <xf numFmtId="165" fontId="29" fillId="0" borderId="0">
      <alignment vertical="center"/>
    </xf>
    <xf numFmtId="165" fontId="29" fillId="0" borderId="0">
      <alignment vertical="center"/>
    </xf>
    <xf numFmtId="9" fontId="5" fillId="0" borderId="0" applyFont="0" applyFill="0" applyBorder="0" applyAlignment="0" applyProtection="0"/>
    <xf numFmtId="165" fontId="32" fillId="16" borderId="1">
      <alignment horizontal="center" vertical="center" wrapText="1"/>
    </xf>
    <xf numFmtId="165" fontId="29" fillId="17" borderId="1">
      <alignment horizontal="center" vertical="center" wrapText="1"/>
    </xf>
    <xf numFmtId="165" fontId="33" fillId="0" borderId="0"/>
    <xf numFmtId="165" fontId="34" fillId="0" borderId="0" applyNumberFormat="0" applyFill="0" applyBorder="0" applyAlignment="0" applyProtection="0"/>
  </cellStyleXfs>
  <cellXfs count="188">
    <xf numFmtId="0" fontId="0" fillId="0" borderId="0" xfId="0"/>
    <xf numFmtId="0" fontId="1" fillId="0" borderId="0" xfId="0" applyFont="1"/>
    <xf numFmtId="0" fontId="3" fillId="0" borderId="0" xfId="0" applyFont="1" applyAlignment="1">
      <alignment horizontal="left" vertical="center"/>
    </xf>
    <xf numFmtId="0" fontId="3" fillId="0" borderId="0" xfId="0" applyFont="1" applyAlignment="1">
      <alignment vertical="center"/>
    </xf>
    <xf numFmtId="0" fontId="7" fillId="0" borderId="0" xfId="0" applyFont="1"/>
    <xf numFmtId="0" fontId="12" fillId="0" borderId="0" xfId="4" applyFont="1" applyAlignment="1">
      <alignment wrapText="1"/>
    </xf>
    <xf numFmtId="0" fontId="1" fillId="0" borderId="0" xfId="0" applyFont="1" applyAlignment="1">
      <alignment wrapText="1"/>
    </xf>
    <xf numFmtId="0" fontId="12" fillId="0" borderId="0" xfId="4" applyFont="1" applyAlignment="1">
      <alignment horizontal="left" wrapText="1"/>
    </xf>
    <xf numFmtId="0" fontId="13" fillId="0" borderId="0" xfId="0" applyFont="1"/>
    <xf numFmtId="0" fontId="6" fillId="0" borderId="0" xfId="0" applyFont="1"/>
    <xf numFmtId="0" fontId="7" fillId="6" borderId="0" xfId="0" applyFont="1" applyFill="1"/>
    <xf numFmtId="0" fontId="7" fillId="6" borderId="0" xfId="0" applyFont="1" applyFill="1" applyAlignment="1">
      <alignment vertical="top"/>
    </xf>
    <xf numFmtId="0" fontId="1" fillId="6" borderId="0" xfId="0" applyFont="1" applyFill="1"/>
    <xf numFmtId="0" fontId="4" fillId="0" borderId="0" xfId="0" applyFont="1" applyAlignment="1">
      <alignment horizontal="left" vertical="center"/>
    </xf>
    <xf numFmtId="0" fontId="15" fillId="0" borderId="0" xfId="0" applyFont="1"/>
    <xf numFmtId="0" fontId="15" fillId="3" borderId="0" xfId="0" applyFont="1" applyFill="1"/>
    <xf numFmtId="0" fontId="7" fillId="6" borderId="2" xfId="0" applyFont="1" applyFill="1" applyBorder="1"/>
    <xf numFmtId="0" fontId="7" fillId="6" borderId="2" xfId="0" applyFont="1" applyFill="1" applyBorder="1" applyAlignment="1">
      <alignment horizontal="center" wrapText="1"/>
    </xf>
    <xf numFmtId="0" fontId="1" fillId="6" borderId="2" xfId="4" applyFont="1" applyFill="1" applyBorder="1" applyAlignment="1">
      <alignment horizontal="left" vertical="top" wrapText="1"/>
    </xf>
    <xf numFmtId="0" fontId="1" fillId="8" borderId="2" xfId="0" quotePrefix="1" applyFont="1" applyFill="1" applyBorder="1" applyAlignment="1">
      <alignment horizontal="left" vertical="top" wrapText="1"/>
    </xf>
    <xf numFmtId="0" fontId="1" fillId="6" borderId="2" xfId="0" quotePrefix="1" applyFont="1" applyFill="1" applyBorder="1" applyAlignment="1">
      <alignment horizontal="left" vertical="top" wrapText="1"/>
    </xf>
    <xf numFmtId="0" fontId="7" fillId="6" borderId="2" xfId="0" applyFont="1" applyFill="1" applyBorder="1" applyAlignment="1">
      <alignment vertical="top" wrapText="1"/>
    </xf>
    <xf numFmtId="0" fontId="7" fillId="6" borderId="5" xfId="0" applyFont="1" applyFill="1" applyBorder="1" applyAlignment="1">
      <alignment horizontal="center" wrapText="1"/>
    </xf>
    <xf numFmtId="0" fontId="7" fillId="6" borderId="6" xfId="0" applyFont="1" applyFill="1" applyBorder="1" applyAlignment="1">
      <alignment horizontal="center" wrapText="1"/>
    </xf>
    <xf numFmtId="0" fontId="1" fillId="0" borderId="2" xfId="0" applyFont="1" applyBorder="1" applyAlignment="1">
      <alignment horizontal="left"/>
    </xf>
    <xf numFmtId="0" fontId="1" fillId="8" borderId="2"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0" borderId="2" xfId="0" applyFont="1" applyBorder="1"/>
    <xf numFmtId="0" fontId="1" fillId="0" borderId="2" xfId="0" applyFont="1" applyBorder="1" applyAlignment="1">
      <alignment horizontal="left" vertical="top"/>
    </xf>
    <xf numFmtId="0" fontId="1" fillId="3" borderId="2" xfId="0" applyFont="1" applyFill="1" applyBorder="1" applyAlignment="1">
      <alignment horizontal="left" vertical="top"/>
    </xf>
    <xf numFmtId="0" fontId="1" fillId="0" borderId="4" xfId="0" applyFont="1" applyBorder="1"/>
    <xf numFmtId="0" fontId="7" fillId="6" borderId="0" xfId="0" applyFont="1" applyFill="1" applyAlignment="1">
      <alignment horizontal="center" wrapText="1"/>
    </xf>
    <xf numFmtId="0" fontId="16" fillId="9" borderId="2" xfId="4" applyFont="1" applyFill="1" applyBorder="1" applyAlignment="1">
      <alignment horizontal="center" vertical="top" wrapText="1"/>
    </xf>
    <xf numFmtId="0" fontId="2" fillId="10" borderId="2" xfId="4" applyFont="1" applyFill="1" applyBorder="1" applyAlignment="1">
      <alignment horizontal="left" vertical="center"/>
    </xf>
    <xf numFmtId="0" fontId="16" fillId="10" borderId="2" xfId="4" applyFont="1" applyFill="1" applyBorder="1" applyAlignment="1">
      <alignment horizontal="left" vertical="center"/>
    </xf>
    <xf numFmtId="0" fontId="16" fillId="9" borderId="2" xfId="0" applyFont="1" applyFill="1" applyBorder="1"/>
    <xf numFmtId="0" fontId="2" fillId="9" borderId="2" xfId="4" applyFont="1" applyFill="1" applyBorder="1" applyAlignment="1">
      <alignment horizontal="center" vertical="center" wrapText="1"/>
    </xf>
    <xf numFmtId="0" fontId="1" fillId="5" borderId="2" xfId="0" applyFont="1" applyFill="1" applyBorder="1" applyAlignment="1">
      <alignment horizontal="center" vertical="top" wrapText="1"/>
    </xf>
    <xf numFmtId="0" fontId="1" fillId="0" borderId="2" xfId="0" applyFont="1" applyBorder="1" applyAlignment="1">
      <alignment horizontal="center" vertical="top" wrapText="1"/>
    </xf>
    <xf numFmtId="0" fontId="7" fillId="6" borderId="2" xfId="0" applyFont="1" applyFill="1" applyBorder="1" applyAlignment="1">
      <alignment horizontal="left"/>
    </xf>
    <xf numFmtId="0" fontId="16" fillId="9" borderId="2" xfId="0" applyFont="1" applyFill="1" applyBorder="1" applyAlignment="1">
      <alignment horizontal="left"/>
    </xf>
    <xf numFmtId="0" fontId="1" fillId="6" borderId="0" xfId="0" applyFont="1" applyFill="1" applyAlignment="1">
      <alignment horizontal="left"/>
    </xf>
    <xf numFmtId="0" fontId="15" fillId="0" borderId="0" xfId="5" applyNumberFormat="1" applyFont="1" applyAlignment="1">
      <alignment horizontal="center" vertical="top"/>
    </xf>
    <xf numFmtId="165" fontId="15" fillId="0" borderId="0" xfId="5" applyFont="1" applyAlignment="1">
      <alignment vertical="top"/>
    </xf>
    <xf numFmtId="0" fontId="17" fillId="3" borderId="0" xfId="6" applyNumberFormat="1" applyFont="1" applyFill="1" applyAlignment="1">
      <alignment horizontal="right" vertical="top"/>
    </xf>
    <xf numFmtId="0" fontId="15" fillId="0" borderId="0" xfId="5" applyNumberFormat="1" applyFont="1" applyAlignment="1">
      <alignment vertical="top"/>
    </xf>
    <xf numFmtId="0" fontId="1" fillId="0" borderId="0" xfId="5" applyNumberFormat="1" applyFont="1" applyAlignment="1">
      <alignment horizontal="center" vertical="top"/>
    </xf>
    <xf numFmtId="165" fontId="1" fillId="0" borderId="0" xfId="5" applyFont="1" applyAlignment="1">
      <alignment vertical="top"/>
    </xf>
    <xf numFmtId="0" fontId="1" fillId="0" borderId="0" xfId="5" applyNumberFormat="1" applyFont="1" applyAlignment="1">
      <alignment horizontal="right" vertical="top"/>
    </xf>
    <xf numFmtId="0" fontId="1" fillId="0" borderId="0" xfId="5" applyNumberFormat="1" applyFont="1" applyAlignment="1">
      <alignment vertical="top"/>
    </xf>
    <xf numFmtId="0" fontId="4" fillId="0" borderId="0" xfId="5" applyNumberFormat="1" applyFont="1" applyAlignment="1">
      <alignment vertical="top"/>
    </xf>
    <xf numFmtId="165" fontId="15" fillId="0" borderId="0" xfId="5" applyFont="1" applyAlignment="1">
      <alignment vertical="top" wrapText="1"/>
    </xf>
    <xf numFmtId="0" fontId="15" fillId="0" borderId="0" xfId="5" applyNumberFormat="1" applyFont="1" applyAlignment="1">
      <alignment vertical="top" wrapText="1"/>
    </xf>
    <xf numFmtId="165" fontId="18" fillId="0" borderId="0" xfId="5" applyAlignment="1">
      <alignment vertical="top"/>
    </xf>
    <xf numFmtId="165" fontId="18" fillId="0" borderId="0" xfId="5" applyAlignment="1">
      <alignment vertical="top" wrapText="1"/>
    </xf>
    <xf numFmtId="0" fontId="18" fillId="0" borderId="0" xfId="5" applyNumberFormat="1" applyAlignment="1">
      <alignment vertical="top"/>
    </xf>
    <xf numFmtId="0" fontId="18" fillId="0" borderId="0" xfId="5" applyNumberFormat="1" applyAlignment="1">
      <alignment vertical="top" wrapText="1"/>
    </xf>
    <xf numFmtId="165" fontId="22" fillId="3" borderId="0" xfId="5" applyFont="1" applyFill="1" applyAlignment="1">
      <alignment vertical="top" wrapText="1"/>
    </xf>
    <xf numFmtId="0" fontId="22" fillId="3" borderId="0" xfId="5" applyNumberFormat="1" applyFont="1" applyFill="1" applyAlignment="1">
      <alignment vertical="top" wrapText="1"/>
    </xf>
    <xf numFmtId="165" fontId="23" fillId="0" borderId="0" xfId="5" applyFont="1" applyAlignment="1">
      <alignment vertical="top"/>
    </xf>
    <xf numFmtId="165" fontId="24" fillId="0" borderId="0" xfId="5" applyFont="1" applyAlignment="1">
      <alignment vertical="top"/>
    </xf>
    <xf numFmtId="0" fontId="24" fillId="0" borderId="0" xfId="5" applyNumberFormat="1" applyFont="1" applyAlignment="1">
      <alignment vertical="top"/>
    </xf>
    <xf numFmtId="0" fontId="2" fillId="2" borderId="2" xfId="5" applyNumberFormat="1" applyFont="1" applyFill="1" applyBorder="1" applyAlignment="1">
      <alignment horizontal="center" vertical="center" wrapText="1"/>
    </xf>
    <xf numFmtId="0" fontId="1" fillId="6" borderId="2" xfId="7" applyNumberFormat="1" applyFont="1" applyFill="1" applyBorder="1" applyAlignment="1">
      <alignment horizontal="left" vertical="top"/>
    </xf>
    <xf numFmtId="165" fontId="25" fillId="0" borderId="2" xfId="5" applyFont="1" applyBorder="1" applyAlignment="1">
      <alignment horizontal="left" vertical="top" wrapText="1"/>
    </xf>
    <xf numFmtId="165" fontId="25" fillId="0" borderId="7" xfId="5" applyFont="1" applyBorder="1" applyAlignment="1">
      <alignment horizontal="left" vertical="top" wrapText="1"/>
    </xf>
    <xf numFmtId="165" fontId="26" fillId="0" borderId="0" xfId="5" applyFont="1" applyAlignment="1">
      <alignment vertical="top"/>
    </xf>
    <xf numFmtId="0" fontId="25" fillId="0" borderId="2" xfId="5" applyNumberFormat="1" applyFont="1" applyBorder="1" applyAlignment="1">
      <alignment horizontal="center" vertical="top" wrapText="1"/>
    </xf>
    <xf numFmtId="165" fontId="27" fillId="0" borderId="0" xfId="5" applyFont="1" applyAlignment="1">
      <alignment vertical="center"/>
    </xf>
    <xf numFmtId="0" fontId="1" fillId="6" borderId="0" xfId="7" applyNumberFormat="1" applyFont="1" applyFill="1" applyAlignment="1">
      <alignment horizontal="left" vertical="top"/>
    </xf>
    <xf numFmtId="165" fontId="25" fillId="0" borderId="0" xfId="5" applyFont="1" applyAlignment="1">
      <alignment horizontal="left" vertical="top" wrapText="1"/>
    </xf>
    <xf numFmtId="0" fontId="25" fillId="0" borderId="0" xfId="5" applyNumberFormat="1" applyFont="1" applyAlignment="1">
      <alignment horizontal="center" vertical="top" wrapText="1"/>
    </xf>
    <xf numFmtId="0" fontId="28" fillId="0" borderId="2" xfId="5" applyNumberFormat="1" applyFont="1" applyBorder="1" applyAlignment="1">
      <alignment horizontal="left" vertical="top" wrapText="1"/>
    </xf>
    <xf numFmtId="165" fontId="28" fillId="0" borderId="0" xfId="5" applyFont="1" applyAlignment="1">
      <alignment horizontal="left" vertical="top" wrapText="1"/>
    </xf>
    <xf numFmtId="165" fontId="28" fillId="0" borderId="0" xfId="5" applyFont="1" applyAlignment="1">
      <alignment horizontal="justify" vertical="top" wrapText="1"/>
    </xf>
    <xf numFmtId="0" fontId="15" fillId="0" borderId="0" xfId="5" applyNumberFormat="1" applyFont="1" applyAlignment="1">
      <alignment horizontal="left" vertical="top"/>
    </xf>
    <xf numFmtId="165" fontId="15" fillId="0" borderId="0" xfId="5" applyFont="1" applyAlignment="1">
      <alignment horizontal="left" vertical="top"/>
    </xf>
    <xf numFmtId="0" fontId="24" fillId="12" borderId="2" xfId="5" applyNumberFormat="1" applyFont="1" applyFill="1" applyBorder="1" applyAlignment="1">
      <alignment horizontal="center" vertical="top" wrapText="1"/>
    </xf>
    <xf numFmtId="0" fontId="28" fillId="12" borderId="2" xfId="5" applyNumberFormat="1" applyFont="1" applyFill="1" applyBorder="1" applyAlignment="1">
      <alignment horizontal="center" vertical="top" wrapText="1"/>
    </xf>
    <xf numFmtId="0" fontId="1" fillId="6" borderId="2" xfId="7" applyNumberFormat="1" applyFont="1" applyFill="1" applyBorder="1" applyAlignment="1">
      <alignment horizontal="center" vertical="top"/>
    </xf>
    <xf numFmtId="164" fontId="29" fillId="0" borderId="0" xfId="6" applyNumberFormat="1" applyFont="1" applyAlignment="1">
      <alignment horizontal="left" vertical="top"/>
    </xf>
    <xf numFmtId="164" fontId="1" fillId="0" borderId="0" xfId="6" applyNumberFormat="1" applyAlignment="1">
      <alignment vertical="top"/>
    </xf>
    <xf numFmtId="10" fontId="35" fillId="0" borderId="0" xfId="5" applyNumberFormat="1" applyFont="1" applyAlignment="1">
      <alignment horizontal="center" vertical="top" wrapText="1"/>
    </xf>
    <xf numFmtId="0" fontId="36" fillId="0" borderId="0" xfId="5" applyNumberFormat="1" applyFont="1" applyAlignment="1">
      <alignment horizontal="center" vertical="top" wrapText="1"/>
    </xf>
    <xf numFmtId="0" fontId="37" fillId="6" borderId="2" xfId="7" applyNumberFormat="1" applyFont="1" applyFill="1" applyBorder="1" applyAlignment="1">
      <alignment horizontal="left" vertical="top"/>
    </xf>
    <xf numFmtId="165" fontId="38" fillId="0" borderId="2" xfId="5" applyFont="1" applyBorder="1" applyAlignment="1">
      <alignment horizontal="left" vertical="top" wrapText="1"/>
    </xf>
    <xf numFmtId="165" fontId="38" fillId="0" borderId="7" xfId="5" applyFont="1" applyBorder="1" applyAlignment="1">
      <alignment horizontal="left" vertical="top" wrapText="1"/>
    </xf>
    <xf numFmtId="0" fontId="39" fillId="0" borderId="0" xfId="5" applyNumberFormat="1" applyFont="1" applyAlignment="1">
      <alignment vertical="top"/>
    </xf>
    <xf numFmtId="165" fontId="39" fillId="0" borderId="0" xfId="5" applyFont="1" applyAlignment="1">
      <alignment vertical="top"/>
    </xf>
    <xf numFmtId="0" fontId="38" fillId="0" borderId="2" xfId="5" applyNumberFormat="1" applyFont="1" applyBorder="1" applyAlignment="1">
      <alignment horizontal="center" vertical="top" wrapText="1"/>
    </xf>
    <xf numFmtId="0" fontId="40" fillId="12" borderId="2" xfId="5" applyNumberFormat="1" applyFont="1" applyFill="1" applyBorder="1" applyAlignment="1">
      <alignment horizontal="center" vertical="top" wrapText="1"/>
    </xf>
    <xf numFmtId="0" fontId="23" fillId="12" borderId="2" xfId="5" applyNumberFormat="1" applyFont="1" applyFill="1" applyBorder="1" applyAlignment="1">
      <alignment horizontal="center" vertical="top" wrapText="1"/>
    </xf>
    <xf numFmtId="10" fontId="1" fillId="6" borderId="2" xfId="7" applyNumberFormat="1" applyFont="1" applyFill="1" applyBorder="1" applyAlignment="1">
      <alignment horizontal="center" vertical="top"/>
    </xf>
    <xf numFmtId="0" fontId="11" fillId="19" borderId="2" xfId="4" applyFont="1" applyFill="1" applyBorder="1" applyAlignment="1">
      <alignment horizontal="left" vertical="center" wrapText="1"/>
    </xf>
    <xf numFmtId="0" fontId="2" fillId="18" borderId="2" xfId="4" applyFont="1" applyFill="1" applyBorder="1" applyAlignment="1">
      <alignment horizontal="left" vertical="top" wrapText="1"/>
    </xf>
    <xf numFmtId="0" fontId="11" fillId="18" borderId="2" xfId="4" applyFont="1" applyFill="1" applyBorder="1" applyAlignment="1">
      <alignment horizontal="left" vertical="center" wrapText="1"/>
    </xf>
    <xf numFmtId="0" fontId="2" fillId="20" borderId="2" xfId="4" applyFont="1" applyFill="1" applyBorder="1" applyAlignment="1">
      <alignment horizontal="left" vertical="center" wrapText="1"/>
    </xf>
    <xf numFmtId="0" fontId="2" fillId="20" borderId="2" xfId="4" applyFont="1" applyFill="1" applyBorder="1" applyAlignment="1">
      <alignment horizontal="center" vertical="center" wrapText="1"/>
    </xf>
    <xf numFmtId="0" fontId="2" fillId="20" borderId="7" xfId="4" applyFont="1" applyFill="1" applyBorder="1" applyAlignment="1">
      <alignment horizontal="center" vertical="center" wrapText="1"/>
    </xf>
    <xf numFmtId="165" fontId="21" fillId="0" borderId="0" xfId="5" applyFont="1" applyAlignment="1">
      <alignment horizontal="right" vertical="top"/>
    </xf>
    <xf numFmtId="165" fontId="10" fillId="3" borderId="0" xfId="5" applyFont="1" applyFill="1" applyAlignment="1">
      <alignment horizontal="left" vertical="top" wrapText="1"/>
    </xf>
    <xf numFmtId="165" fontId="2" fillId="2" borderId="7" xfId="5" applyFont="1" applyFill="1" applyBorder="1" applyAlignment="1">
      <alignment horizontal="center" vertical="center" wrapText="1"/>
    </xf>
    <xf numFmtId="165" fontId="2" fillId="2" borderId="2" xfId="5" applyFont="1" applyFill="1" applyBorder="1" applyAlignment="1">
      <alignment horizontal="center" vertical="center" wrapText="1"/>
    </xf>
    <xf numFmtId="165" fontId="23" fillId="0" borderId="2" xfId="5" applyFont="1" applyBorder="1" applyAlignment="1">
      <alignment horizontal="left" vertical="top" wrapText="1"/>
    </xf>
    <xf numFmtId="0" fontId="1" fillId="0" borderId="0" xfId="0" applyFont="1" applyAlignment="1">
      <alignment vertical="center"/>
    </xf>
    <xf numFmtId="0" fontId="1" fillId="5"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7" fillId="6" borderId="2" xfId="0" applyFont="1" applyFill="1" applyBorder="1" applyAlignment="1">
      <alignment vertical="center"/>
    </xf>
    <xf numFmtId="0" fontId="1" fillId="6" borderId="0" xfId="0" applyFont="1" applyFill="1" applyAlignment="1">
      <alignment vertical="center"/>
    </xf>
    <xf numFmtId="0" fontId="1" fillId="0" borderId="2" xfId="4" applyFont="1" applyFill="1" applyBorder="1" applyAlignment="1">
      <alignment horizontal="left" vertical="top" wrapText="1"/>
    </xf>
    <xf numFmtId="0" fontId="1" fillId="0" borderId="14" xfId="0" applyFont="1" applyBorder="1" applyAlignment="1">
      <alignment horizontal="left" vertical="top"/>
    </xf>
    <xf numFmtId="0" fontId="1" fillId="6" borderId="14" xfId="4" applyFont="1" applyFill="1" applyBorder="1" applyAlignment="1">
      <alignment horizontal="left" vertical="top" wrapText="1"/>
    </xf>
    <xf numFmtId="0" fontId="1" fillId="6" borderId="14" xfId="0" quotePrefix="1" applyFont="1" applyFill="1" applyBorder="1" applyAlignment="1">
      <alignment horizontal="left" vertical="top" wrapText="1"/>
    </xf>
    <xf numFmtId="0" fontId="2" fillId="21" borderId="2" xfId="4" applyFont="1" applyFill="1" applyBorder="1" applyAlignment="1">
      <alignment horizontal="left" vertical="center"/>
    </xf>
    <xf numFmtId="0" fontId="16" fillId="21" borderId="2" xfId="4" applyFont="1" applyFill="1" applyBorder="1" applyAlignment="1">
      <alignment horizontal="left" vertical="center"/>
    </xf>
    <xf numFmtId="0" fontId="15" fillId="0" borderId="0" xfId="0" applyFont="1" applyFill="1"/>
    <xf numFmtId="0" fontId="1" fillId="6" borderId="2" xfId="4" applyFont="1" applyFill="1" applyBorder="1" applyAlignment="1">
      <alignment vertical="top" wrapText="1"/>
    </xf>
    <xf numFmtId="0" fontId="2" fillId="22" borderId="2" xfId="4" applyFont="1" applyFill="1" applyBorder="1" applyAlignment="1">
      <alignment horizontal="left" vertical="center"/>
    </xf>
    <xf numFmtId="0" fontId="16" fillId="22" borderId="2" xfId="4" applyFont="1" applyFill="1" applyBorder="1" applyAlignment="1">
      <alignment horizontal="left" vertical="center"/>
    </xf>
    <xf numFmtId="0" fontId="2" fillId="23" borderId="2" xfId="4" applyFont="1" applyFill="1" applyBorder="1" applyAlignment="1">
      <alignment horizontal="left" vertical="center"/>
    </xf>
    <xf numFmtId="0" fontId="2" fillId="23" borderId="11" xfId="4" applyFont="1" applyFill="1" applyBorder="1" applyAlignment="1">
      <alignment horizontal="left" vertical="center"/>
    </xf>
    <xf numFmtId="0" fontId="2" fillId="23" borderId="12" xfId="4" applyFont="1" applyFill="1" applyBorder="1" applyAlignment="1">
      <alignment horizontal="left" vertical="center"/>
    </xf>
    <xf numFmtId="0" fontId="2" fillId="23" borderId="7" xfId="4" applyFont="1" applyFill="1" applyBorder="1" applyAlignment="1">
      <alignment horizontal="left" vertical="center"/>
    </xf>
    <xf numFmtId="0" fontId="16" fillId="23" borderId="2" xfId="4" applyFont="1" applyFill="1" applyBorder="1" applyAlignment="1">
      <alignment horizontal="left" vertical="center"/>
    </xf>
    <xf numFmtId="0" fontId="2" fillId="22" borderId="12" xfId="4" applyFont="1" applyFill="1" applyBorder="1" applyAlignment="1">
      <alignment horizontal="left" vertical="center"/>
    </xf>
    <xf numFmtId="0" fontId="2" fillId="22" borderId="7" xfId="4" applyFont="1" applyFill="1" applyBorder="1" applyAlignment="1">
      <alignment horizontal="left" vertical="center"/>
    </xf>
    <xf numFmtId="0" fontId="1" fillId="24" borderId="2" xfId="4" applyFont="1" applyFill="1" applyBorder="1" applyAlignment="1">
      <alignment horizontal="left" vertical="top" wrapText="1"/>
    </xf>
    <xf numFmtId="0" fontId="1" fillId="24" borderId="2" xfId="0" quotePrefix="1"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14" xfId="4" applyFont="1" applyFill="1" applyBorder="1" applyAlignment="1">
      <alignment horizontal="left" vertical="top" wrapText="1"/>
    </xf>
    <xf numFmtId="0" fontId="1" fillId="0" borderId="14" xfId="0" applyFont="1" applyFill="1" applyBorder="1" applyAlignment="1">
      <alignment horizontal="left" vertical="top" wrapText="1"/>
    </xf>
    <xf numFmtId="0" fontId="1" fillId="6" borderId="7" xfId="0" applyFont="1" applyFill="1" applyBorder="1" applyAlignment="1">
      <alignment horizontal="left" vertical="top" wrapText="1"/>
    </xf>
    <xf numFmtId="0" fontId="2" fillId="23" borderId="11" xfId="4" quotePrefix="1" applyFont="1" applyFill="1" applyBorder="1" applyAlignment="1">
      <alignment horizontal="left" vertical="center"/>
    </xf>
    <xf numFmtId="0" fontId="2" fillId="22" borderId="11" xfId="4" quotePrefix="1" applyFont="1" applyFill="1" applyBorder="1" applyAlignment="1">
      <alignment horizontal="left" vertical="center"/>
    </xf>
    <xf numFmtId="0" fontId="2" fillId="0" borderId="2" xfId="4" applyFont="1" applyFill="1" applyBorder="1" applyAlignment="1">
      <alignment horizontal="left" vertical="center"/>
    </xf>
    <xf numFmtId="0" fontId="1" fillId="0" borderId="2" xfId="0" applyFont="1" applyFill="1" applyBorder="1" applyAlignment="1">
      <alignment horizontal="left" vertical="top"/>
    </xf>
    <xf numFmtId="0" fontId="1" fillId="0" borderId="2" xfId="0" quotePrefix="1" applyFont="1" applyFill="1" applyBorder="1" applyAlignment="1">
      <alignment horizontal="left" vertical="top" wrapText="1"/>
    </xf>
    <xf numFmtId="0" fontId="1" fillId="25" borderId="2" xfId="4" applyFont="1" applyFill="1" applyBorder="1" applyAlignment="1">
      <alignment horizontal="left" vertical="top" wrapText="1"/>
    </xf>
    <xf numFmtId="0" fontId="2" fillId="21" borderId="11" xfId="4" applyFont="1" applyFill="1" applyBorder="1" applyAlignment="1">
      <alignment horizontal="left" vertical="center"/>
    </xf>
    <xf numFmtId="0" fontId="2" fillId="21" borderId="12" xfId="4" applyFont="1" applyFill="1" applyBorder="1" applyAlignment="1">
      <alignment horizontal="left" vertical="center"/>
    </xf>
    <xf numFmtId="0" fontId="2" fillId="21" borderId="7" xfId="4" applyFont="1" applyFill="1" applyBorder="1" applyAlignment="1">
      <alignment horizontal="left" vertical="center"/>
    </xf>
    <xf numFmtId="0" fontId="3" fillId="0" borderId="0" xfId="0" applyFont="1" applyAlignment="1">
      <alignment horizontal="right" vertical="center"/>
    </xf>
    <xf numFmtId="0" fontId="41" fillId="7" borderId="0" xfId="0" applyFont="1" applyFill="1" applyAlignment="1">
      <alignment horizontal="center" vertical="center"/>
    </xf>
    <xf numFmtId="0" fontId="1" fillId="0" borderId="2" xfId="4" quotePrefix="1" applyFont="1" applyBorder="1" applyAlignment="1">
      <alignment horizontal="left" vertical="top" wrapText="1"/>
    </xf>
    <xf numFmtId="0" fontId="1" fillId="0" borderId="2" xfId="4" applyFont="1" applyBorder="1" applyAlignment="1">
      <alignment horizontal="left" vertical="top" wrapText="1"/>
    </xf>
    <xf numFmtId="164" fontId="1" fillId="0" borderId="2" xfId="4" applyNumberFormat="1" applyFont="1" applyBorder="1" applyAlignment="1">
      <alignment horizontal="left" vertical="top" wrapText="1"/>
    </xf>
    <xf numFmtId="0" fontId="2" fillId="10" borderId="11" xfId="4" applyFont="1" applyFill="1" applyBorder="1" applyAlignment="1">
      <alignment horizontal="left" vertical="center"/>
    </xf>
    <xf numFmtId="0" fontId="2" fillId="10" borderId="12" xfId="4" applyFont="1" applyFill="1" applyBorder="1" applyAlignment="1">
      <alignment horizontal="left" vertical="center"/>
    </xf>
    <xf numFmtId="0" fontId="2" fillId="10" borderId="7" xfId="4" applyFont="1" applyFill="1" applyBorder="1" applyAlignment="1">
      <alignment horizontal="left" vertical="center"/>
    </xf>
    <xf numFmtId="0" fontId="2" fillId="18" borderId="3" xfId="0" applyFont="1" applyFill="1" applyBorder="1" applyAlignment="1">
      <alignment horizontal="center" wrapText="1"/>
    </xf>
    <xf numFmtId="0" fontId="3" fillId="0" borderId="0" xfId="0" applyFont="1" applyAlignment="1">
      <alignment horizontal="center" vertical="center"/>
    </xf>
    <xf numFmtId="0" fontId="4" fillId="0" borderId="0" xfId="0" applyFont="1" applyAlignment="1">
      <alignment horizontal="right" vertical="center"/>
    </xf>
    <xf numFmtId="0" fontId="2" fillId="22" borderId="11" xfId="4" applyFont="1" applyFill="1" applyBorder="1" applyAlignment="1">
      <alignment horizontal="left" vertical="center"/>
    </xf>
    <xf numFmtId="0" fontId="2" fillId="22" borderId="12" xfId="4" applyFont="1" applyFill="1" applyBorder="1" applyAlignment="1">
      <alignment horizontal="left" vertical="center"/>
    </xf>
    <xf numFmtId="0" fontId="2" fillId="22" borderId="7" xfId="4" applyFont="1" applyFill="1" applyBorder="1" applyAlignment="1">
      <alignment horizontal="left" vertical="center"/>
    </xf>
    <xf numFmtId="0" fontId="4" fillId="0" borderId="13" xfId="0" applyFont="1" applyBorder="1" applyAlignment="1">
      <alignment horizontal="right" vertical="center"/>
    </xf>
    <xf numFmtId="0" fontId="2" fillId="18" borderId="8" xfId="0" applyFont="1" applyFill="1" applyBorder="1" applyAlignment="1">
      <alignment horizontal="center" wrapText="1"/>
    </xf>
    <xf numFmtId="0" fontId="2" fillId="18" borderId="9" xfId="0" applyFont="1" applyFill="1" applyBorder="1" applyAlignment="1">
      <alignment horizontal="center" wrapText="1"/>
    </xf>
    <xf numFmtId="0" fontId="2" fillId="18" borderId="10" xfId="0" applyFont="1" applyFill="1" applyBorder="1" applyAlignment="1">
      <alignment horizontal="center" wrapText="1"/>
    </xf>
    <xf numFmtId="0" fontId="2" fillId="10" borderId="11" xfId="4" applyFont="1" applyFill="1" applyBorder="1" applyAlignment="1">
      <alignment horizontal="center" vertical="center"/>
    </xf>
    <xf numFmtId="0" fontId="2" fillId="10" borderId="12" xfId="4" applyFont="1" applyFill="1" applyBorder="1" applyAlignment="1">
      <alignment horizontal="center" vertical="center"/>
    </xf>
    <xf numFmtId="0" fontId="2" fillId="10" borderId="7" xfId="4" applyFont="1" applyFill="1" applyBorder="1" applyAlignment="1">
      <alignment horizontal="center" vertical="center"/>
    </xf>
    <xf numFmtId="0" fontId="2" fillId="2" borderId="8" xfId="5" applyNumberFormat="1" applyFont="1" applyFill="1" applyBorder="1" applyAlignment="1">
      <alignment horizontal="center" vertical="center" wrapText="1"/>
    </xf>
    <xf numFmtId="0" fontId="2" fillId="2" borderId="6" xfId="5" applyNumberFormat="1" applyFont="1" applyFill="1" applyBorder="1" applyAlignment="1">
      <alignment horizontal="center" vertical="center" wrapText="1"/>
    </xf>
    <xf numFmtId="165" fontId="10" fillId="3" borderId="0" xfId="5" applyFont="1" applyFill="1" applyAlignment="1">
      <alignment horizontal="left" vertical="top" wrapText="1"/>
    </xf>
    <xf numFmtId="0" fontId="2" fillId="2" borderId="10" xfId="5" applyNumberFormat="1" applyFont="1" applyFill="1" applyBorder="1" applyAlignment="1">
      <alignment horizontal="center" vertical="center" wrapText="1"/>
    </xf>
    <xf numFmtId="0" fontId="2" fillId="2" borderId="15" xfId="5" applyNumberFormat="1" applyFont="1" applyFill="1" applyBorder="1" applyAlignment="1">
      <alignment horizontal="center" vertical="center" wrapText="1"/>
    </xf>
    <xf numFmtId="165" fontId="2" fillId="2" borderId="14" xfId="5" applyFont="1" applyFill="1" applyBorder="1" applyAlignment="1">
      <alignment horizontal="center" vertical="center" wrapText="1"/>
    </xf>
    <xf numFmtId="165" fontId="2" fillId="2" borderId="16" xfId="5" applyFont="1" applyFill="1" applyBorder="1" applyAlignment="1">
      <alignment horizontal="center" vertical="center" wrapText="1"/>
    </xf>
    <xf numFmtId="165" fontId="2" fillId="2" borderId="11" xfId="5" applyFont="1" applyFill="1" applyBorder="1" applyAlignment="1">
      <alignment horizontal="center" vertical="center" wrapText="1"/>
    </xf>
    <xf numFmtId="165" fontId="2" fillId="2" borderId="12" xfId="5" applyFont="1" applyFill="1" applyBorder="1" applyAlignment="1">
      <alignment horizontal="center" vertical="center" wrapText="1"/>
    </xf>
    <xf numFmtId="165" fontId="2" fillId="2" borderId="7" xfId="5" applyFont="1" applyFill="1" applyBorder="1" applyAlignment="1">
      <alignment horizontal="center" vertical="center" wrapText="1"/>
    </xf>
    <xf numFmtId="0" fontId="2" fillId="2" borderId="14" xfId="5" applyNumberFormat="1" applyFont="1" applyFill="1" applyBorder="1" applyAlignment="1">
      <alignment horizontal="center" vertical="center" wrapText="1"/>
    </xf>
    <xf numFmtId="0" fontId="2" fillId="2" borderId="3" xfId="5" applyNumberFormat="1" applyFont="1" applyFill="1" applyBorder="1" applyAlignment="1">
      <alignment horizontal="center" vertical="center" wrapText="1"/>
    </xf>
    <xf numFmtId="165" fontId="23" fillId="0" borderId="2" xfId="5" applyFont="1" applyBorder="1" applyAlignment="1">
      <alignment horizontal="left" vertical="top" wrapText="1"/>
    </xf>
    <xf numFmtId="0" fontId="25" fillId="0" borderId="11" xfId="5" applyNumberFormat="1" applyFont="1" applyBorder="1" applyAlignment="1">
      <alignment horizontal="left" vertical="top" wrapText="1"/>
    </xf>
    <xf numFmtId="0" fontId="25" fillId="0" borderId="7" xfId="5" applyNumberFormat="1" applyFont="1" applyBorder="1" applyAlignment="1">
      <alignment horizontal="left" vertical="top" wrapText="1"/>
    </xf>
    <xf numFmtId="165" fontId="2" fillId="2" borderId="2" xfId="5" applyFont="1" applyFill="1" applyBorder="1" applyAlignment="1">
      <alignment horizontal="center" vertical="center" wrapText="1"/>
    </xf>
    <xf numFmtId="0" fontId="38" fillId="0" borderId="11" xfId="5" applyNumberFormat="1" applyFont="1" applyBorder="1" applyAlignment="1">
      <alignment horizontal="left" vertical="top" wrapText="1"/>
    </xf>
    <xf numFmtId="0" fontId="38" fillId="0" borderId="7" xfId="5" applyNumberFormat="1" applyFont="1" applyBorder="1" applyAlignment="1">
      <alignment horizontal="left" vertical="top" wrapText="1"/>
    </xf>
    <xf numFmtId="165" fontId="20" fillId="11" borderId="0" xfId="5" applyFont="1" applyFill="1" applyAlignment="1">
      <alignment horizontal="center" vertical="top"/>
    </xf>
    <xf numFmtId="165" fontId="21" fillId="0" borderId="0" xfId="5" applyFont="1" applyAlignment="1">
      <alignment horizontal="left" vertical="top"/>
    </xf>
    <xf numFmtId="165" fontId="21" fillId="0" borderId="0" xfId="5" applyFont="1" applyAlignment="1">
      <alignment horizontal="right" vertical="top"/>
    </xf>
    <xf numFmtId="165" fontId="2" fillId="2" borderId="4" xfId="5" applyFont="1" applyFill="1" applyBorder="1" applyAlignment="1">
      <alignment horizontal="center" vertical="center" wrapText="1"/>
    </xf>
    <xf numFmtId="165" fontId="2" fillId="2" borderId="0" xfId="5" applyFont="1" applyFill="1" applyAlignment="1">
      <alignment horizontal="center" vertical="center" wrapText="1"/>
    </xf>
    <xf numFmtId="0" fontId="1" fillId="26" borderId="2" xfId="0" applyFont="1" applyFill="1" applyBorder="1" applyAlignment="1">
      <alignment horizontal="left" vertical="top"/>
    </xf>
    <xf numFmtId="0" fontId="1" fillId="25" borderId="2" xfId="0" applyFont="1" applyFill="1" applyBorder="1" applyAlignment="1">
      <alignment horizontal="left" vertical="top" wrapText="1"/>
    </xf>
    <xf numFmtId="0" fontId="1" fillId="25" borderId="2" xfId="0" quotePrefix="1" applyFont="1" applyFill="1" applyBorder="1" applyAlignment="1">
      <alignment horizontal="left" vertical="top" wrapText="1"/>
    </xf>
  </cellXfs>
  <cellStyles count="25">
    <cellStyle name="background" xfId="8" xr:uid="{00000000-0005-0000-0000-000000000000}"/>
    <cellStyle name="background 2" xfId="9" xr:uid="{00000000-0005-0000-0000-000001000000}"/>
    <cellStyle name="body_tyext" xfId="10" xr:uid="{00000000-0005-0000-0000-000002000000}"/>
    <cellStyle name="cell" xfId="11" xr:uid="{00000000-0005-0000-0000-000003000000}"/>
    <cellStyle name="document title" xfId="12" xr:uid="{00000000-0005-0000-0000-000004000000}"/>
    <cellStyle name="group" xfId="13" xr:uid="{00000000-0005-0000-0000-000005000000}"/>
    <cellStyle name="Header" xfId="14" xr:uid="{00000000-0005-0000-0000-000006000000}"/>
    <cellStyle name="Heading" xfId="15" xr:uid="{00000000-0005-0000-0000-000007000000}"/>
    <cellStyle name="Hyperlink 2" xfId="24" xr:uid="{00000000-0005-0000-0000-000008000000}"/>
    <cellStyle name="Normal" xfId="0" builtinId="0"/>
    <cellStyle name="Normal 2" xfId="1" xr:uid="{00000000-0005-0000-0000-00000A000000}"/>
    <cellStyle name="Normal 2 2" xfId="3" xr:uid="{00000000-0005-0000-0000-00000B000000}"/>
    <cellStyle name="Normal 2 3" xfId="6" xr:uid="{00000000-0005-0000-0000-00000C000000}"/>
    <cellStyle name="Normal 3" xfId="5" xr:uid="{00000000-0005-0000-0000-00000D000000}"/>
    <cellStyle name="Normal 4" xfId="7" xr:uid="{00000000-0005-0000-0000-00000E000000}"/>
    <cellStyle name="Normal 6" xfId="16" xr:uid="{00000000-0005-0000-0000-00000F000000}"/>
    <cellStyle name="Normal_Sheet1" xfId="4" xr:uid="{00000000-0005-0000-0000-000010000000}"/>
    <cellStyle name="page title" xfId="17" xr:uid="{00000000-0005-0000-0000-000011000000}"/>
    <cellStyle name="Paragrap title" xfId="18" xr:uid="{00000000-0005-0000-0000-000012000000}"/>
    <cellStyle name="Paragrap title 2" xfId="19" xr:uid="{00000000-0005-0000-0000-000013000000}"/>
    <cellStyle name="Percent 2" xfId="20" xr:uid="{00000000-0005-0000-0000-000014000000}"/>
    <cellStyle name="Table header" xfId="21" xr:uid="{00000000-0005-0000-0000-000015000000}"/>
    <cellStyle name="Table header 2" xfId="22" xr:uid="{00000000-0005-0000-0000-000016000000}"/>
    <cellStyle name="table_cell" xfId="2" xr:uid="{00000000-0005-0000-0000-000017000000}"/>
    <cellStyle name="標準_040802 債権ＤＢ" xfId="23" xr:uid="{00000000-0005-0000-0000-000018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74"/>
  <sheetViews>
    <sheetView showGridLines="0" topLeftCell="A12" zoomScaleNormal="100" workbookViewId="0">
      <selection activeCell="C86" sqref="C86"/>
    </sheetView>
  </sheetViews>
  <sheetFormatPr defaultColWidth="9.33203125" defaultRowHeight="13.2" outlineLevelRow="1"/>
  <cols>
    <col min="1" max="1" width="14.5546875" style="41" customWidth="1"/>
    <col min="2" max="2" width="35.33203125" style="108" customWidth="1"/>
    <col min="3" max="3" width="41.33203125" style="12" customWidth="1"/>
    <col min="4" max="4" width="40.6640625" style="12" customWidth="1"/>
    <col min="5" max="5" width="32.33203125" style="12" customWidth="1"/>
    <col min="6" max="8" width="9.6640625" style="12" hidden="1" customWidth="1"/>
    <col min="9" max="9" width="17.6640625" style="12" customWidth="1"/>
    <col min="10" max="10" width="15.33203125" style="12" customWidth="1"/>
    <col min="11" max="16384" width="9.33203125" style="12"/>
  </cols>
  <sheetData>
    <row r="1" spans="1:24" s="1" customFormat="1" ht="13.8">
      <c r="A1" s="141"/>
      <c r="B1" s="141"/>
      <c r="C1" s="141"/>
      <c r="D1" s="141"/>
      <c r="E1" s="3"/>
      <c r="F1" s="3"/>
      <c r="G1" s="3"/>
      <c r="H1" s="3"/>
      <c r="I1" s="3"/>
      <c r="J1" s="3"/>
    </row>
    <row r="2" spans="1:24" s="1" customFormat="1" ht="31.5" customHeight="1">
      <c r="A2" s="142" t="s">
        <v>8</v>
      </c>
      <c r="B2" s="142"/>
      <c r="C2" s="142"/>
      <c r="D2" s="142"/>
      <c r="E2" s="150"/>
      <c r="F2" s="2"/>
      <c r="G2" s="2"/>
      <c r="H2" s="2"/>
      <c r="I2" s="2"/>
      <c r="J2" s="2"/>
    </row>
    <row r="3" spans="1:24" s="1" customFormat="1" ht="31.5" customHeight="1">
      <c r="A3" s="13"/>
      <c r="B3" s="104"/>
      <c r="C3" s="151"/>
      <c r="D3" s="151"/>
      <c r="E3" s="150"/>
      <c r="F3" s="2"/>
      <c r="G3" s="2"/>
      <c r="H3" s="2"/>
      <c r="I3" s="2"/>
      <c r="J3" s="2"/>
    </row>
    <row r="4" spans="1:24" s="4" customFormat="1" ht="16.5" customHeight="1">
      <c r="A4" s="93" t="s">
        <v>6</v>
      </c>
      <c r="B4" s="144" t="s">
        <v>335</v>
      </c>
      <c r="C4" s="144"/>
      <c r="D4" s="144"/>
      <c r="E4" s="5"/>
      <c r="F4" s="5"/>
      <c r="G4" s="5"/>
      <c r="H4" s="6"/>
      <c r="I4" s="6"/>
      <c r="X4" s="4" t="s">
        <v>9</v>
      </c>
    </row>
    <row r="5" spans="1:24" s="4" customFormat="1" ht="144.75" customHeight="1">
      <c r="A5" s="93" t="s">
        <v>4</v>
      </c>
      <c r="B5" s="143" t="s">
        <v>336</v>
      </c>
      <c r="C5" s="144"/>
      <c r="D5" s="144"/>
      <c r="E5" s="5"/>
      <c r="F5" s="5"/>
      <c r="G5" s="5"/>
      <c r="H5" s="6"/>
      <c r="I5" s="6"/>
      <c r="X5" s="4" t="s">
        <v>11</v>
      </c>
    </row>
    <row r="6" spans="1:24" s="4" customFormat="1">
      <c r="A6" s="93" t="s">
        <v>12</v>
      </c>
      <c r="B6" s="143"/>
      <c r="C6" s="144"/>
      <c r="D6" s="144"/>
      <c r="E6" s="5"/>
      <c r="F6" s="5"/>
      <c r="G6" s="5"/>
      <c r="H6" s="6"/>
      <c r="I6" s="6"/>
    </row>
    <row r="7" spans="1:24" s="4" customFormat="1">
      <c r="A7" s="93" t="s">
        <v>14</v>
      </c>
      <c r="B7" s="144" t="s">
        <v>334</v>
      </c>
      <c r="C7" s="144"/>
      <c r="D7" s="144"/>
      <c r="E7" s="5"/>
      <c r="F7" s="5"/>
      <c r="G7" s="5"/>
      <c r="H7" s="7"/>
      <c r="I7" s="6"/>
      <c r="X7" s="8"/>
    </row>
    <row r="8" spans="1:24" s="9" customFormat="1">
      <c r="A8" s="93" t="s">
        <v>16</v>
      </c>
      <c r="B8" s="145">
        <v>44846</v>
      </c>
      <c r="C8" s="145"/>
      <c r="D8" s="145"/>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6.4">
      <c r="A15" s="95" t="s">
        <v>20</v>
      </c>
      <c r="B15" s="106"/>
      <c r="C15" s="38"/>
      <c r="D15" s="38"/>
      <c r="E15" s="1"/>
      <c r="F15" s="1"/>
      <c r="G15" s="1"/>
      <c r="H15" s="1"/>
      <c r="I15" s="1"/>
    </row>
    <row r="16" spans="1:24" s="10" customFormat="1" ht="15" customHeight="1">
      <c r="A16" s="39"/>
      <c r="B16" s="107"/>
      <c r="C16" s="16"/>
      <c r="D16" s="17"/>
      <c r="E16" s="22"/>
      <c r="F16" s="149" t="s">
        <v>17</v>
      </c>
      <c r="G16" s="149"/>
      <c r="H16" s="149"/>
      <c r="I16" s="23"/>
    </row>
    <row r="17" spans="1:9" s="10" customFormat="1" ht="39.6">
      <c r="A17" s="96" t="s">
        <v>21</v>
      </c>
      <c r="B17" s="97" t="s">
        <v>22</v>
      </c>
      <c r="C17" s="97" t="s">
        <v>23</v>
      </c>
      <c r="D17" s="97" t="s">
        <v>24</v>
      </c>
      <c r="E17" s="97" t="s">
        <v>25</v>
      </c>
      <c r="F17" s="97" t="s">
        <v>26</v>
      </c>
      <c r="G17" s="97" t="s">
        <v>27</v>
      </c>
      <c r="H17" s="97" t="s">
        <v>28</v>
      </c>
      <c r="I17" s="97" t="s">
        <v>29</v>
      </c>
    </row>
    <row r="18" spans="1:9" s="10" customFormat="1" ht="15.75" customHeight="1">
      <c r="A18" s="33"/>
      <c r="B18" s="146" t="s">
        <v>340</v>
      </c>
      <c r="C18" s="147"/>
      <c r="D18" s="148"/>
      <c r="E18" s="33"/>
      <c r="F18" s="34"/>
      <c r="G18" s="34"/>
      <c r="H18" s="34"/>
      <c r="I18" s="33"/>
    </row>
    <row r="19" spans="1:9" s="14" customFormat="1" ht="33" customHeight="1">
      <c r="A19" s="28">
        <v>1</v>
      </c>
      <c r="B19" s="18" t="s">
        <v>341</v>
      </c>
      <c r="C19" s="109" t="s">
        <v>422</v>
      </c>
      <c r="D19" s="26" t="s">
        <v>421</v>
      </c>
      <c r="E19" s="20"/>
      <c r="F19" s="18"/>
      <c r="G19" s="18"/>
      <c r="H19" s="18"/>
      <c r="I19" s="28"/>
    </row>
    <row r="20" spans="1:9" s="10" customFormat="1" ht="15.75" customHeight="1">
      <c r="A20" s="33"/>
      <c r="B20" s="146" t="s">
        <v>342</v>
      </c>
      <c r="C20" s="147"/>
      <c r="D20" s="148"/>
      <c r="E20" s="33"/>
      <c r="F20" s="34"/>
      <c r="G20" s="34"/>
      <c r="H20" s="34"/>
      <c r="I20" s="33"/>
    </row>
    <row r="21" spans="1:9" s="10" customFormat="1" ht="15.75" customHeight="1">
      <c r="A21" s="113"/>
      <c r="B21" s="138" t="s">
        <v>344</v>
      </c>
      <c r="C21" s="139"/>
      <c r="D21" s="140"/>
      <c r="E21" s="113"/>
      <c r="F21" s="114"/>
      <c r="G21" s="114"/>
      <c r="H21" s="114"/>
      <c r="I21" s="113"/>
    </row>
    <row r="22" spans="1:9" s="14" customFormat="1" ht="94.5" hidden="1" customHeight="1" outlineLevel="1">
      <c r="A22" s="28">
        <v>2</v>
      </c>
      <c r="B22" s="18" t="s">
        <v>361</v>
      </c>
      <c r="C22" s="109" t="s">
        <v>425</v>
      </c>
      <c r="D22" s="128" t="s">
        <v>423</v>
      </c>
      <c r="E22" s="20"/>
      <c r="F22" s="18"/>
      <c r="G22" s="18"/>
      <c r="H22" s="18"/>
      <c r="I22" s="28"/>
    </row>
    <row r="23" spans="1:9" s="14" customFormat="1" ht="84.75" hidden="1" customHeight="1" outlineLevel="1">
      <c r="A23" s="28">
        <f t="shared" ref="A23:A31" ca="1" si="0">IF(OFFSET(A23,-1,0) ="",OFFSET(A23,-2,0)+1,OFFSET(A23,-1,0)+1 )</f>
        <v>3</v>
      </c>
      <c r="B23" s="18" t="s">
        <v>362</v>
      </c>
      <c r="C23" s="109" t="s">
        <v>424</v>
      </c>
      <c r="D23" s="128" t="s">
        <v>423</v>
      </c>
      <c r="E23" s="20"/>
      <c r="F23" s="18"/>
      <c r="G23" s="18"/>
      <c r="H23" s="18"/>
      <c r="I23" s="28"/>
    </row>
    <row r="24" spans="1:9" s="14" customFormat="1" ht="95.25" hidden="1" customHeight="1" outlineLevel="1">
      <c r="A24" s="28">
        <f t="shared" ca="1" si="0"/>
        <v>4</v>
      </c>
      <c r="B24" s="18" t="s">
        <v>363</v>
      </c>
      <c r="C24" s="109" t="s">
        <v>426</v>
      </c>
      <c r="D24" s="128" t="s">
        <v>431</v>
      </c>
      <c r="E24" s="20"/>
      <c r="F24" s="18"/>
      <c r="G24" s="18"/>
      <c r="H24" s="18"/>
      <c r="I24" s="28"/>
    </row>
    <row r="25" spans="1:9" s="14" customFormat="1" ht="99" hidden="1" customHeight="1" outlineLevel="1">
      <c r="A25" s="28">
        <f t="shared" ca="1" si="0"/>
        <v>5</v>
      </c>
      <c r="B25" s="18" t="s">
        <v>364</v>
      </c>
      <c r="C25" s="109" t="s">
        <v>427</v>
      </c>
      <c r="D25" s="128" t="s">
        <v>431</v>
      </c>
      <c r="E25" s="20"/>
      <c r="F25" s="18"/>
      <c r="G25" s="18"/>
      <c r="H25" s="18"/>
      <c r="I25" s="28"/>
    </row>
    <row r="26" spans="1:9" s="14" customFormat="1" ht="97.5" hidden="1" customHeight="1" outlineLevel="1">
      <c r="A26" s="28">
        <f t="shared" ca="1" si="0"/>
        <v>6</v>
      </c>
      <c r="B26" s="18" t="s">
        <v>365</v>
      </c>
      <c r="C26" s="109" t="s">
        <v>428</v>
      </c>
      <c r="D26" s="128" t="s">
        <v>431</v>
      </c>
      <c r="E26" s="20"/>
      <c r="F26" s="18"/>
      <c r="G26" s="18"/>
      <c r="H26" s="18"/>
      <c r="I26" s="28"/>
    </row>
    <row r="27" spans="1:9" s="14" customFormat="1" ht="98.25" hidden="1" customHeight="1" outlineLevel="1">
      <c r="A27" s="28">
        <f t="shared" ca="1" si="0"/>
        <v>7</v>
      </c>
      <c r="B27" s="18" t="s">
        <v>366</v>
      </c>
      <c r="C27" s="109" t="s">
        <v>429</v>
      </c>
      <c r="D27" s="128" t="s">
        <v>430</v>
      </c>
      <c r="E27" s="20"/>
      <c r="F27" s="18"/>
      <c r="G27" s="18"/>
      <c r="H27" s="18"/>
      <c r="I27" s="28"/>
    </row>
    <row r="28" spans="1:9" s="14" customFormat="1" ht="92.4" hidden="1" outlineLevel="1">
      <c r="A28" s="28">
        <f t="shared" ca="1" si="0"/>
        <v>8</v>
      </c>
      <c r="B28" s="18" t="s">
        <v>367</v>
      </c>
      <c r="C28" s="109" t="s">
        <v>432</v>
      </c>
      <c r="D28" s="128" t="s">
        <v>430</v>
      </c>
      <c r="E28" s="20"/>
      <c r="F28" s="18"/>
      <c r="G28" s="18"/>
      <c r="H28" s="18"/>
      <c r="I28" s="28"/>
    </row>
    <row r="29" spans="1:9" s="14" customFormat="1" ht="94.5" hidden="1" customHeight="1" outlineLevel="1">
      <c r="A29" s="28">
        <f t="shared" ca="1" si="0"/>
        <v>9</v>
      </c>
      <c r="B29" s="18" t="s">
        <v>368</v>
      </c>
      <c r="C29" s="109" t="s">
        <v>433</v>
      </c>
      <c r="D29" s="128" t="s">
        <v>430</v>
      </c>
      <c r="E29" s="20"/>
      <c r="F29" s="18"/>
      <c r="G29" s="18"/>
      <c r="H29" s="18"/>
      <c r="I29" s="28"/>
    </row>
    <row r="30" spans="1:9" s="14" customFormat="1" ht="92.4" hidden="1" outlineLevel="1">
      <c r="A30" s="28">
        <f t="shared" ca="1" si="0"/>
        <v>10</v>
      </c>
      <c r="B30" s="111" t="s">
        <v>372</v>
      </c>
      <c r="C30" s="109" t="s">
        <v>434</v>
      </c>
      <c r="D30" s="128" t="s">
        <v>435</v>
      </c>
      <c r="E30" s="112"/>
      <c r="F30" s="111"/>
      <c r="G30" s="111"/>
      <c r="H30" s="111"/>
      <c r="I30" s="110"/>
    </row>
    <row r="31" spans="1:9" s="14" customFormat="1" ht="44.25" hidden="1" customHeight="1" outlineLevel="1">
      <c r="A31" s="28">
        <f t="shared" ca="1" si="0"/>
        <v>11</v>
      </c>
      <c r="B31" s="111" t="s">
        <v>375</v>
      </c>
      <c r="C31" s="129" t="s">
        <v>436</v>
      </c>
      <c r="D31" s="130" t="s">
        <v>437</v>
      </c>
      <c r="E31" s="112"/>
      <c r="F31" s="111"/>
      <c r="G31" s="111"/>
      <c r="H31" s="111"/>
      <c r="I31" s="110"/>
    </row>
    <row r="32" spans="1:9" s="10" customFormat="1" ht="15.75" customHeight="1" collapsed="1">
      <c r="A32" s="113"/>
      <c r="B32" s="138" t="s">
        <v>345</v>
      </c>
      <c r="C32" s="139"/>
      <c r="D32" s="140"/>
      <c r="E32" s="113"/>
      <c r="F32" s="114"/>
      <c r="G32" s="114"/>
      <c r="H32" s="114"/>
      <c r="I32" s="113"/>
    </row>
    <row r="33" spans="1:9" s="14" customFormat="1" ht="96.75" hidden="1" customHeight="1" outlineLevel="1">
      <c r="A33" s="28">
        <f t="shared" ref="A33:A42" ca="1" si="1">IF(OFFSET(A33,-1,0) ="",OFFSET(A33,-2,0)+1,OFFSET(A33,-1,0)+1 )</f>
        <v>12</v>
      </c>
      <c r="B33" s="18" t="s">
        <v>361</v>
      </c>
      <c r="C33" s="109" t="s">
        <v>438</v>
      </c>
      <c r="D33" s="128" t="s">
        <v>439</v>
      </c>
      <c r="E33" s="20"/>
      <c r="F33" s="18"/>
      <c r="G33" s="18"/>
      <c r="H33" s="18"/>
      <c r="I33" s="28"/>
    </row>
    <row r="34" spans="1:9" s="14" customFormat="1" ht="92.4" hidden="1" outlineLevel="1">
      <c r="A34" s="28">
        <f t="shared" ca="1" si="1"/>
        <v>13</v>
      </c>
      <c r="B34" s="18" t="s">
        <v>362</v>
      </c>
      <c r="C34" s="109" t="s">
        <v>440</v>
      </c>
      <c r="D34" s="128" t="s">
        <v>439</v>
      </c>
      <c r="E34" s="20"/>
      <c r="F34" s="18"/>
      <c r="G34" s="18"/>
      <c r="H34" s="18"/>
      <c r="I34" s="28"/>
    </row>
    <row r="35" spans="1:9" s="14" customFormat="1" ht="92.4" hidden="1" outlineLevel="1">
      <c r="A35" s="28">
        <f t="shared" ca="1" si="1"/>
        <v>14</v>
      </c>
      <c r="B35" s="18" t="s">
        <v>363</v>
      </c>
      <c r="C35" s="109" t="s">
        <v>441</v>
      </c>
      <c r="D35" s="128" t="s">
        <v>449</v>
      </c>
      <c r="E35" s="20"/>
      <c r="F35" s="18"/>
      <c r="G35" s="18"/>
      <c r="H35" s="18"/>
      <c r="I35" s="28"/>
    </row>
    <row r="36" spans="1:9" s="14" customFormat="1" ht="92.4" hidden="1" outlineLevel="1">
      <c r="A36" s="28">
        <f t="shared" ca="1" si="1"/>
        <v>15</v>
      </c>
      <c r="B36" s="18" t="s">
        <v>364</v>
      </c>
      <c r="C36" s="109" t="s">
        <v>442</v>
      </c>
      <c r="D36" s="128" t="s">
        <v>449</v>
      </c>
      <c r="E36" s="20"/>
      <c r="F36" s="18"/>
      <c r="G36" s="18"/>
      <c r="H36" s="18"/>
      <c r="I36" s="28"/>
    </row>
    <row r="37" spans="1:9" s="14" customFormat="1" ht="92.4" hidden="1" outlineLevel="1">
      <c r="A37" s="28">
        <f t="shared" ca="1" si="1"/>
        <v>16</v>
      </c>
      <c r="B37" s="18" t="s">
        <v>369</v>
      </c>
      <c r="C37" s="109" t="s">
        <v>443</v>
      </c>
      <c r="D37" s="128" t="s">
        <v>449</v>
      </c>
      <c r="E37" s="20"/>
      <c r="F37" s="18"/>
      <c r="G37" s="18"/>
      <c r="H37" s="18"/>
      <c r="I37" s="28"/>
    </row>
    <row r="38" spans="1:9" s="14" customFormat="1" ht="92.4" hidden="1" outlineLevel="1">
      <c r="A38" s="28">
        <f t="shared" ca="1" si="1"/>
        <v>17</v>
      </c>
      <c r="B38" s="18" t="s">
        <v>366</v>
      </c>
      <c r="C38" s="109" t="s">
        <v>444</v>
      </c>
      <c r="D38" s="128" t="s">
        <v>450</v>
      </c>
      <c r="E38" s="20"/>
      <c r="F38" s="18"/>
      <c r="G38" s="18"/>
      <c r="H38" s="18"/>
      <c r="I38" s="28"/>
    </row>
    <row r="39" spans="1:9" s="14" customFormat="1" ht="92.4" hidden="1" outlineLevel="1">
      <c r="A39" s="28">
        <f t="shared" ca="1" si="1"/>
        <v>18</v>
      </c>
      <c r="B39" s="18" t="s">
        <v>367</v>
      </c>
      <c r="C39" s="109" t="s">
        <v>445</v>
      </c>
      <c r="D39" s="128" t="s">
        <v>450</v>
      </c>
      <c r="E39" s="20"/>
      <c r="F39" s="18"/>
      <c r="G39" s="18"/>
      <c r="H39" s="18"/>
      <c r="I39" s="28"/>
    </row>
    <row r="40" spans="1:9" s="14" customFormat="1" ht="92.4" hidden="1" outlineLevel="1">
      <c r="A40" s="28">
        <f t="shared" ca="1" si="1"/>
        <v>19</v>
      </c>
      <c r="B40" s="18" t="s">
        <v>368</v>
      </c>
      <c r="C40" s="109" t="s">
        <v>446</v>
      </c>
      <c r="D40" s="128" t="s">
        <v>450</v>
      </c>
      <c r="E40" s="20"/>
      <c r="F40" s="18"/>
      <c r="G40" s="18"/>
      <c r="H40" s="18"/>
      <c r="I40" s="28"/>
    </row>
    <row r="41" spans="1:9" s="14" customFormat="1" ht="92.4" hidden="1" outlineLevel="1">
      <c r="A41" s="110">
        <f t="shared" ca="1" si="1"/>
        <v>20</v>
      </c>
      <c r="B41" s="111" t="s">
        <v>371</v>
      </c>
      <c r="C41" s="109" t="s">
        <v>447</v>
      </c>
      <c r="D41" s="128" t="s">
        <v>451</v>
      </c>
      <c r="E41" s="112"/>
      <c r="F41" s="111"/>
      <c r="G41" s="111"/>
      <c r="H41" s="111"/>
      <c r="I41" s="110"/>
    </row>
    <row r="42" spans="1:9" s="14" customFormat="1" ht="39.6" hidden="1" outlineLevel="1">
      <c r="A42" s="110">
        <f t="shared" ca="1" si="1"/>
        <v>21</v>
      </c>
      <c r="B42" s="111" t="s">
        <v>376</v>
      </c>
      <c r="C42" s="129" t="s">
        <v>436</v>
      </c>
      <c r="D42" s="130" t="s">
        <v>448</v>
      </c>
      <c r="E42" s="112"/>
      <c r="F42" s="111"/>
      <c r="G42" s="111"/>
      <c r="H42" s="111"/>
      <c r="I42" s="110"/>
    </row>
    <row r="43" spans="1:9" s="10" customFormat="1" ht="15.75" customHeight="1" collapsed="1">
      <c r="A43" s="113"/>
      <c r="B43" s="138" t="s">
        <v>346</v>
      </c>
      <c r="C43" s="139"/>
      <c r="D43" s="140"/>
      <c r="E43" s="113"/>
      <c r="F43" s="114"/>
      <c r="G43" s="114"/>
      <c r="H43" s="114"/>
      <c r="I43" s="113"/>
    </row>
    <row r="44" spans="1:9" s="14" customFormat="1" ht="92.4" hidden="1" outlineLevel="1">
      <c r="A44" s="28">
        <f ca="1">IF(OFFSET(A44,-1,0) ="",OFFSET(A44,-2,0)+1,OFFSET(A44,-1,0)+1 )</f>
        <v>22</v>
      </c>
      <c r="B44" s="109" t="s">
        <v>339</v>
      </c>
      <c r="C44" s="126" t="s">
        <v>380</v>
      </c>
      <c r="D44" s="127" t="s">
        <v>381</v>
      </c>
      <c r="E44" s="20"/>
      <c r="F44" s="18"/>
      <c r="G44" s="18"/>
      <c r="H44" s="18"/>
      <c r="I44" s="28"/>
    </row>
    <row r="45" spans="1:9" s="14" customFormat="1" ht="92.4" hidden="1" outlineLevel="1">
      <c r="A45" s="28">
        <f ca="1">IF(OFFSET(A45,-1,0) ="",OFFSET(A45,-2,0)+1,OFFSET(A45,-1,0)+1 )</f>
        <v>23</v>
      </c>
      <c r="B45" s="18" t="s">
        <v>379</v>
      </c>
      <c r="C45" s="126" t="s">
        <v>386</v>
      </c>
      <c r="D45" s="127" t="s">
        <v>382</v>
      </c>
      <c r="E45" s="20"/>
      <c r="F45" s="18"/>
      <c r="G45" s="18"/>
      <c r="H45" s="18"/>
      <c r="I45" s="28"/>
    </row>
    <row r="46" spans="1:9" s="14" customFormat="1" ht="92.4" hidden="1" outlineLevel="1">
      <c r="A46" s="28">
        <f ca="1">IF(OFFSET(A46,-1,0) ="",OFFSET(A46,-2,0)+1,OFFSET(A46,-1,0)+1 )</f>
        <v>24</v>
      </c>
      <c r="B46" s="18" t="s">
        <v>377</v>
      </c>
      <c r="C46" s="126" t="s">
        <v>383</v>
      </c>
      <c r="D46" s="127" t="s">
        <v>384</v>
      </c>
      <c r="E46" s="20"/>
      <c r="F46" s="18"/>
      <c r="G46" s="18"/>
      <c r="H46" s="18"/>
      <c r="I46" s="28"/>
    </row>
    <row r="47" spans="1:9" s="14" customFormat="1" ht="92.4" hidden="1" outlineLevel="1">
      <c r="A47" s="28">
        <f ca="1">IF(OFFSET(A47,-1,0) ="",OFFSET(A47,-2,0)+1,OFFSET(A47,-1,0)+1 )</f>
        <v>25</v>
      </c>
      <c r="B47" s="18" t="s">
        <v>378</v>
      </c>
      <c r="C47" s="126" t="s">
        <v>385</v>
      </c>
      <c r="D47" s="127" t="s">
        <v>384</v>
      </c>
      <c r="E47" s="20"/>
      <c r="F47" s="18"/>
      <c r="G47" s="18"/>
      <c r="H47" s="18"/>
      <c r="I47" s="28"/>
    </row>
    <row r="48" spans="1:9" s="10" customFormat="1" ht="15.75" customHeight="1" collapsed="1">
      <c r="A48" s="113"/>
      <c r="B48" s="138" t="s">
        <v>347</v>
      </c>
      <c r="C48" s="139"/>
      <c r="D48" s="140"/>
      <c r="E48" s="113"/>
      <c r="F48" s="114"/>
      <c r="G48" s="114"/>
      <c r="H48" s="114"/>
      <c r="I48" s="113"/>
    </row>
    <row r="49" spans="1:10" s="14" customFormat="1" ht="79.2" hidden="1" outlineLevel="1">
      <c r="A49" s="28">
        <f ca="1">IF(OFFSET(A49,-1,0) ="",OFFSET(A49,-2,0)+1,OFFSET(A49,-1,0)+1 )</f>
        <v>26</v>
      </c>
      <c r="B49" s="109" t="s">
        <v>388</v>
      </c>
      <c r="C49" s="18" t="s">
        <v>397</v>
      </c>
      <c r="D49" s="19" t="s">
        <v>387</v>
      </c>
      <c r="E49" s="20"/>
      <c r="F49" s="18"/>
      <c r="G49" s="18"/>
      <c r="H49" s="18"/>
      <c r="I49" s="28"/>
    </row>
    <row r="50" spans="1:10" s="14" customFormat="1" ht="79.2" hidden="1" outlineLevel="1">
      <c r="A50" s="28">
        <f ca="1">IF(OFFSET(A50,-1,0) ="",OFFSET(A50,-2,0)+1,OFFSET(A50,-1,0)+1 )</f>
        <v>27</v>
      </c>
      <c r="B50" s="18" t="s">
        <v>337</v>
      </c>
      <c r="C50" s="18" t="s">
        <v>398</v>
      </c>
      <c r="D50" s="19" t="s">
        <v>389</v>
      </c>
      <c r="E50" s="20"/>
      <c r="F50" s="18"/>
      <c r="G50" s="18"/>
      <c r="H50" s="18"/>
      <c r="I50" s="28"/>
    </row>
    <row r="51" spans="1:10" s="14" customFormat="1" ht="79.2" hidden="1" outlineLevel="1">
      <c r="A51" s="28">
        <f ca="1">IF(OFFSET(A51,-1,0) ="",OFFSET(A51,-2,0)+1,OFFSET(A51,-1,0)+1 )</f>
        <v>28</v>
      </c>
      <c r="B51" s="18" t="s">
        <v>370</v>
      </c>
      <c r="C51" s="18" t="s">
        <v>399</v>
      </c>
      <c r="D51" s="19" t="s">
        <v>390</v>
      </c>
      <c r="E51" s="20"/>
      <c r="F51" s="18"/>
      <c r="G51" s="18"/>
      <c r="H51" s="18"/>
      <c r="I51" s="28"/>
    </row>
    <row r="52" spans="1:10" s="14" customFormat="1" ht="79.2" hidden="1" outlineLevel="1">
      <c r="A52" s="28">
        <f ca="1">IF(OFFSET(A52,-1,0) ="",OFFSET(A52,-2,0)+1,OFFSET(A52,-1,0)+1 )</f>
        <v>29</v>
      </c>
      <c r="B52" s="18" t="s">
        <v>373</v>
      </c>
      <c r="C52" s="18" t="s">
        <v>400</v>
      </c>
      <c r="D52" s="19" t="s">
        <v>391</v>
      </c>
      <c r="E52" s="20"/>
      <c r="F52" s="18"/>
      <c r="G52" s="18"/>
      <c r="H52" s="18"/>
      <c r="I52" s="28"/>
    </row>
    <row r="53" spans="1:10" s="14" customFormat="1" ht="79.2" hidden="1" outlineLevel="1">
      <c r="A53" s="28">
        <f ca="1">IF(OFFSET(A53,-1,0) ="",OFFSET(A53,-2,0)+1,OFFSET(A53,-1,0)+1 )</f>
        <v>30</v>
      </c>
      <c r="B53" s="18" t="s">
        <v>374</v>
      </c>
      <c r="C53" s="18" t="s">
        <v>401</v>
      </c>
      <c r="D53" s="19" t="s">
        <v>392</v>
      </c>
      <c r="E53" s="20"/>
      <c r="F53" s="18"/>
      <c r="G53" s="18"/>
      <c r="H53" s="18"/>
      <c r="I53" s="28"/>
    </row>
    <row r="54" spans="1:10" s="10" customFormat="1" ht="15.75" customHeight="1" collapsed="1">
      <c r="A54" s="113"/>
      <c r="B54" s="138" t="s">
        <v>348</v>
      </c>
      <c r="C54" s="139"/>
      <c r="D54" s="140"/>
      <c r="E54" s="113"/>
      <c r="F54" s="114"/>
      <c r="G54" s="114"/>
      <c r="H54" s="114"/>
      <c r="I54" s="113"/>
    </row>
    <row r="55" spans="1:10" s="14" customFormat="1" ht="70.5" hidden="1" customHeight="1" outlineLevel="1">
      <c r="A55" s="28">
        <f ca="1">IF(OFFSET(A55,-1,0) ="",OFFSET(A55,-2,0)+1,OFFSET(A55,-1,0)+1 )</f>
        <v>31</v>
      </c>
      <c r="B55" s="109" t="s">
        <v>343</v>
      </c>
      <c r="C55" s="109" t="s">
        <v>454</v>
      </c>
      <c r="D55" s="19" t="s">
        <v>393</v>
      </c>
      <c r="E55" s="20"/>
      <c r="F55" s="18"/>
      <c r="G55" s="18"/>
      <c r="H55" s="18"/>
      <c r="I55" s="28"/>
    </row>
    <row r="56" spans="1:10" s="14" customFormat="1" ht="39.6" hidden="1" outlineLevel="1">
      <c r="A56" s="28">
        <f ca="1">IF(OFFSET(A56,-1,0) ="",OFFSET(A56,-2,0)+1,OFFSET(A56,-1,0)+1 )</f>
        <v>32</v>
      </c>
      <c r="B56" s="109" t="s">
        <v>338</v>
      </c>
      <c r="C56" s="18" t="s">
        <v>452</v>
      </c>
      <c r="D56" s="19" t="s">
        <v>395</v>
      </c>
      <c r="E56" s="20"/>
      <c r="F56" s="18"/>
      <c r="G56" s="18"/>
      <c r="H56" s="18"/>
      <c r="I56" s="28"/>
    </row>
    <row r="57" spans="1:10" s="14" customFormat="1" ht="39.6" hidden="1" outlineLevel="1">
      <c r="A57" s="28">
        <f ca="1">IF(OFFSET(A57,-1,0) ="",OFFSET(A57,-2,0)+1,OFFSET(A57,-1,0)+1 )</f>
        <v>33</v>
      </c>
      <c r="B57" s="109" t="s">
        <v>394</v>
      </c>
      <c r="C57" s="18" t="s">
        <v>453</v>
      </c>
      <c r="D57" s="19" t="s">
        <v>396</v>
      </c>
      <c r="E57" s="20"/>
      <c r="F57" s="18"/>
      <c r="G57" s="18"/>
      <c r="H57" s="18"/>
      <c r="I57" s="28"/>
    </row>
    <row r="58" spans="1:10" s="10" customFormat="1" ht="15.75" customHeight="1" collapsed="1">
      <c r="A58" s="113"/>
      <c r="B58" s="138" t="s">
        <v>349</v>
      </c>
      <c r="C58" s="139"/>
      <c r="D58" s="140"/>
      <c r="E58" s="113"/>
      <c r="F58" s="114"/>
      <c r="G58" s="114"/>
      <c r="H58" s="114"/>
      <c r="I58" s="113"/>
    </row>
    <row r="59" spans="1:10" s="14" customFormat="1" ht="82.5" hidden="1" customHeight="1" outlineLevel="1">
      <c r="A59" s="28">
        <f t="shared" ref="A59:A65" ca="1" si="2">IF(OFFSET(A59,-1,0) ="",OFFSET(A59,-2,0)+1,OFFSET(A59,-1,0)+1 )</f>
        <v>34</v>
      </c>
      <c r="B59" s="116" t="s">
        <v>351</v>
      </c>
      <c r="C59" s="18" t="s">
        <v>455</v>
      </c>
      <c r="D59" s="19" t="s">
        <v>403</v>
      </c>
      <c r="E59" s="20"/>
      <c r="F59" s="18"/>
      <c r="G59" s="18"/>
      <c r="H59" s="18"/>
      <c r="I59" s="28"/>
    </row>
    <row r="60" spans="1:10" s="14" customFormat="1" ht="71.25" hidden="1" customHeight="1" outlineLevel="1">
      <c r="A60" s="28">
        <f t="shared" ca="1" si="2"/>
        <v>35</v>
      </c>
      <c r="B60" s="116" t="s">
        <v>352</v>
      </c>
      <c r="C60" s="18" t="s">
        <v>456</v>
      </c>
      <c r="D60" s="19" t="s">
        <v>403</v>
      </c>
      <c r="E60" s="20"/>
      <c r="F60" s="18"/>
      <c r="G60" s="18"/>
      <c r="H60" s="18"/>
      <c r="I60" s="28"/>
    </row>
    <row r="61" spans="1:10" s="14" customFormat="1" ht="39.6" hidden="1" outlineLevel="1">
      <c r="A61" s="28">
        <f t="shared" ca="1" si="2"/>
        <v>36</v>
      </c>
      <c r="B61" s="116" t="s">
        <v>353</v>
      </c>
      <c r="C61" s="18" t="s">
        <v>457</v>
      </c>
      <c r="D61" s="19" t="s">
        <v>403</v>
      </c>
      <c r="E61" s="20"/>
      <c r="F61" s="18"/>
      <c r="G61" s="18"/>
      <c r="H61" s="18"/>
      <c r="I61" s="28"/>
    </row>
    <row r="62" spans="1:10" s="14" customFormat="1" ht="42.75" hidden="1" customHeight="1" outlineLevel="1">
      <c r="A62" s="28">
        <f t="shared" ca="1" si="2"/>
        <v>37</v>
      </c>
      <c r="B62" s="116" t="s">
        <v>355</v>
      </c>
      <c r="C62" s="18" t="s">
        <v>458</v>
      </c>
      <c r="D62" s="19" t="s">
        <v>404</v>
      </c>
      <c r="E62" s="20"/>
      <c r="F62" s="18"/>
      <c r="G62" s="18"/>
      <c r="H62" s="18"/>
      <c r="I62" s="28"/>
      <c r="J62" s="115"/>
    </row>
    <row r="63" spans="1:10" s="14" customFormat="1" ht="85.5" hidden="1" customHeight="1" outlineLevel="1">
      <c r="A63" s="28">
        <f t="shared" ca="1" si="2"/>
        <v>38</v>
      </c>
      <c r="B63" s="116" t="s">
        <v>354</v>
      </c>
      <c r="C63" s="18" t="s">
        <v>459</v>
      </c>
      <c r="D63" s="19" t="s">
        <v>404</v>
      </c>
      <c r="E63" s="20"/>
      <c r="F63" s="18"/>
      <c r="G63" s="18"/>
      <c r="H63" s="18"/>
      <c r="I63" s="28"/>
    </row>
    <row r="64" spans="1:10" s="14" customFormat="1" ht="39.6" hidden="1" outlineLevel="1">
      <c r="A64" s="28">
        <f t="shared" ca="1" si="2"/>
        <v>39</v>
      </c>
      <c r="B64" s="116" t="s">
        <v>356</v>
      </c>
      <c r="C64" s="18" t="s">
        <v>460</v>
      </c>
      <c r="D64" s="19" t="s">
        <v>404</v>
      </c>
      <c r="E64" s="20"/>
      <c r="F64" s="18"/>
      <c r="G64" s="18"/>
      <c r="H64" s="18"/>
      <c r="I64" s="28"/>
    </row>
    <row r="65" spans="1:10" s="14" customFormat="1" ht="39.6" hidden="1" outlineLevel="1">
      <c r="A65" s="28">
        <f t="shared" ca="1" si="2"/>
        <v>40</v>
      </c>
      <c r="B65" s="116" t="s">
        <v>406</v>
      </c>
      <c r="C65" s="18" t="s">
        <v>461</v>
      </c>
      <c r="D65" s="19" t="s">
        <v>405</v>
      </c>
      <c r="E65" s="20"/>
      <c r="F65" s="18"/>
      <c r="G65" s="18"/>
      <c r="H65" s="18"/>
      <c r="I65" s="28"/>
    </row>
    <row r="66" spans="1:10" s="10" customFormat="1" ht="15.75" customHeight="1" collapsed="1">
      <c r="A66" s="113"/>
      <c r="B66" s="138" t="s">
        <v>350</v>
      </c>
      <c r="C66" s="139"/>
      <c r="D66" s="140"/>
      <c r="E66" s="113"/>
      <c r="F66" s="114"/>
      <c r="G66" s="114"/>
      <c r="H66" s="114"/>
      <c r="I66" s="113"/>
    </row>
    <row r="67" spans="1:10" s="14" customFormat="1" ht="83.25" hidden="1" customHeight="1" outlineLevel="1">
      <c r="A67" s="28">
        <f t="shared" ref="A67:A73" ca="1" si="3">IF(OFFSET(A67,-1,0) ="",OFFSET(A67,-2,0)+1,OFFSET(A67,-1,0)+1 )</f>
        <v>41</v>
      </c>
      <c r="B67" s="18" t="s">
        <v>357</v>
      </c>
      <c r="C67" s="18" t="s">
        <v>462</v>
      </c>
      <c r="D67" s="19" t="s">
        <v>407</v>
      </c>
      <c r="E67" s="20"/>
      <c r="F67" s="18"/>
      <c r="G67" s="18"/>
      <c r="H67" s="18"/>
      <c r="I67" s="28"/>
    </row>
    <row r="68" spans="1:10" s="14" customFormat="1" ht="70.5" hidden="1" customHeight="1" outlineLevel="1">
      <c r="A68" s="28">
        <f t="shared" ca="1" si="3"/>
        <v>42</v>
      </c>
      <c r="B68" s="18" t="s">
        <v>358</v>
      </c>
      <c r="C68" s="18" t="s">
        <v>463</v>
      </c>
      <c r="D68" s="19" t="s">
        <v>407</v>
      </c>
      <c r="E68" s="20"/>
      <c r="F68" s="18"/>
      <c r="G68" s="18"/>
      <c r="H68" s="18"/>
      <c r="I68" s="28"/>
    </row>
    <row r="69" spans="1:10" s="14" customFormat="1" ht="39.6" hidden="1" outlineLevel="1">
      <c r="A69" s="28">
        <f t="shared" ca="1" si="3"/>
        <v>43</v>
      </c>
      <c r="B69" s="18" t="s">
        <v>359</v>
      </c>
      <c r="C69" s="18" t="s">
        <v>465</v>
      </c>
      <c r="D69" s="19" t="s">
        <v>407</v>
      </c>
      <c r="E69" s="20"/>
      <c r="F69" s="18"/>
      <c r="G69" s="18"/>
      <c r="H69" s="18"/>
      <c r="I69" s="28"/>
    </row>
    <row r="70" spans="1:10" s="14" customFormat="1" ht="58.5" hidden="1" customHeight="1" outlineLevel="1">
      <c r="A70" s="28">
        <f t="shared" ca="1" si="3"/>
        <v>44</v>
      </c>
      <c r="B70" s="18" t="s">
        <v>466</v>
      </c>
      <c r="C70" s="18" t="s">
        <v>467</v>
      </c>
      <c r="D70" s="19" t="s">
        <v>408</v>
      </c>
      <c r="E70" s="20"/>
      <c r="F70" s="18"/>
      <c r="G70" s="18"/>
      <c r="H70" s="18"/>
      <c r="I70" s="28"/>
      <c r="J70" s="115"/>
    </row>
    <row r="71" spans="1:10" s="14" customFormat="1" ht="60" hidden="1" customHeight="1" outlineLevel="1">
      <c r="A71" s="28">
        <f t="shared" ca="1" si="3"/>
        <v>45</v>
      </c>
      <c r="B71" s="18" t="s">
        <v>409</v>
      </c>
      <c r="C71" s="18" t="s">
        <v>468</v>
      </c>
      <c r="D71" s="19" t="s">
        <v>408</v>
      </c>
      <c r="E71" s="20"/>
      <c r="F71" s="18"/>
      <c r="G71" s="18"/>
      <c r="H71" s="18"/>
      <c r="I71" s="28"/>
    </row>
    <row r="72" spans="1:10" s="14" customFormat="1" ht="42.75" hidden="1" customHeight="1" outlineLevel="1">
      <c r="A72" s="28">
        <f t="shared" ca="1" si="3"/>
        <v>46</v>
      </c>
      <c r="B72" s="18" t="s">
        <v>360</v>
      </c>
      <c r="C72" s="18" t="s">
        <v>469</v>
      </c>
      <c r="D72" s="19" t="s">
        <v>408</v>
      </c>
      <c r="E72" s="20"/>
      <c r="F72" s="18"/>
      <c r="G72" s="18"/>
      <c r="H72" s="18"/>
      <c r="I72" s="28"/>
    </row>
    <row r="73" spans="1:10" s="14" customFormat="1" ht="32.25" hidden="1" customHeight="1" outlineLevel="1">
      <c r="A73" s="28">
        <f t="shared" ca="1" si="3"/>
        <v>47</v>
      </c>
      <c r="B73" s="116" t="s">
        <v>402</v>
      </c>
      <c r="C73" s="18" t="s">
        <v>470</v>
      </c>
      <c r="D73" s="19" t="s">
        <v>464</v>
      </c>
      <c r="E73" s="20"/>
      <c r="F73" s="18"/>
      <c r="G73" s="18"/>
      <c r="H73" s="18"/>
      <c r="I73" s="28"/>
    </row>
    <row r="74" spans="1:10" collapsed="1"/>
  </sheetData>
  <mergeCells count="19">
    <mergeCell ref="F16:H16"/>
    <mergeCell ref="B21:D21"/>
    <mergeCell ref="E2:E3"/>
    <mergeCell ref="C3:D3"/>
    <mergeCell ref="B4:D4"/>
    <mergeCell ref="B5:D5"/>
    <mergeCell ref="B66:D66"/>
    <mergeCell ref="B54:D54"/>
    <mergeCell ref="B58:D58"/>
    <mergeCell ref="B48:D48"/>
    <mergeCell ref="A1:D1"/>
    <mergeCell ref="A2:D2"/>
    <mergeCell ref="B43:D43"/>
    <mergeCell ref="B6:D6"/>
    <mergeCell ref="B7:D7"/>
    <mergeCell ref="B8:D8"/>
    <mergeCell ref="B32:D32"/>
    <mergeCell ref="B18:D18"/>
    <mergeCell ref="B20:D20"/>
  </mergeCells>
  <dataValidations count="4">
    <dataValidation type="list" allowBlank="1" showErrorMessage="1" sqref="F45:H99" xr:uid="{00000000-0002-0000-0000-000000000000}">
      <formula1>#REF!</formula1>
      <formula2>0</formula2>
    </dataValidation>
    <dataValidation allowBlank="1" showInputMessage="1" showErrorMessage="1" sqref="F21:H21" xr:uid="{00000000-0002-0000-0000-000001000000}"/>
    <dataValidation showDropDown="1" showErrorMessage="1" sqref="F16:H20" xr:uid="{00000000-0002-0000-0000-000002000000}"/>
    <dataValidation type="list" allowBlank="1" sqref="F22:H44" xr:uid="{00000000-0002-0000-0000-000003000000}">
      <formula1>$A$11:$A$15</formula1>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55"/>
  <sheetViews>
    <sheetView showGridLines="0" topLeftCell="A52" zoomScaleNormal="100" workbookViewId="0">
      <selection activeCell="C56" sqref="C56"/>
    </sheetView>
  </sheetViews>
  <sheetFormatPr defaultColWidth="9.33203125" defaultRowHeight="13.2" outlineLevelRow="1"/>
  <cols>
    <col min="1" max="1" width="14.5546875" style="41" customWidth="1"/>
    <col min="2" max="2" width="38.33203125" style="108" customWidth="1"/>
    <col min="3" max="3" width="41.33203125" style="12" customWidth="1"/>
    <col min="4" max="4" width="40.6640625" style="12" customWidth="1"/>
    <col min="5" max="5" width="32.33203125" style="12" customWidth="1"/>
    <col min="6" max="8" width="9.6640625" style="12" hidden="1" customWidth="1"/>
    <col min="9" max="9" width="17.6640625" style="12" customWidth="1"/>
    <col min="10" max="10" width="15.33203125" style="12" customWidth="1"/>
    <col min="11" max="16384" width="9.33203125" style="12"/>
  </cols>
  <sheetData>
    <row r="1" spans="1:24" s="1" customFormat="1" ht="13.8">
      <c r="A1" s="141"/>
      <c r="B1" s="141"/>
      <c r="C1" s="141"/>
      <c r="D1" s="141"/>
      <c r="E1" s="3"/>
      <c r="F1" s="3"/>
      <c r="G1" s="3"/>
      <c r="H1" s="3"/>
      <c r="I1" s="3"/>
      <c r="J1" s="3"/>
    </row>
    <row r="2" spans="1:24" s="1" customFormat="1" ht="31.5" customHeight="1">
      <c r="A2" s="142" t="s">
        <v>8</v>
      </c>
      <c r="B2" s="142"/>
      <c r="C2" s="142"/>
      <c r="D2" s="142"/>
      <c r="E2" s="150"/>
      <c r="F2" s="2"/>
      <c r="G2" s="2"/>
      <c r="H2" s="2"/>
      <c r="I2" s="2"/>
      <c r="J2" s="2"/>
    </row>
    <row r="3" spans="1:24" s="1" customFormat="1" ht="31.5" customHeight="1">
      <c r="A3" s="13"/>
      <c r="B3" s="104"/>
      <c r="C3" s="151"/>
      <c r="D3" s="151"/>
      <c r="E3" s="150"/>
      <c r="F3" s="2"/>
      <c r="G3" s="2"/>
      <c r="H3" s="2"/>
      <c r="I3" s="2"/>
      <c r="J3" s="2"/>
    </row>
    <row r="4" spans="1:24" s="4" customFormat="1" ht="16.5" customHeight="1">
      <c r="A4" s="93" t="s">
        <v>6</v>
      </c>
      <c r="B4" s="144" t="s">
        <v>747</v>
      </c>
      <c r="C4" s="144"/>
      <c r="D4" s="144"/>
      <c r="E4" s="5"/>
      <c r="F4" s="5"/>
      <c r="G4" s="5"/>
      <c r="H4" s="6"/>
      <c r="I4" s="6"/>
      <c r="X4" s="4" t="s">
        <v>9</v>
      </c>
    </row>
    <row r="5" spans="1:24" s="4" customFormat="1" ht="144.75" customHeight="1">
      <c r="A5" s="93" t="s">
        <v>4</v>
      </c>
      <c r="B5" s="143" t="s">
        <v>748</v>
      </c>
      <c r="C5" s="144"/>
      <c r="D5" s="144"/>
      <c r="F5" s="5"/>
      <c r="G5" s="5"/>
      <c r="H5" s="6"/>
      <c r="I5" s="6"/>
      <c r="X5" s="4" t="s">
        <v>11</v>
      </c>
    </row>
    <row r="6" spans="1:24" s="4" customFormat="1">
      <c r="A6" s="93" t="s">
        <v>12</v>
      </c>
      <c r="B6" s="143"/>
      <c r="C6" s="144"/>
      <c r="D6" s="144"/>
      <c r="E6" s="5"/>
      <c r="F6" s="5"/>
      <c r="G6" s="5"/>
      <c r="H6" s="6"/>
      <c r="I6" s="6"/>
    </row>
    <row r="7" spans="1:24" s="4" customFormat="1">
      <c r="A7" s="93" t="s">
        <v>14</v>
      </c>
      <c r="B7" s="144" t="s">
        <v>334</v>
      </c>
      <c r="C7" s="144"/>
      <c r="D7" s="144"/>
      <c r="E7" s="5"/>
      <c r="F7" s="5"/>
      <c r="G7" s="5"/>
      <c r="H7" s="7"/>
      <c r="I7" s="6"/>
      <c r="X7" s="8"/>
    </row>
    <row r="8" spans="1:24" s="9" customFormat="1">
      <c r="A8" s="93" t="s">
        <v>16</v>
      </c>
      <c r="B8" s="145">
        <v>44846</v>
      </c>
      <c r="C8" s="145"/>
      <c r="D8" s="145"/>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6.4">
      <c r="A15" s="95" t="s">
        <v>20</v>
      </c>
      <c r="B15" s="106"/>
      <c r="C15" s="38"/>
      <c r="D15" s="38"/>
      <c r="E15" s="1"/>
      <c r="F15" s="1"/>
      <c r="G15" s="1"/>
      <c r="H15" s="1"/>
      <c r="I15" s="1"/>
    </row>
    <row r="16" spans="1:24" s="10" customFormat="1" ht="15" customHeight="1">
      <c r="A16" s="39"/>
      <c r="B16" s="107"/>
      <c r="C16" s="16"/>
      <c r="D16" s="17"/>
      <c r="E16" s="22"/>
      <c r="F16" s="149" t="s">
        <v>17</v>
      </c>
      <c r="G16" s="149"/>
      <c r="H16" s="149"/>
      <c r="I16" s="23"/>
    </row>
    <row r="17" spans="1:9" s="10" customFormat="1" ht="39.6">
      <c r="A17" s="96" t="s">
        <v>21</v>
      </c>
      <c r="B17" s="97" t="s">
        <v>22</v>
      </c>
      <c r="C17" s="97" t="s">
        <v>23</v>
      </c>
      <c r="D17" s="97" t="s">
        <v>24</v>
      </c>
      <c r="E17" s="97" t="s">
        <v>25</v>
      </c>
      <c r="F17" s="97" t="s">
        <v>26</v>
      </c>
      <c r="G17" s="97" t="s">
        <v>27</v>
      </c>
      <c r="H17" s="97" t="s">
        <v>28</v>
      </c>
      <c r="I17" s="97" t="s">
        <v>29</v>
      </c>
    </row>
    <row r="18" spans="1:9" s="10" customFormat="1" ht="15.75" customHeight="1">
      <c r="A18" s="33"/>
      <c r="B18" s="146" t="s">
        <v>340</v>
      </c>
      <c r="C18" s="147"/>
      <c r="D18" s="148"/>
      <c r="E18" s="33"/>
      <c r="F18" s="34"/>
      <c r="G18" s="34"/>
      <c r="H18" s="34"/>
      <c r="I18" s="33"/>
    </row>
    <row r="19" spans="1:9" s="14" customFormat="1" ht="43.5" customHeight="1">
      <c r="A19" s="28">
        <v>1</v>
      </c>
      <c r="B19" s="18" t="s">
        <v>487</v>
      </c>
      <c r="C19" s="109" t="s">
        <v>422</v>
      </c>
      <c r="D19" s="26" t="s">
        <v>477</v>
      </c>
      <c r="E19" s="20"/>
      <c r="F19" s="18"/>
      <c r="G19" s="18"/>
      <c r="H19" s="18"/>
      <c r="I19" s="28"/>
    </row>
    <row r="20" spans="1:9" s="10" customFormat="1" ht="15.75" customHeight="1">
      <c r="A20" s="33"/>
      <c r="B20" s="146" t="s">
        <v>410</v>
      </c>
      <c r="C20" s="147"/>
      <c r="D20" s="148"/>
      <c r="E20" s="33"/>
      <c r="F20" s="34"/>
      <c r="G20" s="34"/>
      <c r="H20" s="34"/>
      <c r="I20" s="33"/>
    </row>
    <row r="21" spans="1:9" s="10" customFormat="1" ht="15.75" customHeight="1">
      <c r="A21" s="117"/>
      <c r="B21" s="152" t="s">
        <v>644</v>
      </c>
      <c r="C21" s="153"/>
      <c r="D21" s="154"/>
      <c r="E21" s="117"/>
      <c r="F21" s="118"/>
      <c r="G21" s="118"/>
      <c r="H21" s="118"/>
      <c r="I21" s="117"/>
    </row>
    <row r="22" spans="1:9" s="14" customFormat="1" ht="46.95" customHeight="1" outlineLevel="1">
      <c r="A22" s="28">
        <v>2</v>
      </c>
      <c r="B22" s="18" t="s">
        <v>419</v>
      </c>
      <c r="C22" s="18" t="s">
        <v>885</v>
      </c>
      <c r="D22" s="26" t="s">
        <v>568</v>
      </c>
      <c r="E22" s="20">
        <v>123</v>
      </c>
      <c r="F22" s="18"/>
      <c r="G22" s="18"/>
      <c r="H22" s="18"/>
      <c r="I22" s="28"/>
    </row>
    <row r="23" spans="1:9" s="14" customFormat="1" ht="46.2" customHeight="1" outlineLevel="1">
      <c r="A23" s="28">
        <f t="shared" ref="A23:A59" ca="1" si="0">IF(OFFSET(A23,-1,0) ="",OFFSET(A23,-2,0)+1,OFFSET(A23,-1,0)+1 )</f>
        <v>3</v>
      </c>
      <c r="B23" s="18" t="s">
        <v>418</v>
      </c>
      <c r="C23" s="18" t="s">
        <v>887</v>
      </c>
      <c r="D23" s="26" t="s">
        <v>886</v>
      </c>
      <c r="E23" s="20" t="s">
        <v>571</v>
      </c>
      <c r="F23" s="18"/>
      <c r="G23" s="18"/>
      <c r="H23" s="18"/>
      <c r="I23" s="28"/>
    </row>
    <row r="24" spans="1:9" s="14" customFormat="1" ht="48" customHeight="1" outlineLevel="1">
      <c r="A24" s="28">
        <f t="shared" ca="1" si="0"/>
        <v>4</v>
      </c>
      <c r="B24" s="18" t="s">
        <v>474</v>
      </c>
      <c r="C24" s="18" t="s">
        <v>888</v>
      </c>
      <c r="D24" s="26" t="s">
        <v>886</v>
      </c>
      <c r="E24" s="20" t="s">
        <v>570</v>
      </c>
      <c r="F24" s="18"/>
      <c r="G24" s="18"/>
      <c r="H24" s="18"/>
      <c r="I24" s="28"/>
    </row>
    <row r="25" spans="1:9" s="14" customFormat="1" ht="44.4" customHeight="1" outlineLevel="1">
      <c r="A25" s="28">
        <f t="shared" ca="1" si="0"/>
        <v>5</v>
      </c>
      <c r="B25" s="18" t="s">
        <v>564</v>
      </c>
      <c r="C25" s="18" t="s">
        <v>572</v>
      </c>
      <c r="D25" s="26" t="s">
        <v>886</v>
      </c>
      <c r="E25" s="20" t="s">
        <v>573</v>
      </c>
      <c r="F25" s="18"/>
      <c r="G25" s="18"/>
      <c r="H25" s="18"/>
      <c r="I25" s="28"/>
    </row>
    <row r="26" spans="1:9" s="14" customFormat="1" ht="43.5" customHeight="1" outlineLevel="1">
      <c r="A26" s="28">
        <f t="shared" ca="1" si="0"/>
        <v>6</v>
      </c>
      <c r="B26" s="18" t="s">
        <v>565</v>
      </c>
      <c r="C26" s="18" t="s">
        <v>574</v>
      </c>
      <c r="D26" s="26" t="s">
        <v>886</v>
      </c>
      <c r="E26" s="20" t="s">
        <v>575</v>
      </c>
      <c r="F26" s="18"/>
      <c r="G26" s="18"/>
      <c r="H26" s="18"/>
      <c r="I26" s="28"/>
    </row>
    <row r="27" spans="1:9" s="14" customFormat="1" ht="43.5" customHeight="1" outlineLevel="1">
      <c r="A27" s="28">
        <f t="shared" ca="1" si="0"/>
        <v>7</v>
      </c>
      <c r="B27" s="18" t="s">
        <v>640</v>
      </c>
      <c r="C27" s="18" t="s">
        <v>641</v>
      </c>
      <c r="D27" s="26" t="s">
        <v>886</v>
      </c>
      <c r="E27" s="20" t="s">
        <v>642</v>
      </c>
      <c r="F27" s="18"/>
      <c r="G27" s="18"/>
      <c r="H27" s="18"/>
      <c r="I27" s="28"/>
    </row>
    <row r="28" spans="1:9" s="14" customFormat="1" ht="57.75" customHeight="1" outlineLevel="1">
      <c r="A28" s="28">
        <f t="shared" ca="1" si="0"/>
        <v>8</v>
      </c>
      <c r="B28" s="18" t="s">
        <v>520</v>
      </c>
      <c r="C28" s="18" t="s">
        <v>603</v>
      </c>
      <c r="D28" s="26" t="s">
        <v>576</v>
      </c>
      <c r="E28" s="20"/>
      <c r="F28" s="18"/>
      <c r="G28" s="18"/>
      <c r="H28" s="18"/>
      <c r="I28" s="28"/>
    </row>
    <row r="29" spans="1:9" s="14" customFormat="1" ht="57" customHeight="1" outlineLevel="1">
      <c r="A29" s="28">
        <f t="shared" ca="1" si="0"/>
        <v>9</v>
      </c>
      <c r="B29" s="18" t="s">
        <v>519</v>
      </c>
      <c r="C29" s="18" t="s">
        <v>889</v>
      </c>
      <c r="D29" s="26" t="s">
        <v>578</v>
      </c>
      <c r="E29" s="20"/>
      <c r="F29" s="18"/>
      <c r="G29" s="18"/>
      <c r="H29" s="18"/>
      <c r="I29" s="28"/>
    </row>
    <row r="30" spans="1:9" s="14" customFormat="1" ht="57.75" customHeight="1" outlineLevel="1">
      <c r="A30" s="28">
        <f t="shared" ca="1" si="0"/>
        <v>10</v>
      </c>
      <c r="B30" s="18" t="s">
        <v>521</v>
      </c>
      <c r="C30" s="18" t="s">
        <v>890</v>
      </c>
      <c r="D30" s="26" t="s">
        <v>577</v>
      </c>
      <c r="E30" s="20"/>
      <c r="F30" s="18"/>
      <c r="G30" s="18"/>
      <c r="H30" s="18"/>
      <c r="I30" s="28"/>
    </row>
    <row r="31" spans="1:9" s="14" customFormat="1" ht="81.75" customHeight="1" outlineLevel="1">
      <c r="A31" s="28">
        <f t="shared" ca="1" si="0"/>
        <v>11</v>
      </c>
      <c r="B31" s="18" t="s">
        <v>522</v>
      </c>
      <c r="C31" s="18" t="s">
        <v>645</v>
      </c>
      <c r="D31" s="26" t="s">
        <v>579</v>
      </c>
      <c r="E31" s="20"/>
      <c r="F31" s="18"/>
      <c r="G31" s="18"/>
      <c r="H31" s="18"/>
      <c r="I31" s="28"/>
    </row>
    <row r="32" spans="1:9" s="14" customFormat="1" ht="33.75" customHeight="1" outlineLevel="1">
      <c r="A32" s="28">
        <f t="shared" ca="1" si="0"/>
        <v>12</v>
      </c>
      <c r="B32" s="18" t="s">
        <v>471</v>
      </c>
      <c r="C32" s="18" t="s">
        <v>891</v>
      </c>
      <c r="D32" s="26" t="s">
        <v>580</v>
      </c>
      <c r="E32" s="20"/>
      <c r="F32" s="18"/>
      <c r="G32" s="18"/>
      <c r="H32" s="18"/>
      <c r="I32" s="28"/>
    </row>
    <row r="33" spans="1:9" s="14" customFormat="1" ht="33.75" customHeight="1" outlineLevel="1">
      <c r="A33" s="28">
        <f t="shared" ca="1" si="0"/>
        <v>13</v>
      </c>
      <c r="B33" s="18" t="s">
        <v>518</v>
      </c>
      <c r="C33" s="18" t="s">
        <v>891</v>
      </c>
      <c r="D33" s="18" t="s">
        <v>581</v>
      </c>
      <c r="E33" s="20"/>
      <c r="F33" s="18"/>
      <c r="G33" s="18"/>
      <c r="H33" s="18"/>
      <c r="I33" s="28"/>
    </row>
    <row r="34" spans="1:9" s="14" customFormat="1" ht="45.75" customHeight="1" outlineLevel="1">
      <c r="A34" s="28">
        <f t="shared" ca="1" si="0"/>
        <v>14</v>
      </c>
      <c r="B34" s="18" t="s">
        <v>562</v>
      </c>
      <c r="C34" s="18" t="s">
        <v>582</v>
      </c>
      <c r="D34" s="26" t="s">
        <v>583</v>
      </c>
      <c r="E34" s="20"/>
      <c r="F34" s="18"/>
      <c r="G34" s="18"/>
      <c r="H34" s="18"/>
      <c r="I34" s="28"/>
    </row>
    <row r="35" spans="1:9" s="14" customFormat="1" ht="33.75" customHeight="1" outlineLevel="1">
      <c r="A35" s="28">
        <f t="shared" ca="1" si="0"/>
        <v>15</v>
      </c>
      <c r="B35" s="18" t="s">
        <v>476</v>
      </c>
      <c r="C35" s="18" t="s">
        <v>584</v>
      </c>
      <c r="D35" s="26" t="s">
        <v>585</v>
      </c>
      <c r="E35" s="20"/>
      <c r="F35" s="18"/>
      <c r="G35" s="18"/>
      <c r="H35" s="18"/>
      <c r="I35" s="28"/>
    </row>
    <row r="36" spans="1:9" s="14" customFormat="1" ht="33.75" customHeight="1" outlineLevel="1">
      <c r="A36" s="28">
        <f t="shared" ca="1" si="0"/>
        <v>16</v>
      </c>
      <c r="B36" s="18" t="s">
        <v>420</v>
      </c>
      <c r="C36" s="18" t="s">
        <v>586</v>
      </c>
      <c r="D36" s="26" t="s">
        <v>587</v>
      </c>
      <c r="E36" s="20"/>
      <c r="F36" s="18"/>
      <c r="G36" s="18"/>
      <c r="H36" s="18"/>
      <c r="I36" s="28"/>
    </row>
    <row r="37" spans="1:9" s="14" customFormat="1" ht="31.5" customHeight="1" outlineLevel="1">
      <c r="A37" s="28">
        <f t="shared" ca="1" si="0"/>
        <v>17</v>
      </c>
      <c r="B37" s="18" t="s">
        <v>497</v>
      </c>
      <c r="C37" s="18" t="s">
        <v>588</v>
      </c>
      <c r="D37" s="26" t="s">
        <v>568</v>
      </c>
      <c r="E37" s="20" t="s">
        <v>592</v>
      </c>
      <c r="F37" s="18"/>
      <c r="G37" s="18"/>
      <c r="H37" s="18"/>
      <c r="I37" s="28"/>
    </row>
    <row r="38" spans="1:9" s="14" customFormat="1" ht="30.75" customHeight="1" outlineLevel="1">
      <c r="A38" s="28">
        <f t="shared" ca="1" si="0"/>
        <v>18</v>
      </c>
      <c r="B38" s="18" t="s">
        <v>493</v>
      </c>
      <c r="C38" s="18" t="s">
        <v>589</v>
      </c>
      <c r="D38" s="26" t="s">
        <v>590</v>
      </c>
      <c r="E38" s="20" t="s">
        <v>593</v>
      </c>
      <c r="F38" s="18"/>
      <c r="G38" s="18"/>
      <c r="H38" s="18"/>
      <c r="I38" s="28"/>
    </row>
    <row r="39" spans="1:9" s="14" customFormat="1" ht="32.25" customHeight="1" outlineLevel="1">
      <c r="A39" s="28">
        <f t="shared" ca="1" si="0"/>
        <v>19</v>
      </c>
      <c r="B39" s="18" t="s">
        <v>494</v>
      </c>
      <c r="C39" s="18" t="s">
        <v>591</v>
      </c>
      <c r="D39" s="26" t="s">
        <v>590</v>
      </c>
      <c r="E39" s="20">
        <v>98712345678</v>
      </c>
      <c r="F39" s="18"/>
      <c r="G39" s="18"/>
      <c r="H39" s="18"/>
      <c r="I39" s="28"/>
    </row>
    <row r="40" spans="1:9" s="10" customFormat="1" ht="15.75" customHeight="1">
      <c r="A40" s="117"/>
      <c r="B40" s="152" t="s">
        <v>411</v>
      </c>
      <c r="C40" s="153"/>
      <c r="D40" s="154"/>
      <c r="E40" s="117"/>
      <c r="F40" s="118"/>
      <c r="G40" s="118"/>
      <c r="H40" s="118"/>
      <c r="I40" s="117"/>
    </row>
    <row r="41" spans="1:9" s="14" customFormat="1" ht="58.5" customHeight="1" outlineLevel="1">
      <c r="A41" s="28">
        <f t="shared" ca="1" si="0"/>
        <v>20</v>
      </c>
      <c r="B41" s="18" t="s">
        <v>419</v>
      </c>
      <c r="C41" s="18" t="s">
        <v>892</v>
      </c>
      <c r="D41" s="26" t="s">
        <v>568</v>
      </c>
      <c r="E41" s="20"/>
      <c r="F41" s="18"/>
      <c r="G41" s="18"/>
      <c r="H41" s="18"/>
      <c r="I41" s="28"/>
    </row>
    <row r="42" spans="1:9" s="14" customFormat="1" ht="59.25" customHeight="1" outlineLevel="1">
      <c r="A42" s="28">
        <f t="shared" ca="1" si="0"/>
        <v>21</v>
      </c>
      <c r="B42" s="18" t="s">
        <v>418</v>
      </c>
      <c r="C42" s="18" t="s">
        <v>893</v>
      </c>
      <c r="D42" s="26" t="s">
        <v>569</v>
      </c>
      <c r="E42" s="20"/>
      <c r="F42" s="18"/>
      <c r="G42" s="18"/>
      <c r="H42" s="18"/>
      <c r="I42" s="28"/>
    </row>
    <row r="43" spans="1:9" s="14" customFormat="1" ht="54" customHeight="1" outlineLevel="1">
      <c r="A43" s="28">
        <f t="shared" ca="1" si="0"/>
        <v>22</v>
      </c>
      <c r="B43" s="18" t="s">
        <v>417</v>
      </c>
      <c r="C43" s="18" t="s">
        <v>894</v>
      </c>
      <c r="D43" s="26" t="s">
        <v>569</v>
      </c>
      <c r="E43" s="20"/>
      <c r="F43" s="18"/>
      <c r="G43" s="18"/>
      <c r="H43" s="18"/>
      <c r="I43" s="28"/>
    </row>
    <row r="44" spans="1:9" s="14" customFormat="1" ht="58.5" customHeight="1" outlineLevel="1">
      <c r="A44" s="28">
        <f t="shared" ca="1" si="0"/>
        <v>23</v>
      </c>
      <c r="B44" s="18" t="s">
        <v>564</v>
      </c>
      <c r="C44" s="18" t="s">
        <v>895</v>
      </c>
      <c r="D44" s="26" t="s">
        <v>569</v>
      </c>
      <c r="E44" s="20"/>
      <c r="F44" s="18"/>
      <c r="G44" s="18"/>
      <c r="H44" s="18"/>
      <c r="I44" s="28"/>
    </row>
    <row r="45" spans="1:9" s="14" customFormat="1" ht="58.5" customHeight="1" outlineLevel="1">
      <c r="A45" s="28">
        <f t="shared" ca="1" si="0"/>
        <v>24</v>
      </c>
      <c r="B45" s="18" t="s">
        <v>565</v>
      </c>
      <c r="C45" s="18" t="s">
        <v>896</v>
      </c>
      <c r="D45" s="26" t="s">
        <v>569</v>
      </c>
      <c r="E45" s="20"/>
      <c r="F45" s="18"/>
      <c r="G45" s="18"/>
      <c r="H45" s="18"/>
      <c r="I45" s="28"/>
    </row>
    <row r="46" spans="1:9" s="14" customFormat="1" ht="48" customHeight="1" outlineLevel="1">
      <c r="A46" s="28">
        <f t="shared" ca="1" si="0"/>
        <v>25</v>
      </c>
      <c r="B46" s="18" t="s">
        <v>640</v>
      </c>
      <c r="C46" s="18" t="s">
        <v>897</v>
      </c>
      <c r="D46" s="26" t="s">
        <v>585</v>
      </c>
      <c r="E46" s="20"/>
      <c r="F46" s="18"/>
      <c r="G46" s="18"/>
      <c r="H46" s="18"/>
      <c r="I46" s="28"/>
    </row>
    <row r="47" spans="1:9" s="14" customFormat="1" ht="60.75" customHeight="1" outlineLevel="1">
      <c r="A47" s="28">
        <f t="shared" ca="1" si="0"/>
        <v>26</v>
      </c>
      <c r="B47" s="18" t="s">
        <v>520</v>
      </c>
      <c r="C47" s="18" t="s">
        <v>594</v>
      </c>
      <c r="D47" s="26" t="s">
        <v>576</v>
      </c>
      <c r="E47" s="20"/>
      <c r="F47" s="18"/>
      <c r="G47" s="18"/>
      <c r="H47" s="18"/>
      <c r="I47" s="28"/>
    </row>
    <row r="48" spans="1:9" s="14" customFormat="1" ht="57" customHeight="1" outlineLevel="1">
      <c r="A48" s="28">
        <f t="shared" ca="1" si="0"/>
        <v>27</v>
      </c>
      <c r="B48" s="18" t="s">
        <v>519</v>
      </c>
      <c r="C48" s="18" t="s">
        <v>898</v>
      </c>
      <c r="D48" s="26" t="s">
        <v>578</v>
      </c>
      <c r="E48" s="20"/>
      <c r="F48" s="18"/>
      <c r="G48" s="18"/>
      <c r="H48" s="18"/>
      <c r="I48" s="28"/>
    </row>
    <row r="49" spans="1:9" s="14" customFormat="1" ht="59.25" customHeight="1" outlineLevel="1">
      <c r="A49" s="28">
        <f t="shared" ca="1" si="0"/>
        <v>28</v>
      </c>
      <c r="B49" s="18" t="s">
        <v>521</v>
      </c>
      <c r="C49" s="18" t="s">
        <v>899</v>
      </c>
      <c r="D49" s="26" t="s">
        <v>577</v>
      </c>
      <c r="E49" s="20"/>
      <c r="F49" s="18"/>
      <c r="G49" s="18"/>
      <c r="H49" s="18"/>
      <c r="I49" s="28"/>
    </row>
    <row r="50" spans="1:9" s="14" customFormat="1" ht="87" customHeight="1" outlineLevel="1">
      <c r="A50" s="28">
        <f t="shared" ca="1" si="0"/>
        <v>29</v>
      </c>
      <c r="B50" s="18" t="s">
        <v>522</v>
      </c>
      <c r="C50" s="18" t="s">
        <v>646</v>
      </c>
      <c r="D50" s="26" t="s">
        <v>579</v>
      </c>
      <c r="E50" s="20"/>
      <c r="F50" s="18"/>
      <c r="G50" s="18"/>
      <c r="H50" s="18"/>
      <c r="I50" s="28"/>
    </row>
    <row r="51" spans="1:9" s="14" customFormat="1" ht="53.25" customHeight="1" outlineLevel="1">
      <c r="A51" s="28">
        <f t="shared" ca="1" si="0"/>
        <v>30</v>
      </c>
      <c r="B51" s="18" t="s">
        <v>562</v>
      </c>
      <c r="C51" s="18" t="s">
        <v>595</v>
      </c>
      <c r="D51" s="26" t="s">
        <v>583</v>
      </c>
      <c r="E51" s="20"/>
      <c r="F51" s="18"/>
      <c r="G51" s="18"/>
      <c r="H51" s="18"/>
      <c r="I51" s="28"/>
    </row>
    <row r="52" spans="1:9" s="14" customFormat="1" ht="33.75" customHeight="1" outlineLevel="1">
      <c r="A52" s="28">
        <f t="shared" ca="1" si="0"/>
        <v>31</v>
      </c>
      <c r="B52" s="18" t="s">
        <v>471</v>
      </c>
      <c r="C52" s="18" t="s">
        <v>900</v>
      </c>
      <c r="D52" s="26" t="s">
        <v>580</v>
      </c>
      <c r="E52" s="20"/>
      <c r="F52" s="18"/>
      <c r="G52" s="18"/>
      <c r="H52" s="18"/>
      <c r="I52" s="28"/>
    </row>
    <row r="53" spans="1:9" s="14" customFormat="1" ht="42" customHeight="1" outlineLevel="1">
      <c r="A53" s="28">
        <f t="shared" ca="1" si="0"/>
        <v>32</v>
      </c>
      <c r="B53" s="18" t="s">
        <v>598</v>
      </c>
      <c r="C53" s="18" t="s">
        <v>901</v>
      </c>
      <c r="D53" s="26" t="s">
        <v>596</v>
      </c>
      <c r="E53" s="20"/>
      <c r="F53" s="18"/>
      <c r="G53" s="18"/>
      <c r="H53" s="18"/>
      <c r="I53" s="28"/>
    </row>
    <row r="54" spans="1:9" s="14" customFormat="1" ht="58.5" customHeight="1" outlineLevel="1">
      <c r="A54" s="28">
        <f t="shared" ca="1" si="0"/>
        <v>33</v>
      </c>
      <c r="B54" s="18" t="s">
        <v>615</v>
      </c>
      <c r="C54" s="18" t="s">
        <v>902</v>
      </c>
      <c r="D54" s="26" t="s">
        <v>614</v>
      </c>
      <c r="E54" s="20"/>
      <c r="F54" s="18"/>
      <c r="G54" s="18"/>
      <c r="H54" s="18"/>
      <c r="I54" s="28"/>
    </row>
    <row r="55" spans="1:9" s="14" customFormat="1" ht="33.75" customHeight="1" outlineLevel="1">
      <c r="A55" s="28">
        <f t="shared" ca="1" si="0"/>
        <v>34</v>
      </c>
      <c r="B55" s="18" t="s">
        <v>518</v>
      </c>
      <c r="C55" s="18" t="s">
        <v>900</v>
      </c>
      <c r="D55" s="18" t="s">
        <v>581</v>
      </c>
      <c r="E55" s="20"/>
      <c r="F55" s="18"/>
      <c r="G55" s="18"/>
      <c r="H55" s="18"/>
      <c r="I55" s="28"/>
    </row>
    <row r="56" spans="1:9" s="14" customFormat="1" ht="33.75" customHeight="1" outlineLevel="1">
      <c r="A56" s="28">
        <f t="shared" ca="1" si="0"/>
        <v>35</v>
      </c>
      <c r="B56" s="18" t="s">
        <v>476</v>
      </c>
      <c r="C56" s="18" t="s">
        <v>584</v>
      </c>
      <c r="D56" s="26" t="s">
        <v>597</v>
      </c>
      <c r="E56" s="20"/>
      <c r="F56" s="18"/>
      <c r="G56" s="18"/>
      <c r="H56" s="18"/>
      <c r="I56" s="28"/>
    </row>
    <row r="57" spans="1:9" s="14" customFormat="1" ht="30.75" customHeight="1" outlineLevel="1">
      <c r="A57" s="28">
        <f t="shared" ca="1" si="0"/>
        <v>36</v>
      </c>
      <c r="B57" s="18" t="s">
        <v>495</v>
      </c>
      <c r="C57" s="18" t="s">
        <v>601</v>
      </c>
      <c r="D57" s="26" t="s">
        <v>604</v>
      </c>
      <c r="E57" s="20"/>
      <c r="F57" s="18"/>
      <c r="G57" s="18"/>
      <c r="H57" s="18"/>
      <c r="I57" s="28"/>
    </row>
    <row r="58" spans="1:9" s="14" customFormat="1" ht="34.5" customHeight="1" outlineLevel="1">
      <c r="A58" s="28">
        <f t="shared" ca="1" si="0"/>
        <v>37</v>
      </c>
      <c r="B58" s="18" t="s">
        <v>496</v>
      </c>
      <c r="C58" s="18" t="s">
        <v>602</v>
      </c>
      <c r="D58" s="26" t="s">
        <v>604</v>
      </c>
      <c r="E58" s="20"/>
      <c r="F58" s="18"/>
      <c r="G58" s="18"/>
      <c r="H58" s="18"/>
      <c r="I58" s="28"/>
    </row>
    <row r="59" spans="1:9" s="14" customFormat="1" ht="32.25" customHeight="1" outlineLevel="1">
      <c r="A59" s="28">
        <f t="shared" ca="1" si="0"/>
        <v>38</v>
      </c>
      <c r="B59" s="18" t="s">
        <v>523</v>
      </c>
      <c r="C59" s="18" t="s">
        <v>600</v>
      </c>
      <c r="D59" s="26" t="s">
        <v>568</v>
      </c>
      <c r="E59" s="20"/>
      <c r="F59" s="18"/>
      <c r="G59" s="18"/>
      <c r="H59" s="18"/>
      <c r="I59" s="28"/>
    </row>
    <row r="60" spans="1:9" s="10" customFormat="1" ht="15.75" customHeight="1">
      <c r="A60" s="117"/>
      <c r="B60" s="152" t="s">
        <v>412</v>
      </c>
      <c r="C60" s="153"/>
      <c r="D60" s="154"/>
      <c r="E60" s="117"/>
      <c r="F60" s="118"/>
      <c r="G60" s="118"/>
      <c r="H60" s="118"/>
      <c r="I60" s="117"/>
    </row>
    <row r="61" spans="1:9" s="14" customFormat="1" ht="47.25" customHeight="1" outlineLevel="1">
      <c r="A61" s="28">
        <f t="shared" ref="A61:A128" ca="1" si="1">IF(OFFSET(A61,-1,0) ="",OFFSET(A61,-2,0)+1,OFFSET(A61,-1,0)+1 )</f>
        <v>39</v>
      </c>
      <c r="B61" s="18" t="s">
        <v>473</v>
      </c>
      <c r="C61" s="18" t="s">
        <v>606</v>
      </c>
      <c r="D61" s="26" t="s">
        <v>607</v>
      </c>
      <c r="E61" s="20"/>
      <c r="F61" s="18"/>
      <c r="G61" s="18"/>
      <c r="H61" s="18"/>
      <c r="I61" s="28"/>
    </row>
    <row r="62" spans="1:9" s="14" customFormat="1" ht="46.5" customHeight="1" outlineLevel="1">
      <c r="A62" s="28">
        <f t="shared" ca="1" si="1"/>
        <v>40</v>
      </c>
      <c r="B62" s="18" t="s">
        <v>472</v>
      </c>
      <c r="C62" s="18" t="s">
        <v>605</v>
      </c>
      <c r="D62" s="26" t="s">
        <v>607</v>
      </c>
      <c r="E62" s="20"/>
      <c r="F62" s="18"/>
      <c r="G62" s="18"/>
      <c r="H62" s="18"/>
      <c r="I62" s="28"/>
    </row>
    <row r="63" spans="1:9" s="14" customFormat="1" ht="45.75" customHeight="1" outlineLevel="1">
      <c r="A63" s="28">
        <f t="shared" ca="1" si="1"/>
        <v>41</v>
      </c>
      <c r="B63" s="18" t="s">
        <v>474</v>
      </c>
      <c r="C63" s="18" t="s">
        <v>608</v>
      </c>
      <c r="D63" s="26" t="s">
        <v>607</v>
      </c>
      <c r="E63" s="20"/>
      <c r="F63" s="18"/>
      <c r="G63" s="18"/>
      <c r="H63" s="18"/>
      <c r="I63" s="28"/>
    </row>
    <row r="64" spans="1:9" s="14" customFormat="1" ht="62.25" customHeight="1" outlineLevel="1">
      <c r="A64" s="28">
        <f t="shared" ca="1" si="1"/>
        <v>42</v>
      </c>
      <c r="B64" s="18" t="s">
        <v>475</v>
      </c>
      <c r="C64" s="18" t="s">
        <v>609</v>
      </c>
      <c r="D64" s="26" t="s">
        <v>568</v>
      </c>
      <c r="E64" s="20"/>
      <c r="F64" s="18"/>
      <c r="G64" s="18"/>
      <c r="H64" s="18"/>
      <c r="I64" s="28"/>
    </row>
    <row r="65" spans="1:9" s="14" customFormat="1" ht="45" customHeight="1" outlineLevel="1">
      <c r="A65" s="28">
        <f t="shared" ca="1" si="1"/>
        <v>43</v>
      </c>
      <c r="B65" s="18" t="s">
        <v>524</v>
      </c>
      <c r="C65" s="18" t="s">
        <v>610</v>
      </c>
      <c r="D65" s="26" t="s">
        <v>607</v>
      </c>
      <c r="E65" s="20"/>
      <c r="F65" s="18"/>
      <c r="G65" s="18"/>
      <c r="H65" s="18"/>
      <c r="I65" s="28"/>
    </row>
    <row r="66" spans="1:9" s="14" customFormat="1" ht="45" customHeight="1" outlineLevel="1">
      <c r="A66" s="28">
        <f t="shared" ca="1" si="1"/>
        <v>44</v>
      </c>
      <c r="B66" s="18" t="s">
        <v>525</v>
      </c>
      <c r="C66" s="18" t="s">
        <v>611</v>
      </c>
      <c r="D66" s="26" t="s">
        <v>607</v>
      </c>
      <c r="E66" s="20"/>
      <c r="F66" s="18"/>
      <c r="G66" s="18"/>
      <c r="H66" s="18"/>
      <c r="I66" s="28"/>
    </row>
    <row r="67" spans="1:9" s="14" customFormat="1" ht="43.5" customHeight="1" outlineLevel="1">
      <c r="A67" s="28">
        <f t="shared" ca="1" si="1"/>
        <v>45</v>
      </c>
      <c r="B67" s="18" t="s">
        <v>640</v>
      </c>
      <c r="C67" s="18" t="s">
        <v>643</v>
      </c>
      <c r="D67" s="26" t="s">
        <v>585</v>
      </c>
      <c r="E67" s="20"/>
      <c r="F67" s="18"/>
      <c r="G67" s="18"/>
      <c r="H67" s="18"/>
      <c r="I67" s="28"/>
    </row>
    <row r="68" spans="1:9" s="14" customFormat="1" ht="49.5" customHeight="1" outlineLevel="1">
      <c r="A68" s="28">
        <f t="shared" ca="1" si="1"/>
        <v>46</v>
      </c>
      <c r="B68" s="18" t="s">
        <v>563</v>
      </c>
      <c r="C68" s="18" t="s">
        <v>612</v>
      </c>
      <c r="D68" s="26" t="s">
        <v>576</v>
      </c>
      <c r="E68" s="20"/>
      <c r="F68" s="18"/>
      <c r="G68" s="18"/>
      <c r="H68" s="18"/>
      <c r="I68" s="28"/>
    </row>
    <row r="69" spans="1:9" s="14" customFormat="1" ht="33.75" customHeight="1" outlineLevel="1">
      <c r="A69" s="28">
        <f t="shared" ca="1" si="1"/>
        <v>47</v>
      </c>
      <c r="B69" s="18" t="s">
        <v>617</v>
      </c>
      <c r="C69" s="18" t="s">
        <v>613</v>
      </c>
      <c r="D69" s="26" t="s">
        <v>618</v>
      </c>
      <c r="E69" s="20"/>
      <c r="F69" s="18"/>
      <c r="G69" s="18"/>
      <c r="H69" s="18"/>
      <c r="I69" s="28"/>
    </row>
    <row r="70" spans="1:9" s="14" customFormat="1" ht="33.75" customHeight="1" outlineLevel="1">
      <c r="A70" s="28">
        <f t="shared" ca="1" si="1"/>
        <v>48</v>
      </c>
      <c r="B70" s="18" t="s">
        <v>502</v>
      </c>
      <c r="C70" s="18" t="s">
        <v>619</v>
      </c>
      <c r="D70" s="131" t="s">
        <v>620</v>
      </c>
      <c r="E70" s="20"/>
      <c r="F70" s="18"/>
      <c r="G70" s="18"/>
      <c r="H70" s="18"/>
      <c r="I70" s="28"/>
    </row>
    <row r="71" spans="1:9" s="14" customFormat="1" ht="46.5" customHeight="1" outlineLevel="1">
      <c r="A71" s="28">
        <f t="shared" ca="1" si="1"/>
        <v>49</v>
      </c>
      <c r="B71" s="18" t="s">
        <v>562</v>
      </c>
      <c r="C71" s="18" t="s">
        <v>621</v>
      </c>
      <c r="D71" s="131" t="s">
        <v>622</v>
      </c>
      <c r="E71" s="20"/>
      <c r="F71" s="18"/>
      <c r="G71" s="18"/>
      <c r="H71" s="18"/>
      <c r="I71" s="28"/>
    </row>
    <row r="72" spans="1:9" s="14" customFormat="1" ht="45.75" customHeight="1" outlineLevel="1">
      <c r="A72" s="28">
        <f t="shared" ca="1" si="1"/>
        <v>50</v>
      </c>
      <c r="B72" s="18" t="s">
        <v>476</v>
      </c>
      <c r="C72" s="18" t="s">
        <v>623</v>
      </c>
      <c r="D72" s="131" t="s">
        <v>624</v>
      </c>
      <c r="E72" s="20"/>
      <c r="F72" s="18"/>
      <c r="G72" s="18"/>
      <c r="H72" s="18"/>
      <c r="I72" s="28"/>
    </row>
    <row r="73" spans="1:9" s="14" customFormat="1" ht="33.75" customHeight="1" outlineLevel="1">
      <c r="A73" s="28">
        <f t="shared" ca="1" si="1"/>
        <v>51</v>
      </c>
      <c r="B73" s="18" t="s">
        <v>420</v>
      </c>
      <c r="C73" s="18" t="s">
        <v>586</v>
      </c>
      <c r="D73" s="26" t="s">
        <v>587</v>
      </c>
      <c r="E73" s="20"/>
      <c r="F73" s="18"/>
      <c r="G73" s="18"/>
      <c r="H73" s="18"/>
      <c r="I73" s="28"/>
    </row>
    <row r="74" spans="1:9" s="14" customFormat="1" ht="53.25" customHeight="1" outlineLevel="1">
      <c r="A74" s="28">
        <f t="shared" ca="1" si="1"/>
        <v>52</v>
      </c>
      <c r="B74" s="18" t="s">
        <v>519</v>
      </c>
      <c r="C74" s="18" t="s">
        <v>625</v>
      </c>
      <c r="D74" s="26" t="s">
        <v>578</v>
      </c>
      <c r="E74" s="20"/>
      <c r="F74" s="18"/>
      <c r="G74" s="18"/>
      <c r="H74" s="18"/>
      <c r="I74" s="28"/>
    </row>
    <row r="75" spans="1:9" s="14" customFormat="1" ht="77.25" customHeight="1" outlineLevel="1">
      <c r="A75" s="28">
        <f t="shared" ca="1" si="1"/>
        <v>53</v>
      </c>
      <c r="B75" s="18" t="s">
        <v>521</v>
      </c>
      <c r="C75" s="18" t="s">
        <v>647</v>
      </c>
      <c r="D75" s="26" t="s">
        <v>577</v>
      </c>
      <c r="E75" s="20"/>
      <c r="F75" s="18"/>
      <c r="G75" s="18"/>
      <c r="H75" s="18"/>
      <c r="I75" s="28"/>
    </row>
    <row r="76" spans="1:9" s="14" customFormat="1" ht="87" customHeight="1" outlineLevel="1">
      <c r="A76" s="28">
        <f t="shared" ca="1" si="1"/>
        <v>54</v>
      </c>
      <c r="B76" s="18" t="s">
        <v>522</v>
      </c>
      <c r="C76" s="18" t="s">
        <v>648</v>
      </c>
      <c r="D76" s="26" t="s">
        <v>579</v>
      </c>
      <c r="E76" s="20"/>
      <c r="F76" s="18"/>
      <c r="G76" s="18"/>
      <c r="H76" s="18"/>
      <c r="I76" s="28"/>
    </row>
    <row r="77" spans="1:9" s="14" customFormat="1" ht="36" customHeight="1" outlineLevel="1">
      <c r="A77" s="28">
        <f t="shared" ca="1" si="1"/>
        <v>55</v>
      </c>
      <c r="B77" s="18" t="s">
        <v>626</v>
      </c>
      <c r="C77" s="18" t="s">
        <v>627</v>
      </c>
      <c r="D77" s="26" t="s">
        <v>568</v>
      </c>
      <c r="E77" s="20"/>
      <c r="F77" s="18"/>
      <c r="G77" s="18"/>
      <c r="H77" s="18"/>
      <c r="I77" s="28"/>
    </row>
    <row r="78" spans="1:9" s="14" customFormat="1" ht="36" customHeight="1" outlineLevel="1">
      <c r="A78" s="28">
        <f t="shared" ca="1" si="1"/>
        <v>56</v>
      </c>
      <c r="B78" s="18" t="s">
        <v>478</v>
      </c>
      <c r="C78" s="18" t="s">
        <v>628</v>
      </c>
      <c r="D78" s="26" t="s">
        <v>629</v>
      </c>
      <c r="E78" s="20"/>
      <c r="F78" s="18"/>
      <c r="G78" s="18"/>
      <c r="H78" s="18"/>
      <c r="I78" s="28"/>
    </row>
    <row r="79" spans="1:9" s="14" customFormat="1" ht="45" customHeight="1" outlineLevel="1">
      <c r="A79" s="28">
        <f t="shared" ca="1" si="1"/>
        <v>57</v>
      </c>
      <c r="B79" s="18" t="s">
        <v>479</v>
      </c>
      <c r="C79" s="18" t="s">
        <v>630</v>
      </c>
      <c r="D79" s="26" t="s">
        <v>568</v>
      </c>
      <c r="E79" s="20"/>
      <c r="F79" s="18"/>
      <c r="G79" s="18"/>
      <c r="H79" s="18"/>
      <c r="I79" s="28"/>
    </row>
    <row r="80" spans="1:9" s="14" customFormat="1" ht="31.5" customHeight="1" outlineLevel="1">
      <c r="A80" s="28">
        <f t="shared" ca="1" si="1"/>
        <v>58</v>
      </c>
      <c r="B80" s="18" t="s">
        <v>632</v>
      </c>
      <c r="C80" s="18" t="s">
        <v>631</v>
      </c>
      <c r="D80" s="26" t="s">
        <v>568</v>
      </c>
      <c r="E80" s="20"/>
      <c r="F80" s="18"/>
      <c r="G80" s="18"/>
      <c r="H80" s="18"/>
      <c r="I80" s="28"/>
    </row>
    <row r="81" spans="1:9" s="14" customFormat="1" ht="48" customHeight="1" outlineLevel="1">
      <c r="A81" s="28">
        <f t="shared" ca="1" si="1"/>
        <v>59</v>
      </c>
      <c r="B81" s="18" t="s">
        <v>517</v>
      </c>
      <c r="C81" s="18" t="s">
        <v>633</v>
      </c>
      <c r="D81" s="26" t="s">
        <v>629</v>
      </c>
      <c r="E81" s="20"/>
      <c r="F81" s="18"/>
      <c r="G81" s="18"/>
      <c r="H81" s="18"/>
      <c r="I81" s="28"/>
    </row>
    <row r="82" spans="1:9" s="10" customFormat="1" ht="15.75" customHeight="1">
      <c r="A82" s="117"/>
      <c r="B82" s="152" t="s">
        <v>413</v>
      </c>
      <c r="C82" s="153"/>
      <c r="D82" s="154"/>
      <c r="E82" s="117"/>
      <c r="F82" s="118"/>
      <c r="G82" s="118"/>
      <c r="H82" s="118"/>
      <c r="I82" s="117"/>
    </row>
    <row r="83" spans="1:9" s="14" customFormat="1" ht="33.75" customHeight="1" outlineLevel="1">
      <c r="A83" s="28">
        <f t="shared" ca="1" si="1"/>
        <v>60</v>
      </c>
      <c r="B83" s="18" t="s">
        <v>636</v>
      </c>
      <c r="C83" s="18" t="s">
        <v>649</v>
      </c>
      <c r="D83" s="26" t="s">
        <v>650</v>
      </c>
      <c r="E83" s="20"/>
      <c r="F83" s="18"/>
      <c r="G83" s="18"/>
      <c r="H83" s="18"/>
      <c r="I83" s="28"/>
    </row>
    <row r="84" spans="1:9" s="14" customFormat="1" ht="33.75" customHeight="1" outlineLevel="1">
      <c r="A84" s="28">
        <f t="shared" ca="1" si="1"/>
        <v>61</v>
      </c>
      <c r="B84" s="18" t="s">
        <v>634</v>
      </c>
      <c r="C84" s="18" t="s">
        <v>649</v>
      </c>
      <c r="D84" s="26" t="s">
        <v>652</v>
      </c>
      <c r="E84" s="20"/>
      <c r="F84" s="18"/>
      <c r="G84" s="18"/>
      <c r="H84" s="18"/>
      <c r="I84" s="28"/>
    </row>
    <row r="85" spans="1:9" s="14" customFormat="1" ht="33.75" customHeight="1" outlineLevel="1">
      <c r="A85" s="28">
        <f t="shared" ca="1" si="1"/>
        <v>62</v>
      </c>
      <c r="B85" s="18" t="s">
        <v>635</v>
      </c>
      <c r="C85" s="18" t="s">
        <v>651</v>
      </c>
      <c r="D85" s="26" t="s">
        <v>653</v>
      </c>
      <c r="E85" s="20"/>
      <c r="F85" s="18"/>
      <c r="G85" s="18"/>
      <c r="H85" s="18"/>
      <c r="I85" s="28"/>
    </row>
    <row r="86" spans="1:9" s="14" customFormat="1" ht="33.75" customHeight="1" outlineLevel="1">
      <c r="A86" s="28">
        <f t="shared" ca="1" si="1"/>
        <v>63</v>
      </c>
      <c r="B86" s="18" t="s">
        <v>637</v>
      </c>
      <c r="C86" s="18" t="s">
        <v>651</v>
      </c>
      <c r="D86" s="26" t="s">
        <v>654</v>
      </c>
      <c r="E86" s="20"/>
      <c r="F86" s="18"/>
      <c r="G86" s="18"/>
      <c r="H86" s="18"/>
      <c r="I86" s="28"/>
    </row>
    <row r="87" spans="1:9" s="14" customFormat="1" ht="33.75" customHeight="1" outlineLevel="1">
      <c r="A87" s="28">
        <f t="shared" ca="1" si="1"/>
        <v>64</v>
      </c>
      <c r="B87" s="18" t="s">
        <v>638</v>
      </c>
      <c r="C87" s="18" t="s">
        <v>655</v>
      </c>
      <c r="D87" s="26" t="s">
        <v>656</v>
      </c>
      <c r="E87" s="20"/>
      <c r="F87" s="18"/>
      <c r="G87" s="18"/>
      <c r="H87" s="18"/>
      <c r="I87" s="28"/>
    </row>
    <row r="88" spans="1:9" s="14" customFormat="1" ht="33.75" customHeight="1" outlineLevel="1">
      <c r="A88" s="28">
        <f t="shared" ca="1" si="1"/>
        <v>65</v>
      </c>
      <c r="B88" s="18" t="s">
        <v>639</v>
      </c>
      <c r="C88" s="18" t="s">
        <v>655</v>
      </c>
      <c r="D88" s="26" t="s">
        <v>657</v>
      </c>
      <c r="E88" s="20"/>
      <c r="F88" s="18"/>
      <c r="G88" s="18"/>
      <c r="H88" s="18"/>
      <c r="I88" s="28"/>
    </row>
    <row r="89" spans="1:9" s="14" customFormat="1" ht="33.75" customHeight="1" outlineLevel="1">
      <c r="A89" s="28">
        <f t="shared" ca="1" si="1"/>
        <v>66</v>
      </c>
      <c r="B89" s="18" t="s">
        <v>480</v>
      </c>
      <c r="C89" s="18" t="s">
        <v>658</v>
      </c>
      <c r="D89" s="26" t="s">
        <v>661</v>
      </c>
      <c r="E89" s="20"/>
      <c r="F89" s="18"/>
      <c r="G89" s="18"/>
      <c r="H89" s="18"/>
      <c r="I89" s="28"/>
    </row>
    <row r="90" spans="1:9" s="14" customFormat="1" ht="33.75" customHeight="1" outlineLevel="1">
      <c r="A90" s="28">
        <f t="shared" ca="1" si="1"/>
        <v>67</v>
      </c>
      <c r="B90" s="18" t="s">
        <v>481</v>
      </c>
      <c r="C90" s="18" t="s">
        <v>659</v>
      </c>
      <c r="D90" s="26" t="s">
        <v>662</v>
      </c>
      <c r="E90" s="20"/>
      <c r="F90" s="18"/>
      <c r="G90" s="18"/>
      <c r="H90" s="18"/>
      <c r="I90" s="28"/>
    </row>
    <row r="91" spans="1:9" s="14" customFormat="1" ht="33.75" customHeight="1" outlineLevel="1">
      <c r="A91" s="28">
        <f t="shared" ca="1" si="1"/>
        <v>68</v>
      </c>
      <c r="B91" s="18" t="s">
        <v>482</v>
      </c>
      <c r="C91" s="18" t="s">
        <v>660</v>
      </c>
      <c r="D91" s="26" t="s">
        <v>663</v>
      </c>
      <c r="E91" s="20"/>
      <c r="F91" s="18"/>
      <c r="G91" s="18"/>
      <c r="H91" s="18"/>
      <c r="I91" s="28"/>
    </row>
    <row r="92" spans="1:9" s="14" customFormat="1" ht="45.75" customHeight="1" outlineLevel="1">
      <c r="A92" s="28">
        <f t="shared" ca="1" si="1"/>
        <v>69</v>
      </c>
      <c r="B92" s="18" t="s">
        <v>558</v>
      </c>
      <c r="C92" s="18" t="s">
        <v>664</v>
      </c>
      <c r="D92" s="26" t="s">
        <v>568</v>
      </c>
      <c r="E92" s="20"/>
      <c r="F92" s="18"/>
      <c r="G92" s="18"/>
      <c r="H92" s="18"/>
      <c r="I92" s="28"/>
    </row>
    <row r="93" spans="1:9" s="14" customFormat="1" ht="45" customHeight="1" outlineLevel="1">
      <c r="A93" s="28">
        <f t="shared" ca="1" si="1"/>
        <v>70</v>
      </c>
      <c r="B93" s="18" t="s">
        <v>560</v>
      </c>
      <c r="C93" s="18" t="s">
        <v>665</v>
      </c>
      <c r="D93" s="26" t="s">
        <v>666</v>
      </c>
      <c r="E93" s="20"/>
      <c r="F93" s="18"/>
      <c r="G93" s="18"/>
      <c r="H93" s="18"/>
      <c r="I93" s="28"/>
    </row>
    <row r="94" spans="1:9" s="14" customFormat="1" ht="33.75" customHeight="1" outlineLevel="1">
      <c r="A94" s="28">
        <f t="shared" ca="1" si="1"/>
        <v>71</v>
      </c>
      <c r="B94" s="18" t="s">
        <v>484</v>
      </c>
      <c r="C94" s="18" t="s">
        <v>586</v>
      </c>
      <c r="D94" s="26" t="s">
        <v>587</v>
      </c>
      <c r="E94" s="20"/>
      <c r="F94" s="18"/>
      <c r="G94" s="18"/>
      <c r="H94" s="18"/>
      <c r="I94" s="28"/>
    </row>
    <row r="95" spans="1:9" s="14" customFormat="1" ht="33.75" customHeight="1" outlineLevel="1">
      <c r="A95" s="28">
        <f t="shared" ca="1" si="1"/>
        <v>72</v>
      </c>
      <c r="B95" s="18" t="s">
        <v>489</v>
      </c>
      <c r="C95" s="18" t="s">
        <v>667</v>
      </c>
      <c r="D95" s="26" t="s">
        <v>668</v>
      </c>
      <c r="E95" s="20"/>
      <c r="F95" s="18"/>
      <c r="G95" s="18"/>
      <c r="H95" s="18"/>
      <c r="I95" s="28"/>
    </row>
    <row r="96" spans="1:9" s="14" customFormat="1" ht="33.75" customHeight="1" outlineLevel="1">
      <c r="A96" s="28">
        <f t="shared" ca="1" si="1"/>
        <v>73</v>
      </c>
      <c r="B96" s="18" t="s">
        <v>490</v>
      </c>
      <c r="C96" s="18" t="s">
        <v>667</v>
      </c>
      <c r="D96" s="26" t="s">
        <v>668</v>
      </c>
      <c r="E96" s="20"/>
      <c r="F96" s="18"/>
      <c r="G96" s="18"/>
      <c r="H96" s="18"/>
      <c r="I96" s="28"/>
    </row>
    <row r="97" spans="1:9" s="14" customFormat="1" ht="33.75" customHeight="1" outlineLevel="1">
      <c r="A97" s="28">
        <f t="shared" ca="1" si="1"/>
        <v>74</v>
      </c>
      <c r="B97" s="18" t="s">
        <v>491</v>
      </c>
      <c r="C97" s="18" t="s">
        <v>667</v>
      </c>
      <c r="D97" s="26" t="s">
        <v>668</v>
      </c>
      <c r="E97" s="20"/>
      <c r="F97" s="18"/>
      <c r="G97" s="18"/>
      <c r="H97" s="18"/>
      <c r="I97" s="28"/>
    </row>
    <row r="98" spans="1:9" s="14" customFormat="1" ht="33.75" customHeight="1" outlineLevel="1">
      <c r="A98" s="28">
        <f t="shared" ca="1" si="1"/>
        <v>75</v>
      </c>
      <c r="B98" s="18" t="s">
        <v>559</v>
      </c>
      <c r="C98" s="18" t="s">
        <v>669</v>
      </c>
      <c r="D98" s="26" t="s">
        <v>670</v>
      </c>
      <c r="E98" s="20"/>
      <c r="F98" s="18"/>
      <c r="G98" s="18"/>
      <c r="H98" s="18"/>
      <c r="I98" s="28"/>
    </row>
    <row r="99" spans="1:9" s="14" customFormat="1" ht="48" customHeight="1" outlineLevel="1">
      <c r="A99" s="28">
        <f t="shared" ca="1" si="1"/>
        <v>76</v>
      </c>
      <c r="B99" s="18" t="s">
        <v>561</v>
      </c>
      <c r="C99" s="18" t="s">
        <v>671</v>
      </c>
      <c r="D99" s="26" t="s">
        <v>568</v>
      </c>
      <c r="E99" s="20"/>
      <c r="F99" s="18"/>
      <c r="G99" s="18"/>
      <c r="H99" s="18"/>
      <c r="I99" s="28"/>
    </row>
    <row r="100" spans="1:9" s="14" customFormat="1" ht="43.5" customHeight="1" outlineLevel="1">
      <c r="A100" s="28">
        <f t="shared" ca="1" si="1"/>
        <v>77</v>
      </c>
      <c r="B100" s="18" t="s">
        <v>526</v>
      </c>
      <c r="C100" s="18" t="s">
        <v>672</v>
      </c>
      <c r="D100" s="26" t="s">
        <v>670</v>
      </c>
      <c r="E100" s="20"/>
      <c r="F100" s="18"/>
      <c r="G100" s="18"/>
      <c r="H100" s="18"/>
      <c r="I100" s="28"/>
    </row>
    <row r="101" spans="1:9" s="14" customFormat="1" ht="47.25" customHeight="1" outlineLevel="1">
      <c r="A101" s="28">
        <f t="shared" ca="1" si="1"/>
        <v>78</v>
      </c>
      <c r="B101" s="18" t="s">
        <v>527</v>
      </c>
      <c r="C101" s="18" t="s">
        <v>673</v>
      </c>
      <c r="D101" s="26" t="s">
        <v>670</v>
      </c>
      <c r="E101" s="20"/>
      <c r="F101" s="18"/>
      <c r="G101" s="18"/>
      <c r="H101" s="18"/>
      <c r="I101" s="28"/>
    </row>
    <row r="102" spans="1:9" s="14" customFormat="1" ht="56.25" customHeight="1" outlineLevel="1">
      <c r="A102" s="28">
        <f t="shared" ca="1" si="1"/>
        <v>79</v>
      </c>
      <c r="B102" s="18" t="s">
        <v>529</v>
      </c>
      <c r="C102" s="18" t="s">
        <v>674</v>
      </c>
      <c r="D102" s="26" t="s">
        <v>670</v>
      </c>
      <c r="E102" s="20"/>
      <c r="F102" s="18"/>
      <c r="G102" s="18"/>
      <c r="H102" s="18"/>
      <c r="I102" s="28"/>
    </row>
    <row r="103" spans="1:9" s="14" customFormat="1" ht="45.75" customHeight="1" outlineLevel="1">
      <c r="A103" s="28">
        <f t="shared" ca="1" si="1"/>
        <v>80</v>
      </c>
      <c r="B103" s="18" t="s">
        <v>528</v>
      </c>
      <c r="C103" s="18" t="s">
        <v>675</v>
      </c>
      <c r="D103" s="26" t="s">
        <v>670</v>
      </c>
      <c r="E103" s="20"/>
      <c r="F103" s="18"/>
      <c r="G103" s="18"/>
      <c r="H103" s="18"/>
      <c r="I103" s="28"/>
    </row>
    <row r="104" spans="1:9" s="14" customFormat="1" ht="57" customHeight="1" outlineLevel="1">
      <c r="A104" s="28">
        <f t="shared" ca="1" si="1"/>
        <v>81</v>
      </c>
      <c r="B104" s="18" t="s">
        <v>530</v>
      </c>
      <c r="C104" s="18" t="s">
        <v>676</v>
      </c>
      <c r="D104" s="26" t="s">
        <v>670</v>
      </c>
      <c r="E104" s="20"/>
      <c r="F104" s="18"/>
      <c r="G104" s="18"/>
      <c r="H104" s="18"/>
      <c r="I104" s="28"/>
    </row>
    <row r="105" spans="1:9" s="10" customFormat="1" ht="15.75" customHeight="1">
      <c r="A105" s="117"/>
      <c r="B105" s="152" t="s">
        <v>414</v>
      </c>
      <c r="C105" s="153"/>
      <c r="D105" s="154"/>
      <c r="E105" s="117"/>
      <c r="F105" s="118"/>
      <c r="G105" s="118"/>
      <c r="H105" s="118"/>
      <c r="I105" s="117"/>
    </row>
    <row r="106" spans="1:9" s="14" customFormat="1" ht="35.25" customHeight="1" outlineLevel="1">
      <c r="A106" s="28">
        <f t="shared" ca="1" si="1"/>
        <v>82</v>
      </c>
      <c r="B106" s="18" t="s">
        <v>677</v>
      </c>
      <c r="C106" s="18" t="s">
        <v>678</v>
      </c>
      <c r="D106" s="26" t="s">
        <v>679</v>
      </c>
      <c r="E106" s="20"/>
      <c r="F106" s="18"/>
      <c r="G106" s="18"/>
      <c r="H106" s="18"/>
      <c r="I106" s="28"/>
    </row>
    <row r="107" spans="1:9" s="14" customFormat="1" ht="35.25" customHeight="1" outlineLevel="1">
      <c r="A107" s="28">
        <f t="shared" ca="1" si="1"/>
        <v>83</v>
      </c>
      <c r="B107" s="18" t="s">
        <v>485</v>
      </c>
      <c r="C107" s="18" t="s">
        <v>681</v>
      </c>
      <c r="D107" s="26" t="s">
        <v>680</v>
      </c>
      <c r="E107" s="20"/>
      <c r="F107" s="18"/>
      <c r="G107" s="18"/>
      <c r="H107" s="18"/>
      <c r="I107" s="28"/>
    </row>
    <row r="108" spans="1:9" s="14" customFormat="1" ht="35.25" customHeight="1" outlineLevel="1">
      <c r="A108" s="28">
        <f t="shared" ca="1" si="1"/>
        <v>84</v>
      </c>
      <c r="B108" s="18" t="s">
        <v>616</v>
      </c>
      <c r="C108" s="18" t="s">
        <v>678</v>
      </c>
      <c r="D108" s="26" t="s">
        <v>682</v>
      </c>
      <c r="E108" s="20"/>
      <c r="F108" s="18"/>
      <c r="G108" s="18"/>
      <c r="H108" s="18"/>
      <c r="I108" s="28"/>
    </row>
    <row r="109" spans="1:9" s="14" customFormat="1" ht="35.25" customHeight="1" outlineLevel="1">
      <c r="A109" s="28">
        <f t="shared" ca="1" si="1"/>
        <v>85</v>
      </c>
      <c r="B109" s="18" t="s">
        <v>486</v>
      </c>
      <c r="C109" s="18" t="s">
        <v>683</v>
      </c>
      <c r="D109" s="26" t="s">
        <v>668</v>
      </c>
      <c r="E109" s="20"/>
      <c r="F109" s="18"/>
      <c r="G109" s="18"/>
      <c r="H109" s="18"/>
      <c r="I109" s="28"/>
    </row>
    <row r="110" spans="1:9" s="14" customFormat="1" ht="35.25" customHeight="1" outlineLevel="1">
      <c r="A110" s="28">
        <f t="shared" ca="1" si="1"/>
        <v>86</v>
      </c>
      <c r="B110" s="18" t="s">
        <v>492</v>
      </c>
      <c r="C110" s="18" t="s">
        <v>685</v>
      </c>
      <c r="D110" s="26" t="s">
        <v>684</v>
      </c>
      <c r="E110" s="20"/>
      <c r="F110" s="18"/>
      <c r="G110" s="18"/>
      <c r="H110" s="18"/>
      <c r="I110" s="28"/>
    </row>
    <row r="111" spans="1:9" s="14" customFormat="1" ht="35.25" customHeight="1" outlineLevel="1">
      <c r="A111" s="28">
        <f t="shared" ca="1" si="1"/>
        <v>87</v>
      </c>
      <c r="B111" s="18" t="s">
        <v>483</v>
      </c>
      <c r="C111" s="18" t="s">
        <v>686</v>
      </c>
      <c r="D111" s="26" t="s">
        <v>568</v>
      </c>
      <c r="E111" s="20"/>
      <c r="F111" s="18"/>
      <c r="G111" s="18"/>
      <c r="H111" s="18"/>
      <c r="I111" s="28"/>
    </row>
    <row r="112" spans="1:9" s="10" customFormat="1" ht="15.75" customHeight="1">
      <c r="A112" s="117"/>
      <c r="B112" s="152" t="s">
        <v>415</v>
      </c>
      <c r="C112" s="153"/>
      <c r="D112" s="154"/>
      <c r="E112" s="117"/>
      <c r="F112" s="118"/>
      <c r="G112" s="118"/>
      <c r="H112" s="118"/>
      <c r="I112" s="117"/>
    </row>
    <row r="113" spans="1:9" s="14" customFormat="1" ht="46.5" customHeight="1" outlineLevel="1">
      <c r="A113" s="28">
        <f t="shared" ca="1" si="1"/>
        <v>88</v>
      </c>
      <c r="B113" s="18" t="s">
        <v>473</v>
      </c>
      <c r="C113" s="18" t="s">
        <v>688</v>
      </c>
      <c r="D113" s="26" t="s">
        <v>569</v>
      </c>
      <c r="E113" s="20"/>
      <c r="F113" s="18"/>
      <c r="G113" s="18"/>
      <c r="H113" s="18"/>
      <c r="I113" s="28"/>
    </row>
    <row r="114" spans="1:9" s="14" customFormat="1" ht="45.75" customHeight="1" outlineLevel="1">
      <c r="A114" s="28">
        <f t="shared" ca="1" si="1"/>
        <v>89</v>
      </c>
      <c r="B114" s="18" t="s">
        <v>475</v>
      </c>
      <c r="C114" s="18" t="s">
        <v>693</v>
      </c>
      <c r="D114" s="26" t="s">
        <v>568</v>
      </c>
      <c r="E114" s="20"/>
      <c r="F114" s="18"/>
      <c r="G114" s="18"/>
      <c r="H114" s="18"/>
      <c r="I114" s="28"/>
    </row>
    <row r="115" spans="1:9" s="14" customFormat="1" ht="45" customHeight="1" outlineLevel="1">
      <c r="A115" s="28">
        <f t="shared" ca="1" si="1"/>
        <v>90</v>
      </c>
      <c r="B115" s="18" t="s">
        <v>534</v>
      </c>
      <c r="C115" s="18" t="s">
        <v>689</v>
      </c>
      <c r="D115" s="26" t="s">
        <v>568</v>
      </c>
      <c r="E115" s="20"/>
      <c r="F115" s="18"/>
      <c r="G115" s="18"/>
      <c r="H115" s="18"/>
      <c r="I115" s="28"/>
    </row>
    <row r="116" spans="1:9" s="14" customFormat="1" ht="48" customHeight="1" outlineLevel="1">
      <c r="A116" s="28">
        <f t="shared" ca="1" si="1"/>
        <v>91</v>
      </c>
      <c r="B116" s="18" t="s">
        <v>474</v>
      </c>
      <c r="C116" s="18" t="s">
        <v>694</v>
      </c>
      <c r="D116" s="26" t="s">
        <v>569</v>
      </c>
      <c r="E116" s="20"/>
      <c r="F116" s="18"/>
      <c r="G116" s="18"/>
      <c r="H116" s="18"/>
      <c r="I116" s="28"/>
    </row>
    <row r="117" spans="1:9" s="14" customFormat="1" ht="45" customHeight="1" outlineLevel="1">
      <c r="A117" s="28">
        <f t="shared" ca="1" si="1"/>
        <v>92</v>
      </c>
      <c r="B117" s="18" t="s">
        <v>532</v>
      </c>
      <c r="C117" s="18" t="s">
        <v>690</v>
      </c>
      <c r="D117" s="26" t="s">
        <v>569</v>
      </c>
      <c r="E117" s="20"/>
      <c r="F117" s="18"/>
      <c r="G117" s="18"/>
      <c r="H117" s="18"/>
      <c r="I117" s="28"/>
    </row>
    <row r="118" spans="1:9" s="14" customFormat="1" ht="45.75" customHeight="1" outlineLevel="1">
      <c r="A118" s="28">
        <f t="shared" ca="1" si="1"/>
        <v>93</v>
      </c>
      <c r="B118" s="18" t="s">
        <v>533</v>
      </c>
      <c r="C118" s="18" t="s">
        <v>691</v>
      </c>
      <c r="D118" s="26" t="s">
        <v>569</v>
      </c>
      <c r="E118" s="20"/>
      <c r="F118" s="18"/>
      <c r="G118" s="18"/>
      <c r="H118" s="18"/>
      <c r="I118" s="28"/>
    </row>
    <row r="119" spans="1:9" s="14" customFormat="1" ht="49.5" customHeight="1" outlineLevel="1">
      <c r="A119" s="28">
        <f t="shared" ca="1" si="1"/>
        <v>94</v>
      </c>
      <c r="B119" s="18" t="s">
        <v>687</v>
      </c>
      <c r="C119" s="18" t="s">
        <v>692</v>
      </c>
      <c r="D119" s="26" t="s">
        <v>569</v>
      </c>
      <c r="E119" s="20"/>
      <c r="F119" s="18"/>
      <c r="G119" s="18"/>
      <c r="H119" s="18"/>
      <c r="I119" s="28"/>
    </row>
    <row r="120" spans="1:9" s="14" customFormat="1" ht="48" customHeight="1" outlineLevel="1">
      <c r="A120" s="28">
        <f t="shared" ca="1" si="1"/>
        <v>95</v>
      </c>
      <c r="B120" s="18" t="s">
        <v>520</v>
      </c>
      <c r="C120" s="18" t="s">
        <v>706</v>
      </c>
      <c r="D120" s="26" t="s">
        <v>695</v>
      </c>
      <c r="E120" s="20"/>
      <c r="F120" s="18"/>
      <c r="G120" s="18"/>
      <c r="H120" s="18"/>
      <c r="I120" s="28"/>
    </row>
    <row r="121" spans="1:9" s="14" customFormat="1" ht="55.5" customHeight="1" outlineLevel="1">
      <c r="A121" s="28">
        <f t="shared" ca="1" si="1"/>
        <v>96</v>
      </c>
      <c r="B121" s="18" t="s">
        <v>519</v>
      </c>
      <c r="C121" s="18" t="s">
        <v>707</v>
      </c>
      <c r="D121" s="26" t="s">
        <v>578</v>
      </c>
      <c r="E121" s="20"/>
      <c r="F121" s="18"/>
      <c r="G121" s="18"/>
      <c r="H121" s="18"/>
      <c r="I121" s="28"/>
    </row>
    <row r="122" spans="1:9" s="14" customFormat="1" ht="71.25" customHeight="1" outlineLevel="1">
      <c r="A122" s="28">
        <f t="shared" ca="1" si="1"/>
        <v>97</v>
      </c>
      <c r="B122" s="18" t="s">
        <v>521</v>
      </c>
      <c r="C122" s="18" t="s">
        <v>708</v>
      </c>
      <c r="D122" s="26" t="s">
        <v>577</v>
      </c>
      <c r="E122" s="20"/>
      <c r="F122" s="18"/>
      <c r="G122" s="18"/>
      <c r="H122" s="18"/>
      <c r="I122" s="28"/>
    </row>
    <row r="123" spans="1:9" s="14" customFormat="1" ht="90.75" customHeight="1" outlineLevel="1">
      <c r="A123" s="28">
        <f t="shared" ca="1" si="1"/>
        <v>98</v>
      </c>
      <c r="B123" s="18" t="s">
        <v>522</v>
      </c>
      <c r="C123" s="18" t="s">
        <v>709</v>
      </c>
      <c r="D123" s="26" t="s">
        <v>579</v>
      </c>
      <c r="E123" s="20"/>
      <c r="F123" s="18"/>
      <c r="G123" s="18"/>
      <c r="H123" s="18"/>
      <c r="I123" s="28"/>
    </row>
    <row r="124" spans="1:9" s="14" customFormat="1" ht="33.75" customHeight="1" outlineLevel="1">
      <c r="A124" s="28">
        <f t="shared" ca="1" si="1"/>
        <v>99</v>
      </c>
      <c r="B124" s="18" t="s">
        <v>698</v>
      </c>
      <c r="C124" s="18" t="s">
        <v>699</v>
      </c>
      <c r="D124" s="26" t="s">
        <v>618</v>
      </c>
      <c r="E124" s="20"/>
      <c r="F124" s="18"/>
      <c r="G124" s="18"/>
      <c r="H124" s="18"/>
      <c r="I124" s="28"/>
    </row>
    <row r="125" spans="1:9" s="14" customFormat="1" ht="44.25" customHeight="1" outlineLevel="1">
      <c r="A125" s="28">
        <f t="shared" ca="1" si="1"/>
        <v>100</v>
      </c>
      <c r="B125" s="18" t="s">
        <v>476</v>
      </c>
      <c r="C125" s="18" t="s">
        <v>696</v>
      </c>
      <c r="D125" s="131" t="s">
        <v>697</v>
      </c>
      <c r="E125" s="20"/>
      <c r="F125" s="18"/>
      <c r="G125" s="18"/>
      <c r="H125" s="18"/>
      <c r="I125" s="28"/>
    </row>
    <row r="126" spans="1:9" s="14" customFormat="1" ht="33.75" customHeight="1" outlineLevel="1">
      <c r="A126" s="28">
        <f t="shared" ca="1" si="1"/>
        <v>101</v>
      </c>
      <c r="B126" s="18" t="s">
        <v>420</v>
      </c>
      <c r="C126" s="18" t="s">
        <v>586</v>
      </c>
      <c r="D126" s="26" t="s">
        <v>587</v>
      </c>
      <c r="E126" s="20"/>
      <c r="F126" s="18"/>
      <c r="G126" s="18"/>
      <c r="H126" s="18"/>
      <c r="I126" s="28"/>
    </row>
    <row r="127" spans="1:9" s="14" customFormat="1" ht="36" customHeight="1" outlineLevel="1">
      <c r="A127" s="28">
        <f t="shared" ca="1" si="1"/>
        <v>102</v>
      </c>
      <c r="B127" s="18" t="s">
        <v>626</v>
      </c>
      <c r="C127" s="18" t="s">
        <v>700</v>
      </c>
      <c r="D127" s="26" t="s">
        <v>568</v>
      </c>
      <c r="E127" s="20"/>
      <c r="F127" s="18"/>
      <c r="G127" s="18"/>
      <c r="H127" s="18"/>
      <c r="I127" s="28"/>
    </row>
    <row r="128" spans="1:9" s="14" customFormat="1" ht="36" customHeight="1" outlineLevel="1">
      <c r="A128" s="28">
        <f t="shared" ca="1" si="1"/>
        <v>103</v>
      </c>
      <c r="B128" s="18" t="s">
        <v>478</v>
      </c>
      <c r="C128" s="18" t="s">
        <v>701</v>
      </c>
      <c r="D128" s="26" t="s">
        <v>705</v>
      </c>
      <c r="E128" s="20"/>
      <c r="F128" s="18"/>
      <c r="G128" s="18"/>
      <c r="H128" s="18"/>
      <c r="I128" s="28"/>
    </row>
    <row r="129" spans="1:9" s="14" customFormat="1" ht="45" customHeight="1" outlineLevel="1">
      <c r="A129" s="28">
        <f t="shared" ref="A129:A131" ca="1" si="2">IF(OFFSET(A129,-1,0) ="",OFFSET(A129,-2,0)+1,OFFSET(A129,-1,0)+1 )</f>
        <v>104</v>
      </c>
      <c r="B129" s="18" t="s">
        <v>479</v>
      </c>
      <c r="C129" s="18" t="s">
        <v>702</v>
      </c>
      <c r="D129" s="26" t="s">
        <v>568</v>
      </c>
      <c r="E129" s="20"/>
      <c r="F129" s="18"/>
      <c r="G129" s="18"/>
      <c r="H129" s="18"/>
      <c r="I129" s="28"/>
    </row>
    <row r="130" spans="1:9" s="14" customFormat="1" ht="45" customHeight="1" outlineLevel="1">
      <c r="A130" s="28">
        <f t="shared" ca="1" si="2"/>
        <v>105</v>
      </c>
      <c r="B130" s="18" t="s">
        <v>632</v>
      </c>
      <c r="C130" s="18" t="s">
        <v>703</v>
      </c>
      <c r="D130" s="26" t="s">
        <v>568</v>
      </c>
      <c r="E130" s="20"/>
      <c r="F130" s="18"/>
      <c r="G130" s="18"/>
      <c r="H130" s="18"/>
      <c r="I130" s="28"/>
    </row>
    <row r="131" spans="1:9" s="14" customFormat="1" ht="44.25" customHeight="1" outlineLevel="1">
      <c r="A131" s="28">
        <f t="shared" ca="1" si="2"/>
        <v>106</v>
      </c>
      <c r="B131" s="18" t="s">
        <v>517</v>
      </c>
      <c r="C131" s="18" t="s">
        <v>704</v>
      </c>
      <c r="D131" s="26" t="s">
        <v>705</v>
      </c>
      <c r="E131" s="20"/>
      <c r="F131" s="18"/>
      <c r="G131" s="18"/>
      <c r="H131" s="18"/>
      <c r="I131" s="28"/>
    </row>
    <row r="132" spans="1:9" s="10" customFormat="1" ht="15.75" customHeight="1">
      <c r="A132" s="117"/>
      <c r="B132" s="152" t="s">
        <v>416</v>
      </c>
      <c r="C132" s="153"/>
      <c r="D132" s="154"/>
      <c r="E132" s="117"/>
      <c r="F132" s="118"/>
      <c r="G132" s="118"/>
      <c r="H132" s="118"/>
      <c r="I132" s="117"/>
    </row>
    <row r="133" spans="1:9" s="14" customFormat="1" ht="44.25" hidden="1" customHeight="1" outlineLevel="1">
      <c r="A133" s="28">
        <f t="shared" ref="A133:A136" ca="1" si="3">IF(OFFSET(A133,-1,0) ="",OFFSET(A133,-2,0)+1,OFFSET(A133,-1,0)+1 )</f>
        <v>107</v>
      </c>
      <c r="B133" s="18" t="s">
        <v>531</v>
      </c>
      <c r="C133" s="18" t="s">
        <v>714</v>
      </c>
      <c r="D133" s="26" t="s">
        <v>715</v>
      </c>
      <c r="E133" s="20"/>
      <c r="F133" s="18"/>
      <c r="G133" s="18"/>
      <c r="H133" s="18"/>
      <c r="I133" s="28"/>
    </row>
    <row r="134" spans="1:9" s="14" customFormat="1" ht="30.75" hidden="1" customHeight="1" outlineLevel="1">
      <c r="A134" s="28">
        <f t="shared" ca="1" si="3"/>
        <v>108</v>
      </c>
      <c r="B134" s="18" t="s">
        <v>484</v>
      </c>
      <c r="C134" s="18" t="s">
        <v>586</v>
      </c>
      <c r="D134" s="26" t="s">
        <v>587</v>
      </c>
      <c r="E134" s="20"/>
      <c r="F134" s="18"/>
      <c r="G134" s="18"/>
      <c r="H134" s="18"/>
      <c r="I134" s="28"/>
    </row>
    <row r="135" spans="1:9" s="14" customFormat="1" ht="32.25" hidden="1" customHeight="1" outlineLevel="1">
      <c r="A135" s="28">
        <f t="shared" ca="1" si="3"/>
        <v>109</v>
      </c>
      <c r="B135" s="18" t="s">
        <v>488</v>
      </c>
      <c r="C135" s="18" t="s">
        <v>712</v>
      </c>
      <c r="D135" s="26" t="s">
        <v>713</v>
      </c>
      <c r="E135" s="20"/>
      <c r="F135" s="18"/>
      <c r="G135" s="18"/>
      <c r="H135" s="18"/>
      <c r="I135" s="28"/>
    </row>
    <row r="136" spans="1:9" s="14" customFormat="1" ht="29.25" hidden="1" customHeight="1" outlineLevel="1">
      <c r="A136" s="28">
        <f t="shared" ca="1" si="3"/>
        <v>110</v>
      </c>
      <c r="B136" s="18" t="s">
        <v>535</v>
      </c>
      <c r="C136" s="18" t="s">
        <v>710</v>
      </c>
      <c r="D136" s="26" t="s">
        <v>711</v>
      </c>
      <c r="E136" s="20"/>
      <c r="F136" s="18"/>
      <c r="G136" s="18"/>
      <c r="H136" s="18"/>
      <c r="I136" s="28"/>
    </row>
    <row r="137" spans="1:9" s="10" customFormat="1" ht="15.75" customHeight="1" collapsed="1">
      <c r="A137" s="33"/>
      <c r="B137" s="146" t="s">
        <v>342</v>
      </c>
      <c r="C137" s="147"/>
      <c r="D137" s="148"/>
      <c r="E137" s="33"/>
      <c r="F137" s="34"/>
      <c r="G137" s="34"/>
      <c r="H137" s="34"/>
      <c r="I137" s="33"/>
    </row>
    <row r="138" spans="1:9" s="14" customFormat="1" ht="42" customHeight="1" outlineLevel="1">
      <c r="A138" s="28">
        <f t="shared" ref="A138:A147" ca="1" si="4">IF(OFFSET(A138,-1,0) ="",OFFSET(A138,-2,0)+1,OFFSET(A138,-1,0)+1 )</f>
        <v>111</v>
      </c>
      <c r="B138" s="18" t="s">
        <v>538</v>
      </c>
      <c r="C138" s="18" t="s">
        <v>716</v>
      </c>
      <c r="D138" s="26" t="s">
        <v>717</v>
      </c>
      <c r="E138" s="20"/>
      <c r="F138" s="18"/>
      <c r="G138" s="18"/>
      <c r="H138" s="18"/>
      <c r="I138" s="28"/>
    </row>
    <row r="139" spans="1:9" s="14" customFormat="1" ht="42.75" customHeight="1" outlineLevel="1">
      <c r="A139" s="28">
        <f t="shared" ca="1" si="4"/>
        <v>112</v>
      </c>
      <c r="B139" s="18" t="s">
        <v>539</v>
      </c>
      <c r="C139" s="18" t="s">
        <v>718</v>
      </c>
      <c r="D139" s="26" t="s">
        <v>717</v>
      </c>
      <c r="E139" s="20"/>
      <c r="F139" s="18"/>
      <c r="G139" s="18"/>
      <c r="H139" s="18"/>
      <c r="I139" s="28"/>
    </row>
    <row r="140" spans="1:9" s="14" customFormat="1" ht="58.5" customHeight="1" outlineLevel="1">
      <c r="A140" s="28">
        <f t="shared" ca="1" si="4"/>
        <v>113</v>
      </c>
      <c r="B140" s="18" t="s">
        <v>599</v>
      </c>
      <c r="C140" s="18" t="s">
        <v>719</v>
      </c>
      <c r="D140" s="26" t="s">
        <v>720</v>
      </c>
      <c r="E140" s="20"/>
      <c r="F140" s="18"/>
      <c r="G140" s="18"/>
      <c r="H140" s="18"/>
      <c r="I140" s="28"/>
    </row>
    <row r="141" spans="1:9" s="14" customFormat="1" ht="57.75" customHeight="1" outlineLevel="1">
      <c r="A141" s="28">
        <f t="shared" ca="1" si="4"/>
        <v>114</v>
      </c>
      <c r="B141" s="18" t="s">
        <v>721</v>
      </c>
      <c r="C141" s="18" t="s">
        <v>722</v>
      </c>
      <c r="D141" s="26" t="s">
        <v>715</v>
      </c>
      <c r="E141" s="20"/>
      <c r="F141" s="18"/>
      <c r="G141" s="18"/>
      <c r="H141" s="18"/>
      <c r="I141" s="28"/>
    </row>
    <row r="142" spans="1:9" s="115" customFormat="1" ht="57" customHeight="1" outlineLevel="1">
      <c r="A142" s="28">
        <f t="shared" ca="1" si="4"/>
        <v>115</v>
      </c>
      <c r="B142" s="109" t="s">
        <v>733</v>
      </c>
      <c r="C142" s="18" t="s">
        <v>734</v>
      </c>
      <c r="D142" s="26" t="s">
        <v>720</v>
      </c>
      <c r="E142" s="136"/>
      <c r="F142" s="109"/>
      <c r="G142" s="109"/>
      <c r="H142" s="109"/>
      <c r="I142" s="135"/>
    </row>
    <row r="143" spans="1:9" s="14" customFormat="1" ht="44.25" customHeight="1" outlineLevel="1">
      <c r="A143" s="28">
        <f t="shared" ca="1" si="4"/>
        <v>116</v>
      </c>
      <c r="B143" s="18" t="s">
        <v>723</v>
      </c>
      <c r="C143" s="18" t="s">
        <v>724</v>
      </c>
      <c r="D143" s="26" t="s">
        <v>725</v>
      </c>
      <c r="E143" s="20"/>
      <c r="F143" s="18"/>
      <c r="G143" s="18"/>
      <c r="H143" s="18"/>
      <c r="I143" s="28"/>
    </row>
    <row r="144" spans="1:9" s="14" customFormat="1" ht="45" customHeight="1" outlineLevel="1">
      <c r="A144" s="28">
        <f t="shared" ca="1" si="4"/>
        <v>117</v>
      </c>
      <c r="B144" s="18" t="s">
        <v>726</v>
      </c>
      <c r="C144" s="18" t="s">
        <v>727</v>
      </c>
      <c r="D144" s="26" t="s">
        <v>728</v>
      </c>
      <c r="E144" s="20"/>
      <c r="F144" s="18"/>
      <c r="G144" s="18"/>
      <c r="H144" s="18"/>
      <c r="I144" s="28"/>
    </row>
    <row r="145" spans="1:9" s="14" customFormat="1" ht="33" customHeight="1" outlineLevel="1">
      <c r="A145" s="28">
        <f t="shared" ca="1" si="4"/>
        <v>118</v>
      </c>
      <c r="B145" s="18" t="s">
        <v>556</v>
      </c>
      <c r="C145" s="18" t="s">
        <v>730</v>
      </c>
      <c r="D145" s="26" t="s">
        <v>729</v>
      </c>
      <c r="E145" s="20"/>
      <c r="F145" s="18"/>
      <c r="G145" s="18"/>
      <c r="H145" s="18"/>
      <c r="I145" s="28"/>
    </row>
    <row r="146" spans="1:9" s="14" customFormat="1" ht="28.5" customHeight="1" outlineLevel="1">
      <c r="A146" s="28">
        <f t="shared" ca="1" si="4"/>
        <v>119</v>
      </c>
      <c r="B146" s="18" t="s">
        <v>557</v>
      </c>
      <c r="C146" s="18" t="s">
        <v>731</v>
      </c>
      <c r="D146" s="26" t="s">
        <v>729</v>
      </c>
      <c r="E146" s="20"/>
      <c r="F146" s="18"/>
      <c r="G146" s="18"/>
      <c r="H146" s="18"/>
      <c r="I146" s="28"/>
    </row>
    <row r="147" spans="1:9" s="14" customFormat="1" ht="28.5" customHeight="1" outlineLevel="1">
      <c r="A147" s="28">
        <f t="shared" ca="1" si="4"/>
        <v>120</v>
      </c>
      <c r="B147" s="18" t="s">
        <v>566</v>
      </c>
      <c r="C147" s="18" t="s">
        <v>732</v>
      </c>
      <c r="D147" s="26" t="s">
        <v>729</v>
      </c>
      <c r="E147" s="20"/>
      <c r="F147" s="18"/>
      <c r="G147" s="18"/>
      <c r="H147" s="18"/>
      <c r="I147" s="28"/>
    </row>
    <row r="148" spans="1:9" s="10" customFormat="1" ht="15.75" customHeight="1">
      <c r="A148" s="117"/>
      <c r="B148" s="152" t="s">
        <v>536</v>
      </c>
      <c r="C148" s="153"/>
      <c r="D148" s="154"/>
      <c r="E148" s="117"/>
      <c r="F148" s="118"/>
      <c r="G148" s="118"/>
      <c r="H148" s="118"/>
      <c r="I148" s="117"/>
    </row>
    <row r="149" spans="1:9" s="14" customFormat="1" ht="47.25" customHeight="1" outlineLevel="1">
      <c r="A149" s="28">
        <f t="shared" ref="A149:A155" ca="1" si="5">IF(OFFSET(A149,-1,0) ="",OFFSET(A149,-2,0)+1,OFFSET(A149,-1,0)+1 )</f>
        <v>121</v>
      </c>
      <c r="B149" s="18" t="s">
        <v>501</v>
      </c>
      <c r="C149" s="18" t="s">
        <v>735</v>
      </c>
      <c r="D149" s="19" t="s">
        <v>736</v>
      </c>
      <c r="E149" s="20"/>
      <c r="F149" s="18"/>
      <c r="G149" s="18"/>
      <c r="H149" s="18"/>
      <c r="I149" s="28"/>
    </row>
    <row r="150" spans="1:9" s="14" customFormat="1" ht="57" customHeight="1" outlineLevel="1">
      <c r="A150" s="28">
        <f t="shared" ca="1" si="5"/>
        <v>122</v>
      </c>
      <c r="B150" s="18" t="s">
        <v>504</v>
      </c>
      <c r="C150" s="18" t="s">
        <v>737</v>
      </c>
      <c r="D150" s="19" t="s">
        <v>738</v>
      </c>
      <c r="E150" s="20"/>
      <c r="F150" s="18"/>
      <c r="G150" s="18"/>
      <c r="H150" s="18"/>
      <c r="I150" s="28"/>
    </row>
    <row r="151" spans="1:9" s="14" customFormat="1" ht="44.25" customHeight="1" outlineLevel="1">
      <c r="A151" s="28">
        <f t="shared" ca="1" si="5"/>
        <v>123</v>
      </c>
      <c r="B151" s="18" t="s">
        <v>503</v>
      </c>
      <c r="C151" s="18" t="s">
        <v>739</v>
      </c>
      <c r="D151" s="19" t="s">
        <v>740</v>
      </c>
      <c r="E151" s="20"/>
      <c r="F151" s="18"/>
      <c r="G151" s="18"/>
      <c r="H151" s="18"/>
      <c r="I151" s="28"/>
    </row>
    <row r="152" spans="1:9" s="10" customFormat="1" ht="15.75" customHeight="1">
      <c r="A152" s="117"/>
      <c r="B152" s="152" t="s">
        <v>537</v>
      </c>
      <c r="C152" s="153"/>
      <c r="D152" s="154"/>
      <c r="E152" s="117"/>
      <c r="F152" s="118"/>
      <c r="G152" s="118"/>
      <c r="H152" s="118"/>
      <c r="I152" s="117"/>
    </row>
    <row r="153" spans="1:9" s="14" customFormat="1" ht="42" customHeight="1" outlineLevel="1">
      <c r="A153" s="28">
        <f t="shared" ca="1" si="5"/>
        <v>124</v>
      </c>
      <c r="B153" s="109" t="s">
        <v>498</v>
      </c>
      <c r="C153" s="18" t="s">
        <v>741</v>
      </c>
      <c r="D153" s="26" t="s">
        <v>742</v>
      </c>
      <c r="E153" s="20"/>
      <c r="F153" s="18"/>
      <c r="G153" s="18"/>
      <c r="H153" s="18"/>
      <c r="I153" s="28"/>
    </row>
    <row r="154" spans="1:9" s="14" customFormat="1" ht="45" customHeight="1" outlineLevel="1">
      <c r="A154" s="28">
        <f t="shared" ca="1" si="5"/>
        <v>125</v>
      </c>
      <c r="B154" s="109" t="s">
        <v>499</v>
      </c>
      <c r="C154" s="18" t="s">
        <v>743</v>
      </c>
      <c r="D154" s="26" t="s">
        <v>745</v>
      </c>
      <c r="E154" s="20"/>
      <c r="F154" s="18"/>
      <c r="G154" s="18"/>
      <c r="H154" s="18"/>
      <c r="I154" s="28"/>
    </row>
    <row r="155" spans="1:9" s="14" customFormat="1" ht="44.25" customHeight="1" outlineLevel="1">
      <c r="A155" s="28">
        <f t="shared" ca="1" si="5"/>
        <v>126</v>
      </c>
      <c r="B155" s="109" t="s">
        <v>500</v>
      </c>
      <c r="C155" s="18" t="s">
        <v>744</v>
      </c>
      <c r="D155" s="26" t="s">
        <v>746</v>
      </c>
      <c r="E155" s="20"/>
      <c r="F155" s="18"/>
      <c r="G155" s="18"/>
      <c r="H155" s="18"/>
      <c r="I155" s="28"/>
    </row>
  </sheetData>
  <mergeCells count="22">
    <mergeCell ref="F16:H16"/>
    <mergeCell ref="B18:D18"/>
    <mergeCell ref="B5:D5"/>
    <mergeCell ref="A1:D1"/>
    <mergeCell ref="A2:D2"/>
    <mergeCell ref="E2:E3"/>
    <mergeCell ref="C3:D3"/>
    <mergeCell ref="B4:D4"/>
    <mergeCell ref="B6:D6"/>
    <mergeCell ref="B7:D7"/>
    <mergeCell ref="B8:D8"/>
    <mergeCell ref="B152:D152"/>
    <mergeCell ref="B20:D20"/>
    <mergeCell ref="B21:D21"/>
    <mergeCell ref="B60:D60"/>
    <mergeCell ref="B82:D82"/>
    <mergeCell ref="B105:D105"/>
    <mergeCell ref="B148:D148"/>
    <mergeCell ref="B137:D137"/>
    <mergeCell ref="B112:D112"/>
    <mergeCell ref="B132:D132"/>
    <mergeCell ref="B40:D40"/>
  </mergeCells>
  <dataValidations disablePrompts="1" count="3">
    <dataValidation type="list" allowBlank="1" showErrorMessage="1" sqref="F155:H180 F148:H151" xr:uid="{00000000-0002-0000-0100-000000000000}">
      <formula1>#REF!</formula1>
      <formula2>0</formula2>
    </dataValidation>
    <dataValidation type="list" allowBlank="1" sqref="F152:H154 F138:H147" xr:uid="{00000000-0002-0000-0100-000001000000}">
      <formula1>$A$11:$A$15</formula1>
    </dataValidation>
    <dataValidation showDropDown="1" showErrorMessage="1" sqref="F16:H137" xr:uid="{00000000-0002-0000-0100-000002000000}"/>
  </dataValidations>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71"/>
  <sheetViews>
    <sheetView showGridLines="0" topLeftCell="A7" zoomScaleNormal="100" workbookViewId="0">
      <selection activeCell="B54" sqref="B54"/>
    </sheetView>
  </sheetViews>
  <sheetFormatPr defaultColWidth="9.33203125" defaultRowHeight="13.2" outlineLevelRow="1"/>
  <cols>
    <col min="1" max="1" width="14.5546875" style="41" customWidth="1"/>
    <col min="2" max="2" width="38.33203125" style="108" customWidth="1"/>
    <col min="3" max="3" width="41.33203125" style="12" customWidth="1"/>
    <col min="4" max="4" width="40.6640625" style="12" customWidth="1"/>
    <col min="5" max="5" width="32.33203125" style="12" customWidth="1"/>
    <col min="6" max="8" width="9.6640625" style="12" hidden="1" customWidth="1"/>
    <col min="9" max="9" width="17.6640625" style="12" customWidth="1"/>
    <col min="10" max="10" width="15.33203125" style="12" customWidth="1"/>
    <col min="11" max="16384" width="9.33203125" style="12"/>
  </cols>
  <sheetData>
    <row r="1" spans="1:24" s="1" customFormat="1" ht="13.8">
      <c r="A1" s="141"/>
      <c r="B1" s="141"/>
      <c r="C1" s="141"/>
      <c r="D1" s="141"/>
      <c r="E1" s="3"/>
      <c r="F1" s="3"/>
      <c r="G1" s="3"/>
      <c r="H1" s="3"/>
      <c r="I1" s="3"/>
      <c r="J1" s="3"/>
    </row>
    <row r="2" spans="1:24" s="1" customFormat="1" ht="31.5" customHeight="1">
      <c r="A2" s="142" t="s">
        <v>8</v>
      </c>
      <c r="B2" s="142"/>
      <c r="C2" s="142"/>
      <c r="D2" s="142"/>
      <c r="E2" s="150"/>
      <c r="F2" s="2"/>
      <c r="G2" s="2"/>
      <c r="H2" s="2"/>
      <c r="I2" s="2"/>
      <c r="J2" s="2"/>
    </row>
    <row r="3" spans="1:24" s="1" customFormat="1" ht="31.5" customHeight="1">
      <c r="A3" s="13"/>
      <c r="B3" s="104"/>
      <c r="C3" s="151"/>
      <c r="D3" s="151"/>
      <c r="E3" s="150"/>
      <c r="F3" s="2"/>
      <c r="G3" s="2"/>
      <c r="H3" s="2"/>
      <c r="I3" s="2"/>
      <c r="J3" s="2"/>
    </row>
    <row r="4" spans="1:24" s="4" customFormat="1" ht="16.5" customHeight="1">
      <c r="A4" s="93" t="s">
        <v>6</v>
      </c>
      <c r="B4" s="144" t="s">
        <v>505</v>
      </c>
      <c r="C4" s="144"/>
      <c r="D4" s="144"/>
      <c r="E4" s="5"/>
      <c r="F4" s="5"/>
      <c r="G4" s="5"/>
      <c r="H4" s="6"/>
      <c r="I4" s="6"/>
      <c r="X4" s="4" t="s">
        <v>9</v>
      </c>
    </row>
    <row r="5" spans="1:24" s="4" customFormat="1" ht="144.75" customHeight="1">
      <c r="A5" s="93" t="s">
        <v>4</v>
      </c>
      <c r="B5" s="143" t="s">
        <v>749</v>
      </c>
      <c r="C5" s="144"/>
      <c r="D5" s="144"/>
      <c r="E5" s="5"/>
      <c r="F5" s="5"/>
      <c r="G5" s="5"/>
      <c r="H5" s="6"/>
      <c r="I5" s="6"/>
      <c r="X5" s="4" t="s">
        <v>11</v>
      </c>
    </row>
    <row r="6" spans="1:24" s="4" customFormat="1">
      <c r="A6" s="93" t="s">
        <v>12</v>
      </c>
      <c r="B6" s="143"/>
      <c r="C6" s="144"/>
      <c r="D6" s="144"/>
      <c r="E6" s="5"/>
      <c r="F6" s="5"/>
      <c r="G6" s="5"/>
      <c r="H6" s="6"/>
      <c r="I6" s="6"/>
    </row>
    <row r="7" spans="1:24" s="4" customFormat="1">
      <c r="A7" s="93" t="s">
        <v>14</v>
      </c>
      <c r="B7" s="144" t="s">
        <v>334</v>
      </c>
      <c r="C7" s="144"/>
      <c r="D7" s="144"/>
      <c r="E7" s="5"/>
      <c r="F7" s="5"/>
      <c r="G7" s="5"/>
      <c r="H7" s="7"/>
      <c r="I7" s="6"/>
      <c r="X7" s="8"/>
    </row>
    <row r="8" spans="1:24" s="9" customFormat="1">
      <c r="A8" s="93" t="s">
        <v>16</v>
      </c>
      <c r="B8" s="145">
        <v>44846</v>
      </c>
      <c r="C8" s="145"/>
      <c r="D8" s="145"/>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6.4">
      <c r="A15" s="95" t="s">
        <v>20</v>
      </c>
      <c r="B15" s="106"/>
      <c r="C15" s="38"/>
      <c r="D15" s="38"/>
      <c r="E15" s="1"/>
      <c r="F15" s="1"/>
      <c r="G15" s="1"/>
      <c r="H15" s="1"/>
      <c r="I15" s="1"/>
    </row>
    <row r="16" spans="1:24" s="10" customFormat="1" ht="15" customHeight="1">
      <c r="A16" s="39"/>
      <c r="B16" s="107"/>
      <c r="C16" s="16"/>
      <c r="D16" s="17"/>
      <c r="E16" s="22"/>
      <c r="F16" s="149" t="s">
        <v>17</v>
      </c>
      <c r="G16" s="149"/>
      <c r="H16" s="149"/>
      <c r="I16" s="23"/>
    </row>
    <row r="17" spans="1:9" s="10" customFormat="1" ht="39.6">
      <c r="A17" s="96" t="s">
        <v>21</v>
      </c>
      <c r="B17" s="97" t="s">
        <v>22</v>
      </c>
      <c r="C17" s="97" t="s">
        <v>23</v>
      </c>
      <c r="D17" s="97" t="s">
        <v>24</v>
      </c>
      <c r="E17" s="97" t="s">
        <v>25</v>
      </c>
      <c r="F17" s="97" t="s">
        <v>26</v>
      </c>
      <c r="G17" s="97" t="s">
        <v>27</v>
      </c>
      <c r="H17" s="97" t="s">
        <v>28</v>
      </c>
      <c r="I17" s="97" t="s">
        <v>29</v>
      </c>
    </row>
    <row r="18" spans="1:9" s="10" customFormat="1" ht="15.75" customHeight="1">
      <c r="A18" s="33"/>
      <c r="B18" s="146" t="s">
        <v>340</v>
      </c>
      <c r="C18" s="147"/>
      <c r="D18" s="148"/>
      <c r="E18" s="33"/>
      <c r="F18" s="34"/>
      <c r="G18" s="34"/>
      <c r="H18" s="34"/>
      <c r="I18" s="33"/>
    </row>
    <row r="19" spans="1:9" s="14" customFormat="1" ht="43.5" customHeight="1">
      <c r="A19" s="28">
        <v>1</v>
      </c>
      <c r="B19" s="18" t="s">
        <v>487</v>
      </c>
      <c r="C19" s="109" t="s">
        <v>422</v>
      </c>
      <c r="D19" s="26" t="s">
        <v>477</v>
      </c>
      <c r="E19" s="20"/>
      <c r="F19" s="18"/>
      <c r="G19" s="18"/>
      <c r="H19" s="18"/>
      <c r="I19" s="28"/>
    </row>
    <row r="20" spans="1:9" s="10" customFormat="1" ht="15.75" customHeight="1">
      <c r="A20" s="33"/>
      <c r="B20" s="146" t="s">
        <v>506</v>
      </c>
      <c r="C20" s="147"/>
      <c r="D20" s="148"/>
      <c r="E20" s="33"/>
      <c r="F20" s="34"/>
      <c r="G20" s="34"/>
      <c r="H20" s="34"/>
      <c r="I20" s="33"/>
    </row>
    <row r="21" spans="1:9" s="10" customFormat="1" ht="15.75" customHeight="1">
      <c r="A21" s="119"/>
      <c r="B21" s="120" t="s">
        <v>507</v>
      </c>
      <c r="C21" s="121"/>
      <c r="D21" s="122"/>
      <c r="E21" s="119"/>
      <c r="F21" s="123"/>
      <c r="G21" s="123"/>
      <c r="H21" s="123"/>
      <c r="I21" s="119"/>
    </row>
    <row r="22" spans="1:9" s="14" customFormat="1" ht="43.5" customHeight="1" outlineLevel="1">
      <c r="A22" s="28">
        <v>2</v>
      </c>
      <c r="B22" s="18" t="s">
        <v>750</v>
      </c>
      <c r="C22" s="18" t="s">
        <v>767</v>
      </c>
      <c r="D22" s="26" t="s">
        <v>768</v>
      </c>
      <c r="E22" s="20"/>
      <c r="F22" s="18"/>
      <c r="G22" s="18"/>
      <c r="H22" s="18"/>
      <c r="I22" s="28"/>
    </row>
    <row r="23" spans="1:9" s="14" customFormat="1" ht="43.5" customHeight="1" outlineLevel="1">
      <c r="A23" s="28">
        <f t="shared" ref="A23:A59" ca="1" si="0">IF(OFFSET(A23,-1,0) ="",OFFSET(A23,-2,0)+1,OFFSET(A23,-1,0)+1 )</f>
        <v>3</v>
      </c>
      <c r="B23" s="18" t="s">
        <v>508</v>
      </c>
      <c r="C23" s="18" t="s">
        <v>769</v>
      </c>
      <c r="D23" s="26" t="s">
        <v>770</v>
      </c>
      <c r="E23" s="20" t="s">
        <v>842</v>
      </c>
      <c r="F23" s="18"/>
      <c r="G23" s="18"/>
      <c r="H23" s="18"/>
      <c r="I23" s="28"/>
    </row>
    <row r="24" spans="1:9" s="14" customFormat="1" ht="30.75" customHeight="1" outlineLevel="1">
      <c r="A24" s="28">
        <f t="shared" ca="1" si="0"/>
        <v>4</v>
      </c>
      <c r="B24" s="18" t="s">
        <v>542</v>
      </c>
      <c r="C24" s="18" t="s">
        <v>771</v>
      </c>
      <c r="D24" s="26" t="s">
        <v>781</v>
      </c>
      <c r="E24" s="20"/>
      <c r="F24" s="18"/>
      <c r="G24" s="18"/>
      <c r="H24" s="18"/>
      <c r="I24" s="28"/>
    </row>
    <row r="25" spans="1:9" s="14" customFormat="1" ht="30.75" customHeight="1" outlineLevel="1">
      <c r="A25" s="28">
        <f t="shared" ca="1" si="0"/>
        <v>5</v>
      </c>
      <c r="B25" s="18" t="s">
        <v>543</v>
      </c>
      <c r="C25" s="18" t="s">
        <v>772</v>
      </c>
      <c r="D25" s="26" t="s">
        <v>774</v>
      </c>
      <c r="E25" s="20"/>
      <c r="F25" s="18"/>
      <c r="G25" s="18"/>
      <c r="H25" s="18"/>
      <c r="I25" s="28"/>
    </row>
    <row r="26" spans="1:9" s="14" customFormat="1" ht="30" customHeight="1" outlineLevel="1">
      <c r="A26" s="28">
        <f t="shared" ca="1" si="0"/>
        <v>6</v>
      </c>
      <c r="B26" s="18" t="s">
        <v>544</v>
      </c>
      <c r="C26" s="18" t="s">
        <v>773</v>
      </c>
      <c r="D26" s="26" t="s">
        <v>775</v>
      </c>
      <c r="E26" s="20"/>
      <c r="F26" s="18"/>
      <c r="G26" s="18"/>
      <c r="H26" s="18"/>
      <c r="I26" s="28"/>
    </row>
    <row r="27" spans="1:9" s="14" customFormat="1" ht="32.25" customHeight="1" outlineLevel="1">
      <c r="A27" s="28">
        <f t="shared" ca="1" si="0"/>
        <v>7</v>
      </c>
      <c r="B27" s="18" t="s">
        <v>545</v>
      </c>
      <c r="C27" s="18" t="s">
        <v>776</v>
      </c>
      <c r="D27" s="26" t="s">
        <v>777</v>
      </c>
      <c r="E27" s="20"/>
      <c r="F27" s="18"/>
      <c r="G27" s="18"/>
      <c r="H27" s="18"/>
      <c r="I27" s="28"/>
    </row>
    <row r="28" spans="1:9" s="14" customFormat="1" ht="53.25" customHeight="1" outlineLevel="1">
      <c r="A28" s="135">
        <f t="shared" ca="1" si="0"/>
        <v>8</v>
      </c>
      <c r="B28" s="109" t="s">
        <v>855</v>
      </c>
      <c r="C28" s="109" t="s">
        <v>778</v>
      </c>
      <c r="D28" s="128" t="s">
        <v>856</v>
      </c>
      <c r="E28" s="20"/>
      <c r="F28" s="18"/>
      <c r="G28" s="18"/>
      <c r="H28" s="18"/>
      <c r="I28" s="28"/>
    </row>
    <row r="29" spans="1:9" s="14" customFormat="1" ht="47.25" customHeight="1" outlineLevel="1">
      <c r="A29" s="28">
        <f t="shared" ca="1" si="0"/>
        <v>9</v>
      </c>
      <c r="B29" s="18" t="s">
        <v>758</v>
      </c>
      <c r="C29" s="18" t="s">
        <v>779</v>
      </c>
      <c r="D29" s="26" t="s">
        <v>782</v>
      </c>
      <c r="E29" s="20"/>
      <c r="F29" s="18"/>
      <c r="G29" s="18"/>
      <c r="H29" s="18"/>
      <c r="I29" s="28"/>
    </row>
    <row r="30" spans="1:9" s="14" customFormat="1" ht="45" customHeight="1" outlineLevel="1">
      <c r="A30" s="28">
        <f t="shared" ca="1" si="0"/>
        <v>10</v>
      </c>
      <c r="B30" s="18" t="s">
        <v>753</v>
      </c>
      <c r="C30" s="18" t="s">
        <v>780</v>
      </c>
      <c r="D30" s="26" t="s">
        <v>782</v>
      </c>
      <c r="E30" s="20"/>
      <c r="F30" s="18"/>
      <c r="G30" s="18"/>
      <c r="H30" s="18"/>
      <c r="I30" s="28"/>
    </row>
    <row r="31" spans="1:9" s="14" customFormat="1" ht="32.25" customHeight="1" outlineLevel="1">
      <c r="A31" s="28">
        <f t="shared" ca="1" si="0"/>
        <v>11</v>
      </c>
      <c r="B31" s="18" t="s">
        <v>766</v>
      </c>
      <c r="C31" s="18" t="s">
        <v>783</v>
      </c>
      <c r="D31" s="26" t="s">
        <v>785</v>
      </c>
      <c r="E31" s="20"/>
      <c r="F31" s="18"/>
      <c r="G31" s="18"/>
      <c r="H31" s="18"/>
      <c r="I31" s="28"/>
    </row>
    <row r="32" spans="1:9" s="14" customFormat="1" ht="43.5" customHeight="1" outlineLevel="1">
      <c r="A32" s="28">
        <f t="shared" ca="1" si="0"/>
        <v>12</v>
      </c>
      <c r="B32" s="18" t="s">
        <v>754</v>
      </c>
      <c r="C32" s="18" t="s">
        <v>784</v>
      </c>
      <c r="D32" s="26" t="s">
        <v>786</v>
      </c>
      <c r="E32" s="20"/>
      <c r="F32" s="18"/>
      <c r="G32" s="18"/>
      <c r="H32" s="18"/>
      <c r="I32" s="28"/>
    </row>
    <row r="33" spans="1:9" s="14" customFormat="1" ht="32.25" customHeight="1" outlineLevel="1">
      <c r="A33" s="28">
        <f t="shared" ca="1" si="0"/>
        <v>13</v>
      </c>
      <c r="B33" s="18" t="s">
        <v>759</v>
      </c>
      <c r="C33" s="18" t="s">
        <v>787</v>
      </c>
      <c r="D33" s="26" t="s">
        <v>782</v>
      </c>
      <c r="E33" s="20"/>
      <c r="F33" s="18"/>
      <c r="G33" s="18"/>
      <c r="H33" s="18"/>
      <c r="I33" s="28"/>
    </row>
    <row r="34" spans="1:9" s="14" customFormat="1" ht="32.25" customHeight="1" outlineLevel="1">
      <c r="A34" s="28">
        <f t="shared" ca="1" si="0"/>
        <v>14</v>
      </c>
      <c r="B34" s="18" t="s">
        <v>761</v>
      </c>
      <c r="C34" s="18" t="s">
        <v>788</v>
      </c>
      <c r="D34" s="26" t="s">
        <v>782</v>
      </c>
      <c r="E34" s="20"/>
      <c r="F34" s="18"/>
      <c r="G34" s="18"/>
      <c r="H34" s="18"/>
      <c r="I34" s="28"/>
    </row>
    <row r="35" spans="1:9" s="14" customFormat="1" ht="42.75" customHeight="1" outlineLevel="1">
      <c r="A35" s="28">
        <f t="shared" ca="1" si="0"/>
        <v>15</v>
      </c>
      <c r="B35" s="18" t="s">
        <v>760</v>
      </c>
      <c r="C35" s="18" t="s">
        <v>789</v>
      </c>
      <c r="D35" s="26" t="s">
        <v>782</v>
      </c>
      <c r="E35" s="20"/>
      <c r="F35" s="18"/>
      <c r="G35" s="18"/>
      <c r="H35" s="18"/>
      <c r="I35" s="28"/>
    </row>
    <row r="36" spans="1:9" s="10" customFormat="1" ht="15.75" customHeight="1">
      <c r="A36" s="119"/>
      <c r="B36" s="120" t="s">
        <v>751</v>
      </c>
      <c r="C36" s="121"/>
      <c r="D36" s="122"/>
      <c r="E36" s="119"/>
      <c r="F36" s="123"/>
      <c r="G36" s="123"/>
      <c r="H36" s="123"/>
      <c r="I36" s="119"/>
    </row>
    <row r="37" spans="1:9" s="14" customFormat="1" ht="33.75" customHeight="1" outlineLevel="1">
      <c r="A37" s="28">
        <f t="shared" ca="1" si="0"/>
        <v>16</v>
      </c>
      <c r="B37" s="18" t="s">
        <v>540</v>
      </c>
      <c r="C37" s="18" t="s">
        <v>791</v>
      </c>
      <c r="D37" s="26" t="s">
        <v>790</v>
      </c>
      <c r="E37" s="20"/>
      <c r="F37" s="18"/>
      <c r="G37" s="18"/>
      <c r="H37" s="18"/>
      <c r="I37" s="28"/>
    </row>
    <row r="38" spans="1:9" s="14" customFormat="1" ht="45" customHeight="1" outlineLevel="1">
      <c r="A38" s="28">
        <f t="shared" ca="1" si="0"/>
        <v>17</v>
      </c>
      <c r="B38" s="18" t="s">
        <v>756</v>
      </c>
      <c r="C38" s="18" t="s">
        <v>792</v>
      </c>
      <c r="D38" s="26" t="s">
        <v>793</v>
      </c>
      <c r="E38" s="20"/>
      <c r="F38" s="18"/>
      <c r="G38" s="18"/>
      <c r="H38" s="18"/>
      <c r="I38" s="28"/>
    </row>
    <row r="39" spans="1:9" s="14" customFormat="1" ht="45" customHeight="1" outlineLevel="1">
      <c r="A39" s="28">
        <f t="shared" ca="1" si="0"/>
        <v>18</v>
      </c>
      <c r="B39" s="18" t="s">
        <v>806</v>
      </c>
      <c r="C39" s="18" t="s">
        <v>807</v>
      </c>
      <c r="D39" s="26" t="s">
        <v>795</v>
      </c>
      <c r="E39" s="20"/>
      <c r="F39" s="18"/>
      <c r="G39" s="18"/>
      <c r="H39" s="18"/>
      <c r="I39" s="28"/>
    </row>
    <row r="40" spans="1:9" s="14" customFormat="1" ht="33.75" customHeight="1" outlineLevel="1">
      <c r="A40" s="28">
        <f t="shared" ca="1" si="0"/>
        <v>19</v>
      </c>
      <c r="B40" s="18" t="s">
        <v>757</v>
      </c>
      <c r="C40" s="18" t="s">
        <v>794</v>
      </c>
      <c r="D40" s="26" t="s">
        <v>795</v>
      </c>
      <c r="E40" s="20"/>
      <c r="F40" s="18"/>
      <c r="G40" s="18"/>
      <c r="H40" s="18"/>
      <c r="I40" s="28"/>
    </row>
    <row r="41" spans="1:9" s="10" customFormat="1" ht="15.75" customHeight="1">
      <c r="A41" s="119"/>
      <c r="B41" s="120" t="s">
        <v>752</v>
      </c>
      <c r="C41" s="121"/>
      <c r="D41" s="122"/>
      <c r="E41" s="119"/>
      <c r="F41" s="123"/>
      <c r="G41" s="123"/>
      <c r="H41" s="123"/>
      <c r="I41" s="119"/>
    </row>
    <row r="42" spans="1:9" s="14" customFormat="1" ht="58.5" customHeight="1" outlineLevel="1">
      <c r="A42" s="28">
        <f t="shared" ca="1" si="0"/>
        <v>20</v>
      </c>
      <c r="B42" s="18" t="s">
        <v>799</v>
      </c>
      <c r="C42" s="18" t="s">
        <v>800</v>
      </c>
      <c r="D42" s="26" t="s">
        <v>801</v>
      </c>
      <c r="E42" s="20"/>
      <c r="F42" s="18"/>
      <c r="G42" s="18"/>
      <c r="H42" s="18"/>
      <c r="I42" s="28"/>
    </row>
    <row r="43" spans="1:9" s="14" customFormat="1" ht="58.5" customHeight="1" outlineLevel="1">
      <c r="A43" s="28">
        <f t="shared" ca="1" si="0"/>
        <v>21</v>
      </c>
      <c r="B43" s="18" t="s">
        <v>567</v>
      </c>
      <c r="C43" s="18" t="s">
        <v>797</v>
      </c>
      <c r="D43" s="26" t="s">
        <v>798</v>
      </c>
      <c r="E43" s="20"/>
      <c r="F43" s="18"/>
      <c r="G43" s="18"/>
      <c r="H43" s="18"/>
      <c r="I43" s="28"/>
    </row>
    <row r="44" spans="1:9" s="14" customFormat="1" ht="57" customHeight="1" outlineLevel="1">
      <c r="A44" s="28">
        <f t="shared" ca="1" si="0"/>
        <v>22</v>
      </c>
      <c r="B44" s="18" t="s">
        <v>796</v>
      </c>
      <c r="C44" s="18" t="s">
        <v>802</v>
      </c>
      <c r="D44" s="26" t="s">
        <v>805</v>
      </c>
      <c r="E44" s="20"/>
      <c r="F44" s="18"/>
      <c r="G44" s="18"/>
      <c r="H44" s="18"/>
      <c r="I44" s="28"/>
    </row>
    <row r="45" spans="1:9" s="14" customFormat="1" ht="45" customHeight="1" outlineLevel="1">
      <c r="A45" s="28">
        <f t="shared" ca="1" si="0"/>
        <v>23</v>
      </c>
      <c r="B45" s="18" t="s">
        <v>803</v>
      </c>
      <c r="C45" s="18" t="s">
        <v>804</v>
      </c>
      <c r="D45" s="26" t="s">
        <v>805</v>
      </c>
      <c r="E45" s="20"/>
      <c r="F45" s="18"/>
      <c r="G45" s="18"/>
      <c r="H45" s="18"/>
      <c r="I45" s="28"/>
    </row>
    <row r="46" spans="1:9" s="14" customFormat="1" ht="58.5" customHeight="1" outlineLevel="1">
      <c r="A46" s="28">
        <f t="shared" ca="1" si="0"/>
        <v>24</v>
      </c>
      <c r="B46" s="18" t="s">
        <v>755</v>
      </c>
      <c r="C46" s="18" t="s">
        <v>808</v>
      </c>
      <c r="D46" s="26" t="s">
        <v>809</v>
      </c>
      <c r="E46" s="20"/>
      <c r="F46" s="18"/>
      <c r="G46" s="18"/>
      <c r="H46" s="18"/>
      <c r="I46" s="28"/>
    </row>
    <row r="47" spans="1:9" s="14" customFormat="1" ht="45" customHeight="1" outlineLevel="1">
      <c r="A47" s="28">
        <f t="shared" ca="1" si="0"/>
        <v>25</v>
      </c>
      <c r="B47" s="18" t="s">
        <v>541</v>
      </c>
      <c r="C47" s="18" t="s">
        <v>810</v>
      </c>
      <c r="D47" s="26" t="s">
        <v>812</v>
      </c>
      <c r="E47" s="20"/>
      <c r="F47" s="18"/>
      <c r="G47" s="18"/>
      <c r="H47" s="18"/>
      <c r="I47" s="28"/>
    </row>
    <row r="48" spans="1:9" s="14" customFormat="1" ht="45" customHeight="1" outlineLevel="1">
      <c r="A48" s="28">
        <f t="shared" ca="1" si="0"/>
        <v>26</v>
      </c>
      <c r="B48" s="18" t="s">
        <v>546</v>
      </c>
      <c r="C48" s="18" t="s">
        <v>811</v>
      </c>
      <c r="D48" s="26" t="s">
        <v>813</v>
      </c>
      <c r="E48" s="20"/>
      <c r="F48" s="18"/>
      <c r="G48" s="18"/>
      <c r="H48" s="18"/>
      <c r="I48" s="28"/>
    </row>
    <row r="49" spans="1:9" s="10" customFormat="1" ht="15.75" customHeight="1">
      <c r="A49" s="119"/>
      <c r="B49" s="132" t="s">
        <v>762</v>
      </c>
      <c r="C49" s="121"/>
      <c r="D49" s="122"/>
      <c r="E49" s="119"/>
      <c r="F49" s="123"/>
      <c r="G49" s="123"/>
      <c r="H49" s="123"/>
      <c r="I49" s="119"/>
    </row>
    <row r="50" spans="1:9" s="14" customFormat="1" ht="45.75" customHeight="1" outlineLevel="1">
      <c r="A50" s="28">
        <f t="shared" ca="1" si="0"/>
        <v>27</v>
      </c>
      <c r="B50" s="18" t="s">
        <v>509</v>
      </c>
      <c r="C50" s="18" t="s">
        <v>843</v>
      </c>
      <c r="D50" s="26" t="s">
        <v>814</v>
      </c>
      <c r="E50" s="20"/>
      <c r="F50" s="18"/>
      <c r="G50" s="18"/>
      <c r="H50" s="18"/>
      <c r="I50" s="28"/>
    </row>
    <row r="51" spans="1:9" s="14" customFormat="1" ht="48.75" customHeight="1" outlineLevel="1">
      <c r="A51" s="28">
        <f t="shared" ca="1" si="0"/>
        <v>28</v>
      </c>
      <c r="B51" s="18" t="s">
        <v>510</v>
      </c>
      <c r="C51" s="18" t="s">
        <v>844</v>
      </c>
      <c r="D51" s="26" t="s">
        <v>814</v>
      </c>
      <c r="E51" s="20"/>
      <c r="F51" s="18"/>
      <c r="G51" s="18"/>
      <c r="H51" s="18"/>
      <c r="I51" s="28"/>
    </row>
    <row r="52" spans="1:9" s="14" customFormat="1" ht="46.5" customHeight="1" outlineLevel="1">
      <c r="A52" s="28">
        <f t="shared" ca="1" si="0"/>
        <v>29</v>
      </c>
      <c r="B52" s="18" t="s">
        <v>511</v>
      </c>
      <c r="C52" s="18" t="s">
        <v>845</v>
      </c>
      <c r="D52" s="26" t="s">
        <v>815</v>
      </c>
      <c r="E52" s="20"/>
      <c r="F52" s="18"/>
      <c r="G52" s="18"/>
      <c r="H52" s="18"/>
      <c r="I52" s="28"/>
    </row>
    <row r="53" spans="1:9" s="10" customFormat="1" ht="15.75" customHeight="1">
      <c r="A53" s="134"/>
      <c r="B53" s="133" t="s">
        <v>512</v>
      </c>
      <c r="C53" s="124"/>
      <c r="D53" s="125"/>
      <c r="E53" s="117"/>
      <c r="F53" s="118"/>
      <c r="G53" s="118"/>
      <c r="H53" s="118"/>
      <c r="I53" s="117"/>
    </row>
    <row r="54" spans="1:9" s="14" customFormat="1" ht="45.75" customHeight="1" outlineLevel="1">
      <c r="A54" s="28">
        <f t="shared" ca="1" si="0"/>
        <v>30</v>
      </c>
      <c r="B54" s="18" t="s">
        <v>513</v>
      </c>
      <c r="C54" s="18" t="s">
        <v>816</v>
      </c>
      <c r="D54" s="26" t="s">
        <v>818</v>
      </c>
      <c r="E54" s="20"/>
      <c r="F54" s="18"/>
      <c r="G54" s="18"/>
      <c r="H54" s="18"/>
      <c r="I54" s="28"/>
    </row>
    <row r="55" spans="1:9" s="14" customFormat="1" ht="63" customHeight="1" outlineLevel="1">
      <c r="A55" s="28">
        <f t="shared" ca="1" si="0"/>
        <v>31</v>
      </c>
      <c r="B55" s="18" t="s">
        <v>547</v>
      </c>
      <c r="C55" s="18" t="s">
        <v>820</v>
      </c>
      <c r="D55" s="26" t="s">
        <v>818</v>
      </c>
      <c r="E55" s="20"/>
      <c r="F55" s="18"/>
      <c r="G55" s="18"/>
      <c r="H55" s="18"/>
      <c r="I55" s="28"/>
    </row>
    <row r="56" spans="1:9" s="14" customFormat="1" ht="58.5" customHeight="1" outlineLevel="1">
      <c r="A56" s="28">
        <f t="shared" ca="1" si="0"/>
        <v>32</v>
      </c>
      <c r="B56" s="18" t="s">
        <v>548</v>
      </c>
      <c r="C56" s="18" t="s">
        <v>822</v>
      </c>
      <c r="D56" s="26" t="s">
        <v>825</v>
      </c>
      <c r="E56" s="20"/>
      <c r="F56" s="18"/>
      <c r="G56" s="18"/>
      <c r="H56" s="18"/>
      <c r="I56" s="28"/>
    </row>
    <row r="57" spans="1:9" s="14" customFormat="1" ht="57" customHeight="1" outlineLevel="1">
      <c r="A57" s="28">
        <f t="shared" ca="1" si="0"/>
        <v>33</v>
      </c>
      <c r="B57" s="18" t="s">
        <v>549</v>
      </c>
      <c r="C57" s="18" t="s">
        <v>823</v>
      </c>
      <c r="D57" s="26" t="s">
        <v>825</v>
      </c>
      <c r="E57" s="20"/>
      <c r="F57" s="18"/>
      <c r="G57" s="18"/>
      <c r="H57" s="18"/>
      <c r="I57" s="28"/>
    </row>
    <row r="58" spans="1:9" s="14" customFormat="1" ht="56.25" customHeight="1" outlineLevel="1">
      <c r="A58" s="28">
        <f t="shared" ca="1" si="0"/>
        <v>34</v>
      </c>
      <c r="B58" s="18" t="s">
        <v>550</v>
      </c>
      <c r="C58" s="18" t="s">
        <v>824</v>
      </c>
      <c r="D58" s="26" t="s">
        <v>825</v>
      </c>
      <c r="E58" s="20"/>
      <c r="F58" s="18"/>
      <c r="G58" s="18"/>
      <c r="H58" s="18"/>
      <c r="I58" s="28"/>
    </row>
    <row r="59" spans="1:9" s="14" customFormat="1" ht="56.25" customHeight="1" outlineLevel="1">
      <c r="A59" s="28">
        <f t="shared" ca="1" si="0"/>
        <v>35</v>
      </c>
      <c r="B59" s="18" t="s">
        <v>514</v>
      </c>
      <c r="C59" s="18" t="s">
        <v>830</v>
      </c>
      <c r="D59" s="26" t="s">
        <v>831</v>
      </c>
      <c r="E59" s="20"/>
      <c r="F59" s="18"/>
      <c r="G59" s="18"/>
      <c r="H59" s="18"/>
      <c r="I59" s="28"/>
    </row>
    <row r="60" spans="1:9" s="10" customFormat="1" ht="15.75" customHeight="1">
      <c r="A60" s="134"/>
      <c r="B60" s="133" t="s">
        <v>516</v>
      </c>
      <c r="C60" s="124"/>
      <c r="D60" s="125"/>
      <c r="E60" s="117"/>
      <c r="F60" s="118"/>
      <c r="G60" s="118"/>
      <c r="H60" s="118"/>
      <c r="I60" s="117"/>
    </row>
    <row r="61" spans="1:9" s="14" customFormat="1" ht="43.5" customHeight="1" outlineLevel="1">
      <c r="A61" s="28">
        <f t="shared" ref="A61:A71" ca="1" si="1">IF(OFFSET(A61,-1,0) ="",OFFSET(A61,-2,0)+1,OFFSET(A61,-1,0)+1 )</f>
        <v>36</v>
      </c>
      <c r="B61" s="18" t="s">
        <v>515</v>
      </c>
      <c r="C61" s="18" t="s">
        <v>817</v>
      </c>
      <c r="D61" s="26" t="s">
        <v>819</v>
      </c>
      <c r="E61" s="20"/>
      <c r="F61" s="18"/>
      <c r="G61" s="18"/>
      <c r="H61" s="18"/>
      <c r="I61" s="28"/>
    </row>
    <row r="62" spans="1:9" s="14" customFormat="1" ht="58.5" customHeight="1" outlineLevel="1">
      <c r="A62" s="28">
        <f t="shared" ca="1" si="1"/>
        <v>37</v>
      </c>
      <c r="B62" s="18" t="s">
        <v>551</v>
      </c>
      <c r="C62" s="18" t="s">
        <v>827</v>
      </c>
      <c r="D62" s="26" t="s">
        <v>819</v>
      </c>
      <c r="E62" s="20"/>
      <c r="F62" s="18"/>
      <c r="G62" s="18"/>
      <c r="H62" s="18"/>
      <c r="I62" s="28"/>
    </row>
    <row r="63" spans="1:9" s="14" customFormat="1" ht="57" customHeight="1" outlineLevel="1">
      <c r="A63" s="28">
        <f t="shared" ca="1" si="1"/>
        <v>38</v>
      </c>
      <c r="B63" s="18" t="s">
        <v>552</v>
      </c>
      <c r="C63" s="18" t="s">
        <v>828</v>
      </c>
      <c r="D63" s="26" t="s">
        <v>826</v>
      </c>
      <c r="E63" s="20"/>
      <c r="F63" s="18"/>
      <c r="G63" s="18"/>
      <c r="H63" s="18"/>
      <c r="I63" s="28"/>
    </row>
    <row r="64" spans="1:9" s="14" customFormat="1" ht="57" customHeight="1" outlineLevel="1">
      <c r="A64" s="28">
        <f t="shared" ca="1" si="1"/>
        <v>39</v>
      </c>
      <c r="B64" s="18" t="s">
        <v>553</v>
      </c>
      <c r="C64" s="18" t="s">
        <v>829</v>
      </c>
      <c r="D64" s="26" t="s">
        <v>826</v>
      </c>
      <c r="E64" s="20"/>
      <c r="F64" s="18"/>
      <c r="G64" s="18"/>
      <c r="H64" s="18"/>
      <c r="I64" s="28"/>
    </row>
    <row r="65" spans="1:9" s="14" customFormat="1" ht="58.5" customHeight="1" outlineLevel="1">
      <c r="A65" s="28">
        <f t="shared" ca="1" si="1"/>
        <v>40</v>
      </c>
      <c r="B65" s="18" t="s">
        <v>554</v>
      </c>
      <c r="C65" s="18" t="s">
        <v>821</v>
      </c>
      <c r="D65" s="26" t="s">
        <v>826</v>
      </c>
      <c r="E65" s="20"/>
      <c r="F65" s="18"/>
      <c r="G65" s="18"/>
      <c r="H65" s="18"/>
      <c r="I65" s="28"/>
    </row>
    <row r="66" spans="1:9" s="14" customFormat="1" ht="56.25" customHeight="1" outlineLevel="1">
      <c r="A66" s="28">
        <f t="shared" ca="1" si="1"/>
        <v>41</v>
      </c>
      <c r="B66" s="18" t="s">
        <v>402</v>
      </c>
      <c r="C66" s="18" t="s">
        <v>832</v>
      </c>
      <c r="D66" s="26" t="s">
        <v>833</v>
      </c>
      <c r="E66" s="20"/>
      <c r="F66" s="18"/>
      <c r="G66" s="18"/>
      <c r="H66" s="18"/>
      <c r="I66" s="28"/>
    </row>
    <row r="67" spans="1:9" s="10" customFormat="1" ht="15.75" customHeight="1">
      <c r="A67" s="119"/>
      <c r="B67" s="132" t="s">
        <v>846</v>
      </c>
      <c r="C67" s="121"/>
      <c r="D67" s="122"/>
      <c r="E67" s="119"/>
      <c r="F67" s="123"/>
      <c r="G67" s="123"/>
      <c r="H67" s="123"/>
      <c r="I67" s="119"/>
    </row>
    <row r="68" spans="1:9" s="14" customFormat="1" ht="33.75" customHeight="1" outlineLevel="1">
      <c r="A68" s="28">
        <f t="shared" ca="1" si="1"/>
        <v>42</v>
      </c>
      <c r="B68" s="18" t="s">
        <v>763</v>
      </c>
      <c r="C68" s="18" t="s">
        <v>834</v>
      </c>
      <c r="D68" s="26" t="s">
        <v>835</v>
      </c>
      <c r="E68" s="20"/>
      <c r="F68" s="18"/>
      <c r="G68" s="18"/>
      <c r="H68" s="18"/>
      <c r="I68" s="28"/>
    </row>
    <row r="69" spans="1:9" s="14" customFormat="1" ht="32.25" customHeight="1" outlineLevel="1">
      <c r="A69" s="28">
        <f t="shared" ca="1" si="1"/>
        <v>43</v>
      </c>
      <c r="B69" s="18" t="s">
        <v>555</v>
      </c>
      <c r="C69" s="18" t="s">
        <v>836</v>
      </c>
      <c r="D69" s="26" t="s">
        <v>837</v>
      </c>
      <c r="E69" s="20"/>
      <c r="F69" s="18"/>
      <c r="G69" s="18"/>
      <c r="H69" s="18"/>
      <c r="I69" s="28"/>
    </row>
    <row r="70" spans="1:9" s="14" customFormat="1" ht="58.5" customHeight="1" outlineLevel="1">
      <c r="A70" s="28">
        <f t="shared" ca="1" si="1"/>
        <v>44</v>
      </c>
      <c r="B70" s="18" t="s">
        <v>764</v>
      </c>
      <c r="C70" s="18" t="s">
        <v>838</v>
      </c>
      <c r="D70" s="26" t="s">
        <v>839</v>
      </c>
      <c r="E70" s="20"/>
      <c r="F70" s="18"/>
      <c r="G70" s="18"/>
      <c r="H70" s="18"/>
      <c r="I70" s="28"/>
    </row>
    <row r="71" spans="1:9" s="14" customFormat="1" ht="59.25" customHeight="1" outlineLevel="1">
      <c r="A71" s="28">
        <f t="shared" ca="1" si="1"/>
        <v>45</v>
      </c>
      <c r="B71" s="18" t="s">
        <v>765</v>
      </c>
      <c r="C71" s="18" t="s">
        <v>840</v>
      </c>
      <c r="D71" s="26" t="s">
        <v>841</v>
      </c>
      <c r="E71" s="20"/>
      <c r="F71" s="18"/>
      <c r="G71" s="18"/>
      <c r="H71" s="18"/>
      <c r="I71" s="28"/>
    </row>
  </sheetData>
  <mergeCells count="12">
    <mergeCell ref="B5:D5"/>
    <mergeCell ref="A1:D1"/>
    <mergeCell ref="A2:D2"/>
    <mergeCell ref="E2:E3"/>
    <mergeCell ref="C3:D3"/>
    <mergeCell ref="B4:D4"/>
    <mergeCell ref="B20:D20"/>
    <mergeCell ref="B6:D6"/>
    <mergeCell ref="B7:D7"/>
    <mergeCell ref="B8:D8"/>
    <mergeCell ref="F16:H16"/>
    <mergeCell ref="B18:D18"/>
  </mergeCells>
  <dataValidations count="2">
    <dataValidation type="list" allowBlank="1" showErrorMessage="1" sqref="F61:H61 F20:H54" xr:uid="{00000000-0002-0000-0200-000000000000}">
      <formula1>#REF!</formula1>
      <formula2>0</formula2>
    </dataValidation>
    <dataValidation showDropDown="1" showErrorMessage="1" sqref="F16:H19" xr:uid="{00000000-0002-0000-0200-000001000000}"/>
  </dataValidations>
  <pageMargins left="0.7" right="0.7" top="0.75" bottom="0.75" header="0.3" footer="0.3"/>
  <pageSetup orientation="portrait" horizontalDpi="4294967295" verticalDpi="4294967295"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6"/>
  <sheetViews>
    <sheetView showGridLines="0" topLeftCell="A113" zoomScaleNormal="100" workbookViewId="0">
      <selection activeCell="C119" sqref="C119"/>
    </sheetView>
  </sheetViews>
  <sheetFormatPr defaultColWidth="9.33203125" defaultRowHeight="13.2" outlineLevelRow="1"/>
  <cols>
    <col min="1" max="1" width="14.5546875" style="41" customWidth="1"/>
    <col min="2" max="2" width="38.33203125" style="108" customWidth="1"/>
    <col min="3" max="3" width="41.33203125" style="12" customWidth="1"/>
    <col min="4" max="4" width="40.6640625" style="12" customWidth="1"/>
    <col min="5" max="5" width="32.33203125" style="12" customWidth="1"/>
    <col min="6" max="8" width="9.6640625" style="12" hidden="1" customWidth="1"/>
    <col min="9" max="9" width="17.6640625" style="12" customWidth="1"/>
    <col min="10" max="10" width="15.33203125" style="12" customWidth="1"/>
    <col min="11" max="16384" width="9.33203125" style="12"/>
  </cols>
  <sheetData>
    <row r="1" spans="1:24" s="1" customFormat="1" ht="13.8">
      <c r="A1" s="141"/>
      <c r="B1" s="141"/>
      <c r="C1" s="141"/>
      <c r="D1" s="141"/>
      <c r="E1" s="3"/>
      <c r="F1" s="3"/>
      <c r="G1" s="3"/>
      <c r="H1" s="3"/>
      <c r="I1" s="3"/>
      <c r="J1" s="3"/>
    </row>
    <row r="2" spans="1:24" s="1" customFormat="1" ht="31.5" customHeight="1">
      <c r="A2" s="142" t="s">
        <v>8</v>
      </c>
      <c r="B2" s="142"/>
      <c r="C2" s="142"/>
      <c r="D2" s="142"/>
      <c r="E2" s="150"/>
      <c r="F2" s="2"/>
      <c r="G2" s="2"/>
      <c r="H2" s="2"/>
      <c r="I2" s="2"/>
      <c r="J2" s="2"/>
    </row>
    <row r="3" spans="1:24" s="1" customFormat="1" ht="31.5" customHeight="1">
      <c r="A3" s="13"/>
      <c r="B3" s="104"/>
      <c r="C3" s="151"/>
      <c r="D3" s="151"/>
      <c r="E3" s="150"/>
      <c r="F3" s="2"/>
      <c r="G3" s="2"/>
      <c r="H3" s="2"/>
      <c r="I3" s="2"/>
      <c r="J3" s="2"/>
    </row>
    <row r="4" spans="1:24" s="4" customFormat="1" ht="16.5" customHeight="1">
      <c r="A4" s="93" t="s">
        <v>6</v>
      </c>
      <c r="B4" s="144" t="s">
        <v>847</v>
      </c>
      <c r="C4" s="144"/>
      <c r="D4" s="144"/>
      <c r="E4" s="5"/>
      <c r="F4" s="5"/>
      <c r="G4" s="5"/>
      <c r="H4" s="6"/>
      <c r="I4" s="6"/>
      <c r="X4" s="4" t="s">
        <v>9</v>
      </c>
    </row>
    <row r="5" spans="1:24" s="4" customFormat="1" ht="144.75" customHeight="1">
      <c r="A5" s="93" t="s">
        <v>4</v>
      </c>
      <c r="B5" s="143" t="s">
        <v>848</v>
      </c>
      <c r="C5" s="144"/>
      <c r="D5" s="144"/>
      <c r="F5" s="5"/>
      <c r="G5" s="5"/>
      <c r="H5" s="6"/>
      <c r="I5" s="6"/>
      <c r="X5" s="4" t="s">
        <v>11</v>
      </c>
    </row>
    <row r="6" spans="1:24" s="4" customFormat="1">
      <c r="A6" s="93" t="s">
        <v>12</v>
      </c>
      <c r="B6" s="143"/>
      <c r="C6" s="144"/>
      <c r="D6" s="144"/>
      <c r="E6" s="5"/>
      <c r="F6" s="5"/>
      <c r="G6" s="5"/>
      <c r="H6" s="6"/>
      <c r="I6" s="6"/>
    </row>
    <row r="7" spans="1:24" s="4" customFormat="1">
      <c r="A7" s="93" t="s">
        <v>14</v>
      </c>
      <c r="B7" s="144" t="s">
        <v>334</v>
      </c>
      <c r="C7" s="144"/>
      <c r="D7" s="144"/>
      <c r="E7" s="5"/>
      <c r="F7" s="5"/>
      <c r="G7" s="5"/>
      <c r="H7" s="7"/>
      <c r="I7" s="6"/>
      <c r="X7" s="8"/>
    </row>
    <row r="8" spans="1:24" s="9" customFormat="1">
      <c r="A8" s="93" t="s">
        <v>16</v>
      </c>
      <c r="B8" s="145">
        <v>44860</v>
      </c>
      <c r="C8" s="145"/>
      <c r="D8" s="145"/>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6.4">
      <c r="A15" s="95" t="s">
        <v>20</v>
      </c>
      <c r="B15" s="106"/>
      <c r="C15" s="38"/>
      <c r="D15" s="38"/>
      <c r="E15" s="1"/>
      <c r="F15" s="1"/>
      <c r="G15" s="1"/>
      <c r="H15" s="1"/>
      <c r="I15" s="1"/>
    </row>
    <row r="16" spans="1:24" s="10" customFormat="1" ht="15" customHeight="1">
      <c r="A16" s="39"/>
      <c r="B16" s="107"/>
      <c r="C16" s="16"/>
      <c r="D16" s="17"/>
      <c r="E16" s="22"/>
      <c r="F16" s="149" t="s">
        <v>17</v>
      </c>
      <c r="G16" s="149"/>
      <c r="H16" s="149"/>
      <c r="I16" s="23"/>
    </row>
    <row r="17" spans="1:9" s="10" customFormat="1" ht="39.6">
      <c r="A17" s="96" t="s">
        <v>21</v>
      </c>
      <c r="B17" s="97" t="s">
        <v>22</v>
      </c>
      <c r="C17" s="97" t="s">
        <v>23</v>
      </c>
      <c r="D17" s="97" t="s">
        <v>24</v>
      </c>
      <c r="E17" s="97" t="s">
        <v>25</v>
      </c>
      <c r="F17" s="97" t="s">
        <v>26</v>
      </c>
      <c r="G17" s="97" t="s">
        <v>27</v>
      </c>
      <c r="H17" s="97" t="s">
        <v>28</v>
      </c>
      <c r="I17" s="97" t="s">
        <v>29</v>
      </c>
    </row>
    <row r="18" spans="1:9" s="10" customFormat="1" ht="15.75" customHeight="1">
      <c r="A18" s="33"/>
      <c r="B18" s="146" t="s">
        <v>340</v>
      </c>
      <c r="C18" s="147"/>
      <c r="D18" s="148"/>
      <c r="E18" s="33"/>
      <c r="F18" s="34"/>
      <c r="G18" s="34"/>
      <c r="H18" s="34"/>
      <c r="I18" s="33"/>
    </row>
    <row r="19" spans="1:9" s="14" customFormat="1" ht="43.5" customHeight="1">
      <c r="A19" s="28"/>
      <c r="B19" s="18" t="s">
        <v>487</v>
      </c>
      <c r="C19" s="109" t="s">
        <v>422</v>
      </c>
      <c r="D19" s="26" t="s">
        <v>477</v>
      </c>
      <c r="E19" s="20"/>
      <c r="F19" s="18"/>
      <c r="G19" s="18"/>
      <c r="H19" s="18"/>
      <c r="I19" s="28"/>
    </row>
    <row r="20" spans="1:9" s="10" customFormat="1" ht="15.75" customHeight="1">
      <c r="A20" s="33"/>
      <c r="B20" s="146" t="s">
        <v>410</v>
      </c>
      <c r="C20" s="147"/>
      <c r="D20" s="148"/>
      <c r="E20" s="33"/>
      <c r="F20" s="34"/>
      <c r="G20" s="34"/>
      <c r="H20" s="34"/>
      <c r="I20" s="33"/>
    </row>
    <row r="21" spans="1:9" s="10" customFormat="1" ht="15.75" customHeight="1" collapsed="1">
      <c r="A21" s="117"/>
      <c r="B21" s="152" t="s">
        <v>849</v>
      </c>
      <c r="C21" s="153"/>
      <c r="D21" s="154"/>
      <c r="E21" s="117"/>
      <c r="F21" s="118"/>
      <c r="G21" s="118"/>
      <c r="H21" s="118"/>
      <c r="I21" s="117"/>
    </row>
    <row r="22" spans="1:9" s="14" customFormat="1" ht="45.75" hidden="1" customHeight="1" outlineLevel="1">
      <c r="A22" s="28">
        <f t="shared" ref="A22:A57" ca="1" si="0">IF(OFFSET(A22,-1,0) ="",OFFSET(A22,-2,0)+1,OFFSET(A22,-1,0)+1 )</f>
        <v>1</v>
      </c>
      <c r="B22" s="109" t="s">
        <v>930</v>
      </c>
      <c r="C22" s="18"/>
      <c r="D22" s="26"/>
      <c r="E22" s="20"/>
      <c r="F22" s="18"/>
      <c r="G22" s="18"/>
      <c r="H22" s="18"/>
      <c r="I22" s="28"/>
    </row>
    <row r="23" spans="1:9" s="14" customFormat="1" ht="45.75" hidden="1" customHeight="1" outlineLevel="1">
      <c r="A23" s="28">
        <f t="shared" ca="1" si="0"/>
        <v>2</v>
      </c>
      <c r="B23" s="109" t="s">
        <v>475</v>
      </c>
      <c r="C23" s="18"/>
      <c r="D23" s="26"/>
      <c r="E23" s="20"/>
      <c r="F23" s="18"/>
      <c r="G23" s="18"/>
      <c r="H23" s="18"/>
      <c r="I23" s="28"/>
    </row>
    <row r="24" spans="1:9" s="14" customFormat="1" ht="32.25" hidden="1" customHeight="1" outlineLevel="1">
      <c r="A24" s="28">
        <f t="shared" ca="1" si="0"/>
        <v>3</v>
      </c>
      <c r="B24" s="18" t="s">
        <v>474</v>
      </c>
      <c r="C24" s="18"/>
      <c r="D24" s="26"/>
      <c r="E24" s="20"/>
      <c r="F24" s="18"/>
      <c r="G24" s="18"/>
      <c r="H24" s="18"/>
      <c r="I24" s="28"/>
    </row>
    <row r="25" spans="1:9" s="14" customFormat="1" ht="42" hidden="1" customHeight="1" outlineLevel="1">
      <c r="A25" s="28">
        <f t="shared" ca="1" si="0"/>
        <v>4</v>
      </c>
      <c r="B25" s="18" t="s">
        <v>687</v>
      </c>
      <c r="C25" s="18"/>
      <c r="D25" s="26"/>
      <c r="E25" s="20"/>
      <c r="F25" s="18"/>
      <c r="G25" s="18"/>
      <c r="H25" s="18"/>
      <c r="I25" s="28"/>
    </row>
    <row r="26" spans="1:9" s="14" customFormat="1" ht="33" hidden="1" customHeight="1" outlineLevel="1">
      <c r="A26" s="28">
        <f t="shared" ca="1" si="0"/>
        <v>5</v>
      </c>
      <c r="B26" s="18" t="s">
        <v>929</v>
      </c>
      <c r="C26" s="18"/>
      <c r="D26" s="26"/>
      <c r="E26" s="20"/>
      <c r="F26" s="18"/>
      <c r="G26" s="18"/>
      <c r="H26" s="18"/>
      <c r="I26" s="28"/>
    </row>
    <row r="27" spans="1:9" s="14" customFormat="1" ht="42.75" hidden="1" customHeight="1" outlineLevel="1">
      <c r="A27" s="28">
        <f t="shared" ca="1" si="0"/>
        <v>6</v>
      </c>
      <c r="B27" s="18" t="s">
        <v>910</v>
      </c>
      <c r="C27" s="18"/>
      <c r="D27" s="26"/>
      <c r="E27" s="20"/>
      <c r="F27" s="18"/>
      <c r="G27" s="18"/>
      <c r="H27" s="18"/>
      <c r="I27" s="28"/>
    </row>
    <row r="28" spans="1:9" s="14" customFormat="1" ht="30.75" hidden="1" customHeight="1" outlineLevel="1">
      <c r="A28" s="28">
        <f t="shared" ca="1" si="0"/>
        <v>7</v>
      </c>
      <c r="B28" s="18" t="s">
        <v>911</v>
      </c>
      <c r="C28" s="18"/>
      <c r="D28" s="26"/>
      <c r="E28" s="20"/>
      <c r="F28" s="18"/>
      <c r="G28" s="18"/>
      <c r="H28" s="18"/>
      <c r="I28" s="28"/>
    </row>
    <row r="29" spans="1:9" s="14" customFormat="1" ht="31.5" hidden="1" customHeight="1" outlineLevel="1">
      <c r="A29" s="28">
        <f t="shared" ca="1" si="0"/>
        <v>8</v>
      </c>
      <c r="B29" s="18" t="s">
        <v>861</v>
      </c>
      <c r="C29" s="18"/>
      <c r="D29" s="26"/>
      <c r="E29" s="20"/>
      <c r="F29" s="18"/>
      <c r="G29" s="18"/>
      <c r="H29" s="18"/>
      <c r="I29" s="28"/>
    </row>
    <row r="30" spans="1:9" s="14" customFormat="1" ht="43.5" hidden="1" customHeight="1" outlineLevel="1">
      <c r="A30" s="28">
        <f t="shared" ca="1" si="0"/>
        <v>9</v>
      </c>
      <c r="B30" s="18" t="s">
        <v>859</v>
      </c>
      <c r="C30" s="18"/>
      <c r="D30" s="26"/>
      <c r="E30" s="20"/>
      <c r="F30" s="18"/>
      <c r="G30" s="18"/>
      <c r="H30" s="18"/>
      <c r="I30" s="28"/>
    </row>
    <row r="31" spans="1:9" s="14" customFormat="1" ht="31.5" hidden="1" customHeight="1" outlineLevel="1">
      <c r="A31" s="28">
        <f t="shared" ca="1" si="0"/>
        <v>10</v>
      </c>
      <c r="B31" s="18" t="s">
        <v>860</v>
      </c>
      <c r="C31" s="18"/>
      <c r="D31" s="26"/>
      <c r="E31" s="20"/>
      <c r="F31" s="18"/>
      <c r="G31" s="18"/>
      <c r="H31" s="18"/>
      <c r="I31" s="28"/>
    </row>
    <row r="32" spans="1:9" s="14" customFormat="1" ht="32.25" hidden="1" customHeight="1" outlineLevel="1">
      <c r="A32" s="28">
        <f t="shared" ca="1" si="0"/>
        <v>11</v>
      </c>
      <c r="B32" s="18" t="s">
        <v>884</v>
      </c>
      <c r="C32" s="18"/>
      <c r="D32" s="26"/>
      <c r="E32" s="20"/>
      <c r="F32" s="18"/>
      <c r="G32" s="18"/>
      <c r="H32" s="18"/>
      <c r="I32" s="28"/>
    </row>
    <row r="33" spans="1:9" s="14" customFormat="1" ht="33.75" hidden="1" customHeight="1" outlineLevel="1">
      <c r="A33" s="28">
        <f t="shared" ca="1" si="0"/>
        <v>12</v>
      </c>
      <c r="B33" s="18" t="s">
        <v>862</v>
      </c>
      <c r="C33" s="18"/>
      <c r="D33" s="131"/>
      <c r="E33" s="20"/>
      <c r="F33" s="18"/>
      <c r="G33" s="18"/>
      <c r="H33" s="18"/>
      <c r="I33" s="28"/>
    </row>
    <row r="34" spans="1:9" s="14" customFormat="1" ht="30" hidden="1" customHeight="1" outlineLevel="1">
      <c r="A34" s="28">
        <f t="shared" ca="1" si="0"/>
        <v>13</v>
      </c>
      <c r="B34" s="18" t="s">
        <v>865</v>
      </c>
      <c r="C34" s="18"/>
      <c r="D34" s="26"/>
      <c r="E34" s="20"/>
      <c r="F34" s="18"/>
      <c r="G34" s="18"/>
      <c r="H34" s="18"/>
      <c r="I34" s="28"/>
    </row>
    <row r="35" spans="1:9" s="14" customFormat="1" ht="30" hidden="1" customHeight="1" outlineLevel="1">
      <c r="A35" s="28">
        <f t="shared" ca="1" si="0"/>
        <v>14</v>
      </c>
      <c r="B35" s="18" t="s">
        <v>866</v>
      </c>
      <c r="C35" s="18"/>
      <c r="D35" s="26"/>
      <c r="E35" s="20"/>
      <c r="F35" s="18"/>
      <c r="G35" s="18"/>
      <c r="H35" s="18"/>
      <c r="I35" s="28"/>
    </row>
    <row r="36" spans="1:9" s="14" customFormat="1" ht="45" hidden="1" customHeight="1" outlineLevel="1">
      <c r="A36" s="28">
        <f t="shared" ca="1" si="0"/>
        <v>15</v>
      </c>
      <c r="B36" s="18" t="s">
        <v>912</v>
      </c>
      <c r="C36" s="18"/>
      <c r="D36" s="26"/>
      <c r="E36" s="20"/>
      <c r="F36" s="18"/>
      <c r="G36" s="18"/>
      <c r="H36" s="18"/>
      <c r="I36" s="28"/>
    </row>
    <row r="37" spans="1:9" s="14" customFormat="1" ht="43.5" hidden="1" customHeight="1" outlineLevel="1">
      <c r="A37" s="28">
        <f t="shared" ca="1" si="0"/>
        <v>16</v>
      </c>
      <c r="B37" s="18" t="s">
        <v>864</v>
      </c>
      <c r="C37" s="18"/>
      <c r="D37" s="26"/>
      <c r="E37" s="20"/>
      <c r="F37" s="18"/>
      <c r="G37" s="18"/>
      <c r="H37" s="18"/>
      <c r="I37" s="28"/>
    </row>
    <row r="38" spans="1:9" s="14" customFormat="1" ht="46.5" hidden="1" customHeight="1" outlineLevel="1">
      <c r="A38" s="28">
        <f t="shared" ca="1" si="0"/>
        <v>17</v>
      </c>
      <c r="B38" s="18" t="s">
        <v>863</v>
      </c>
      <c r="C38" s="18"/>
      <c r="D38" s="26"/>
      <c r="E38" s="20"/>
      <c r="F38" s="18"/>
      <c r="G38" s="18"/>
      <c r="H38" s="18"/>
      <c r="I38" s="28"/>
    </row>
    <row r="39" spans="1:9" s="10" customFormat="1" ht="15.75" customHeight="1" collapsed="1">
      <c r="A39" s="117"/>
      <c r="B39" s="152" t="s">
        <v>850</v>
      </c>
      <c r="C39" s="153"/>
      <c r="D39" s="154"/>
      <c r="E39" s="117"/>
      <c r="F39" s="118"/>
      <c r="G39" s="118"/>
      <c r="H39" s="118"/>
      <c r="I39" s="117"/>
    </row>
    <row r="40" spans="1:9" s="14" customFormat="1" ht="45.75" hidden="1" customHeight="1" outlineLevel="1">
      <c r="A40" s="28">
        <f t="shared" ca="1" si="0"/>
        <v>18</v>
      </c>
      <c r="B40" s="109" t="s">
        <v>930</v>
      </c>
      <c r="C40" s="18"/>
      <c r="D40" s="26"/>
      <c r="E40" s="20"/>
      <c r="F40" s="18"/>
      <c r="G40" s="18"/>
      <c r="H40" s="18"/>
      <c r="I40" s="28"/>
    </row>
    <row r="41" spans="1:9" s="14" customFormat="1" ht="32.25" hidden="1" customHeight="1" outlineLevel="1">
      <c r="A41" s="28">
        <f t="shared" ca="1" si="0"/>
        <v>19</v>
      </c>
      <c r="B41" s="18" t="s">
        <v>419</v>
      </c>
      <c r="C41" s="18"/>
      <c r="D41" s="26"/>
      <c r="E41" s="20"/>
      <c r="F41" s="18"/>
      <c r="G41" s="18"/>
      <c r="H41" s="18"/>
      <c r="I41" s="28"/>
    </row>
    <row r="42" spans="1:9" s="14" customFormat="1" ht="33.75" hidden="1" customHeight="1" outlineLevel="1">
      <c r="A42" s="28">
        <f t="shared" ca="1" si="0"/>
        <v>20</v>
      </c>
      <c r="B42" s="18" t="s">
        <v>418</v>
      </c>
      <c r="C42" s="18"/>
      <c r="D42" s="26"/>
      <c r="E42" s="20"/>
      <c r="F42" s="18"/>
      <c r="G42" s="18"/>
      <c r="H42" s="18"/>
      <c r="I42" s="28"/>
    </row>
    <row r="43" spans="1:9" s="14" customFormat="1" ht="33" hidden="1" customHeight="1" outlineLevel="1">
      <c r="A43" s="28">
        <f t="shared" ca="1" si="0"/>
        <v>21</v>
      </c>
      <c r="B43" s="18" t="s">
        <v>474</v>
      </c>
      <c r="C43" s="18"/>
      <c r="D43" s="26"/>
      <c r="E43" s="20"/>
      <c r="F43" s="18"/>
      <c r="G43" s="18"/>
      <c r="H43" s="18"/>
      <c r="I43" s="28"/>
    </row>
    <row r="44" spans="1:9" s="14" customFormat="1" ht="43.5" hidden="1" customHeight="1" outlineLevel="1">
      <c r="A44" s="28">
        <f t="shared" ca="1" si="0"/>
        <v>22</v>
      </c>
      <c r="B44" s="18" t="s">
        <v>640</v>
      </c>
      <c r="C44" s="18"/>
      <c r="D44" s="26"/>
      <c r="E44" s="20"/>
      <c r="F44" s="18"/>
      <c r="G44" s="18"/>
      <c r="H44" s="18"/>
      <c r="I44" s="28"/>
    </row>
    <row r="45" spans="1:9" s="14" customFormat="1" ht="33" hidden="1" customHeight="1" outlineLevel="1">
      <c r="A45" s="28">
        <f t="shared" ca="1" si="0"/>
        <v>23</v>
      </c>
      <c r="B45" s="18" t="s">
        <v>929</v>
      </c>
      <c r="C45" s="18"/>
      <c r="D45" s="26"/>
      <c r="E45" s="20"/>
      <c r="F45" s="18"/>
      <c r="G45" s="18"/>
      <c r="H45" s="18"/>
      <c r="I45" s="28"/>
    </row>
    <row r="46" spans="1:9" s="14" customFormat="1" ht="43.5" hidden="1" customHeight="1" outlineLevel="1">
      <c r="A46" s="28">
        <f t="shared" ca="1" si="0"/>
        <v>24</v>
      </c>
      <c r="B46" s="18" t="s">
        <v>913</v>
      </c>
      <c r="C46" s="18"/>
      <c r="D46" s="26"/>
      <c r="E46" s="20"/>
      <c r="F46" s="18"/>
      <c r="G46" s="18"/>
      <c r="H46" s="18"/>
      <c r="I46" s="28"/>
    </row>
    <row r="47" spans="1:9" s="14" customFormat="1" ht="36.75" hidden="1" customHeight="1" outlineLevel="1">
      <c r="A47" s="28">
        <f t="shared" ca="1" si="0"/>
        <v>25</v>
      </c>
      <c r="B47" s="18" t="s">
        <v>914</v>
      </c>
      <c r="C47" s="18"/>
      <c r="D47" s="26"/>
      <c r="E47" s="20"/>
      <c r="F47" s="18"/>
      <c r="G47" s="18"/>
      <c r="H47" s="18"/>
      <c r="I47" s="28"/>
    </row>
    <row r="48" spans="1:9" s="14" customFormat="1" ht="36.75" hidden="1" customHeight="1" outlineLevel="1">
      <c r="A48" s="28">
        <f t="shared" ca="1" si="0"/>
        <v>26</v>
      </c>
      <c r="B48" s="18" t="s">
        <v>861</v>
      </c>
      <c r="C48" s="18"/>
      <c r="D48" s="26"/>
      <c r="E48" s="20"/>
      <c r="F48" s="18"/>
      <c r="G48" s="18"/>
      <c r="H48" s="18"/>
      <c r="I48" s="28"/>
    </row>
    <row r="49" spans="1:9" s="14" customFormat="1" ht="46.5" hidden="1" customHeight="1" outlineLevel="1">
      <c r="A49" s="28">
        <f t="shared" ca="1" si="0"/>
        <v>27</v>
      </c>
      <c r="B49" s="18" t="s">
        <v>867</v>
      </c>
      <c r="C49" s="18"/>
      <c r="D49" s="26"/>
      <c r="E49" s="20"/>
      <c r="F49" s="18"/>
      <c r="G49" s="18"/>
      <c r="H49" s="18"/>
      <c r="I49" s="28"/>
    </row>
    <row r="50" spans="1:9" s="14" customFormat="1" ht="32.25" hidden="1" customHeight="1" outlineLevel="1">
      <c r="A50" s="28">
        <f t="shared" ca="1" si="0"/>
        <v>28</v>
      </c>
      <c r="B50" s="18" t="s">
        <v>868</v>
      </c>
      <c r="C50" s="18"/>
      <c r="D50" s="26"/>
      <c r="E50" s="20"/>
      <c r="F50" s="18"/>
      <c r="G50" s="18"/>
      <c r="H50" s="18"/>
      <c r="I50" s="28"/>
    </row>
    <row r="51" spans="1:9" s="14" customFormat="1" ht="32.25" hidden="1" customHeight="1" outlineLevel="1">
      <c r="A51" s="28">
        <f t="shared" ca="1" si="0"/>
        <v>29</v>
      </c>
      <c r="B51" s="18" t="s">
        <v>884</v>
      </c>
      <c r="C51" s="18"/>
      <c r="D51" s="26"/>
      <c r="E51" s="20"/>
      <c r="F51" s="18"/>
      <c r="G51" s="18"/>
      <c r="H51" s="18"/>
      <c r="I51" s="28"/>
    </row>
    <row r="52" spans="1:9" s="14" customFormat="1" ht="33.75" hidden="1" customHeight="1" outlineLevel="1">
      <c r="A52" s="28">
        <f t="shared" ca="1" si="0"/>
        <v>30</v>
      </c>
      <c r="B52" s="18" t="s">
        <v>476</v>
      </c>
      <c r="C52" s="18"/>
      <c r="D52" s="26"/>
      <c r="E52" s="20"/>
      <c r="F52" s="18"/>
      <c r="G52" s="18"/>
      <c r="H52" s="18"/>
      <c r="I52" s="28"/>
    </row>
    <row r="53" spans="1:9" s="14" customFormat="1" ht="31.5" hidden="1" customHeight="1" outlineLevel="1">
      <c r="A53" s="28">
        <f t="shared" ca="1" si="0"/>
        <v>31</v>
      </c>
      <c r="B53" s="18" t="s">
        <v>497</v>
      </c>
      <c r="C53" s="18"/>
      <c r="D53" s="26"/>
      <c r="E53" s="20"/>
      <c r="F53" s="18"/>
      <c r="G53" s="18"/>
      <c r="H53" s="18"/>
      <c r="I53" s="28"/>
    </row>
    <row r="54" spans="1:9" s="14" customFormat="1" ht="30.75" hidden="1" customHeight="1" outlineLevel="1">
      <c r="A54" s="28">
        <f t="shared" ca="1" si="0"/>
        <v>32</v>
      </c>
      <c r="B54" s="18" t="s">
        <v>493</v>
      </c>
      <c r="C54" s="18"/>
      <c r="D54" s="26"/>
      <c r="E54" s="20"/>
      <c r="F54" s="18"/>
      <c r="G54" s="18"/>
      <c r="H54" s="18"/>
      <c r="I54" s="28"/>
    </row>
    <row r="55" spans="1:9" s="14" customFormat="1" ht="32.25" hidden="1" customHeight="1" outlineLevel="1">
      <c r="A55" s="28">
        <f t="shared" ca="1" si="0"/>
        <v>33</v>
      </c>
      <c r="B55" s="18" t="s">
        <v>494</v>
      </c>
      <c r="C55" s="18"/>
      <c r="D55" s="26"/>
      <c r="E55" s="20"/>
      <c r="F55" s="18"/>
      <c r="G55" s="18"/>
      <c r="H55" s="18"/>
      <c r="I55" s="28"/>
    </row>
    <row r="56" spans="1:9" s="10" customFormat="1" ht="15.75" customHeight="1" collapsed="1">
      <c r="A56" s="117"/>
      <c r="B56" s="152" t="s">
        <v>851</v>
      </c>
      <c r="C56" s="153"/>
      <c r="D56" s="154"/>
      <c r="E56" s="117"/>
      <c r="F56" s="118"/>
      <c r="G56" s="118"/>
      <c r="H56" s="118"/>
      <c r="I56" s="117"/>
    </row>
    <row r="57" spans="1:9" s="14" customFormat="1" ht="45.75" hidden="1" customHeight="1" outlineLevel="1">
      <c r="A57" s="28">
        <f t="shared" ca="1" si="0"/>
        <v>34</v>
      </c>
      <c r="B57" s="109" t="s">
        <v>930</v>
      </c>
      <c r="C57" s="18"/>
      <c r="D57" s="26"/>
      <c r="E57" s="20"/>
      <c r="F57" s="18"/>
      <c r="G57" s="18"/>
      <c r="H57" s="18"/>
      <c r="I57" s="28"/>
    </row>
    <row r="58" spans="1:9" s="14" customFormat="1" ht="39" hidden="1" customHeight="1" outlineLevel="1">
      <c r="A58" s="28">
        <f t="shared" ref="A58:A114" ca="1" si="1">IF(OFFSET(A58,-1,0) ="",OFFSET(A58,-2,0)+1,OFFSET(A58,-1,0)+1 )</f>
        <v>35</v>
      </c>
      <c r="B58" s="18" t="s">
        <v>475</v>
      </c>
      <c r="C58" s="18"/>
      <c r="D58" s="26"/>
      <c r="E58" s="20"/>
      <c r="F58" s="18"/>
      <c r="G58" s="18"/>
      <c r="H58" s="18"/>
      <c r="I58" s="28"/>
    </row>
    <row r="59" spans="1:9" s="14" customFormat="1" ht="44.25" hidden="1" customHeight="1" outlineLevel="1">
      <c r="A59" s="28">
        <f t="shared" ca="1" si="1"/>
        <v>36</v>
      </c>
      <c r="B59" s="18" t="s">
        <v>915</v>
      </c>
      <c r="C59" s="18"/>
      <c r="D59" s="26"/>
      <c r="E59" s="20"/>
      <c r="F59" s="18"/>
      <c r="G59" s="18"/>
      <c r="H59" s="18"/>
      <c r="I59" s="28"/>
    </row>
    <row r="60" spans="1:9" s="14" customFormat="1" ht="34.5" hidden="1" customHeight="1" outlineLevel="1">
      <c r="A60" s="28">
        <f t="shared" ca="1" si="1"/>
        <v>37</v>
      </c>
      <c r="B60" s="18" t="s">
        <v>474</v>
      </c>
      <c r="C60" s="18"/>
      <c r="D60" s="26"/>
      <c r="E60" s="20"/>
      <c r="F60" s="18"/>
      <c r="G60" s="18"/>
      <c r="H60" s="18"/>
      <c r="I60" s="28"/>
    </row>
    <row r="61" spans="1:9" s="14" customFormat="1" ht="44.25" hidden="1" customHeight="1" outlineLevel="1">
      <c r="A61" s="28">
        <f t="shared" ca="1" si="1"/>
        <v>38</v>
      </c>
      <c r="B61" s="18" t="s">
        <v>687</v>
      </c>
      <c r="C61" s="18"/>
      <c r="D61" s="26"/>
      <c r="E61" s="20"/>
      <c r="F61" s="18"/>
      <c r="G61" s="18"/>
      <c r="H61" s="18"/>
      <c r="I61" s="28"/>
    </row>
    <row r="62" spans="1:9" s="14" customFormat="1" ht="33" hidden="1" customHeight="1" outlineLevel="1">
      <c r="A62" s="28">
        <f t="shared" ca="1" si="1"/>
        <v>39</v>
      </c>
      <c r="B62" s="18" t="s">
        <v>929</v>
      </c>
      <c r="C62" s="18"/>
      <c r="D62" s="26"/>
      <c r="E62" s="20"/>
      <c r="F62" s="18"/>
      <c r="G62" s="18"/>
      <c r="H62" s="18"/>
      <c r="I62" s="28"/>
    </row>
    <row r="63" spans="1:9" s="14" customFormat="1" ht="44.25" hidden="1" customHeight="1" outlineLevel="1">
      <c r="A63" s="28">
        <f t="shared" ca="1" si="1"/>
        <v>40</v>
      </c>
      <c r="B63" s="18" t="s">
        <v>916</v>
      </c>
      <c r="C63" s="18"/>
      <c r="D63" s="26"/>
      <c r="E63" s="20"/>
      <c r="F63" s="18"/>
      <c r="G63" s="18"/>
      <c r="H63" s="18"/>
      <c r="I63" s="28"/>
    </row>
    <row r="64" spans="1:9" s="14" customFormat="1" ht="34.5" hidden="1" customHeight="1" outlineLevel="1">
      <c r="A64" s="28">
        <f t="shared" ca="1" si="1"/>
        <v>41</v>
      </c>
      <c r="B64" s="18" t="s">
        <v>861</v>
      </c>
      <c r="C64" s="18"/>
      <c r="D64" s="26"/>
      <c r="E64" s="20"/>
      <c r="F64" s="18"/>
      <c r="G64" s="18"/>
      <c r="H64" s="18"/>
      <c r="I64" s="28"/>
    </row>
    <row r="65" spans="1:9" s="14" customFormat="1" ht="43.5" hidden="1" customHeight="1" outlineLevel="1">
      <c r="A65" s="28">
        <f t="shared" ca="1" si="1"/>
        <v>42</v>
      </c>
      <c r="B65" s="18" t="s">
        <v>873</v>
      </c>
      <c r="C65" s="18"/>
      <c r="D65" s="26"/>
      <c r="E65" s="20"/>
      <c r="F65" s="18"/>
      <c r="G65" s="18"/>
      <c r="H65" s="18"/>
      <c r="I65" s="28"/>
    </row>
    <row r="66" spans="1:9" s="14" customFormat="1" ht="36" hidden="1" customHeight="1" outlineLevel="1">
      <c r="A66" s="28">
        <f t="shared" ca="1" si="1"/>
        <v>43</v>
      </c>
      <c r="B66" s="18" t="s">
        <v>874</v>
      </c>
      <c r="C66" s="18"/>
      <c r="D66" s="26"/>
      <c r="E66" s="20"/>
      <c r="F66" s="18"/>
      <c r="G66" s="18"/>
      <c r="H66" s="18"/>
      <c r="I66" s="28"/>
    </row>
    <row r="67" spans="1:9" s="14" customFormat="1" ht="33.75" hidden="1" customHeight="1" outlineLevel="1">
      <c r="A67" s="28">
        <f t="shared" ca="1" si="1"/>
        <v>44</v>
      </c>
      <c r="B67" s="18" t="s">
        <v>884</v>
      </c>
      <c r="C67" s="18"/>
      <c r="D67" s="26"/>
      <c r="E67" s="20"/>
      <c r="F67" s="18"/>
      <c r="G67" s="18"/>
      <c r="H67" s="18"/>
      <c r="I67" s="28"/>
    </row>
    <row r="68" spans="1:9" s="14" customFormat="1" ht="33.75" hidden="1" customHeight="1" outlineLevel="1">
      <c r="A68" s="28">
        <f t="shared" ca="1" si="1"/>
        <v>45</v>
      </c>
      <c r="B68" s="18" t="s">
        <v>862</v>
      </c>
      <c r="C68" s="18"/>
      <c r="D68" s="26"/>
      <c r="E68" s="20"/>
      <c r="F68" s="18"/>
      <c r="G68" s="18"/>
      <c r="H68" s="18"/>
      <c r="I68" s="28"/>
    </row>
    <row r="69" spans="1:9" s="14" customFormat="1" ht="35.25" hidden="1" customHeight="1" outlineLevel="1">
      <c r="A69" s="28">
        <f t="shared" ca="1" si="1"/>
        <v>46</v>
      </c>
      <c r="B69" s="18" t="s">
        <v>870</v>
      </c>
      <c r="C69" s="18"/>
      <c r="D69" s="26"/>
      <c r="E69" s="20"/>
      <c r="F69" s="18"/>
      <c r="G69" s="18"/>
      <c r="H69" s="18"/>
      <c r="I69" s="28"/>
    </row>
    <row r="70" spans="1:9" s="14" customFormat="1" ht="42.75" hidden="1" customHeight="1" outlineLevel="1">
      <c r="A70" s="28">
        <f t="shared" ca="1" si="1"/>
        <v>47</v>
      </c>
      <c r="B70" s="18" t="s">
        <v>869</v>
      </c>
      <c r="C70" s="18"/>
      <c r="D70" s="18"/>
      <c r="E70" s="20"/>
      <c r="F70" s="18"/>
      <c r="G70" s="18"/>
      <c r="H70" s="18"/>
      <c r="I70" s="28"/>
    </row>
    <row r="71" spans="1:9" s="14" customFormat="1" ht="42.75" hidden="1" customHeight="1" outlineLevel="1">
      <c r="A71" s="28">
        <f t="shared" ca="1" si="1"/>
        <v>48</v>
      </c>
      <c r="B71" s="18" t="s">
        <v>917</v>
      </c>
      <c r="C71" s="18"/>
      <c r="D71" s="26"/>
      <c r="E71" s="20"/>
      <c r="F71" s="18"/>
      <c r="G71" s="18"/>
      <c r="H71" s="18"/>
      <c r="I71" s="28"/>
    </row>
    <row r="72" spans="1:9" s="14" customFormat="1" ht="43.5" hidden="1" customHeight="1" outlineLevel="1">
      <c r="A72" s="28">
        <f t="shared" ca="1" si="1"/>
        <v>49</v>
      </c>
      <c r="B72" s="18" t="s">
        <v>871</v>
      </c>
      <c r="C72" s="18"/>
      <c r="D72" s="26"/>
      <c r="E72" s="20"/>
      <c r="F72" s="18"/>
      <c r="G72" s="18"/>
      <c r="H72" s="18"/>
      <c r="I72" s="28"/>
    </row>
    <row r="73" spans="1:9" s="14" customFormat="1" ht="45.75" hidden="1" customHeight="1" outlineLevel="1">
      <c r="A73" s="28">
        <f t="shared" ca="1" si="1"/>
        <v>50</v>
      </c>
      <c r="B73" s="18" t="s">
        <v>872</v>
      </c>
      <c r="C73" s="18"/>
      <c r="D73" s="26"/>
      <c r="E73" s="20"/>
      <c r="F73" s="18"/>
      <c r="G73" s="18"/>
      <c r="H73" s="18"/>
      <c r="I73" s="28"/>
    </row>
    <row r="74" spans="1:9" s="10" customFormat="1" ht="15.75" customHeight="1" collapsed="1">
      <c r="A74" s="117"/>
      <c r="B74" s="152" t="s">
        <v>852</v>
      </c>
      <c r="C74" s="153"/>
      <c r="D74" s="154"/>
      <c r="E74" s="117"/>
      <c r="F74" s="118"/>
      <c r="G74" s="118"/>
      <c r="H74" s="118"/>
      <c r="I74" s="117"/>
    </row>
    <row r="75" spans="1:9" s="14" customFormat="1" ht="42.75" hidden="1" customHeight="1" outlineLevel="1">
      <c r="A75" s="28">
        <f t="shared" ca="1" si="1"/>
        <v>51</v>
      </c>
      <c r="B75" s="18" t="s">
        <v>931</v>
      </c>
      <c r="C75" s="18"/>
      <c r="D75" s="26"/>
      <c r="E75" s="20"/>
      <c r="F75" s="18"/>
      <c r="G75" s="18"/>
      <c r="H75" s="18"/>
      <c r="I75" s="28"/>
    </row>
    <row r="76" spans="1:9" s="14" customFormat="1" ht="42.75" hidden="1" customHeight="1" outlineLevel="1">
      <c r="A76" s="28">
        <f t="shared" ca="1" si="1"/>
        <v>52</v>
      </c>
      <c r="B76" s="18" t="s">
        <v>875</v>
      </c>
      <c r="C76" s="18"/>
      <c r="D76" s="26"/>
      <c r="E76" s="20"/>
      <c r="F76" s="18"/>
      <c r="G76" s="18"/>
      <c r="H76" s="18"/>
      <c r="I76" s="28"/>
    </row>
    <row r="77" spans="1:9" s="14" customFormat="1" ht="31.5" hidden="1" customHeight="1" outlineLevel="1">
      <c r="A77" s="28">
        <f t="shared" ca="1" si="1"/>
        <v>53</v>
      </c>
      <c r="B77" s="18" t="s">
        <v>878</v>
      </c>
      <c r="C77" s="18"/>
      <c r="D77" s="26"/>
      <c r="E77" s="20"/>
      <c r="F77" s="18"/>
      <c r="G77" s="18"/>
      <c r="H77" s="18"/>
      <c r="I77" s="28"/>
    </row>
    <row r="78" spans="1:9" s="14" customFormat="1" ht="31.5" hidden="1" customHeight="1" outlineLevel="1">
      <c r="A78" s="28">
        <f t="shared" ca="1" si="1"/>
        <v>54</v>
      </c>
      <c r="B78" s="18" t="s">
        <v>876</v>
      </c>
      <c r="C78" s="18"/>
      <c r="D78" s="26"/>
      <c r="E78" s="20"/>
      <c r="F78" s="18"/>
      <c r="G78" s="18"/>
      <c r="H78" s="18"/>
      <c r="I78" s="28"/>
    </row>
    <row r="79" spans="1:9" s="14" customFormat="1" ht="30.75" hidden="1" customHeight="1" outlineLevel="1">
      <c r="A79" s="28">
        <f t="shared" ca="1" si="1"/>
        <v>55</v>
      </c>
      <c r="B79" s="18" t="s">
        <v>879</v>
      </c>
      <c r="C79" s="18"/>
      <c r="D79" s="26"/>
      <c r="E79" s="20"/>
      <c r="F79" s="18"/>
      <c r="G79" s="18"/>
      <c r="H79" s="18"/>
      <c r="I79" s="28"/>
    </row>
    <row r="80" spans="1:9" s="14" customFormat="1" ht="31.5" hidden="1" customHeight="1" outlineLevel="1">
      <c r="A80" s="28">
        <f t="shared" ca="1" si="1"/>
        <v>56</v>
      </c>
      <c r="B80" s="18" t="s">
        <v>877</v>
      </c>
      <c r="C80" s="18"/>
      <c r="D80" s="26"/>
      <c r="E80" s="20"/>
      <c r="F80" s="18"/>
      <c r="G80" s="18"/>
      <c r="H80" s="18"/>
      <c r="I80" s="28"/>
    </row>
    <row r="81" spans="1:9" s="14" customFormat="1" ht="26.4" hidden="1" outlineLevel="1">
      <c r="A81" s="28">
        <f t="shared" ca="1" si="1"/>
        <v>57</v>
      </c>
      <c r="B81" s="18" t="s">
        <v>883</v>
      </c>
      <c r="C81" s="18"/>
      <c r="D81" s="26"/>
      <c r="E81" s="20"/>
      <c r="F81" s="18"/>
      <c r="G81" s="18"/>
      <c r="H81" s="18"/>
      <c r="I81" s="28"/>
    </row>
    <row r="82" spans="1:9" s="10" customFormat="1" ht="15.75" customHeight="1" collapsed="1">
      <c r="A82" s="117"/>
      <c r="B82" s="152" t="s">
        <v>853</v>
      </c>
      <c r="C82" s="153"/>
      <c r="D82" s="154"/>
      <c r="E82" s="117"/>
      <c r="F82" s="118"/>
      <c r="G82" s="118"/>
      <c r="H82" s="118"/>
      <c r="I82" s="117"/>
    </row>
    <row r="83" spans="1:9" s="14" customFormat="1" ht="42.75" hidden="1" customHeight="1" outlineLevel="1">
      <c r="A83" s="28">
        <f t="shared" ca="1" si="1"/>
        <v>58</v>
      </c>
      <c r="B83" s="18" t="s">
        <v>931</v>
      </c>
      <c r="C83" s="18"/>
      <c r="D83" s="26"/>
      <c r="E83" s="20"/>
      <c r="F83" s="18"/>
      <c r="G83" s="18"/>
      <c r="H83" s="18"/>
      <c r="I83" s="28"/>
    </row>
    <row r="84" spans="1:9" s="14" customFormat="1" ht="45" hidden="1" customHeight="1" outlineLevel="1">
      <c r="A84" s="28">
        <f t="shared" ca="1" si="1"/>
        <v>59</v>
      </c>
      <c r="B84" s="18" t="s">
        <v>875</v>
      </c>
      <c r="C84" s="18"/>
      <c r="D84" s="26"/>
      <c r="E84" s="20"/>
      <c r="F84" s="18"/>
      <c r="G84" s="18"/>
      <c r="H84" s="18"/>
      <c r="I84" s="28"/>
    </row>
    <row r="85" spans="1:9" s="14" customFormat="1" ht="33" hidden="1" customHeight="1" outlineLevel="1">
      <c r="A85" s="28">
        <f t="shared" ca="1" si="1"/>
        <v>60</v>
      </c>
      <c r="B85" s="18" t="s">
        <v>878</v>
      </c>
      <c r="C85" s="18"/>
      <c r="D85" s="26"/>
      <c r="E85" s="20"/>
      <c r="F85" s="18"/>
      <c r="G85" s="18"/>
      <c r="H85" s="18"/>
      <c r="I85" s="28"/>
    </row>
    <row r="86" spans="1:9" s="14" customFormat="1" ht="30.75" hidden="1" customHeight="1" outlineLevel="1">
      <c r="A86" s="28">
        <f t="shared" ca="1" si="1"/>
        <v>61</v>
      </c>
      <c r="B86" s="18" t="s">
        <v>876</v>
      </c>
      <c r="C86" s="18"/>
      <c r="D86" s="26"/>
      <c r="E86" s="20"/>
      <c r="F86" s="18"/>
      <c r="G86" s="18"/>
      <c r="H86" s="18"/>
      <c r="I86" s="28"/>
    </row>
    <row r="87" spans="1:9" s="14" customFormat="1" ht="30.75" hidden="1" customHeight="1" outlineLevel="1">
      <c r="A87" s="28">
        <f t="shared" ca="1" si="1"/>
        <v>62</v>
      </c>
      <c r="B87" s="18" t="s">
        <v>879</v>
      </c>
      <c r="C87" s="18"/>
      <c r="D87" s="26"/>
      <c r="E87" s="20"/>
      <c r="F87" s="18"/>
      <c r="G87" s="18"/>
      <c r="H87" s="18"/>
      <c r="I87" s="28"/>
    </row>
    <row r="88" spans="1:9" s="14" customFormat="1" ht="31.5" hidden="1" customHeight="1" outlineLevel="1">
      <c r="A88" s="28">
        <f t="shared" ca="1" si="1"/>
        <v>63</v>
      </c>
      <c r="B88" s="18" t="s">
        <v>877</v>
      </c>
      <c r="C88" s="18"/>
      <c r="D88" s="26"/>
      <c r="E88" s="20"/>
      <c r="F88" s="18"/>
      <c r="G88" s="18"/>
      <c r="H88" s="18"/>
      <c r="I88" s="28"/>
    </row>
    <row r="89" spans="1:9" s="14" customFormat="1" ht="30" hidden="1" customHeight="1" outlineLevel="1">
      <c r="A89" s="28">
        <f t="shared" ca="1" si="1"/>
        <v>64</v>
      </c>
      <c r="B89" s="18" t="s">
        <v>883</v>
      </c>
      <c r="C89" s="18"/>
      <c r="D89" s="26"/>
      <c r="E89" s="20"/>
      <c r="F89" s="18"/>
      <c r="G89" s="18"/>
      <c r="H89" s="18"/>
      <c r="I89" s="28"/>
    </row>
    <row r="90" spans="1:9" s="10" customFormat="1" ht="15.75" customHeight="1" collapsed="1">
      <c r="A90" s="117"/>
      <c r="B90" s="152" t="s">
        <v>854</v>
      </c>
      <c r="C90" s="153"/>
      <c r="D90" s="154"/>
      <c r="E90" s="117"/>
      <c r="F90" s="118"/>
      <c r="G90" s="118"/>
      <c r="H90" s="118"/>
      <c r="I90" s="117"/>
    </row>
    <row r="91" spans="1:9" s="14" customFormat="1" ht="42.75" hidden="1" customHeight="1" outlineLevel="1">
      <c r="A91" s="28">
        <f t="shared" ca="1" si="1"/>
        <v>65</v>
      </c>
      <c r="B91" s="18" t="s">
        <v>931</v>
      </c>
      <c r="C91" s="18"/>
      <c r="D91" s="26"/>
      <c r="E91" s="20"/>
      <c r="F91" s="18"/>
      <c r="G91" s="18"/>
      <c r="H91" s="18"/>
      <c r="I91" s="28"/>
    </row>
    <row r="92" spans="1:9" s="14" customFormat="1" ht="43.5" hidden="1" customHeight="1" outlineLevel="1">
      <c r="A92" s="28">
        <f t="shared" ca="1" si="1"/>
        <v>66</v>
      </c>
      <c r="B92" s="18" t="s">
        <v>875</v>
      </c>
      <c r="C92" s="18"/>
      <c r="D92" s="26"/>
      <c r="E92" s="20"/>
      <c r="F92" s="18"/>
      <c r="G92" s="18"/>
      <c r="H92" s="18"/>
      <c r="I92" s="28"/>
    </row>
    <row r="93" spans="1:9" s="14" customFormat="1" ht="32.25" hidden="1" customHeight="1" outlineLevel="1">
      <c r="A93" s="28">
        <f t="shared" ca="1" si="1"/>
        <v>67</v>
      </c>
      <c r="B93" s="18" t="s">
        <v>878</v>
      </c>
      <c r="C93" s="18"/>
      <c r="D93" s="26"/>
      <c r="E93" s="20"/>
      <c r="F93" s="18"/>
      <c r="G93" s="18"/>
      <c r="H93" s="18"/>
      <c r="I93" s="28"/>
    </row>
    <row r="94" spans="1:9" s="14" customFormat="1" ht="30.75" hidden="1" customHeight="1" outlineLevel="1">
      <c r="A94" s="28">
        <f t="shared" ca="1" si="1"/>
        <v>68</v>
      </c>
      <c r="B94" s="18" t="s">
        <v>876</v>
      </c>
      <c r="C94" s="18"/>
      <c r="D94" s="26"/>
      <c r="E94" s="20"/>
      <c r="F94" s="18"/>
      <c r="G94" s="18"/>
      <c r="H94" s="18"/>
      <c r="I94" s="28"/>
    </row>
    <row r="95" spans="1:9" s="14" customFormat="1" ht="30" hidden="1" customHeight="1" outlineLevel="1">
      <c r="A95" s="28">
        <f t="shared" ca="1" si="1"/>
        <v>69</v>
      </c>
      <c r="B95" s="18" t="s">
        <v>879</v>
      </c>
      <c r="C95" s="18"/>
      <c r="D95" s="26"/>
      <c r="E95" s="20"/>
      <c r="F95" s="18"/>
      <c r="G95" s="18"/>
      <c r="H95" s="18"/>
      <c r="I95" s="28"/>
    </row>
    <row r="96" spans="1:9" s="14" customFormat="1" ht="31.5" hidden="1" customHeight="1" outlineLevel="1">
      <c r="A96" s="28">
        <f t="shared" ca="1" si="1"/>
        <v>70</v>
      </c>
      <c r="B96" s="18" t="s">
        <v>877</v>
      </c>
      <c r="C96" s="18"/>
      <c r="D96" s="26"/>
      <c r="E96" s="20"/>
      <c r="F96" s="18"/>
      <c r="G96" s="18"/>
      <c r="H96" s="18"/>
      <c r="I96" s="28"/>
    </row>
    <row r="97" spans="1:9" s="14" customFormat="1" ht="30" hidden="1" customHeight="1" outlineLevel="1">
      <c r="A97" s="28">
        <f t="shared" ca="1" si="1"/>
        <v>71</v>
      </c>
      <c r="B97" s="18" t="s">
        <v>883</v>
      </c>
      <c r="C97" s="18"/>
      <c r="D97" s="26"/>
      <c r="E97" s="20"/>
      <c r="F97" s="18"/>
      <c r="G97" s="18"/>
      <c r="H97" s="18"/>
      <c r="I97" s="28"/>
    </row>
    <row r="98" spans="1:9" s="10" customFormat="1" ht="15.75" customHeight="1" collapsed="1">
      <c r="A98" s="33"/>
      <c r="B98" s="146" t="s">
        <v>342</v>
      </c>
      <c r="C98" s="147"/>
      <c r="D98" s="148"/>
      <c r="E98" s="33"/>
      <c r="F98" s="34"/>
      <c r="G98" s="34"/>
      <c r="H98" s="34"/>
      <c r="I98" s="33"/>
    </row>
    <row r="99" spans="1:9" s="14" customFormat="1" ht="31.5" customHeight="1" outlineLevel="1">
      <c r="A99" s="28">
        <f t="shared" ca="1" si="1"/>
        <v>72</v>
      </c>
      <c r="B99" s="18" t="s">
        <v>880</v>
      </c>
      <c r="C99" s="18"/>
      <c r="D99" s="26"/>
      <c r="E99" s="20"/>
      <c r="F99" s="18"/>
      <c r="G99" s="18"/>
      <c r="H99" s="18"/>
      <c r="I99" s="28"/>
    </row>
    <row r="100" spans="1:9" s="14" customFormat="1" ht="33" customHeight="1" outlineLevel="1">
      <c r="A100" s="28">
        <f t="shared" ca="1" si="1"/>
        <v>73</v>
      </c>
      <c r="B100" s="18" t="s">
        <v>881</v>
      </c>
      <c r="C100" s="18"/>
      <c r="D100" s="26"/>
      <c r="E100" s="20"/>
      <c r="F100" s="18"/>
      <c r="G100" s="18"/>
      <c r="H100" s="18"/>
      <c r="I100" s="28"/>
    </row>
    <row r="101" spans="1:9" s="14" customFormat="1" ht="29.25" customHeight="1" outlineLevel="1">
      <c r="A101" s="28">
        <f t="shared" ca="1" si="1"/>
        <v>74</v>
      </c>
      <c r="B101" s="18" t="s">
        <v>882</v>
      </c>
      <c r="C101" s="18"/>
      <c r="D101" s="26"/>
      <c r="E101" s="20"/>
      <c r="F101" s="18"/>
      <c r="G101" s="18"/>
      <c r="H101" s="18"/>
      <c r="I101" s="28"/>
    </row>
    <row r="102" spans="1:9" s="14" customFormat="1" ht="43.5" customHeight="1" outlineLevel="1">
      <c r="A102" s="28">
        <f t="shared" ca="1" si="1"/>
        <v>75</v>
      </c>
      <c r="B102" s="18" t="s">
        <v>919</v>
      </c>
      <c r="C102" s="18"/>
      <c r="D102" s="26"/>
      <c r="E102" s="20"/>
      <c r="F102" s="18"/>
      <c r="G102" s="18"/>
      <c r="H102" s="18"/>
      <c r="I102" s="28"/>
    </row>
    <row r="103" spans="1:9" s="14" customFormat="1" ht="31.5" customHeight="1" outlineLevel="1">
      <c r="A103" s="28">
        <f t="shared" ca="1" si="1"/>
        <v>76</v>
      </c>
      <c r="B103" s="18" t="s">
        <v>918</v>
      </c>
      <c r="C103" s="18"/>
      <c r="D103" s="26"/>
      <c r="E103" s="20"/>
      <c r="F103" s="18"/>
      <c r="G103" s="18"/>
      <c r="H103" s="18"/>
      <c r="I103" s="28"/>
    </row>
    <row r="104" spans="1:9" s="14" customFormat="1" ht="42.75" customHeight="1" outlineLevel="1">
      <c r="A104" s="28">
        <f t="shared" ca="1" si="1"/>
        <v>77</v>
      </c>
      <c r="B104" s="18" t="s">
        <v>920</v>
      </c>
      <c r="C104" s="18"/>
      <c r="D104" s="26"/>
      <c r="E104" s="20"/>
      <c r="F104" s="18"/>
      <c r="G104" s="18"/>
      <c r="H104" s="18"/>
      <c r="I104" s="28"/>
    </row>
    <row r="105" spans="1:9" s="14" customFormat="1" ht="42.75" customHeight="1" outlineLevel="1">
      <c r="A105" s="28">
        <f t="shared" ca="1" si="1"/>
        <v>78</v>
      </c>
      <c r="B105" s="18" t="s">
        <v>923</v>
      </c>
      <c r="C105" s="18"/>
      <c r="D105" s="26"/>
      <c r="E105" s="20"/>
      <c r="F105" s="18"/>
      <c r="G105" s="18"/>
      <c r="H105" s="18"/>
      <c r="I105" s="28"/>
    </row>
    <row r="106" spans="1:9" s="14" customFormat="1" ht="42.75" customHeight="1" outlineLevel="1">
      <c r="A106" s="28">
        <f t="shared" ca="1" si="1"/>
        <v>79</v>
      </c>
      <c r="B106" s="18" t="s">
        <v>924</v>
      </c>
      <c r="C106" s="18"/>
      <c r="D106" s="26"/>
      <c r="E106" s="20"/>
      <c r="F106" s="18"/>
      <c r="G106" s="18"/>
      <c r="H106" s="18"/>
      <c r="I106" s="28"/>
    </row>
    <row r="107" spans="1:9" s="14" customFormat="1" ht="42.75" customHeight="1" outlineLevel="1">
      <c r="A107" s="28">
        <f t="shared" ca="1" si="1"/>
        <v>80</v>
      </c>
      <c r="B107" s="18" t="s">
        <v>925</v>
      </c>
      <c r="C107" s="18"/>
      <c r="D107" s="26"/>
      <c r="E107" s="20"/>
      <c r="F107" s="18"/>
      <c r="G107" s="18"/>
      <c r="H107" s="18"/>
      <c r="I107" s="28"/>
    </row>
    <row r="108" spans="1:9" s="14" customFormat="1" ht="34.5" customHeight="1" outlineLevel="1">
      <c r="A108" s="28">
        <f t="shared" ca="1" si="1"/>
        <v>81</v>
      </c>
      <c r="B108" s="18" t="s">
        <v>926</v>
      </c>
      <c r="C108" s="18"/>
      <c r="D108" s="26"/>
      <c r="E108" s="20"/>
      <c r="F108" s="18"/>
      <c r="G108" s="18"/>
      <c r="H108" s="18"/>
      <c r="I108" s="28"/>
    </row>
    <row r="109" spans="1:9" s="14" customFormat="1" ht="44.25" customHeight="1" outlineLevel="1">
      <c r="A109" s="28">
        <f t="shared" ca="1" si="1"/>
        <v>82</v>
      </c>
      <c r="B109" s="18" t="s">
        <v>921</v>
      </c>
      <c r="C109" s="18"/>
      <c r="D109" s="26"/>
      <c r="E109" s="20"/>
      <c r="F109" s="18"/>
      <c r="G109" s="18"/>
      <c r="H109" s="18"/>
      <c r="I109" s="28"/>
    </row>
    <row r="110" spans="1:9" s="14" customFormat="1" ht="44.25" customHeight="1" outlineLevel="1">
      <c r="A110" s="28">
        <v>73</v>
      </c>
      <c r="B110" s="18" t="s">
        <v>905</v>
      </c>
      <c r="C110" s="18"/>
      <c r="D110" s="26"/>
      <c r="E110" s="20"/>
      <c r="F110" s="18"/>
      <c r="G110" s="18"/>
      <c r="H110" s="18"/>
      <c r="I110" s="28"/>
    </row>
    <row r="111" spans="1:9" s="14" customFormat="1" ht="54.75" customHeight="1" outlineLevel="1">
      <c r="A111" s="28">
        <f t="shared" ca="1" si="1"/>
        <v>74</v>
      </c>
      <c r="B111" s="18" t="s">
        <v>903</v>
      </c>
      <c r="C111" s="18"/>
      <c r="D111" s="26"/>
      <c r="E111" s="20"/>
      <c r="F111" s="18"/>
      <c r="G111" s="18"/>
      <c r="H111" s="18"/>
      <c r="I111" s="28"/>
    </row>
    <row r="112" spans="1:9" s="14" customFormat="1" ht="52.8" outlineLevel="1">
      <c r="A112" s="28">
        <f t="shared" ca="1" si="1"/>
        <v>75</v>
      </c>
      <c r="B112" s="18" t="s">
        <v>904</v>
      </c>
      <c r="C112" s="18"/>
      <c r="D112" s="26"/>
      <c r="E112" s="20"/>
      <c r="F112" s="18"/>
      <c r="G112" s="18"/>
      <c r="H112" s="18"/>
      <c r="I112" s="28"/>
    </row>
    <row r="113" spans="1:9" s="14" customFormat="1" ht="52.8" outlineLevel="1">
      <c r="A113" s="28">
        <f t="shared" ca="1" si="1"/>
        <v>76</v>
      </c>
      <c r="B113" s="18" t="s">
        <v>922</v>
      </c>
      <c r="C113" s="18"/>
      <c r="D113" s="26"/>
      <c r="E113" s="20"/>
      <c r="F113" s="18"/>
      <c r="G113" s="18"/>
      <c r="H113" s="18"/>
      <c r="I113" s="28"/>
    </row>
    <row r="114" spans="1:9" s="14" customFormat="1" ht="52.8" outlineLevel="1">
      <c r="A114" s="28">
        <f t="shared" ca="1" si="1"/>
        <v>77</v>
      </c>
      <c r="B114" s="18" t="s">
        <v>932</v>
      </c>
      <c r="C114" s="18"/>
      <c r="D114" s="26"/>
      <c r="E114" s="20"/>
      <c r="F114" s="18"/>
      <c r="G114" s="18"/>
      <c r="H114" s="18"/>
      <c r="I114" s="28"/>
    </row>
    <row r="115" spans="1:9" s="14" customFormat="1" ht="61.2" customHeight="1" outlineLevel="1">
      <c r="A115" s="185">
        <v>78</v>
      </c>
      <c r="B115" s="137" t="s">
        <v>950</v>
      </c>
      <c r="C115" s="137"/>
      <c r="D115" s="186"/>
      <c r="E115" s="187"/>
      <c r="F115" s="137"/>
      <c r="G115" s="137"/>
      <c r="H115" s="137"/>
      <c r="I115" s="185"/>
    </row>
    <row r="116" spans="1:9" s="14" customFormat="1" ht="61.2" customHeight="1" outlineLevel="1">
      <c r="A116" s="185">
        <v>79</v>
      </c>
      <c r="B116" s="137" t="s">
        <v>951</v>
      </c>
      <c r="C116" s="137"/>
      <c r="D116" s="186"/>
      <c r="E116" s="187"/>
      <c r="F116" s="137"/>
      <c r="G116" s="137"/>
      <c r="H116" s="137"/>
      <c r="I116" s="185"/>
    </row>
  </sheetData>
  <mergeCells count="19">
    <mergeCell ref="B20:D20"/>
    <mergeCell ref="B98:D98"/>
    <mergeCell ref="B21:D21"/>
    <mergeCell ref="B39:D39"/>
    <mergeCell ref="B56:D56"/>
    <mergeCell ref="B74:D74"/>
    <mergeCell ref="B82:D82"/>
    <mergeCell ref="B90:D90"/>
    <mergeCell ref="F16:H16"/>
    <mergeCell ref="B18:D18"/>
    <mergeCell ref="B5:D5"/>
    <mergeCell ref="B6:D6"/>
    <mergeCell ref="B7:D7"/>
    <mergeCell ref="B8:D8"/>
    <mergeCell ref="A1:D1"/>
    <mergeCell ref="A2:D2"/>
    <mergeCell ref="E2:E3"/>
    <mergeCell ref="C3:D3"/>
    <mergeCell ref="B4:D4"/>
  </mergeCells>
  <dataValidations count="3">
    <dataValidation type="list" allowBlank="1" showErrorMessage="1" sqref="F110:H110 F113:H124" xr:uid="{00000000-0002-0000-0300-000000000000}">
      <formula1>#REF!</formula1>
      <formula2>0</formula2>
    </dataValidation>
    <dataValidation showDropDown="1" showErrorMessage="1" sqref="F16:H103" xr:uid="{00000000-0002-0000-0300-000001000000}"/>
    <dataValidation type="list" allowBlank="1" sqref="F111:H112 F104:H109" xr:uid="{00000000-0002-0000-0300-000002000000}">
      <formula1>$A$11:$A$15</formula1>
    </dataValidation>
  </dataValidations>
  <pageMargins left="0.7" right="0.7" top="0.75" bottom="0.75" header="0.3" footer="0.3"/>
  <pageSetup orientation="portrait"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8"/>
  <sheetViews>
    <sheetView showGridLines="0" tabSelected="1" topLeftCell="A27" zoomScaleNormal="100" workbookViewId="0">
      <selection activeCell="E23" sqref="E23"/>
    </sheetView>
  </sheetViews>
  <sheetFormatPr defaultColWidth="9.33203125" defaultRowHeight="13.2"/>
  <cols>
    <col min="1" max="1" width="14.5546875" style="41" customWidth="1"/>
    <col min="2" max="2" width="38.33203125" style="108" customWidth="1"/>
    <col min="3" max="3" width="41.33203125" style="12" customWidth="1"/>
    <col min="4" max="4" width="40.6640625" style="12" customWidth="1"/>
    <col min="5" max="5" width="32.33203125" style="12" customWidth="1"/>
    <col min="6" max="8" width="9.6640625" style="12" hidden="1" customWidth="1"/>
    <col min="9" max="9" width="17.6640625" style="12" customWidth="1"/>
    <col min="10" max="10" width="15.33203125" style="12" customWidth="1"/>
    <col min="11" max="16384" width="9.33203125" style="12"/>
  </cols>
  <sheetData>
    <row r="1" spans="1:24" s="1" customFormat="1" ht="13.8">
      <c r="A1" s="141"/>
      <c r="B1" s="141"/>
      <c r="C1" s="141"/>
      <c r="D1" s="141"/>
      <c r="E1" s="3"/>
      <c r="F1" s="3"/>
      <c r="G1" s="3"/>
      <c r="H1" s="3"/>
      <c r="I1" s="3"/>
      <c r="J1" s="3"/>
    </row>
    <row r="2" spans="1:24" s="1" customFormat="1" ht="31.5" customHeight="1">
      <c r="A2" s="142" t="s">
        <v>8</v>
      </c>
      <c r="B2" s="142"/>
      <c r="C2" s="142"/>
      <c r="D2" s="142"/>
      <c r="E2" s="150"/>
      <c r="F2" s="2"/>
      <c r="G2" s="2"/>
      <c r="H2" s="2"/>
      <c r="I2" s="2"/>
      <c r="J2" s="2"/>
    </row>
    <row r="3" spans="1:24" s="1" customFormat="1" ht="31.5" customHeight="1">
      <c r="A3" s="13"/>
      <c r="B3" s="104"/>
      <c r="C3" s="151"/>
      <c r="D3" s="151"/>
      <c r="E3" s="150"/>
      <c r="F3" s="2"/>
      <c r="G3" s="2"/>
      <c r="H3" s="2"/>
      <c r="I3" s="2"/>
      <c r="J3" s="2"/>
    </row>
    <row r="4" spans="1:24" s="4" customFormat="1" ht="16.5" customHeight="1">
      <c r="A4" s="93" t="s">
        <v>6</v>
      </c>
      <c r="B4" s="144" t="s">
        <v>857</v>
      </c>
      <c r="C4" s="144"/>
      <c r="D4" s="144"/>
      <c r="E4" s="5"/>
      <c r="F4" s="5"/>
      <c r="G4" s="5"/>
      <c r="H4" s="6"/>
      <c r="I4" s="6"/>
      <c r="X4" s="4" t="s">
        <v>9</v>
      </c>
    </row>
    <row r="5" spans="1:24" s="4" customFormat="1" ht="144.75" customHeight="1">
      <c r="A5" s="93" t="s">
        <v>4</v>
      </c>
      <c r="B5" s="143" t="s">
        <v>858</v>
      </c>
      <c r="C5" s="144"/>
      <c r="D5" s="144"/>
      <c r="F5" s="5"/>
      <c r="G5" s="5"/>
      <c r="H5" s="6"/>
      <c r="I5" s="6"/>
      <c r="X5" s="4" t="s">
        <v>11</v>
      </c>
    </row>
    <row r="6" spans="1:24" s="4" customFormat="1">
      <c r="A6" s="93" t="s">
        <v>12</v>
      </c>
      <c r="B6" s="143"/>
      <c r="C6" s="144"/>
      <c r="D6" s="144"/>
      <c r="E6" s="5"/>
      <c r="F6" s="5"/>
      <c r="G6" s="5"/>
      <c r="H6" s="6"/>
      <c r="I6" s="6"/>
    </row>
    <row r="7" spans="1:24" s="4" customFormat="1">
      <c r="A7" s="93" t="s">
        <v>14</v>
      </c>
      <c r="B7" s="144" t="s">
        <v>334</v>
      </c>
      <c r="C7" s="144"/>
      <c r="D7" s="144"/>
      <c r="E7" s="5"/>
      <c r="F7" s="5"/>
      <c r="G7" s="5"/>
      <c r="H7" s="7"/>
      <c r="I7" s="6"/>
      <c r="X7" s="8"/>
    </row>
    <row r="8" spans="1:24" s="9" customFormat="1">
      <c r="A8" s="93" t="s">
        <v>16</v>
      </c>
      <c r="B8" s="145">
        <v>44860</v>
      </c>
      <c r="C8" s="145"/>
      <c r="D8" s="145"/>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6.4">
      <c r="A15" s="95" t="s">
        <v>20</v>
      </c>
      <c r="B15" s="106"/>
      <c r="C15" s="38"/>
      <c r="D15" s="38"/>
      <c r="E15" s="1"/>
      <c r="F15" s="1"/>
      <c r="G15" s="1"/>
      <c r="H15" s="1"/>
      <c r="I15" s="1"/>
    </row>
    <row r="16" spans="1:24" s="10" customFormat="1" ht="15" customHeight="1">
      <c r="A16" s="39"/>
      <c r="B16" s="107"/>
      <c r="C16" s="16"/>
      <c r="D16" s="17"/>
      <c r="E16" s="22"/>
      <c r="F16" s="149" t="s">
        <v>17</v>
      </c>
      <c r="G16" s="149"/>
      <c r="H16" s="149"/>
      <c r="I16" s="23"/>
    </row>
    <row r="17" spans="1:9" s="10" customFormat="1" ht="39.6">
      <c r="A17" s="96" t="s">
        <v>21</v>
      </c>
      <c r="B17" s="97" t="s">
        <v>22</v>
      </c>
      <c r="C17" s="97" t="s">
        <v>23</v>
      </c>
      <c r="D17" s="97" t="s">
        <v>24</v>
      </c>
      <c r="E17" s="97" t="s">
        <v>25</v>
      </c>
      <c r="F17" s="97" t="s">
        <v>26</v>
      </c>
      <c r="G17" s="97" t="s">
        <v>27</v>
      </c>
      <c r="H17" s="97" t="s">
        <v>28</v>
      </c>
      <c r="I17" s="97" t="s">
        <v>29</v>
      </c>
    </row>
    <row r="18" spans="1:9" s="10" customFormat="1" ht="15.75" customHeight="1">
      <c r="A18" s="33"/>
      <c r="B18" s="146" t="s">
        <v>340</v>
      </c>
      <c r="C18" s="147"/>
      <c r="D18" s="148"/>
      <c r="E18" s="33"/>
      <c r="F18" s="34"/>
      <c r="G18" s="34"/>
      <c r="H18" s="34"/>
      <c r="I18" s="33"/>
    </row>
    <row r="19" spans="1:9" s="14" customFormat="1" ht="43.5" customHeight="1">
      <c r="A19" s="28">
        <v>1</v>
      </c>
      <c r="B19" s="18" t="s">
        <v>487</v>
      </c>
      <c r="C19" s="109" t="s">
        <v>422</v>
      </c>
      <c r="D19" s="26" t="s">
        <v>477</v>
      </c>
      <c r="E19" s="20"/>
      <c r="F19" s="18"/>
      <c r="G19" s="18"/>
      <c r="H19" s="18"/>
      <c r="I19" s="28"/>
    </row>
    <row r="20" spans="1:9" s="10" customFormat="1" ht="15.75" customHeight="1">
      <c r="A20" s="33"/>
      <c r="B20" s="146" t="s">
        <v>506</v>
      </c>
      <c r="C20" s="147"/>
      <c r="D20" s="148"/>
      <c r="E20" s="33"/>
      <c r="F20" s="34"/>
      <c r="G20" s="34"/>
      <c r="H20" s="34"/>
      <c r="I20" s="33"/>
    </row>
    <row r="21" spans="1:9" s="14" customFormat="1" ht="43.5" customHeight="1">
      <c r="A21" s="28">
        <v>1</v>
      </c>
      <c r="B21" s="18" t="s">
        <v>906</v>
      </c>
      <c r="C21" s="109" t="s">
        <v>936</v>
      </c>
      <c r="D21" s="26" t="s">
        <v>939</v>
      </c>
      <c r="E21" s="20"/>
      <c r="F21" s="18"/>
      <c r="G21" s="18"/>
      <c r="H21" s="18"/>
      <c r="I21" s="28"/>
    </row>
    <row r="22" spans="1:9" s="14" customFormat="1" ht="49.8" customHeight="1">
      <c r="A22" s="28">
        <f t="shared" ref="A22:A28" ca="1" si="0">IF(OFFSET(A22,-1,0) ="",OFFSET(A22,-2,0)+1,OFFSET(A22,-1,0)+1 )</f>
        <v>2</v>
      </c>
      <c r="B22" s="18" t="s">
        <v>907</v>
      </c>
      <c r="C22" s="109" t="s">
        <v>937</v>
      </c>
      <c r="D22" s="26" t="s">
        <v>938</v>
      </c>
      <c r="E22" s="20"/>
      <c r="F22" s="18"/>
      <c r="G22" s="18"/>
      <c r="H22" s="18"/>
      <c r="I22" s="28"/>
    </row>
    <row r="23" spans="1:9" s="14" customFormat="1" ht="108.6" customHeight="1">
      <c r="A23" s="28">
        <f t="shared" ca="1" si="0"/>
        <v>3</v>
      </c>
      <c r="B23" s="109" t="s">
        <v>927</v>
      </c>
      <c r="C23" s="109" t="s">
        <v>940</v>
      </c>
      <c r="D23" s="26" t="s">
        <v>941</v>
      </c>
      <c r="E23" s="20"/>
      <c r="F23" s="18"/>
      <c r="G23" s="18"/>
      <c r="H23" s="18"/>
      <c r="I23" s="28"/>
    </row>
    <row r="24" spans="1:9" s="14" customFormat="1" ht="102.6" customHeight="1">
      <c r="A24" s="28">
        <f t="shared" ca="1" si="0"/>
        <v>4</v>
      </c>
      <c r="B24" s="18" t="s">
        <v>908</v>
      </c>
      <c r="C24" s="109" t="s">
        <v>942</v>
      </c>
      <c r="D24" s="26" t="s">
        <v>943</v>
      </c>
      <c r="E24" s="20"/>
      <c r="F24" s="18"/>
      <c r="G24" s="18"/>
      <c r="H24" s="18"/>
      <c r="I24" s="28"/>
    </row>
    <row r="25" spans="1:9" s="14" customFormat="1" ht="90" customHeight="1">
      <c r="A25" s="28">
        <f t="shared" ca="1" si="0"/>
        <v>5</v>
      </c>
      <c r="B25" s="18" t="s">
        <v>909</v>
      </c>
      <c r="C25" s="109" t="s">
        <v>945</v>
      </c>
      <c r="D25" s="26" t="s">
        <v>944</v>
      </c>
      <c r="E25" s="20" t="s">
        <v>928</v>
      </c>
      <c r="F25" s="18"/>
      <c r="G25" s="18"/>
      <c r="H25" s="18"/>
      <c r="I25" s="28"/>
    </row>
    <row r="26" spans="1:9" s="14" customFormat="1" ht="105" customHeight="1">
      <c r="A26" s="28">
        <f t="shared" ca="1" si="0"/>
        <v>6</v>
      </c>
      <c r="B26" s="18" t="s">
        <v>933</v>
      </c>
      <c r="C26" s="109" t="s">
        <v>946</v>
      </c>
      <c r="D26" s="26" t="s">
        <v>947</v>
      </c>
      <c r="E26" s="20"/>
      <c r="F26" s="18"/>
      <c r="G26" s="18"/>
      <c r="H26" s="18"/>
      <c r="I26" s="28"/>
    </row>
    <row r="27" spans="1:9" s="14" customFormat="1" ht="83.4" customHeight="1">
      <c r="A27" s="28">
        <f t="shared" ca="1" si="0"/>
        <v>7</v>
      </c>
      <c r="B27" s="18" t="s">
        <v>934</v>
      </c>
      <c r="C27" s="109" t="s">
        <v>948</v>
      </c>
      <c r="D27" s="26" t="s">
        <v>947</v>
      </c>
      <c r="E27" s="20"/>
      <c r="F27" s="18"/>
      <c r="G27" s="18"/>
      <c r="H27" s="18"/>
      <c r="I27" s="28"/>
    </row>
    <row r="28" spans="1:9" s="14" customFormat="1" ht="78" customHeight="1">
      <c r="A28" s="28">
        <f t="shared" ca="1" si="0"/>
        <v>8</v>
      </c>
      <c r="B28" s="18" t="s">
        <v>935</v>
      </c>
      <c r="C28" s="109" t="s">
        <v>949</v>
      </c>
      <c r="D28" s="26" t="s">
        <v>947</v>
      </c>
      <c r="E28" s="20"/>
      <c r="F28" s="18"/>
      <c r="G28" s="18"/>
      <c r="H28" s="18"/>
      <c r="I28" s="28"/>
    </row>
  </sheetData>
  <mergeCells count="12">
    <mergeCell ref="F16:H16"/>
    <mergeCell ref="B18:D18"/>
    <mergeCell ref="B20:D20"/>
    <mergeCell ref="A1:D1"/>
    <mergeCell ref="A2:D2"/>
    <mergeCell ref="E2:E3"/>
    <mergeCell ref="C3:D3"/>
    <mergeCell ref="B4:D4"/>
    <mergeCell ref="B5:D5"/>
    <mergeCell ref="B6:D6"/>
    <mergeCell ref="B7:D7"/>
    <mergeCell ref="B8:D8"/>
  </mergeCells>
  <dataValidations count="2">
    <dataValidation showDropDown="1" showErrorMessage="1" sqref="F16:H20" xr:uid="{00000000-0002-0000-0400-000000000000}"/>
    <dataValidation type="list" allowBlank="1" showErrorMessage="1" sqref="F21:H39" xr:uid="{00000000-0002-0000-0400-000001000000}">
      <formula1>#REF!</formula1>
      <formula2>0</formula2>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9" zoomScaleNormal="100" workbookViewId="0">
      <selection activeCell="D22" sqref="D22"/>
    </sheetView>
  </sheetViews>
  <sheetFormatPr defaultColWidth="9.33203125" defaultRowHeight="13.2"/>
  <cols>
    <col min="1" max="1" width="12.44140625" style="41" customWidth="1"/>
    <col min="2" max="4" width="35.33203125" style="12" customWidth="1"/>
    <col min="5" max="5" width="32.33203125" style="12" customWidth="1"/>
    <col min="6" max="8" width="9.6640625" style="12" customWidth="1"/>
    <col min="9" max="9" width="17.6640625" style="12" customWidth="1"/>
    <col min="10" max="16384" width="9.33203125" style="12"/>
  </cols>
  <sheetData>
    <row r="1" spans="1:24" s="1" customFormat="1" ht="13.8">
      <c r="A1" s="141"/>
      <c r="B1" s="141"/>
      <c r="C1" s="141"/>
      <c r="D1" s="141"/>
      <c r="E1" s="3"/>
      <c r="F1" s="3"/>
      <c r="G1" s="3"/>
      <c r="H1" s="3"/>
      <c r="I1" s="3"/>
      <c r="J1" s="3"/>
    </row>
    <row r="2" spans="1:24" s="1" customFormat="1" ht="31.5" customHeight="1">
      <c r="A2" s="142" t="s">
        <v>8</v>
      </c>
      <c r="B2" s="142"/>
      <c r="C2" s="142"/>
      <c r="D2" s="142"/>
      <c r="E2" s="150"/>
      <c r="F2" s="2"/>
      <c r="G2" s="2"/>
      <c r="H2" s="2"/>
      <c r="I2" s="2"/>
      <c r="J2" s="2"/>
    </row>
    <row r="3" spans="1:24" s="1" customFormat="1" ht="31.5" customHeight="1">
      <c r="A3" s="13"/>
      <c r="C3" s="155"/>
      <c r="D3" s="155"/>
      <c r="E3" s="150"/>
      <c r="F3" s="2"/>
      <c r="G3" s="2"/>
      <c r="H3" s="2"/>
      <c r="I3" s="2"/>
      <c r="J3" s="2"/>
    </row>
    <row r="4" spans="1:24" s="4" customFormat="1">
      <c r="A4" s="93" t="s">
        <v>7</v>
      </c>
      <c r="B4" s="144" t="s">
        <v>246</v>
      </c>
      <c r="C4" s="144"/>
      <c r="D4" s="144"/>
      <c r="E4" s="5"/>
      <c r="F4" s="5"/>
      <c r="G4" s="5"/>
      <c r="H4" s="6"/>
      <c r="I4" s="6"/>
      <c r="X4" s="4" t="s">
        <v>9</v>
      </c>
    </row>
    <row r="5" spans="1:24" s="4" customFormat="1" ht="144.75" customHeight="1">
      <c r="A5" s="93" t="s">
        <v>4</v>
      </c>
      <c r="B5" s="143" t="s">
        <v>10</v>
      </c>
      <c r="C5" s="144"/>
      <c r="D5" s="144"/>
      <c r="E5" s="5"/>
      <c r="F5" s="5"/>
      <c r="G5" s="5"/>
      <c r="H5" s="6"/>
      <c r="I5" s="6"/>
      <c r="X5" s="4" t="s">
        <v>11</v>
      </c>
    </row>
    <row r="6" spans="1:24" s="4" customFormat="1" ht="26.4">
      <c r="A6" s="93" t="s">
        <v>12</v>
      </c>
      <c r="B6" s="143" t="s">
        <v>13</v>
      </c>
      <c r="C6" s="144"/>
      <c r="D6" s="144"/>
      <c r="E6" s="5"/>
      <c r="F6" s="5"/>
      <c r="G6" s="5"/>
      <c r="H6" s="6"/>
      <c r="I6" s="6"/>
    </row>
    <row r="7" spans="1:24" s="4" customFormat="1">
      <c r="A7" s="93" t="s">
        <v>14</v>
      </c>
      <c r="B7" s="144" t="s">
        <v>15</v>
      </c>
      <c r="C7" s="144"/>
      <c r="D7" s="144"/>
      <c r="E7" s="5"/>
      <c r="F7" s="5"/>
      <c r="G7" s="5"/>
      <c r="H7" s="7"/>
      <c r="I7" s="6"/>
      <c r="X7" s="8"/>
    </row>
    <row r="8" spans="1:24" s="9" customFormat="1">
      <c r="A8" s="93" t="s">
        <v>16</v>
      </c>
      <c r="B8" s="145">
        <v>40850</v>
      </c>
      <c r="C8" s="145"/>
      <c r="D8" s="145"/>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37">
        <f>SUM(B11:B14)</f>
        <v>56</v>
      </c>
      <c r="C10" s="37">
        <f>SUM(C11:C14)</f>
        <v>55</v>
      </c>
      <c r="D10" s="37">
        <f>SUM(D11:D14)</f>
        <v>56</v>
      </c>
    </row>
    <row r="11" spans="1:24" s="9" customFormat="1">
      <c r="A11" s="95" t="s">
        <v>0</v>
      </c>
      <c r="B11" s="38">
        <f>COUNTIF($F$18:$F$49636,"*Passed")</f>
        <v>46</v>
      </c>
      <c r="C11" s="38">
        <f>COUNTIF($G$18:$G$49636,"*Passed")</f>
        <v>52</v>
      </c>
      <c r="D11" s="38">
        <f>COUNTIF($H$18:$H$49636,"*Passed")</f>
        <v>56</v>
      </c>
    </row>
    <row r="12" spans="1:24" s="9" customFormat="1">
      <c r="A12" s="95" t="s">
        <v>1</v>
      </c>
      <c r="B12" s="38">
        <f>COUNTIF($F$18:$F$49356,"*Failed*")</f>
        <v>10</v>
      </c>
      <c r="C12" s="38">
        <f>COUNTIF($G$18:$G$49356,"*Failed*")</f>
        <v>3</v>
      </c>
      <c r="D12" s="38">
        <f>COUNTIF($H$18:$H$49356,"*Failed*")</f>
        <v>0</v>
      </c>
    </row>
    <row r="13" spans="1:24" s="9" customFormat="1">
      <c r="A13" s="95" t="s">
        <v>2</v>
      </c>
      <c r="B13" s="38">
        <f>COUNTIF($F$18:$F$49356,"*Not Run*")</f>
        <v>0</v>
      </c>
      <c r="C13" s="38">
        <f>COUNTIF($G$18:$G$49356,"*Not Run*")</f>
        <v>0</v>
      </c>
      <c r="D13" s="38">
        <f>COUNTIF($H$18:$H$49356,"*Not Run*")</f>
        <v>0</v>
      </c>
      <c r="E13" s="1"/>
      <c r="F13" s="1"/>
      <c r="G13" s="1"/>
      <c r="H13" s="1"/>
      <c r="I13" s="1"/>
    </row>
    <row r="14" spans="1:24" s="9" customFormat="1">
      <c r="A14" s="95" t="s">
        <v>19</v>
      </c>
      <c r="B14" s="38">
        <f>COUNTIF($F$18:$F$49356,"*NA*")</f>
        <v>0</v>
      </c>
      <c r="C14" s="38">
        <f>COUNTIF($G$18:$G$49356,"*NA*")</f>
        <v>0</v>
      </c>
      <c r="D14" s="38">
        <f>COUNTIF($H$18:$H$49356,"*NA*")</f>
        <v>0</v>
      </c>
      <c r="E14" s="30"/>
      <c r="F14" s="1"/>
      <c r="G14" s="1"/>
      <c r="H14" s="1"/>
      <c r="I14" s="1"/>
    </row>
    <row r="15" spans="1:24" s="9" customFormat="1" ht="39.6">
      <c r="A15" s="95" t="s">
        <v>20</v>
      </c>
      <c r="B15" s="38">
        <f>COUNTIF($F$18:$F$49356,"*Passed in previous build*")</f>
        <v>0</v>
      </c>
      <c r="C15" s="38">
        <f>COUNTIF($G$18:$G$49356,"*Passed in previous build*")</f>
        <v>1</v>
      </c>
      <c r="D15" s="38">
        <f>COUNTIF($H$18:$H$49356,"*Passed in previous build*")</f>
        <v>0</v>
      </c>
      <c r="E15" s="1"/>
      <c r="F15" s="1"/>
      <c r="G15" s="1"/>
      <c r="H15" s="1"/>
      <c r="I15" s="1"/>
    </row>
    <row r="16" spans="1:24" s="10" customFormat="1" ht="15" customHeight="1">
      <c r="A16" s="39"/>
      <c r="B16" s="16"/>
      <c r="C16" s="16"/>
      <c r="D16" s="17"/>
      <c r="E16" s="31"/>
      <c r="F16" s="156" t="s">
        <v>17</v>
      </c>
      <c r="G16" s="157"/>
      <c r="H16" s="158"/>
      <c r="I16" s="31"/>
    </row>
    <row r="17" spans="1:9" s="10" customFormat="1" ht="39.6">
      <c r="A17" s="96" t="s">
        <v>21</v>
      </c>
      <c r="B17" s="97" t="s">
        <v>22</v>
      </c>
      <c r="C17" s="97" t="s">
        <v>23</v>
      </c>
      <c r="D17" s="97" t="s">
        <v>24</v>
      </c>
      <c r="E17" s="98" t="s">
        <v>25</v>
      </c>
      <c r="F17" s="97" t="s">
        <v>26</v>
      </c>
      <c r="G17" s="97" t="s">
        <v>27</v>
      </c>
      <c r="H17" s="97" t="s">
        <v>28</v>
      </c>
      <c r="I17" s="97" t="s">
        <v>29</v>
      </c>
    </row>
    <row r="18" spans="1:9" s="10" customFormat="1" ht="15.75" customHeight="1">
      <c r="A18" s="33"/>
      <c r="B18" s="159" t="s">
        <v>30</v>
      </c>
      <c r="C18" s="160"/>
      <c r="D18" s="161"/>
      <c r="E18" s="33"/>
      <c r="F18" s="34"/>
      <c r="G18" s="34"/>
      <c r="H18" s="34"/>
      <c r="I18" s="33"/>
    </row>
    <row r="19" spans="1:9" s="11" customFormat="1" ht="66">
      <c r="A19" s="18">
        <v>1</v>
      </c>
      <c r="B19" s="18" t="s">
        <v>31</v>
      </c>
      <c r="C19" s="18" t="s">
        <v>32</v>
      </c>
      <c r="D19" s="19" t="s">
        <v>33</v>
      </c>
      <c r="E19" s="20" t="s">
        <v>34</v>
      </c>
      <c r="F19" s="18" t="s">
        <v>0</v>
      </c>
      <c r="G19" s="18" t="s">
        <v>0</v>
      </c>
      <c r="H19" s="18" t="s">
        <v>0</v>
      </c>
      <c r="I19" s="21"/>
    </row>
    <row r="20" spans="1:9" s="11" customFormat="1" ht="39.6">
      <c r="A20" s="24">
        <v>2</v>
      </c>
      <c r="B20" s="18" t="s">
        <v>35</v>
      </c>
      <c r="C20" s="18" t="s">
        <v>36</v>
      </c>
      <c r="D20" s="25" t="s">
        <v>37</v>
      </c>
      <c r="E20" s="20" t="s">
        <v>38</v>
      </c>
      <c r="F20" s="18" t="s">
        <v>0</v>
      </c>
      <c r="G20" s="18" t="s">
        <v>20</v>
      </c>
      <c r="H20" s="18" t="s">
        <v>0</v>
      </c>
      <c r="I20" s="21"/>
    </row>
    <row r="21" spans="1:9" s="11" customFormat="1" ht="52.8">
      <c r="A21" s="24">
        <v>3</v>
      </c>
      <c r="B21" s="18" t="s">
        <v>39</v>
      </c>
      <c r="C21" s="18" t="s">
        <v>40</v>
      </c>
      <c r="D21" s="26" t="s">
        <v>41</v>
      </c>
      <c r="E21" s="20" t="s">
        <v>38</v>
      </c>
      <c r="F21" s="18" t="s">
        <v>0</v>
      </c>
      <c r="G21" s="18" t="s">
        <v>0</v>
      </c>
      <c r="H21" s="18" t="s">
        <v>0</v>
      </c>
      <c r="I21" s="21"/>
    </row>
    <row r="22" spans="1:9" s="14" customFormat="1" ht="105.6">
      <c r="A22" s="24">
        <v>4</v>
      </c>
      <c r="B22" s="18" t="s">
        <v>42</v>
      </c>
      <c r="C22" s="18" t="s">
        <v>43</v>
      </c>
      <c r="D22" s="20" t="s">
        <v>44</v>
      </c>
      <c r="E22" s="20" t="s">
        <v>45</v>
      </c>
      <c r="F22" s="18" t="s">
        <v>0</v>
      </c>
      <c r="G22" s="18" t="s">
        <v>0</v>
      </c>
      <c r="H22" s="18" t="s">
        <v>0</v>
      </c>
      <c r="I22" s="27"/>
    </row>
    <row r="23" spans="1:9" s="14" customFormat="1" ht="105.6">
      <c r="A23" s="24">
        <v>5</v>
      </c>
      <c r="B23" s="18" t="s">
        <v>46</v>
      </c>
      <c r="C23" s="18" t="s">
        <v>47</v>
      </c>
      <c r="D23" s="20" t="s">
        <v>48</v>
      </c>
      <c r="E23" s="20" t="s">
        <v>49</v>
      </c>
      <c r="F23" s="18" t="s">
        <v>0</v>
      </c>
      <c r="G23" s="18" t="s">
        <v>0</v>
      </c>
      <c r="H23" s="18" t="s">
        <v>0</v>
      </c>
      <c r="I23" s="27"/>
    </row>
    <row r="24" spans="1:9" s="14" customFormat="1" ht="79.2">
      <c r="A24" s="24">
        <v>6</v>
      </c>
      <c r="B24" s="18" t="s">
        <v>50</v>
      </c>
      <c r="C24" s="18" t="s">
        <v>51</v>
      </c>
      <c r="D24" s="26" t="s">
        <v>52</v>
      </c>
      <c r="E24" s="20" t="s">
        <v>53</v>
      </c>
      <c r="F24" s="18" t="s">
        <v>0</v>
      </c>
      <c r="G24" s="18" t="s">
        <v>0</v>
      </c>
      <c r="H24" s="18" t="s">
        <v>0</v>
      </c>
      <c r="I24" s="27"/>
    </row>
    <row r="25" spans="1:9" s="14" customFormat="1" ht="145.19999999999999">
      <c r="A25" s="24">
        <v>7</v>
      </c>
      <c r="B25" s="18" t="s">
        <v>54</v>
      </c>
      <c r="C25" s="18" t="s">
        <v>55</v>
      </c>
      <c r="D25" s="20" t="s">
        <v>56</v>
      </c>
      <c r="E25" s="20" t="s">
        <v>57</v>
      </c>
      <c r="F25" s="18" t="s">
        <v>0</v>
      </c>
      <c r="G25" s="18" t="s">
        <v>0</v>
      </c>
      <c r="H25" s="18" t="s">
        <v>0</v>
      </c>
      <c r="I25" s="27"/>
    </row>
    <row r="26" spans="1:9" s="14" customFormat="1" ht="132">
      <c r="A26" s="24">
        <v>8</v>
      </c>
      <c r="B26" s="18" t="s">
        <v>58</v>
      </c>
      <c r="C26" s="18" t="s">
        <v>59</v>
      </c>
      <c r="D26" s="20" t="s">
        <v>60</v>
      </c>
      <c r="E26" s="20" t="s">
        <v>61</v>
      </c>
      <c r="F26" s="18" t="s">
        <v>0</v>
      </c>
      <c r="G26" s="18" t="s">
        <v>0</v>
      </c>
      <c r="H26" s="18" t="s">
        <v>0</v>
      </c>
      <c r="I26" s="27"/>
    </row>
    <row r="27" spans="1:9" s="14" customFormat="1" ht="79.2">
      <c r="A27" s="24">
        <v>9</v>
      </c>
      <c r="B27" s="18" t="s">
        <v>63</v>
      </c>
      <c r="C27" s="18" t="s">
        <v>64</v>
      </c>
      <c r="D27" s="20" t="s">
        <v>65</v>
      </c>
      <c r="E27" s="20" t="s">
        <v>38</v>
      </c>
      <c r="F27" s="18" t="s">
        <v>0</v>
      </c>
      <c r="G27" s="18" t="s">
        <v>0</v>
      </c>
      <c r="H27" s="18" t="s">
        <v>0</v>
      </c>
      <c r="I27" s="27"/>
    </row>
    <row r="28" spans="1:9" s="14" customFormat="1" ht="105.6">
      <c r="A28" s="24">
        <v>10</v>
      </c>
      <c r="B28" s="18" t="s">
        <v>66</v>
      </c>
      <c r="C28" s="18" t="s">
        <v>67</v>
      </c>
      <c r="D28" s="20" t="s">
        <v>68</v>
      </c>
      <c r="E28" s="20" t="s">
        <v>69</v>
      </c>
      <c r="F28" s="18" t="s">
        <v>0</v>
      </c>
      <c r="G28" s="18" t="s">
        <v>0</v>
      </c>
      <c r="H28" s="18" t="s">
        <v>0</v>
      </c>
      <c r="I28" s="27"/>
    </row>
    <row r="29" spans="1:9" s="14" customFormat="1" ht="13.8">
      <c r="A29" s="40"/>
      <c r="B29" s="159" t="s">
        <v>70</v>
      </c>
      <c r="C29" s="160"/>
      <c r="D29" s="161"/>
      <c r="E29" s="35"/>
      <c r="F29" s="32"/>
      <c r="G29" s="32"/>
      <c r="H29" s="32"/>
      <c r="I29" s="35"/>
    </row>
    <row r="30" spans="1:9" s="14" customFormat="1" ht="171.6">
      <c r="A30" s="28">
        <f t="shared" ref="A30:A34" ca="1" si="0">IF(OFFSET(A30,-1,0) ="",OFFSET(A30,-2,0)+1,OFFSET(A30,-1,0)+1 )</f>
        <v>11</v>
      </c>
      <c r="B30" s="18" t="s">
        <v>71</v>
      </c>
      <c r="C30" s="18" t="s">
        <v>72</v>
      </c>
      <c r="D30" s="19" t="s">
        <v>73</v>
      </c>
      <c r="E30" s="20" t="s">
        <v>34</v>
      </c>
      <c r="F30" s="18" t="s">
        <v>0</v>
      </c>
      <c r="G30" s="18" t="s">
        <v>0</v>
      </c>
      <c r="H30" s="18" t="s">
        <v>0</v>
      </c>
      <c r="I30" s="28"/>
    </row>
    <row r="31" spans="1:9" s="14" customFormat="1" ht="94.5" customHeight="1">
      <c r="A31" s="28">
        <f t="shared" ca="1" si="0"/>
        <v>12</v>
      </c>
      <c r="B31" s="18" t="s">
        <v>74</v>
      </c>
      <c r="C31" s="18" t="s">
        <v>75</v>
      </c>
      <c r="D31" s="25" t="s">
        <v>76</v>
      </c>
      <c r="E31" s="20" t="s">
        <v>77</v>
      </c>
      <c r="F31" s="18" t="s">
        <v>1</v>
      </c>
      <c r="G31" s="18" t="s">
        <v>0</v>
      </c>
      <c r="H31" s="18" t="s">
        <v>0</v>
      </c>
      <c r="I31" s="28"/>
    </row>
    <row r="32" spans="1:9" s="14" customFormat="1" ht="79.2">
      <c r="A32" s="28">
        <f t="shared" ca="1" si="0"/>
        <v>13</v>
      </c>
      <c r="B32" s="18" t="s">
        <v>78</v>
      </c>
      <c r="C32" s="18" t="s">
        <v>79</v>
      </c>
      <c r="D32" s="19" t="s">
        <v>80</v>
      </c>
      <c r="E32" s="20" t="s">
        <v>38</v>
      </c>
      <c r="F32" s="18" t="s">
        <v>0</v>
      </c>
      <c r="G32" s="18" t="s">
        <v>0</v>
      </c>
      <c r="H32" s="18" t="s">
        <v>0</v>
      </c>
      <c r="I32" s="28"/>
    </row>
    <row r="33" spans="1:9" s="14" customFormat="1" ht="145.19999999999999">
      <c r="A33" s="28">
        <f t="shared" ca="1" si="0"/>
        <v>14</v>
      </c>
      <c r="B33" s="18" t="s">
        <v>81</v>
      </c>
      <c r="C33" s="18" t="s">
        <v>82</v>
      </c>
      <c r="D33" s="26" t="s">
        <v>83</v>
      </c>
      <c r="E33" s="20" t="s">
        <v>84</v>
      </c>
      <c r="F33" s="18" t="s">
        <v>0</v>
      </c>
      <c r="G33" s="18" t="s">
        <v>0</v>
      </c>
      <c r="H33" s="18" t="s">
        <v>0</v>
      </c>
      <c r="I33" s="28"/>
    </row>
    <row r="34" spans="1:9" s="14" customFormat="1" ht="171.6">
      <c r="A34" s="28">
        <f t="shared" ca="1" si="0"/>
        <v>15</v>
      </c>
      <c r="B34" s="18" t="s">
        <v>85</v>
      </c>
      <c r="C34" s="18" t="s">
        <v>86</v>
      </c>
      <c r="D34" s="20" t="s">
        <v>87</v>
      </c>
      <c r="E34" s="20" t="s">
        <v>88</v>
      </c>
      <c r="F34" s="18" t="s">
        <v>0</v>
      </c>
      <c r="G34" s="18" t="s">
        <v>0</v>
      </c>
      <c r="H34" s="18" t="s">
        <v>0</v>
      </c>
      <c r="I34" s="28"/>
    </row>
    <row r="35" spans="1:9" s="14" customFormat="1" ht="13.8">
      <c r="A35" s="40"/>
      <c r="B35" s="159" t="s">
        <v>89</v>
      </c>
      <c r="C35" s="160"/>
      <c r="D35" s="161"/>
      <c r="E35" s="35"/>
      <c r="F35" s="32"/>
      <c r="G35" s="32"/>
      <c r="H35" s="32"/>
      <c r="I35" s="35"/>
    </row>
    <row r="36" spans="1:9" s="14" customFormat="1" ht="92.4">
      <c r="A36" s="28">
        <f t="shared" ref="A36:A84" ca="1" si="1">IF(OFFSET(A36,-1,0) ="",OFFSET(A36,-2,0)+1,OFFSET(A36,-1,0)+1 )</f>
        <v>16</v>
      </c>
      <c r="B36" s="18" t="s">
        <v>90</v>
      </c>
      <c r="C36" s="18" t="s">
        <v>91</v>
      </c>
      <c r="D36" s="19" t="s">
        <v>92</v>
      </c>
      <c r="E36" s="20" t="s">
        <v>34</v>
      </c>
      <c r="F36" s="18" t="s">
        <v>0</v>
      </c>
      <c r="G36" s="18" t="s">
        <v>0</v>
      </c>
      <c r="H36" s="18" t="s">
        <v>0</v>
      </c>
      <c r="I36" s="28"/>
    </row>
    <row r="37" spans="1:9" s="14" customFormat="1" ht="13.8">
      <c r="A37" s="40"/>
      <c r="B37" s="159" t="s">
        <v>93</v>
      </c>
      <c r="C37" s="160"/>
      <c r="D37" s="161"/>
      <c r="E37" s="35"/>
      <c r="F37" s="32"/>
      <c r="G37" s="32"/>
      <c r="H37" s="32"/>
      <c r="I37" s="35"/>
    </row>
    <row r="38" spans="1:9" s="15" customFormat="1" ht="66">
      <c r="A38" s="29">
        <f t="shared" ca="1" si="1"/>
        <v>17</v>
      </c>
      <c r="B38" s="18" t="s">
        <v>94</v>
      </c>
      <c r="C38" s="18" t="s">
        <v>95</v>
      </c>
      <c r="D38" s="19" t="s">
        <v>96</v>
      </c>
      <c r="E38" s="20" t="s">
        <v>34</v>
      </c>
      <c r="F38" s="18" t="s">
        <v>0</v>
      </c>
      <c r="G38" s="18" t="s">
        <v>0</v>
      </c>
      <c r="H38" s="18" t="s">
        <v>0</v>
      </c>
      <c r="I38" s="29"/>
    </row>
    <row r="39" spans="1:9" s="14" customFormat="1" ht="105.6">
      <c r="A39" s="28">
        <f t="shared" ca="1" si="1"/>
        <v>18</v>
      </c>
      <c r="B39" s="18" t="s">
        <v>97</v>
      </c>
      <c r="C39" s="18" t="s">
        <v>98</v>
      </c>
      <c r="D39" s="20" t="s">
        <v>99</v>
      </c>
      <c r="E39" s="20" t="s">
        <v>100</v>
      </c>
      <c r="F39" s="18" t="s">
        <v>0</v>
      </c>
      <c r="G39" s="18" t="s">
        <v>0</v>
      </c>
      <c r="H39" s="18" t="s">
        <v>0</v>
      </c>
      <c r="I39" s="28"/>
    </row>
    <row r="40" spans="1:9" s="14" customFormat="1" ht="79.2">
      <c r="A40" s="28">
        <f t="shared" ca="1" si="1"/>
        <v>19</v>
      </c>
      <c r="B40" s="18" t="s">
        <v>101</v>
      </c>
      <c r="C40" s="18" t="s">
        <v>102</v>
      </c>
      <c r="D40" s="20" t="s">
        <v>103</v>
      </c>
      <c r="E40" s="20" t="s">
        <v>104</v>
      </c>
      <c r="F40" s="18" t="s">
        <v>0</v>
      </c>
      <c r="G40" s="18" t="s">
        <v>0</v>
      </c>
      <c r="H40" s="18" t="s">
        <v>0</v>
      </c>
      <c r="I40" s="28"/>
    </row>
    <row r="41" spans="1:9" s="14" customFormat="1" ht="79.2">
      <c r="A41" s="28">
        <f t="shared" ca="1" si="1"/>
        <v>20</v>
      </c>
      <c r="B41" s="18" t="s">
        <v>105</v>
      </c>
      <c r="C41" s="18" t="s">
        <v>106</v>
      </c>
      <c r="D41" s="20" t="s">
        <v>107</v>
      </c>
      <c r="E41" s="26" t="s">
        <v>108</v>
      </c>
      <c r="F41" s="18" t="s">
        <v>0</v>
      </c>
      <c r="G41" s="18" t="s">
        <v>0</v>
      </c>
      <c r="H41" s="18" t="s">
        <v>0</v>
      </c>
      <c r="I41" s="28"/>
    </row>
    <row r="42" spans="1:9" s="14" customFormat="1" ht="184.8">
      <c r="A42" s="28">
        <f t="shared" ca="1" si="1"/>
        <v>21</v>
      </c>
      <c r="B42" s="18" t="s">
        <v>109</v>
      </c>
      <c r="C42" s="18" t="s">
        <v>110</v>
      </c>
      <c r="D42" s="20" t="s">
        <v>111</v>
      </c>
      <c r="E42" s="20" t="s">
        <v>112</v>
      </c>
      <c r="F42" s="18" t="s">
        <v>1</v>
      </c>
      <c r="G42" s="18" t="s">
        <v>0</v>
      </c>
      <c r="H42" s="18" t="s">
        <v>0</v>
      </c>
      <c r="I42" s="28"/>
    </row>
    <row r="43" spans="1:9" s="14" customFormat="1" ht="198">
      <c r="A43" s="28">
        <f t="shared" ca="1" si="1"/>
        <v>22</v>
      </c>
      <c r="B43" s="18" t="s">
        <v>113</v>
      </c>
      <c r="C43" s="18" t="s">
        <v>114</v>
      </c>
      <c r="D43" s="20" t="s">
        <v>115</v>
      </c>
      <c r="E43" s="20" t="s">
        <v>116</v>
      </c>
      <c r="F43" s="18" t="s">
        <v>1</v>
      </c>
      <c r="G43" s="18" t="s">
        <v>0</v>
      </c>
      <c r="H43" s="18" t="s">
        <v>0</v>
      </c>
      <c r="I43" s="28"/>
    </row>
    <row r="44" spans="1:9" s="14" customFormat="1" ht="184.8">
      <c r="A44" s="28">
        <f t="shared" ca="1" si="1"/>
        <v>23</v>
      </c>
      <c r="B44" s="18" t="s">
        <v>117</v>
      </c>
      <c r="C44" s="18" t="s">
        <v>118</v>
      </c>
      <c r="D44" s="20" t="s">
        <v>119</v>
      </c>
      <c r="E44" s="20" t="s">
        <v>120</v>
      </c>
      <c r="F44" s="18" t="s">
        <v>0</v>
      </c>
      <c r="G44" s="18" t="s">
        <v>0</v>
      </c>
      <c r="H44" s="18" t="s">
        <v>0</v>
      </c>
      <c r="I44" s="28"/>
    </row>
    <row r="45" spans="1:9" s="14" customFormat="1" ht="118.8">
      <c r="A45" s="28">
        <f ca="1">IF(OFFSET(A45,-1,0) ="",OFFSET(A45,-2,0)+1,OFFSET(A45,-1,0)+1 )</f>
        <v>24</v>
      </c>
      <c r="B45" s="18" t="s">
        <v>121</v>
      </c>
      <c r="C45" s="18" t="s">
        <v>122</v>
      </c>
      <c r="D45" s="20" t="s">
        <v>123</v>
      </c>
      <c r="E45" s="20" t="s">
        <v>124</v>
      </c>
      <c r="F45" s="18" t="s">
        <v>1</v>
      </c>
      <c r="G45" s="18" t="s">
        <v>0</v>
      </c>
      <c r="H45" s="18" t="s">
        <v>0</v>
      </c>
      <c r="I45" s="28"/>
    </row>
    <row r="46" spans="1:9" s="14" customFormat="1" ht="79.2">
      <c r="A46" s="28">
        <f t="shared" ca="1" si="1"/>
        <v>25</v>
      </c>
      <c r="B46" s="18" t="s">
        <v>125</v>
      </c>
      <c r="C46" s="18" t="s">
        <v>126</v>
      </c>
      <c r="D46" s="26" t="s">
        <v>127</v>
      </c>
      <c r="E46" s="20" t="s">
        <v>128</v>
      </c>
      <c r="F46" s="18" t="s">
        <v>0</v>
      </c>
      <c r="G46" s="18" t="s">
        <v>0</v>
      </c>
      <c r="H46" s="18" t="s">
        <v>0</v>
      </c>
      <c r="I46" s="28"/>
    </row>
    <row r="47" spans="1:9" s="14" customFormat="1" ht="13.8">
      <c r="A47" s="40"/>
      <c r="B47" s="159" t="s">
        <v>129</v>
      </c>
      <c r="C47" s="160"/>
      <c r="D47" s="161"/>
      <c r="E47" s="35"/>
      <c r="F47" s="32"/>
      <c r="G47" s="32"/>
      <c r="H47" s="32"/>
      <c r="I47" s="35"/>
    </row>
    <row r="48" spans="1:9" s="14" customFormat="1" ht="92.4">
      <c r="A48" s="28">
        <f t="shared" ca="1" si="1"/>
        <v>26</v>
      </c>
      <c r="B48" s="18" t="s">
        <v>130</v>
      </c>
      <c r="C48" s="18" t="s">
        <v>131</v>
      </c>
      <c r="D48" s="19" t="s">
        <v>132</v>
      </c>
      <c r="E48" s="20" t="s">
        <v>34</v>
      </c>
      <c r="F48" s="18" t="s">
        <v>0</v>
      </c>
      <c r="G48" s="18" t="s">
        <v>0</v>
      </c>
      <c r="H48" s="18" t="s">
        <v>0</v>
      </c>
      <c r="I48" s="28"/>
    </row>
    <row r="49" spans="1:9" s="14" customFormat="1" ht="171.6">
      <c r="A49" s="28">
        <f t="shared" ca="1" si="1"/>
        <v>27</v>
      </c>
      <c r="B49" s="18" t="s">
        <v>133</v>
      </c>
      <c r="C49" s="18" t="s">
        <v>134</v>
      </c>
      <c r="D49" s="20" t="s">
        <v>135</v>
      </c>
      <c r="E49" s="20" t="s">
        <v>136</v>
      </c>
      <c r="F49" s="18" t="s">
        <v>0</v>
      </c>
      <c r="G49" s="18" t="s">
        <v>0</v>
      </c>
      <c r="H49" s="18" t="s">
        <v>0</v>
      </c>
      <c r="I49" s="28"/>
    </row>
    <row r="50" spans="1:9" s="14" customFormat="1" ht="171.6">
      <c r="A50" s="28">
        <f t="shared" ca="1" si="1"/>
        <v>28</v>
      </c>
      <c r="B50" s="18" t="s">
        <v>137</v>
      </c>
      <c r="C50" s="18" t="s">
        <v>138</v>
      </c>
      <c r="D50" s="20" t="s">
        <v>115</v>
      </c>
      <c r="E50" s="20" t="s">
        <v>139</v>
      </c>
      <c r="F50" s="18" t="s">
        <v>0</v>
      </c>
      <c r="G50" s="18" t="s">
        <v>0</v>
      </c>
      <c r="H50" s="18" t="s">
        <v>0</v>
      </c>
      <c r="I50" s="28"/>
    </row>
    <row r="51" spans="1:9" s="14" customFormat="1" ht="105.6">
      <c r="A51" s="28">
        <f t="shared" ca="1" si="1"/>
        <v>29</v>
      </c>
      <c r="B51" s="18" t="s">
        <v>140</v>
      </c>
      <c r="C51" s="18" t="s">
        <v>141</v>
      </c>
      <c r="D51" s="20" t="s">
        <v>142</v>
      </c>
      <c r="E51" s="20" t="s">
        <v>143</v>
      </c>
      <c r="F51" s="18" t="s">
        <v>0</v>
      </c>
      <c r="G51" s="18" t="s">
        <v>0</v>
      </c>
      <c r="H51" s="18" t="s">
        <v>0</v>
      </c>
      <c r="I51" s="28"/>
    </row>
    <row r="52" spans="1:9" s="14" customFormat="1" ht="13.8">
      <c r="A52" s="40"/>
      <c r="B52" s="159" t="s">
        <v>144</v>
      </c>
      <c r="C52" s="160"/>
      <c r="D52" s="161"/>
      <c r="E52" s="35"/>
      <c r="F52" s="32"/>
      <c r="G52" s="32"/>
      <c r="H52" s="32"/>
      <c r="I52" s="35"/>
    </row>
    <row r="53" spans="1:9" s="14" customFormat="1" ht="66">
      <c r="A53" s="28">
        <f t="shared" ca="1" si="1"/>
        <v>30</v>
      </c>
      <c r="B53" s="18" t="s">
        <v>145</v>
      </c>
      <c r="C53" s="18" t="s">
        <v>146</v>
      </c>
      <c r="D53" s="19" t="s">
        <v>147</v>
      </c>
      <c r="E53" s="20" t="s">
        <v>34</v>
      </c>
      <c r="F53" s="18" t="s">
        <v>0</v>
      </c>
      <c r="G53" s="18" t="s">
        <v>0</v>
      </c>
      <c r="H53" s="18" t="s">
        <v>0</v>
      </c>
      <c r="I53" s="28"/>
    </row>
    <row r="54" spans="1:9" s="14" customFormat="1" ht="105.6">
      <c r="A54" s="28">
        <f t="shared" ca="1" si="1"/>
        <v>31</v>
      </c>
      <c r="B54" s="18" t="s">
        <v>148</v>
      </c>
      <c r="C54" s="18" t="s">
        <v>149</v>
      </c>
      <c r="D54" s="20" t="s">
        <v>150</v>
      </c>
      <c r="E54" s="26" t="s">
        <v>151</v>
      </c>
      <c r="F54" s="18" t="s">
        <v>0</v>
      </c>
      <c r="G54" s="18" t="s">
        <v>0</v>
      </c>
      <c r="H54" s="18" t="s">
        <v>0</v>
      </c>
      <c r="I54" s="28"/>
    </row>
    <row r="55" spans="1:9" s="14" customFormat="1" ht="79.2">
      <c r="A55" s="28">
        <f t="shared" ca="1" si="1"/>
        <v>32</v>
      </c>
      <c r="B55" s="18" t="s">
        <v>152</v>
      </c>
      <c r="C55" s="18" t="s">
        <v>153</v>
      </c>
      <c r="D55" s="26" t="s">
        <v>154</v>
      </c>
      <c r="E55" s="20" t="s">
        <v>155</v>
      </c>
      <c r="F55" s="18" t="s">
        <v>0</v>
      </c>
      <c r="G55" s="18" t="s">
        <v>0</v>
      </c>
      <c r="H55" s="18" t="s">
        <v>0</v>
      </c>
      <c r="I55" s="28"/>
    </row>
    <row r="56" spans="1:9" s="14" customFormat="1" ht="13.8">
      <c r="A56" s="40"/>
      <c r="B56" s="159" t="s">
        <v>156</v>
      </c>
      <c r="C56" s="160"/>
      <c r="D56" s="161"/>
      <c r="E56" s="35"/>
      <c r="F56" s="32"/>
      <c r="G56" s="32"/>
      <c r="H56" s="32"/>
      <c r="I56" s="35"/>
    </row>
    <row r="57" spans="1:9" s="14" customFormat="1" ht="66">
      <c r="A57" s="28">
        <f t="shared" ca="1" si="1"/>
        <v>33</v>
      </c>
      <c r="B57" s="18" t="s">
        <v>157</v>
      </c>
      <c r="C57" s="18" t="s">
        <v>158</v>
      </c>
      <c r="D57" s="19" t="s">
        <v>159</v>
      </c>
      <c r="E57" s="20" t="s">
        <v>34</v>
      </c>
      <c r="F57" s="18" t="s">
        <v>0</v>
      </c>
      <c r="G57" s="18" t="s">
        <v>0</v>
      </c>
      <c r="H57" s="18" t="s">
        <v>0</v>
      </c>
      <c r="I57" s="28"/>
    </row>
    <row r="58" spans="1:9" s="14" customFormat="1" ht="118.8">
      <c r="A58" s="28">
        <f t="shared" ca="1" si="1"/>
        <v>34</v>
      </c>
      <c r="B58" s="18" t="s">
        <v>160</v>
      </c>
      <c r="C58" s="18" t="s">
        <v>161</v>
      </c>
      <c r="D58" s="20" t="s">
        <v>162</v>
      </c>
      <c r="E58" s="26" t="s">
        <v>163</v>
      </c>
      <c r="F58" s="18" t="s">
        <v>1</v>
      </c>
      <c r="G58" s="18" t="s">
        <v>1</v>
      </c>
      <c r="H58" s="18" t="s">
        <v>0</v>
      </c>
      <c r="I58" s="28"/>
    </row>
    <row r="59" spans="1:9" s="14" customFormat="1" ht="158.4">
      <c r="A59" s="28">
        <f t="shared" ca="1" si="1"/>
        <v>35</v>
      </c>
      <c r="B59" s="18" t="s">
        <v>164</v>
      </c>
      <c r="C59" s="18" t="s">
        <v>165</v>
      </c>
      <c r="D59" s="20" t="s">
        <v>166</v>
      </c>
      <c r="E59" s="26" t="s">
        <v>38</v>
      </c>
      <c r="F59" s="18" t="s">
        <v>1</v>
      </c>
      <c r="G59" s="18" t="s">
        <v>1</v>
      </c>
      <c r="H59" s="18" t="s">
        <v>0</v>
      </c>
      <c r="I59" s="28"/>
    </row>
    <row r="60" spans="1:9" s="14" customFormat="1" ht="118.8">
      <c r="A60" s="28">
        <f t="shared" ca="1" si="1"/>
        <v>36</v>
      </c>
      <c r="B60" s="18" t="s">
        <v>167</v>
      </c>
      <c r="C60" s="18" t="s">
        <v>168</v>
      </c>
      <c r="D60" s="20" t="s">
        <v>169</v>
      </c>
      <c r="E60" s="26" t="s">
        <v>170</v>
      </c>
      <c r="F60" s="18" t="s">
        <v>0</v>
      </c>
      <c r="G60" s="18" t="s">
        <v>0</v>
      </c>
      <c r="H60" s="18" t="s">
        <v>0</v>
      </c>
      <c r="I60" s="28"/>
    </row>
    <row r="61" spans="1:9" s="14" customFormat="1" ht="105.6">
      <c r="A61" s="28">
        <f t="shared" ca="1" si="1"/>
        <v>37</v>
      </c>
      <c r="B61" s="18" t="s">
        <v>171</v>
      </c>
      <c r="C61" s="18" t="s">
        <v>172</v>
      </c>
      <c r="D61" s="20" t="s">
        <v>173</v>
      </c>
      <c r="E61" s="20" t="s">
        <v>174</v>
      </c>
      <c r="F61" s="18" t="s">
        <v>0</v>
      </c>
      <c r="G61" s="18" t="s">
        <v>0</v>
      </c>
      <c r="H61" s="18" t="s">
        <v>0</v>
      </c>
      <c r="I61" s="28"/>
    </row>
    <row r="62" spans="1:9" s="14" customFormat="1" ht="105.6">
      <c r="A62" s="28">
        <f t="shared" ca="1" si="1"/>
        <v>38</v>
      </c>
      <c r="B62" s="18" t="s">
        <v>175</v>
      </c>
      <c r="C62" s="18" t="s">
        <v>176</v>
      </c>
      <c r="D62" s="20" t="s">
        <v>177</v>
      </c>
      <c r="E62" s="20" t="s">
        <v>178</v>
      </c>
      <c r="F62" s="18" t="s">
        <v>0</v>
      </c>
      <c r="G62" s="18" t="s">
        <v>0</v>
      </c>
      <c r="H62" s="18" t="s">
        <v>0</v>
      </c>
      <c r="I62" s="28"/>
    </row>
    <row r="63" spans="1:9" s="14" customFormat="1" ht="105.6">
      <c r="A63" s="28">
        <f t="shared" ca="1" si="1"/>
        <v>39</v>
      </c>
      <c r="B63" s="18" t="s">
        <v>179</v>
      </c>
      <c r="C63" s="18" t="s">
        <v>180</v>
      </c>
      <c r="D63" s="26" t="s">
        <v>181</v>
      </c>
      <c r="E63" s="20" t="s">
        <v>182</v>
      </c>
      <c r="F63" s="18" t="s">
        <v>0</v>
      </c>
      <c r="G63" s="18" t="s">
        <v>0</v>
      </c>
      <c r="H63" s="18" t="s">
        <v>0</v>
      </c>
      <c r="I63" s="28"/>
    </row>
    <row r="64" spans="1:9" s="14" customFormat="1" ht="79.2">
      <c r="A64" s="28">
        <f t="shared" ca="1" si="1"/>
        <v>40</v>
      </c>
      <c r="B64" s="18" t="s">
        <v>183</v>
      </c>
      <c r="C64" s="18" t="s">
        <v>184</v>
      </c>
      <c r="D64" s="26" t="s">
        <v>185</v>
      </c>
      <c r="E64" s="20" t="s">
        <v>186</v>
      </c>
      <c r="F64" s="18" t="s">
        <v>1</v>
      </c>
      <c r="G64" s="18" t="s">
        <v>1</v>
      </c>
      <c r="H64" s="18" t="s">
        <v>0</v>
      </c>
      <c r="I64" s="28"/>
    </row>
    <row r="65" spans="1:9" s="14" customFormat="1" ht="105.6">
      <c r="A65" s="28">
        <f t="shared" ca="1" si="1"/>
        <v>41</v>
      </c>
      <c r="B65" s="18" t="s">
        <v>187</v>
      </c>
      <c r="C65" s="18" t="s">
        <v>188</v>
      </c>
      <c r="D65" s="26" t="s">
        <v>189</v>
      </c>
      <c r="E65" s="20" t="s">
        <v>190</v>
      </c>
      <c r="F65" s="18" t="s">
        <v>0</v>
      </c>
      <c r="G65" s="18" t="s">
        <v>0</v>
      </c>
      <c r="H65" s="18" t="s">
        <v>0</v>
      </c>
      <c r="I65" s="28"/>
    </row>
    <row r="66" spans="1:9" s="14" customFormat="1" ht="118.8">
      <c r="A66" s="28">
        <f t="shared" ca="1" si="1"/>
        <v>42</v>
      </c>
      <c r="B66" s="18" t="s">
        <v>191</v>
      </c>
      <c r="C66" s="18" t="s">
        <v>192</v>
      </c>
      <c r="D66" s="20" t="s">
        <v>193</v>
      </c>
      <c r="E66" s="26" t="s">
        <v>194</v>
      </c>
      <c r="F66" s="18" t="s">
        <v>0</v>
      </c>
      <c r="G66" s="18" t="s">
        <v>0</v>
      </c>
      <c r="H66" s="18" t="s">
        <v>0</v>
      </c>
      <c r="I66" s="28"/>
    </row>
    <row r="67" spans="1:9" s="14" customFormat="1" ht="118.8">
      <c r="A67" s="28">
        <f t="shared" ca="1" si="1"/>
        <v>43</v>
      </c>
      <c r="B67" s="18" t="s">
        <v>195</v>
      </c>
      <c r="C67" s="18" t="s">
        <v>196</v>
      </c>
      <c r="D67" s="20" t="s">
        <v>197</v>
      </c>
      <c r="E67" s="26" t="s">
        <v>194</v>
      </c>
      <c r="F67" s="18" t="s">
        <v>1</v>
      </c>
      <c r="G67" s="18" t="s">
        <v>0</v>
      </c>
      <c r="H67" s="18" t="s">
        <v>0</v>
      </c>
      <c r="I67" s="28"/>
    </row>
    <row r="68" spans="1:9" s="14" customFormat="1" ht="13.8">
      <c r="A68" s="40"/>
      <c r="B68" s="159" t="s">
        <v>198</v>
      </c>
      <c r="C68" s="160"/>
      <c r="D68" s="161"/>
      <c r="E68" s="35"/>
      <c r="F68" s="32"/>
      <c r="G68" s="32"/>
      <c r="H68" s="32"/>
      <c r="I68" s="35"/>
    </row>
    <row r="69" spans="1:9" s="14" customFormat="1" ht="79.2">
      <c r="A69" s="28">
        <f t="shared" ca="1" si="1"/>
        <v>44</v>
      </c>
      <c r="B69" s="18" t="s">
        <v>199</v>
      </c>
      <c r="C69" s="18" t="s">
        <v>200</v>
      </c>
      <c r="D69" s="19" t="s">
        <v>201</v>
      </c>
      <c r="E69" s="20" t="s">
        <v>34</v>
      </c>
      <c r="F69" s="18" t="s">
        <v>0</v>
      </c>
      <c r="G69" s="18" t="s">
        <v>0</v>
      </c>
      <c r="H69" s="18" t="s">
        <v>0</v>
      </c>
      <c r="I69" s="28"/>
    </row>
    <row r="70" spans="1:9" s="14" customFormat="1" ht="92.4">
      <c r="A70" s="28">
        <f t="shared" ca="1" si="1"/>
        <v>45</v>
      </c>
      <c r="B70" s="18" t="s">
        <v>202</v>
      </c>
      <c r="C70" s="18" t="s">
        <v>203</v>
      </c>
      <c r="D70" s="26" t="s">
        <v>204</v>
      </c>
      <c r="E70" s="26" t="s">
        <v>38</v>
      </c>
      <c r="F70" s="18" t="s">
        <v>0</v>
      </c>
      <c r="G70" s="18" t="s">
        <v>0</v>
      </c>
      <c r="H70" s="18" t="s">
        <v>0</v>
      </c>
      <c r="I70" s="28"/>
    </row>
    <row r="71" spans="1:9" s="14" customFormat="1" ht="92.4">
      <c r="A71" s="28">
        <f t="shared" ca="1" si="1"/>
        <v>46</v>
      </c>
      <c r="B71" s="18" t="s">
        <v>205</v>
      </c>
      <c r="C71" s="18" t="s">
        <v>206</v>
      </c>
      <c r="D71" s="26" t="s">
        <v>207</v>
      </c>
      <c r="E71" s="26" t="s">
        <v>38</v>
      </c>
      <c r="F71" s="18" t="s">
        <v>0</v>
      </c>
      <c r="G71" s="18" t="s">
        <v>0</v>
      </c>
      <c r="H71" s="18" t="s">
        <v>0</v>
      </c>
      <c r="I71" s="28"/>
    </row>
    <row r="72" spans="1:9" s="14" customFormat="1" ht="13.8">
      <c r="A72" s="40"/>
      <c r="B72" s="159" t="s">
        <v>208</v>
      </c>
      <c r="C72" s="160"/>
      <c r="D72" s="161"/>
      <c r="E72" s="35"/>
      <c r="F72" s="32"/>
      <c r="G72" s="32"/>
      <c r="H72" s="32"/>
      <c r="I72" s="35"/>
    </row>
    <row r="73" spans="1:9" s="14" customFormat="1" ht="118.8">
      <c r="A73" s="28">
        <f t="shared" ca="1" si="1"/>
        <v>47</v>
      </c>
      <c r="B73" s="18" t="s">
        <v>209</v>
      </c>
      <c r="C73" s="18" t="s">
        <v>210</v>
      </c>
      <c r="D73" s="20" t="s">
        <v>211</v>
      </c>
      <c r="E73" s="20" t="s">
        <v>212</v>
      </c>
      <c r="F73" s="18" t="s">
        <v>0</v>
      </c>
      <c r="G73" s="18" t="s">
        <v>0</v>
      </c>
      <c r="H73" s="18" t="s">
        <v>0</v>
      </c>
      <c r="I73" s="28"/>
    </row>
    <row r="74" spans="1:9" s="14" customFormat="1" ht="158.4">
      <c r="A74" s="28">
        <f t="shared" ca="1" si="1"/>
        <v>48</v>
      </c>
      <c r="B74" s="18" t="s">
        <v>213</v>
      </c>
      <c r="C74" s="18" t="s">
        <v>210</v>
      </c>
      <c r="D74" s="20" t="s">
        <v>214</v>
      </c>
      <c r="E74" s="20" t="s">
        <v>215</v>
      </c>
      <c r="F74" s="18" t="s">
        <v>0</v>
      </c>
      <c r="G74" s="18" t="s">
        <v>0</v>
      </c>
      <c r="H74" s="18" t="s">
        <v>0</v>
      </c>
      <c r="I74" s="28"/>
    </row>
    <row r="75" spans="1:9" s="14" customFormat="1" ht="118.8">
      <c r="A75" s="28">
        <f t="shared" ca="1" si="1"/>
        <v>49</v>
      </c>
      <c r="B75" s="18" t="s">
        <v>216</v>
      </c>
      <c r="C75" s="18" t="s">
        <v>210</v>
      </c>
      <c r="D75" s="20" t="s">
        <v>217</v>
      </c>
      <c r="E75" s="20" t="s">
        <v>218</v>
      </c>
      <c r="F75" s="18" t="s">
        <v>0</v>
      </c>
      <c r="G75" s="18" t="s">
        <v>0</v>
      </c>
      <c r="H75" s="18" t="s">
        <v>0</v>
      </c>
      <c r="I75" s="28"/>
    </row>
    <row r="76" spans="1:9" s="14" customFormat="1" ht="14.25" customHeight="1">
      <c r="A76" s="40"/>
      <c r="B76" s="159" t="s">
        <v>219</v>
      </c>
      <c r="C76" s="160"/>
      <c r="D76" s="161"/>
      <c r="E76" s="35"/>
      <c r="F76" s="32"/>
      <c r="G76" s="32"/>
      <c r="H76" s="32"/>
      <c r="I76" s="35"/>
    </row>
    <row r="77" spans="1:9" s="14" customFormat="1" ht="198">
      <c r="A77" s="28">
        <f t="shared" ca="1" si="1"/>
        <v>50</v>
      </c>
      <c r="B77" s="18" t="s">
        <v>220</v>
      </c>
      <c r="C77" s="18" t="s">
        <v>221</v>
      </c>
      <c r="D77" s="20" t="s">
        <v>222</v>
      </c>
      <c r="E77" s="26" t="s">
        <v>223</v>
      </c>
      <c r="F77" s="18" t="s">
        <v>0</v>
      </c>
      <c r="G77" s="18" t="s">
        <v>0</v>
      </c>
      <c r="H77" s="18" t="s">
        <v>0</v>
      </c>
      <c r="I77" s="28"/>
    </row>
    <row r="78" spans="1:9" s="14" customFormat="1" ht="79.2">
      <c r="A78" s="28">
        <f t="shared" ca="1" si="1"/>
        <v>51</v>
      </c>
      <c r="B78" s="18" t="s">
        <v>224</v>
      </c>
      <c r="C78" s="18" t="s">
        <v>221</v>
      </c>
      <c r="D78" s="26" t="s">
        <v>225</v>
      </c>
      <c r="E78" s="26" t="s">
        <v>226</v>
      </c>
      <c r="F78" s="18" t="s">
        <v>0</v>
      </c>
      <c r="G78" s="18" t="s">
        <v>0</v>
      </c>
      <c r="H78" s="18" t="s">
        <v>0</v>
      </c>
      <c r="I78" s="28"/>
    </row>
    <row r="79" spans="1:9" s="14" customFormat="1" ht="14.25" customHeight="1">
      <c r="A79" s="40"/>
      <c r="B79" s="159" t="s">
        <v>227</v>
      </c>
      <c r="C79" s="160"/>
      <c r="D79" s="161"/>
      <c r="E79" s="35"/>
      <c r="F79" s="32"/>
      <c r="G79" s="32"/>
      <c r="H79" s="32"/>
      <c r="I79" s="35"/>
    </row>
    <row r="80" spans="1:9" s="14" customFormat="1" ht="92.4">
      <c r="A80" s="28">
        <f t="shared" ca="1" si="1"/>
        <v>52</v>
      </c>
      <c r="B80" s="18" t="s">
        <v>228</v>
      </c>
      <c r="C80" s="18" t="s">
        <v>229</v>
      </c>
      <c r="D80" s="19" t="s">
        <v>230</v>
      </c>
      <c r="E80" s="20" t="s">
        <v>34</v>
      </c>
      <c r="F80" s="18" t="s">
        <v>0</v>
      </c>
      <c r="G80" s="18" t="s">
        <v>0</v>
      </c>
      <c r="H80" s="18" t="s">
        <v>0</v>
      </c>
      <c r="I80" s="28"/>
    </row>
    <row r="81" spans="1:9" s="14" customFormat="1" ht="118.8">
      <c r="A81" s="28">
        <f t="shared" ca="1" si="1"/>
        <v>53</v>
      </c>
      <c r="B81" s="18" t="s">
        <v>231</v>
      </c>
      <c r="C81" s="18" t="s">
        <v>232</v>
      </c>
      <c r="D81" s="26" t="s">
        <v>233</v>
      </c>
      <c r="E81" s="20" t="s">
        <v>234</v>
      </c>
      <c r="F81" s="18" t="s">
        <v>0</v>
      </c>
      <c r="G81" s="18" t="s">
        <v>0</v>
      </c>
      <c r="H81" s="18" t="s">
        <v>0</v>
      </c>
      <c r="I81" s="28"/>
    </row>
    <row r="82" spans="1:9" s="14" customFormat="1" ht="79.2">
      <c r="A82" s="28">
        <f t="shared" ca="1" si="1"/>
        <v>54</v>
      </c>
      <c r="B82" s="18" t="s">
        <v>235</v>
      </c>
      <c r="C82" s="18" t="s">
        <v>236</v>
      </c>
      <c r="D82" s="26" t="s">
        <v>237</v>
      </c>
      <c r="E82" s="20" t="s">
        <v>238</v>
      </c>
      <c r="F82" s="18" t="s">
        <v>1</v>
      </c>
      <c r="G82" s="18" t="s">
        <v>0</v>
      </c>
      <c r="H82" s="18" t="s">
        <v>0</v>
      </c>
      <c r="I82" s="28"/>
    </row>
    <row r="83" spans="1:9" s="14" customFormat="1" ht="105.6">
      <c r="A83" s="28">
        <f t="shared" ca="1" si="1"/>
        <v>55</v>
      </c>
      <c r="B83" s="18" t="s">
        <v>239</v>
      </c>
      <c r="C83" s="18" t="s">
        <v>240</v>
      </c>
      <c r="D83" s="26" t="s">
        <v>241</v>
      </c>
      <c r="E83" s="20" t="s">
        <v>242</v>
      </c>
      <c r="F83" s="18" t="s">
        <v>0</v>
      </c>
      <c r="G83" s="18" t="s">
        <v>0</v>
      </c>
      <c r="H83" s="18" t="s">
        <v>0</v>
      </c>
      <c r="I83" s="28"/>
    </row>
    <row r="84" spans="1:9" s="14" customFormat="1" ht="105.6">
      <c r="A84" s="28">
        <f t="shared" ca="1" si="1"/>
        <v>56</v>
      </c>
      <c r="B84" s="18" t="s">
        <v>243</v>
      </c>
      <c r="C84" s="18" t="s">
        <v>244</v>
      </c>
      <c r="D84" s="26" t="s">
        <v>245</v>
      </c>
      <c r="E84" s="20" t="s">
        <v>242</v>
      </c>
      <c r="F84" s="18" t="s">
        <v>1</v>
      </c>
      <c r="G84" s="18" t="s">
        <v>0</v>
      </c>
      <c r="H84" s="18" t="s">
        <v>0</v>
      </c>
      <c r="I84" s="28"/>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33203125" defaultRowHeight="13.2"/>
  <cols>
    <col min="1" max="1" width="12.44140625" style="41" customWidth="1"/>
    <col min="2" max="4" width="35.33203125" style="12" customWidth="1"/>
    <col min="5" max="5" width="32.33203125" style="12" customWidth="1"/>
    <col min="6" max="8" width="9.6640625" style="12" customWidth="1"/>
    <col min="9" max="9" width="17.6640625" style="12" customWidth="1"/>
    <col min="10" max="16384" width="9.33203125" style="12"/>
  </cols>
  <sheetData>
    <row r="1" spans="1:24" s="1" customFormat="1" ht="13.8">
      <c r="A1" s="141"/>
      <c r="B1" s="141"/>
      <c r="C1" s="141"/>
      <c r="D1" s="141"/>
      <c r="E1" s="3"/>
      <c r="F1" s="3"/>
      <c r="G1" s="3"/>
      <c r="H1" s="3"/>
      <c r="I1" s="3"/>
      <c r="J1" s="3"/>
    </row>
    <row r="2" spans="1:24" s="1" customFormat="1" ht="31.5" customHeight="1">
      <c r="A2" s="142" t="s">
        <v>8</v>
      </c>
      <c r="B2" s="142"/>
      <c r="C2" s="142"/>
      <c r="D2" s="142"/>
      <c r="E2" s="150"/>
      <c r="F2" s="2"/>
      <c r="G2" s="2"/>
      <c r="H2" s="2"/>
      <c r="I2" s="2"/>
      <c r="J2" s="2"/>
    </row>
    <row r="3" spans="1:24" s="1" customFormat="1" ht="31.5" customHeight="1">
      <c r="A3" s="13"/>
      <c r="C3" s="155"/>
      <c r="D3" s="155"/>
      <c r="E3" s="150"/>
      <c r="F3" s="2"/>
      <c r="G3" s="2"/>
      <c r="H3" s="2"/>
      <c r="I3" s="2"/>
      <c r="J3" s="2"/>
    </row>
    <row r="4" spans="1:24" s="4" customFormat="1">
      <c r="A4" s="93" t="s">
        <v>7</v>
      </c>
      <c r="B4" s="144" t="s">
        <v>246</v>
      </c>
      <c r="C4" s="144"/>
      <c r="D4" s="144"/>
      <c r="E4" s="5"/>
      <c r="F4" s="5"/>
      <c r="G4" s="5"/>
      <c r="H4" s="6"/>
      <c r="I4" s="6"/>
      <c r="X4" s="4" t="s">
        <v>9</v>
      </c>
    </row>
    <row r="5" spans="1:24" s="4" customFormat="1" ht="144.75" customHeight="1">
      <c r="A5" s="93" t="s">
        <v>4</v>
      </c>
      <c r="B5" s="143" t="s">
        <v>10</v>
      </c>
      <c r="C5" s="144"/>
      <c r="D5" s="144"/>
      <c r="E5" s="5"/>
      <c r="F5" s="5"/>
      <c r="G5" s="5"/>
      <c r="H5" s="6"/>
      <c r="I5" s="6"/>
      <c r="X5" s="4" t="s">
        <v>11</v>
      </c>
    </row>
    <row r="6" spans="1:24" s="4" customFormat="1" ht="26.4">
      <c r="A6" s="93" t="s">
        <v>12</v>
      </c>
      <c r="B6" s="143" t="s">
        <v>13</v>
      </c>
      <c r="C6" s="144"/>
      <c r="D6" s="144"/>
      <c r="E6" s="5"/>
      <c r="F6" s="5"/>
      <c r="G6" s="5"/>
      <c r="H6" s="6"/>
      <c r="I6" s="6"/>
    </row>
    <row r="7" spans="1:24" s="4" customFormat="1">
      <c r="A7" s="93" t="s">
        <v>14</v>
      </c>
      <c r="B7" s="144" t="s">
        <v>15</v>
      </c>
      <c r="C7" s="144"/>
      <c r="D7" s="144"/>
      <c r="E7" s="5"/>
      <c r="F7" s="5"/>
      <c r="G7" s="5"/>
      <c r="H7" s="7"/>
      <c r="I7" s="6"/>
      <c r="X7" s="8"/>
    </row>
    <row r="8" spans="1:24" s="9" customFormat="1">
      <c r="A8" s="93" t="s">
        <v>16</v>
      </c>
      <c r="B8" s="145">
        <v>40850</v>
      </c>
      <c r="C8" s="145"/>
      <c r="D8" s="145"/>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37">
        <f>SUM(B11:B14)</f>
        <v>56</v>
      </c>
      <c r="C10" s="37">
        <f>SUM(C11:C14)</f>
        <v>55</v>
      </c>
      <c r="D10" s="37">
        <f>SUM(D11:D14)</f>
        <v>56</v>
      </c>
    </row>
    <row r="11" spans="1:24" s="9" customFormat="1">
      <c r="A11" s="95" t="s">
        <v>0</v>
      </c>
      <c r="B11" s="38">
        <f>COUNTIF($F$18:$F$49636,"*Passed")</f>
        <v>46</v>
      </c>
      <c r="C11" s="38">
        <f>COUNTIF($G$18:$G$49636,"*Passed")</f>
        <v>52</v>
      </c>
      <c r="D11" s="38">
        <f>COUNTIF($H$18:$H$49636,"*Passed")</f>
        <v>55</v>
      </c>
    </row>
    <row r="12" spans="1:24" s="9" customFormat="1">
      <c r="A12" s="95" t="s">
        <v>1</v>
      </c>
      <c r="B12" s="38">
        <f>COUNTIF($F$18:$F$49356,"*Failed*")</f>
        <v>10</v>
      </c>
      <c r="C12" s="38">
        <f>COUNTIF($G$18:$G$49356,"*Failed*")</f>
        <v>3</v>
      </c>
      <c r="D12" s="38">
        <f>COUNTIF($H$18:$H$49356,"*Failed*")</f>
        <v>1</v>
      </c>
    </row>
    <row r="13" spans="1:24" s="9" customFormat="1">
      <c r="A13" s="95" t="s">
        <v>2</v>
      </c>
      <c r="B13" s="38">
        <f>COUNTIF($F$18:$F$49356,"*Not Run*")</f>
        <v>0</v>
      </c>
      <c r="C13" s="38">
        <f>COUNTIF($G$18:$G$49356,"*Not Run*")</f>
        <v>0</v>
      </c>
      <c r="D13" s="38">
        <f>COUNTIF($H$18:$H$49356,"*Not Run*")</f>
        <v>0</v>
      </c>
      <c r="E13" s="1"/>
      <c r="F13" s="1"/>
      <c r="G13" s="1"/>
      <c r="H13" s="1"/>
      <c r="I13" s="1"/>
    </row>
    <row r="14" spans="1:24" s="9" customFormat="1">
      <c r="A14" s="95" t="s">
        <v>19</v>
      </c>
      <c r="B14" s="38">
        <f>COUNTIF($F$18:$F$49356,"*NA*")</f>
        <v>0</v>
      </c>
      <c r="C14" s="38">
        <f>COUNTIF($G$18:$G$49356,"*NA*")</f>
        <v>0</v>
      </c>
      <c r="D14" s="38">
        <f>COUNTIF($H$18:$H$49356,"*NA*")</f>
        <v>0</v>
      </c>
      <c r="E14" s="30"/>
      <c r="F14" s="1"/>
      <c r="G14" s="1"/>
      <c r="H14" s="1"/>
      <c r="I14" s="1"/>
    </row>
    <row r="15" spans="1:24" s="9" customFormat="1" ht="39.6">
      <c r="A15" s="95" t="s">
        <v>20</v>
      </c>
      <c r="B15" s="38">
        <f>COUNTIF($F$18:$F$49356,"*Passed in previous build*")</f>
        <v>0</v>
      </c>
      <c r="C15" s="38">
        <f>COUNTIF($G$18:$G$49356,"*Passed in previous build*")</f>
        <v>1</v>
      </c>
      <c r="D15" s="38">
        <f>COUNTIF($H$18:$H$49356,"*Passed in previous build*")</f>
        <v>0</v>
      </c>
      <c r="E15" s="1"/>
      <c r="F15" s="1"/>
      <c r="G15" s="1"/>
      <c r="H15" s="1"/>
      <c r="I15" s="1"/>
    </row>
    <row r="16" spans="1:24" s="10" customFormat="1" ht="15" customHeight="1">
      <c r="A16" s="39"/>
      <c r="B16" s="16"/>
      <c r="C16" s="16"/>
      <c r="D16" s="17"/>
      <c r="E16" s="31"/>
      <c r="F16" s="156" t="s">
        <v>17</v>
      </c>
      <c r="G16" s="157"/>
      <c r="H16" s="158"/>
      <c r="I16" s="31"/>
    </row>
    <row r="17" spans="1:9" s="10" customFormat="1" ht="39.6">
      <c r="A17" s="96" t="s">
        <v>21</v>
      </c>
      <c r="B17" s="97" t="s">
        <v>22</v>
      </c>
      <c r="C17" s="97" t="s">
        <v>23</v>
      </c>
      <c r="D17" s="97" t="s">
        <v>24</v>
      </c>
      <c r="E17" s="98" t="s">
        <v>25</v>
      </c>
      <c r="F17" s="97" t="s">
        <v>26</v>
      </c>
      <c r="G17" s="97" t="s">
        <v>27</v>
      </c>
      <c r="H17" s="97" t="s">
        <v>28</v>
      </c>
      <c r="I17" s="97" t="s">
        <v>29</v>
      </c>
    </row>
    <row r="18" spans="1:9" s="10" customFormat="1" ht="15.75" customHeight="1">
      <c r="A18" s="33"/>
      <c r="B18" s="159" t="s">
        <v>30</v>
      </c>
      <c r="C18" s="160"/>
      <c r="D18" s="161"/>
      <c r="E18" s="33"/>
      <c r="F18" s="34"/>
      <c r="G18" s="34"/>
      <c r="H18" s="34"/>
      <c r="I18" s="33"/>
    </row>
    <row r="19" spans="1:9" s="11" customFormat="1" ht="66">
      <c r="A19" s="18">
        <v>1</v>
      </c>
      <c r="B19" s="18" t="s">
        <v>31</v>
      </c>
      <c r="C19" s="18" t="s">
        <v>32</v>
      </c>
      <c r="D19" s="19" t="s">
        <v>33</v>
      </c>
      <c r="E19" s="20" t="s">
        <v>34</v>
      </c>
      <c r="F19" s="18" t="s">
        <v>0</v>
      </c>
      <c r="G19" s="18" t="s">
        <v>0</v>
      </c>
      <c r="H19" s="18" t="s">
        <v>0</v>
      </c>
      <c r="I19" s="21"/>
    </row>
    <row r="20" spans="1:9" s="11" customFormat="1" ht="39.6">
      <c r="A20" s="24">
        <v>2</v>
      </c>
      <c r="B20" s="18" t="s">
        <v>35</v>
      </c>
      <c r="C20" s="18" t="s">
        <v>36</v>
      </c>
      <c r="D20" s="25" t="s">
        <v>37</v>
      </c>
      <c r="E20" s="20" t="s">
        <v>38</v>
      </c>
      <c r="F20" s="18" t="s">
        <v>0</v>
      </c>
      <c r="G20" s="18" t="s">
        <v>20</v>
      </c>
      <c r="H20" s="18" t="s">
        <v>0</v>
      </c>
      <c r="I20" s="21"/>
    </row>
    <row r="21" spans="1:9" s="11" customFormat="1" ht="52.8">
      <c r="A21" s="24">
        <v>3</v>
      </c>
      <c r="B21" s="18" t="s">
        <v>39</v>
      </c>
      <c r="C21" s="18" t="s">
        <v>40</v>
      </c>
      <c r="D21" s="26" t="s">
        <v>41</v>
      </c>
      <c r="E21" s="20" t="s">
        <v>38</v>
      </c>
      <c r="F21" s="18" t="s">
        <v>0</v>
      </c>
      <c r="G21" s="18" t="s">
        <v>0</v>
      </c>
      <c r="H21" s="18" t="s">
        <v>0</v>
      </c>
      <c r="I21" s="21"/>
    </row>
    <row r="22" spans="1:9" s="14" customFormat="1" ht="105.6">
      <c r="A22" s="24">
        <v>4</v>
      </c>
      <c r="B22" s="18" t="s">
        <v>42</v>
      </c>
      <c r="C22" s="18" t="s">
        <v>43</v>
      </c>
      <c r="D22" s="20" t="s">
        <v>44</v>
      </c>
      <c r="E22" s="20" t="s">
        <v>45</v>
      </c>
      <c r="F22" s="18" t="s">
        <v>0</v>
      </c>
      <c r="G22" s="18" t="s">
        <v>0</v>
      </c>
      <c r="H22" s="18" t="s">
        <v>0</v>
      </c>
      <c r="I22" s="27"/>
    </row>
    <row r="23" spans="1:9" s="14" customFormat="1" ht="105.6">
      <c r="A23" s="24">
        <v>5</v>
      </c>
      <c r="B23" s="18" t="s">
        <v>46</v>
      </c>
      <c r="C23" s="18" t="s">
        <v>47</v>
      </c>
      <c r="D23" s="20" t="s">
        <v>48</v>
      </c>
      <c r="E23" s="20" t="s">
        <v>49</v>
      </c>
      <c r="F23" s="18" t="s">
        <v>0</v>
      </c>
      <c r="G23" s="18" t="s">
        <v>0</v>
      </c>
      <c r="H23" s="18" t="s">
        <v>1</v>
      </c>
      <c r="I23" s="27" t="s">
        <v>247</v>
      </c>
    </row>
    <row r="24" spans="1:9" s="14" customFormat="1" ht="79.2">
      <c r="A24" s="24">
        <v>6</v>
      </c>
      <c r="B24" s="18" t="s">
        <v>50</v>
      </c>
      <c r="C24" s="18" t="s">
        <v>51</v>
      </c>
      <c r="D24" s="26" t="s">
        <v>52</v>
      </c>
      <c r="E24" s="20" t="s">
        <v>53</v>
      </c>
      <c r="F24" s="18" t="s">
        <v>0</v>
      </c>
      <c r="G24" s="18" t="s">
        <v>0</v>
      </c>
      <c r="H24" s="18" t="s">
        <v>0</v>
      </c>
      <c r="I24" s="27"/>
    </row>
    <row r="25" spans="1:9" s="14" customFormat="1" ht="145.19999999999999">
      <c r="A25" s="24">
        <v>7</v>
      </c>
      <c r="B25" s="18" t="s">
        <v>54</v>
      </c>
      <c r="C25" s="18" t="s">
        <v>55</v>
      </c>
      <c r="D25" s="20" t="s">
        <v>56</v>
      </c>
      <c r="E25" s="20" t="s">
        <v>57</v>
      </c>
      <c r="F25" s="18" t="s">
        <v>0</v>
      </c>
      <c r="G25" s="18" t="s">
        <v>0</v>
      </c>
      <c r="H25" s="18" t="s">
        <v>0</v>
      </c>
      <c r="I25" s="27"/>
    </row>
    <row r="26" spans="1:9" s="14" customFormat="1" ht="132">
      <c r="A26" s="24">
        <v>8</v>
      </c>
      <c r="B26" s="18" t="s">
        <v>58</v>
      </c>
      <c r="C26" s="18" t="s">
        <v>59</v>
      </c>
      <c r="D26" s="20" t="s">
        <v>60</v>
      </c>
      <c r="E26" s="20" t="s">
        <v>61</v>
      </c>
      <c r="F26" s="18" t="s">
        <v>0</v>
      </c>
      <c r="G26" s="18" t="s">
        <v>0</v>
      </c>
      <c r="H26" s="18" t="s">
        <v>0</v>
      </c>
      <c r="I26" s="27"/>
    </row>
    <row r="27" spans="1:9" s="14" customFormat="1" ht="79.2">
      <c r="A27" s="24">
        <v>9</v>
      </c>
      <c r="B27" s="18" t="s">
        <v>63</v>
      </c>
      <c r="C27" s="18" t="s">
        <v>64</v>
      </c>
      <c r="D27" s="20" t="s">
        <v>65</v>
      </c>
      <c r="E27" s="20" t="s">
        <v>38</v>
      </c>
      <c r="F27" s="18" t="s">
        <v>0</v>
      </c>
      <c r="G27" s="18" t="s">
        <v>0</v>
      </c>
      <c r="H27" s="18" t="s">
        <v>0</v>
      </c>
      <c r="I27" s="27"/>
    </row>
    <row r="28" spans="1:9" s="14" customFormat="1" ht="105.6">
      <c r="A28" s="24">
        <v>10</v>
      </c>
      <c r="B28" s="18" t="s">
        <v>66</v>
      </c>
      <c r="C28" s="18" t="s">
        <v>67</v>
      </c>
      <c r="D28" s="20" t="s">
        <v>68</v>
      </c>
      <c r="E28" s="20" t="s">
        <v>69</v>
      </c>
      <c r="F28" s="18" t="s">
        <v>0</v>
      </c>
      <c r="G28" s="18" t="s">
        <v>0</v>
      </c>
      <c r="H28" s="18" t="s">
        <v>0</v>
      </c>
      <c r="I28" s="27"/>
    </row>
    <row r="29" spans="1:9" s="14" customFormat="1" ht="13.8">
      <c r="A29" s="40"/>
      <c r="B29" s="159" t="s">
        <v>70</v>
      </c>
      <c r="C29" s="160"/>
      <c r="D29" s="161"/>
      <c r="E29" s="35"/>
      <c r="F29" s="32"/>
      <c r="G29" s="32"/>
      <c r="H29" s="32"/>
      <c r="I29" s="35"/>
    </row>
    <row r="30" spans="1:9" s="14" customFormat="1" ht="171.6">
      <c r="A30" s="28">
        <f t="shared" ref="A30:A34" ca="1" si="0">IF(OFFSET(A30,-1,0) ="",OFFSET(A30,-2,0)+1,OFFSET(A30,-1,0)+1 )</f>
        <v>11</v>
      </c>
      <c r="B30" s="18" t="s">
        <v>71</v>
      </c>
      <c r="C30" s="18" t="s">
        <v>72</v>
      </c>
      <c r="D30" s="19" t="s">
        <v>73</v>
      </c>
      <c r="E30" s="20" t="s">
        <v>34</v>
      </c>
      <c r="F30" s="18" t="s">
        <v>0</v>
      </c>
      <c r="G30" s="18" t="s">
        <v>0</v>
      </c>
      <c r="H30" s="18" t="s">
        <v>0</v>
      </c>
      <c r="I30" s="28"/>
    </row>
    <row r="31" spans="1:9" s="14" customFormat="1" ht="94.5" customHeight="1">
      <c r="A31" s="28">
        <f t="shared" ca="1" si="0"/>
        <v>12</v>
      </c>
      <c r="B31" s="18" t="s">
        <v>74</v>
      </c>
      <c r="C31" s="18" t="s">
        <v>75</v>
      </c>
      <c r="D31" s="25" t="s">
        <v>76</v>
      </c>
      <c r="E31" s="20" t="s">
        <v>77</v>
      </c>
      <c r="F31" s="18" t="s">
        <v>1</v>
      </c>
      <c r="G31" s="18" t="s">
        <v>0</v>
      </c>
      <c r="H31" s="18" t="s">
        <v>0</v>
      </c>
      <c r="I31" s="28"/>
    </row>
    <row r="32" spans="1:9" s="14" customFormat="1" ht="79.2">
      <c r="A32" s="28">
        <f t="shared" ca="1" si="0"/>
        <v>13</v>
      </c>
      <c r="B32" s="18" t="s">
        <v>78</v>
      </c>
      <c r="C32" s="18" t="s">
        <v>79</v>
      </c>
      <c r="D32" s="19" t="s">
        <v>80</v>
      </c>
      <c r="E32" s="20" t="s">
        <v>38</v>
      </c>
      <c r="F32" s="18" t="s">
        <v>0</v>
      </c>
      <c r="G32" s="18" t="s">
        <v>0</v>
      </c>
      <c r="H32" s="18" t="s">
        <v>0</v>
      </c>
      <c r="I32" s="28"/>
    </row>
    <row r="33" spans="1:9" s="14" customFormat="1" ht="145.19999999999999">
      <c r="A33" s="28">
        <f t="shared" ca="1" si="0"/>
        <v>14</v>
      </c>
      <c r="B33" s="18" t="s">
        <v>81</v>
      </c>
      <c r="C33" s="18" t="s">
        <v>82</v>
      </c>
      <c r="D33" s="26" t="s">
        <v>83</v>
      </c>
      <c r="E33" s="20" t="s">
        <v>84</v>
      </c>
      <c r="F33" s="18" t="s">
        <v>0</v>
      </c>
      <c r="G33" s="18" t="s">
        <v>0</v>
      </c>
      <c r="H33" s="18" t="s">
        <v>0</v>
      </c>
      <c r="I33" s="28"/>
    </row>
    <row r="34" spans="1:9" s="14" customFormat="1" ht="171.6">
      <c r="A34" s="28">
        <f t="shared" ca="1" si="0"/>
        <v>15</v>
      </c>
      <c r="B34" s="18" t="s">
        <v>85</v>
      </c>
      <c r="C34" s="18" t="s">
        <v>86</v>
      </c>
      <c r="D34" s="20" t="s">
        <v>87</v>
      </c>
      <c r="E34" s="20" t="s">
        <v>88</v>
      </c>
      <c r="F34" s="18" t="s">
        <v>0</v>
      </c>
      <c r="G34" s="18" t="s">
        <v>0</v>
      </c>
      <c r="H34" s="18" t="s">
        <v>0</v>
      </c>
      <c r="I34" s="28"/>
    </row>
    <row r="35" spans="1:9" s="14" customFormat="1" ht="13.8">
      <c r="A35" s="40"/>
      <c r="B35" s="159" t="s">
        <v>89</v>
      </c>
      <c r="C35" s="160"/>
      <c r="D35" s="161"/>
      <c r="E35" s="35"/>
      <c r="F35" s="32"/>
      <c r="G35" s="32"/>
      <c r="H35" s="32"/>
      <c r="I35" s="35"/>
    </row>
    <row r="36" spans="1:9" s="14" customFormat="1" ht="92.4">
      <c r="A36" s="28">
        <f t="shared" ref="A36:A84" ca="1" si="1">IF(OFFSET(A36,-1,0) ="",OFFSET(A36,-2,0)+1,OFFSET(A36,-1,0)+1 )</f>
        <v>16</v>
      </c>
      <c r="B36" s="18" t="s">
        <v>90</v>
      </c>
      <c r="C36" s="18" t="s">
        <v>91</v>
      </c>
      <c r="D36" s="19" t="s">
        <v>92</v>
      </c>
      <c r="E36" s="20" t="s">
        <v>34</v>
      </c>
      <c r="F36" s="18" t="s">
        <v>0</v>
      </c>
      <c r="G36" s="18" t="s">
        <v>0</v>
      </c>
      <c r="H36" s="18" t="s">
        <v>0</v>
      </c>
      <c r="I36" s="28"/>
    </row>
    <row r="37" spans="1:9" s="14" customFormat="1" ht="13.8">
      <c r="A37" s="40"/>
      <c r="B37" s="159" t="s">
        <v>93</v>
      </c>
      <c r="C37" s="160"/>
      <c r="D37" s="161"/>
      <c r="E37" s="35"/>
      <c r="F37" s="32"/>
      <c r="G37" s="32"/>
      <c r="H37" s="32"/>
      <c r="I37" s="35"/>
    </row>
    <row r="38" spans="1:9" s="15" customFormat="1" ht="66">
      <c r="A38" s="29">
        <f t="shared" ca="1" si="1"/>
        <v>17</v>
      </c>
      <c r="B38" s="18" t="s">
        <v>94</v>
      </c>
      <c r="C38" s="18" t="s">
        <v>95</v>
      </c>
      <c r="D38" s="19" t="s">
        <v>96</v>
      </c>
      <c r="E38" s="20" t="s">
        <v>34</v>
      </c>
      <c r="F38" s="18" t="s">
        <v>0</v>
      </c>
      <c r="G38" s="18" t="s">
        <v>0</v>
      </c>
      <c r="H38" s="18" t="s">
        <v>0</v>
      </c>
      <c r="I38" s="29"/>
    </row>
    <row r="39" spans="1:9" s="14" customFormat="1" ht="105.6">
      <c r="A39" s="28">
        <f t="shared" ca="1" si="1"/>
        <v>18</v>
      </c>
      <c r="B39" s="18" t="s">
        <v>97</v>
      </c>
      <c r="C39" s="18" t="s">
        <v>98</v>
      </c>
      <c r="D39" s="20" t="s">
        <v>99</v>
      </c>
      <c r="E39" s="20" t="s">
        <v>100</v>
      </c>
      <c r="F39" s="18" t="s">
        <v>0</v>
      </c>
      <c r="G39" s="18" t="s">
        <v>0</v>
      </c>
      <c r="H39" s="18" t="s">
        <v>0</v>
      </c>
      <c r="I39" s="28"/>
    </row>
    <row r="40" spans="1:9" s="14" customFormat="1" ht="79.2">
      <c r="A40" s="28">
        <f t="shared" ca="1" si="1"/>
        <v>19</v>
      </c>
      <c r="B40" s="18" t="s">
        <v>101</v>
      </c>
      <c r="C40" s="18" t="s">
        <v>102</v>
      </c>
      <c r="D40" s="20" t="s">
        <v>103</v>
      </c>
      <c r="E40" s="20" t="s">
        <v>104</v>
      </c>
      <c r="F40" s="18" t="s">
        <v>0</v>
      </c>
      <c r="G40" s="18" t="s">
        <v>0</v>
      </c>
      <c r="H40" s="18" t="s">
        <v>0</v>
      </c>
      <c r="I40" s="28"/>
    </row>
    <row r="41" spans="1:9" s="14" customFormat="1" ht="79.2">
      <c r="A41" s="28">
        <f t="shared" ca="1" si="1"/>
        <v>20</v>
      </c>
      <c r="B41" s="18" t="s">
        <v>105</v>
      </c>
      <c r="C41" s="18" t="s">
        <v>106</v>
      </c>
      <c r="D41" s="20" t="s">
        <v>107</v>
      </c>
      <c r="E41" s="26" t="s">
        <v>108</v>
      </c>
      <c r="F41" s="18" t="s">
        <v>0</v>
      </c>
      <c r="G41" s="18" t="s">
        <v>0</v>
      </c>
      <c r="H41" s="18" t="s">
        <v>0</v>
      </c>
      <c r="I41" s="28"/>
    </row>
    <row r="42" spans="1:9" s="14" customFormat="1" ht="184.8">
      <c r="A42" s="28">
        <f t="shared" ca="1" si="1"/>
        <v>21</v>
      </c>
      <c r="B42" s="18" t="s">
        <v>109</v>
      </c>
      <c r="C42" s="18" t="s">
        <v>110</v>
      </c>
      <c r="D42" s="20" t="s">
        <v>111</v>
      </c>
      <c r="E42" s="20" t="s">
        <v>112</v>
      </c>
      <c r="F42" s="18" t="s">
        <v>1</v>
      </c>
      <c r="G42" s="18" t="s">
        <v>0</v>
      </c>
      <c r="H42" s="18" t="s">
        <v>0</v>
      </c>
      <c r="I42" s="28"/>
    </row>
    <row r="43" spans="1:9" s="14" customFormat="1" ht="198">
      <c r="A43" s="28">
        <f t="shared" ca="1" si="1"/>
        <v>22</v>
      </c>
      <c r="B43" s="18" t="s">
        <v>113</v>
      </c>
      <c r="C43" s="18" t="s">
        <v>114</v>
      </c>
      <c r="D43" s="20" t="s">
        <v>115</v>
      </c>
      <c r="E43" s="20" t="s">
        <v>116</v>
      </c>
      <c r="F43" s="18" t="s">
        <v>1</v>
      </c>
      <c r="G43" s="18" t="s">
        <v>0</v>
      </c>
      <c r="H43" s="18" t="s">
        <v>0</v>
      </c>
      <c r="I43" s="28"/>
    </row>
    <row r="44" spans="1:9" s="14" customFormat="1" ht="184.8">
      <c r="A44" s="28">
        <f t="shared" ca="1" si="1"/>
        <v>23</v>
      </c>
      <c r="B44" s="18" t="s">
        <v>117</v>
      </c>
      <c r="C44" s="18" t="s">
        <v>118</v>
      </c>
      <c r="D44" s="20" t="s">
        <v>119</v>
      </c>
      <c r="E44" s="20" t="s">
        <v>120</v>
      </c>
      <c r="F44" s="18" t="s">
        <v>0</v>
      </c>
      <c r="G44" s="18" t="s">
        <v>0</v>
      </c>
      <c r="H44" s="18" t="s">
        <v>0</v>
      </c>
      <c r="I44" s="28"/>
    </row>
    <row r="45" spans="1:9" s="14" customFormat="1" ht="118.8">
      <c r="A45" s="28">
        <f ca="1">IF(OFFSET(A45,-1,0) ="",OFFSET(A45,-2,0)+1,OFFSET(A45,-1,0)+1 )</f>
        <v>24</v>
      </c>
      <c r="B45" s="18" t="s">
        <v>121</v>
      </c>
      <c r="C45" s="18" t="s">
        <v>122</v>
      </c>
      <c r="D45" s="20" t="s">
        <v>123</v>
      </c>
      <c r="E45" s="20" t="s">
        <v>124</v>
      </c>
      <c r="F45" s="18" t="s">
        <v>1</v>
      </c>
      <c r="G45" s="18" t="s">
        <v>0</v>
      </c>
      <c r="H45" s="18" t="s">
        <v>0</v>
      </c>
      <c r="I45" s="28"/>
    </row>
    <row r="46" spans="1:9" s="14" customFormat="1" ht="79.2">
      <c r="A46" s="28">
        <f t="shared" ca="1" si="1"/>
        <v>25</v>
      </c>
      <c r="B46" s="18" t="s">
        <v>125</v>
      </c>
      <c r="C46" s="18" t="s">
        <v>126</v>
      </c>
      <c r="D46" s="26" t="s">
        <v>127</v>
      </c>
      <c r="E46" s="20" t="s">
        <v>128</v>
      </c>
      <c r="F46" s="18" t="s">
        <v>0</v>
      </c>
      <c r="G46" s="18" t="s">
        <v>0</v>
      </c>
      <c r="H46" s="18" t="s">
        <v>0</v>
      </c>
      <c r="I46" s="28"/>
    </row>
    <row r="47" spans="1:9" s="14" customFormat="1" ht="13.8">
      <c r="A47" s="40"/>
      <c r="B47" s="159" t="s">
        <v>129</v>
      </c>
      <c r="C47" s="160"/>
      <c r="D47" s="161"/>
      <c r="E47" s="35"/>
      <c r="F47" s="32"/>
      <c r="G47" s="32"/>
      <c r="H47" s="32"/>
      <c r="I47" s="35"/>
    </row>
    <row r="48" spans="1:9" s="14" customFormat="1" ht="92.4">
      <c r="A48" s="28">
        <f t="shared" ca="1" si="1"/>
        <v>26</v>
      </c>
      <c r="B48" s="18" t="s">
        <v>130</v>
      </c>
      <c r="C48" s="18" t="s">
        <v>131</v>
      </c>
      <c r="D48" s="19" t="s">
        <v>132</v>
      </c>
      <c r="E48" s="20" t="s">
        <v>34</v>
      </c>
      <c r="F48" s="18" t="s">
        <v>0</v>
      </c>
      <c r="G48" s="18" t="s">
        <v>0</v>
      </c>
      <c r="H48" s="18" t="s">
        <v>0</v>
      </c>
      <c r="I48" s="28"/>
    </row>
    <row r="49" spans="1:9" s="14" customFormat="1" ht="171.6">
      <c r="A49" s="28">
        <f t="shared" ca="1" si="1"/>
        <v>27</v>
      </c>
      <c r="B49" s="18" t="s">
        <v>133</v>
      </c>
      <c r="C49" s="18" t="s">
        <v>134</v>
      </c>
      <c r="D49" s="20" t="s">
        <v>135</v>
      </c>
      <c r="E49" s="20" t="s">
        <v>136</v>
      </c>
      <c r="F49" s="18" t="s">
        <v>0</v>
      </c>
      <c r="G49" s="18" t="s">
        <v>0</v>
      </c>
      <c r="H49" s="18" t="s">
        <v>0</v>
      </c>
      <c r="I49" s="28"/>
    </row>
    <row r="50" spans="1:9" s="14" customFormat="1" ht="171.6">
      <c r="A50" s="28">
        <f t="shared" ca="1" si="1"/>
        <v>28</v>
      </c>
      <c r="B50" s="18" t="s">
        <v>137</v>
      </c>
      <c r="C50" s="18" t="s">
        <v>138</v>
      </c>
      <c r="D50" s="20" t="s">
        <v>115</v>
      </c>
      <c r="E50" s="20" t="s">
        <v>139</v>
      </c>
      <c r="F50" s="18" t="s">
        <v>0</v>
      </c>
      <c r="G50" s="18" t="s">
        <v>0</v>
      </c>
      <c r="H50" s="18" t="s">
        <v>0</v>
      </c>
      <c r="I50" s="28"/>
    </row>
    <row r="51" spans="1:9" s="14" customFormat="1" ht="105.6">
      <c r="A51" s="28">
        <f t="shared" ca="1" si="1"/>
        <v>29</v>
      </c>
      <c r="B51" s="18" t="s">
        <v>140</v>
      </c>
      <c r="C51" s="18" t="s">
        <v>141</v>
      </c>
      <c r="D51" s="20" t="s">
        <v>142</v>
      </c>
      <c r="E51" s="20" t="s">
        <v>143</v>
      </c>
      <c r="F51" s="18" t="s">
        <v>0</v>
      </c>
      <c r="G51" s="18" t="s">
        <v>0</v>
      </c>
      <c r="H51" s="18" t="s">
        <v>0</v>
      </c>
      <c r="I51" s="28"/>
    </row>
    <row r="52" spans="1:9" s="14" customFormat="1" ht="13.8">
      <c r="A52" s="40"/>
      <c r="B52" s="159" t="s">
        <v>144</v>
      </c>
      <c r="C52" s="160"/>
      <c r="D52" s="161"/>
      <c r="E52" s="35"/>
      <c r="F52" s="32"/>
      <c r="G52" s="32"/>
      <c r="H52" s="32"/>
      <c r="I52" s="35"/>
    </row>
    <row r="53" spans="1:9" s="14" customFormat="1" ht="66">
      <c r="A53" s="28">
        <f t="shared" ca="1" si="1"/>
        <v>30</v>
      </c>
      <c r="B53" s="18" t="s">
        <v>145</v>
      </c>
      <c r="C53" s="18" t="s">
        <v>146</v>
      </c>
      <c r="D53" s="19" t="s">
        <v>147</v>
      </c>
      <c r="E53" s="20" t="s">
        <v>34</v>
      </c>
      <c r="F53" s="18" t="s">
        <v>0</v>
      </c>
      <c r="G53" s="18" t="s">
        <v>0</v>
      </c>
      <c r="H53" s="18" t="s">
        <v>0</v>
      </c>
      <c r="I53" s="28"/>
    </row>
    <row r="54" spans="1:9" s="14" customFormat="1" ht="105.6">
      <c r="A54" s="28">
        <f t="shared" ca="1" si="1"/>
        <v>31</v>
      </c>
      <c r="B54" s="18" t="s">
        <v>148</v>
      </c>
      <c r="C54" s="18" t="s">
        <v>149</v>
      </c>
      <c r="D54" s="20" t="s">
        <v>150</v>
      </c>
      <c r="E54" s="26" t="s">
        <v>151</v>
      </c>
      <c r="F54" s="18" t="s">
        <v>0</v>
      </c>
      <c r="G54" s="18" t="s">
        <v>0</v>
      </c>
      <c r="H54" s="18" t="s">
        <v>0</v>
      </c>
      <c r="I54" s="28"/>
    </row>
    <row r="55" spans="1:9" s="14" customFormat="1" ht="79.2">
      <c r="A55" s="28">
        <f t="shared" ca="1" si="1"/>
        <v>32</v>
      </c>
      <c r="B55" s="18" t="s">
        <v>152</v>
      </c>
      <c r="C55" s="18" t="s">
        <v>153</v>
      </c>
      <c r="D55" s="26" t="s">
        <v>154</v>
      </c>
      <c r="E55" s="20" t="s">
        <v>155</v>
      </c>
      <c r="F55" s="18" t="s">
        <v>0</v>
      </c>
      <c r="G55" s="18" t="s">
        <v>0</v>
      </c>
      <c r="H55" s="18" t="s">
        <v>0</v>
      </c>
      <c r="I55" s="28"/>
    </row>
    <row r="56" spans="1:9" s="14" customFormat="1" ht="13.8">
      <c r="A56" s="40"/>
      <c r="B56" s="159" t="s">
        <v>156</v>
      </c>
      <c r="C56" s="160"/>
      <c r="D56" s="161"/>
      <c r="E56" s="35"/>
      <c r="F56" s="32"/>
      <c r="G56" s="32"/>
      <c r="H56" s="32"/>
      <c r="I56" s="35"/>
    </row>
    <row r="57" spans="1:9" s="14" customFormat="1" ht="66">
      <c r="A57" s="28">
        <f t="shared" ca="1" si="1"/>
        <v>33</v>
      </c>
      <c r="B57" s="18" t="s">
        <v>157</v>
      </c>
      <c r="C57" s="18" t="s">
        <v>158</v>
      </c>
      <c r="D57" s="19" t="s">
        <v>159</v>
      </c>
      <c r="E57" s="20" t="s">
        <v>34</v>
      </c>
      <c r="F57" s="18" t="s">
        <v>0</v>
      </c>
      <c r="G57" s="18" t="s">
        <v>0</v>
      </c>
      <c r="H57" s="18" t="s">
        <v>0</v>
      </c>
      <c r="I57" s="28"/>
    </row>
    <row r="58" spans="1:9" s="14" customFormat="1" ht="118.8">
      <c r="A58" s="28">
        <f t="shared" ca="1" si="1"/>
        <v>34</v>
      </c>
      <c r="B58" s="18" t="s">
        <v>160</v>
      </c>
      <c r="C58" s="18" t="s">
        <v>161</v>
      </c>
      <c r="D58" s="20" t="s">
        <v>162</v>
      </c>
      <c r="E58" s="26" t="s">
        <v>163</v>
      </c>
      <c r="F58" s="18" t="s">
        <v>1</v>
      </c>
      <c r="G58" s="18" t="s">
        <v>1</v>
      </c>
      <c r="H58" s="18" t="s">
        <v>0</v>
      </c>
      <c r="I58" s="28"/>
    </row>
    <row r="59" spans="1:9" s="14" customFormat="1" ht="158.4">
      <c r="A59" s="28">
        <f t="shared" ca="1" si="1"/>
        <v>35</v>
      </c>
      <c r="B59" s="18" t="s">
        <v>164</v>
      </c>
      <c r="C59" s="18" t="s">
        <v>165</v>
      </c>
      <c r="D59" s="20" t="s">
        <v>166</v>
      </c>
      <c r="E59" s="26" t="s">
        <v>38</v>
      </c>
      <c r="F59" s="18" t="s">
        <v>1</v>
      </c>
      <c r="G59" s="18" t="s">
        <v>1</v>
      </c>
      <c r="H59" s="18" t="s">
        <v>0</v>
      </c>
      <c r="I59" s="28"/>
    </row>
    <row r="60" spans="1:9" s="14" customFormat="1" ht="118.8">
      <c r="A60" s="28">
        <f t="shared" ca="1" si="1"/>
        <v>36</v>
      </c>
      <c r="B60" s="18" t="s">
        <v>167</v>
      </c>
      <c r="C60" s="18" t="s">
        <v>168</v>
      </c>
      <c r="D60" s="20" t="s">
        <v>169</v>
      </c>
      <c r="E60" s="26" t="s">
        <v>170</v>
      </c>
      <c r="F60" s="18" t="s">
        <v>0</v>
      </c>
      <c r="G60" s="18" t="s">
        <v>0</v>
      </c>
      <c r="H60" s="18" t="s">
        <v>0</v>
      </c>
      <c r="I60" s="28"/>
    </row>
    <row r="61" spans="1:9" s="14" customFormat="1" ht="105.6">
      <c r="A61" s="28">
        <f t="shared" ca="1" si="1"/>
        <v>37</v>
      </c>
      <c r="B61" s="18" t="s">
        <v>171</v>
      </c>
      <c r="C61" s="18" t="s">
        <v>172</v>
      </c>
      <c r="D61" s="20" t="s">
        <v>173</v>
      </c>
      <c r="E61" s="20" t="s">
        <v>174</v>
      </c>
      <c r="F61" s="18" t="s">
        <v>0</v>
      </c>
      <c r="G61" s="18" t="s">
        <v>0</v>
      </c>
      <c r="H61" s="18" t="s">
        <v>0</v>
      </c>
      <c r="I61" s="28"/>
    </row>
    <row r="62" spans="1:9" s="14" customFormat="1" ht="105.6">
      <c r="A62" s="28">
        <f t="shared" ca="1" si="1"/>
        <v>38</v>
      </c>
      <c r="B62" s="18" t="s">
        <v>175</v>
      </c>
      <c r="C62" s="18" t="s">
        <v>176</v>
      </c>
      <c r="D62" s="20" t="s">
        <v>177</v>
      </c>
      <c r="E62" s="20" t="s">
        <v>178</v>
      </c>
      <c r="F62" s="18" t="s">
        <v>0</v>
      </c>
      <c r="G62" s="18" t="s">
        <v>0</v>
      </c>
      <c r="H62" s="18" t="s">
        <v>0</v>
      </c>
      <c r="I62" s="28"/>
    </row>
    <row r="63" spans="1:9" s="14" customFormat="1" ht="105.6">
      <c r="A63" s="28">
        <f t="shared" ca="1" si="1"/>
        <v>39</v>
      </c>
      <c r="B63" s="18" t="s">
        <v>179</v>
      </c>
      <c r="C63" s="18" t="s">
        <v>180</v>
      </c>
      <c r="D63" s="26" t="s">
        <v>181</v>
      </c>
      <c r="E63" s="20" t="s">
        <v>182</v>
      </c>
      <c r="F63" s="18" t="s">
        <v>0</v>
      </c>
      <c r="G63" s="18" t="s">
        <v>0</v>
      </c>
      <c r="H63" s="18" t="s">
        <v>0</v>
      </c>
      <c r="I63" s="28"/>
    </row>
    <row r="64" spans="1:9" s="14" customFormat="1" ht="79.2">
      <c r="A64" s="28">
        <f t="shared" ca="1" si="1"/>
        <v>40</v>
      </c>
      <c r="B64" s="18" t="s">
        <v>183</v>
      </c>
      <c r="C64" s="18" t="s">
        <v>184</v>
      </c>
      <c r="D64" s="26" t="s">
        <v>185</v>
      </c>
      <c r="E64" s="20" t="s">
        <v>186</v>
      </c>
      <c r="F64" s="18" t="s">
        <v>1</v>
      </c>
      <c r="G64" s="18" t="s">
        <v>1</v>
      </c>
      <c r="H64" s="18" t="s">
        <v>0</v>
      </c>
      <c r="I64" s="28"/>
    </row>
    <row r="65" spans="1:9" s="14" customFormat="1" ht="105.6">
      <c r="A65" s="28">
        <f t="shared" ca="1" si="1"/>
        <v>41</v>
      </c>
      <c r="B65" s="18" t="s">
        <v>187</v>
      </c>
      <c r="C65" s="18" t="s">
        <v>188</v>
      </c>
      <c r="D65" s="26" t="s">
        <v>189</v>
      </c>
      <c r="E65" s="20" t="s">
        <v>190</v>
      </c>
      <c r="F65" s="18" t="s">
        <v>0</v>
      </c>
      <c r="G65" s="18" t="s">
        <v>0</v>
      </c>
      <c r="H65" s="18" t="s">
        <v>0</v>
      </c>
      <c r="I65" s="28"/>
    </row>
    <row r="66" spans="1:9" s="14" customFormat="1" ht="118.8">
      <c r="A66" s="28">
        <f t="shared" ca="1" si="1"/>
        <v>42</v>
      </c>
      <c r="B66" s="18" t="s">
        <v>191</v>
      </c>
      <c r="C66" s="18" t="s">
        <v>192</v>
      </c>
      <c r="D66" s="20" t="s">
        <v>193</v>
      </c>
      <c r="E66" s="26" t="s">
        <v>194</v>
      </c>
      <c r="F66" s="18" t="s">
        <v>0</v>
      </c>
      <c r="G66" s="18" t="s">
        <v>0</v>
      </c>
      <c r="H66" s="18" t="s">
        <v>0</v>
      </c>
      <c r="I66" s="28"/>
    </row>
    <row r="67" spans="1:9" s="14" customFormat="1" ht="118.8">
      <c r="A67" s="28">
        <f t="shared" ca="1" si="1"/>
        <v>43</v>
      </c>
      <c r="B67" s="18" t="s">
        <v>195</v>
      </c>
      <c r="C67" s="18" t="s">
        <v>196</v>
      </c>
      <c r="D67" s="20" t="s">
        <v>197</v>
      </c>
      <c r="E67" s="26" t="s">
        <v>194</v>
      </c>
      <c r="F67" s="18" t="s">
        <v>1</v>
      </c>
      <c r="G67" s="18" t="s">
        <v>0</v>
      </c>
      <c r="H67" s="18" t="s">
        <v>0</v>
      </c>
      <c r="I67" s="28"/>
    </row>
    <row r="68" spans="1:9" s="14" customFormat="1" ht="13.8">
      <c r="A68" s="40"/>
      <c r="B68" s="159" t="s">
        <v>198</v>
      </c>
      <c r="C68" s="160"/>
      <c r="D68" s="161"/>
      <c r="E68" s="35"/>
      <c r="F68" s="32"/>
      <c r="G68" s="32"/>
      <c r="H68" s="32"/>
      <c r="I68" s="35"/>
    </row>
    <row r="69" spans="1:9" s="14" customFormat="1" ht="79.2">
      <c r="A69" s="28">
        <f t="shared" ca="1" si="1"/>
        <v>44</v>
      </c>
      <c r="B69" s="18" t="s">
        <v>199</v>
      </c>
      <c r="C69" s="18" t="s">
        <v>200</v>
      </c>
      <c r="D69" s="19" t="s">
        <v>201</v>
      </c>
      <c r="E69" s="20" t="s">
        <v>34</v>
      </c>
      <c r="F69" s="18" t="s">
        <v>0</v>
      </c>
      <c r="G69" s="18" t="s">
        <v>0</v>
      </c>
      <c r="H69" s="18" t="s">
        <v>0</v>
      </c>
      <c r="I69" s="28"/>
    </row>
    <row r="70" spans="1:9" s="14" customFormat="1" ht="92.4">
      <c r="A70" s="28">
        <f t="shared" ca="1" si="1"/>
        <v>45</v>
      </c>
      <c r="B70" s="18" t="s">
        <v>202</v>
      </c>
      <c r="C70" s="18" t="s">
        <v>203</v>
      </c>
      <c r="D70" s="26" t="s">
        <v>204</v>
      </c>
      <c r="E70" s="26" t="s">
        <v>38</v>
      </c>
      <c r="F70" s="18" t="s">
        <v>0</v>
      </c>
      <c r="G70" s="18" t="s">
        <v>0</v>
      </c>
      <c r="H70" s="18" t="s">
        <v>0</v>
      </c>
      <c r="I70" s="28"/>
    </row>
    <row r="71" spans="1:9" s="14" customFormat="1" ht="92.4">
      <c r="A71" s="28">
        <f t="shared" ca="1" si="1"/>
        <v>46</v>
      </c>
      <c r="B71" s="18" t="s">
        <v>205</v>
      </c>
      <c r="C71" s="18" t="s">
        <v>206</v>
      </c>
      <c r="D71" s="26" t="s">
        <v>207</v>
      </c>
      <c r="E71" s="26" t="s">
        <v>38</v>
      </c>
      <c r="F71" s="18" t="s">
        <v>0</v>
      </c>
      <c r="G71" s="18" t="s">
        <v>0</v>
      </c>
      <c r="H71" s="18" t="s">
        <v>0</v>
      </c>
      <c r="I71" s="28"/>
    </row>
    <row r="72" spans="1:9" s="14" customFormat="1" ht="13.8">
      <c r="A72" s="40"/>
      <c r="B72" s="159" t="s">
        <v>208</v>
      </c>
      <c r="C72" s="160"/>
      <c r="D72" s="161"/>
      <c r="E72" s="35"/>
      <c r="F72" s="32"/>
      <c r="G72" s="32"/>
      <c r="H72" s="32"/>
      <c r="I72" s="35"/>
    </row>
    <row r="73" spans="1:9" s="14" customFormat="1" ht="118.8">
      <c r="A73" s="28">
        <f t="shared" ca="1" si="1"/>
        <v>47</v>
      </c>
      <c r="B73" s="18" t="s">
        <v>209</v>
      </c>
      <c r="C73" s="18" t="s">
        <v>210</v>
      </c>
      <c r="D73" s="20" t="s">
        <v>211</v>
      </c>
      <c r="E73" s="20" t="s">
        <v>212</v>
      </c>
      <c r="F73" s="18" t="s">
        <v>0</v>
      </c>
      <c r="G73" s="18" t="s">
        <v>0</v>
      </c>
      <c r="H73" s="18" t="s">
        <v>0</v>
      </c>
      <c r="I73" s="28"/>
    </row>
    <row r="74" spans="1:9" s="14" customFormat="1" ht="158.4">
      <c r="A74" s="28">
        <f t="shared" ca="1" si="1"/>
        <v>48</v>
      </c>
      <c r="B74" s="18" t="s">
        <v>213</v>
      </c>
      <c r="C74" s="18" t="s">
        <v>210</v>
      </c>
      <c r="D74" s="20" t="s">
        <v>214</v>
      </c>
      <c r="E74" s="20" t="s">
        <v>215</v>
      </c>
      <c r="F74" s="18" t="s">
        <v>0</v>
      </c>
      <c r="G74" s="18" t="s">
        <v>0</v>
      </c>
      <c r="H74" s="18" t="s">
        <v>0</v>
      </c>
      <c r="I74" s="28"/>
    </row>
    <row r="75" spans="1:9" s="14" customFormat="1" ht="118.8">
      <c r="A75" s="28">
        <f t="shared" ca="1" si="1"/>
        <v>49</v>
      </c>
      <c r="B75" s="18" t="s">
        <v>216</v>
      </c>
      <c r="C75" s="18" t="s">
        <v>210</v>
      </c>
      <c r="D75" s="20" t="s">
        <v>217</v>
      </c>
      <c r="E75" s="20" t="s">
        <v>218</v>
      </c>
      <c r="F75" s="18" t="s">
        <v>0</v>
      </c>
      <c r="G75" s="18" t="s">
        <v>0</v>
      </c>
      <c r="H75" s="18" t="s">
        <v>0</v>
      </c>
      <c r="I75" s="28"/>
    </row>
    <row r="76" spans="1:9" s="14" customFormat="1" ht="14.25" customHeight="1">
      <c r="A76" s="40"/>
      <c r="B76" s="159" t="s">
        <v>219</v>
      </c>
      <c r="C76" s="160"/>
      <c r="D76" s="161"/>
      <c r="E76" s="35"/>
      <c r="F76" s="32"/>
      <c r="G76" s="32"/>
      <c r="H76" s="32"/>
      <c r="I76" s="35"/>
    </row>
    <row r="77" spans="1:9" s="14" customFormat="1" ht="198">
      <c r="A77" s="28">
        <f t="shared" ca="1" si="1"/>
        <v>50</v>
      </c>
      <c r="B77" s="18" t="s">
        <v>220</v>
      </c>
      <c r="C77" s="18" t="s">
        <v>221</v>
      </c>
      <c r="D77" s="20" t="s">
        <v>222</v>
      </c>
      <c r="E77" s="26" t="s">
        <v>223</v>
      </c>
      <c r="F77" s="18" t="s">
        <v>0</v>
      </c>
      <c r="G77" s="18" t="s">
        <v>0</v>
      </c>
      <c r="H77" s="18" t="s">
        <v>0</v>
      </c>
      <c r="I77" s="28"/>
    </row>
    <row r="78" spans="1:9" s="14" customFormat="1" ht="79.2">
      <c r="A78" s="28">
        <f t="shared" ca="1" si="1"/>
        <v>51</v>
      </c>
      <c r="B78" s="18" t="s">
        <v>224</v>
      </c>
      <c r="C78" s="18" t="s">
        <v>221</v>
      </c>
      <c r="D78" s="26" t="s">
        <v>225</v>
      </c>
      <c r="E78" s="26" t="s">
        <v>226</v>
      </c>
      <c r="F78" s="18" t="s">
        <v>0</v>
      </c>
      <c r="G78" s="18" t="s">
        <v>0</v>
      </c>
      <c r="H78" s="18" t="s">
        <v>0</v>
      </c>
      <c r="I78" s="28"/>
    </row>
    <row r="79" spans="1:9" s="14" customFormat="1" ht="14.25" customHeight="1">
      <c r="A79" s="40"/>
      <c r="B79" s="159" t="s">
        <v>227</v>
      </c>
      <c r="C79" s="160"/>
      <c r="D79" s="161"/>
      <c r="E79" s="35"/>
      <c r="F79" s="32"/>
      <c r="G79" s="32"/>
      <c r="H79" s="32"/>
      <c r="I79" s="35"/>
    </row>
    <row r="80" spans="1:9" s="14" customFormat="1" ht="92.4">
      <c r="A80" s="28">
        <f t="shared" ca="1" si="1"/>
        <v>52</v>
      </c>
      <c r="B80" s="18" t="s">
        <v>228</v>
      </c>
      <c r="C80" s="18" t="s">
        <v>229</v>
      </c>
      <c r="D80" s="19" t="s">
        <v>230</v>
      </c>
      <c r="E80" s="20" t="s">
        <v>34</v>
      </c>
      <c r="F80" s="18" t="s">
        <v>0</v>
      </c>
      <c r="G80" s="18" t="s">
        <v>0</v>
      </c>
      <c r="H80" s="18" t="s">
        <v>0</v>
      </c>
      <c r="I80" s="28"/>
    </row>
    <row r="81" spans="1:9" s="14" customFormat="1" ht="118.8">
      <c r="A81" s="28">
        <f t="shared" ca="1" si="1"/>
        <v>53</v>
      </c>
      <c r="B81" s="18" t="s">
        <v>231</v>
      </c>
      <c r="C81" s="18" t="s">
        <v>232</v>
      </c>
      <c r="D81" s="26" t="s">
        <v>233</v>
      </c>
      <c r="E81" s="20" t="s">
        <v>234</v>
      </c>
      <c r="F81" s="18" t="s">
        <v>0</v>
      </c>
      <c r="G81" s="18" t="s">
        <v>0</v>
      </c>
      <c r="H81" s="18" t="s">
        <v>0</v>
      </c>
      <c r="I81" s="28"/>
    </row>
    <row r="82" spans="1:9" s="14" customFormat="1" ht="79.2">
      <c r="A82" s="28">
        <f t="shared" ca="1" si="1"/>
        <v>54</v>
      </c>
      <c r="B82" s="18" t="s">
        <v>235</v>
      </c>
      <c r="C82" s="18" t="s">
        <v>236</v>
      </c>
      <c r="D82" s="26" t="s">
        <v>237</v>
      </c>
      <c r="E82" s="20" t="s">
        <v>238</v>
      </c>
      <c r="F82" s="18" t="s">
        <v>1</v>
      </c>
      <c r="G82" s="18" t="s">
        <v>0</v>
      </c>
      <c r="H82" s="18" t="s">
        <v>0</v>
      </c>
      <c r="I82" s="28"/>
    </row>
    <row r="83" spans="1:9" s="14" customFormat="1" ht="105.6">
      <c r="A83" s="28">
        <f t="shared" ca="1" si="1"/>
        <v>55</v>
      </c>
      <c r="B83" s="18" t="s">
        <v>239</v>
      </c>
      <c r="C83" s="18" t="s">
        <v>240</v>
      </c>
      <c r="D83" s="26" t="s">
        <v>241</v>
      </c>
      <c r="E83" s="20" t="s">
        <v>242</v>
      </c>
      <c r="F83" s="18" t="s">
        <v>0</v>
      </c>
      <c r="G83" s="18" t="s">
        <v>0</v>
      </c>
      <c r="H83" s="18" t="s">
        <v>0</v>
      </c>
      <c r="I83" s="28"/>
    </row>
    <row r="84" spans="1:9" s="14" customFormat="1" ht="105.6">
      <c r="A84" s="28">
        <f t="shared" ca="1" si="1"/>
        <v>56</v>
      </c>
      <c r="B84" s="18" t="s">
        <v>243</v>
      </c>
      <c r="C84" s="18" t="s">
        <v>244</v>
      </c>
      <c r="D84" s="26" t="s">
        <v>245</v>
      </c>
      <c r="E84" s="20" t="s">
        <v>242</v>
      </c>
      <c r="F84" s="18" t="s">
        <v>1</v>
      </c>
      <c r="G84" s="18" t="s">
        <v>0</v>
      </c>
      <c r="H84" s="18" t="s">
        <v>0</v>
      </c>
      <c r="I84" s="28"/>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topLeftCell="A55" zoomScaleNormal="100" workbookViewId="0">
      <selection activeCell="C101" sqref="C101"/>
    </sheetView>
  </sheetViews>
  <sheetFormatPr defaultColWidth="9.33203125" defaultRowHeight="13.8"/>
  <cols>
    <col min="1" max="1" width="4" style="42" customWidth="1"/>
    <col min="2" max="2" width="16.33203125" style="43" customWidth="1"/>
    <col min="3" max="3" width="19" style="43" customWidth="1"/>
    <col min="4" max="4" width="20.44140625" style="43" customWidth="1"/>
    <col min="5" max="5" width="16.33203125" style="43" customWidth="1"/>
    <col min="6" max="6" width="19" style="43" customWidth="1"/>
    <col min="7" max="7" width="15" style="45" customWidth="1"/>
    <col min="8" max="8" width="23.5546875" style="45" customWidth="1"/>
    <col min="9" max="9" width="25.44140625" style="45" customWidth="1"/>
    <col min="10" max="10" width="21" style="45" customWidth="1"/>
    <col min="11" max="11" width="11.44140625" style="45" customWidth="1"/>
    <col min="12" max="12" width="17.33203125" style="45" customWidth="1"/>
    <col min="13" max="13" width="17.33203125" style="43" customWidth="1"/>
    <col min="14" max="14" width="14.33203125" style="43" customWidth="1"/>
    <col min="15" max="15" width="18.44140625" style="43" customWidth="1"/>
    <col min="16" max="16384" width="9.33203125" style="43"/>
  </cols>
  <sheetData>
    <row r="1" spans="1:12">
      <c r="G1" s="44" t="s">
        <v>248</v>
      </c>
    </row>
    <row r="2" spans="1:12" s="47" customFormat="1" ht="24.6">
      <c r="A2" s="46"/>
      <c r="C2" s="180" t="s">
        <v>249</v>
      </c>
      <c r="D2" s="180"/>
      <c r="E2" s="180"/>
      <c r="F2" s="180"/>
      <c r="G2" s="180"/>
      <c r="H2" s="48" t="s">
        <v>250</v>
      </c>
      <c r="I2" s="49"/>
      <c r="J2" s="49"/>
      <c r="K2" s="49"/>
      <c r="L2" s="49"/>
    </row>
    <row r="3" spans="1:12" s="47" customFormat="1" ht="22.8">
      <c r="A3" s="46"/>
      <c r="C3" s="181" t="s">
        <v>251</v>
      </c>
      <c r="D3" s="181"/>
      <c r="E3" s="99"/>
      <c r="F3" s="182" t="s">
        <v>252</v>
      </c>
      <c r="G3" s="182"/>
      <c r="H3" s="49"/>
      <c r="I3" s="49"/>
      <c r="J3" s="50"/>
      <c r="K3" s="49"/>
      <c r="L3" s="49"/>
    </row>
    <row r="4" spans="1:12">
      <c r="A4" s="46"/>
      <c r="D4" s="51"/>
      <c r="E4" s="51"/>
      <c r="H4" s="52"/>
    </row>
    <row r="5" spans="1:12" s="53" customFormat="1" ht="14.4">
      <c r="A5" s="46"/>
      <c r="D5" s="54"/>
      <c r="E5" s="54"/>
      <c r="G5" s="55"/>
      <c r="H5" s="56"/>
      <c r="I5" s="55"/>
      <c r="J5" s="55"/>
      <c r="K5" s="55"/>
      <c r="L5" s="55"/>
    </row>
    <row r="6" spans="1:12" ht="21.75" customHeight="1">
      <c r="B6" s="164" t="s">
        <v>253</v>
      </c>
      <c r="C6" s="164"/>
      <c r="D6" s="57"/>
      <c r="E6" s="57"/>
      <c r="F6" s="57"/>
      <c r="G6" s="58"/>
      <c r="H6" s="58"/>
    </row>
    <row r="7" spans="1:12">
      <c r="B7" s="59" t="s">
        <v>254</v>
      </c>
      <c r="C7" s="60"/>
      <c r="D7" s="60"/>
      <c r="E7" s="60"/>
      <c r="F7" s="60"/>
      <c r="G7" s="61"/>
    </row>
    <row r="8" spans="1:12">
      <c r="A8" s="62" t="s">
        <v>3</v>
      </c>
      <c r="B8" s="102" t="s">
        <v>255</v>
      </c>
      <c r="C8" s="102" t="s">
        <v>256</v>
      </c>
      <c r="D8" s="102" t="s">
        <v>257</v>
      </c>
      <c r="E8" s="102" t="s">
        <v>258</v>
      </c>
      <c r="F8" s="102" t="s">
        <v>259</v>
      </c>
      <c r="G8" s="102" t="s">
        <v>260</v>
      </c>
      <c r="H8" s="102" t="s">
        <v>261</v>
      </c>
      <c r="I8" s="101" t="s">
        <v>262</v>
      </c>
      <c r="L8" s="43"/>
    </row>
    <row r="9" spans="1:12" s="88" customFormat="1" ht="14.4">
      <c r="A9" s="84"/>
      <c r="B9" s="85" t="s">
        <v>263</v>
      </c>
      <c r="C9" s="85" t="s">
        <v>264</v>
      </c>
      <c r="D9" s="85" t="s">
        <v>265</v>
      </c>
      <c r="E9" s="85" t="s">
        <v>266</v>
      </c>
      <c r="F9" s="85" t="s">
        <v>267</v>
      </c>
      <c r="G9" s="85" t="s">
        <v>268</v>
      </c>
      <c r="H9" s="85" t="s">
        <v>269</v>
      </c>
      <c r="I9" s="86"/>
      <c r="J9" s="87"/>
      <c r="K9" s="87"/>
    </row>
    <row r="10" spans="1:12">
      <c r="A10" s="63">
        <v>1</v>
      </c>
      <c r="B10" s="64" t="s">
        <v>6</v>
      </c>
      <c r="C10" s="64" t="s">
        <v>270</v>
      </c>
      <c r="D10" s="64" t="s">
        <v>271</v>
      </c>
      <c r="E10" s="64" t="s">
        <v>272</v>
      </c>
      <c r="F10" s="64" t="s">
        <v>273</v>
      </c>
      <c r="G10" s="64" t="s">
        <v>274</v>
      </c>
      <c r="H10" s="64" t="s">
        <v>274</v>
      </c>
      <c r="I10" s="65"/>
      <c r="L10" s="43"/>
    </row>
    <row r="11" spans="1:12" ht="20.25" customHeight="1">
      <c r="A11" s="63">
        <v>2</v>
      </c>
      <c r="B11" s="64" t="s">
        <v>7</v>
      </c>
      <c r="C11" s="64" t="s">
        <v>275</v>
      </c>
      <c r="D11" s="64" t="s">
        <v>276</v>
      </c>
      <c r="E11" s="64" t="s">
        <v>277</v>
      </c>
      <c r="F11" s="64" t="s">
        <v>273</v>
      </c>
      <c r="G11" s="64" t="s">
        <v>274</v>
      </c>
      <c r="H11" s="64" t="s">
        <v>278</v>
      </c>
      <c r="I11" s="65" t="s">
        <v>279</v>
      </c>
      <c r="L11" s="43"/>
    </row>
    <row r="12" spans="1:12" ht="20.25" customHeight="1">
      <c r="A12" s="63">
        <v>3</v>
      </c>
      <c r="B12" s="64" t="s">
        <v>280</v>
      </c>
      <c r="C12" s="64" t="s">
        <v>281</v>
      </c>
      <c r="D12" s="64" t="s">
        <v>276</v>
      </c>
      <c r="E12" s="64" t="s">
        <v>272</v>
      </c>
      <c r="F12" s="64" t="s">
        <v>282</v>
      </c>
      <c r="G12" s="64" t="s">
        <v>274</v>
      </c>
      <c r="H12" s="64" t="s">
        <v>274</v>
      </c>
      <c r="I12" s="65"/>
      <c r="L12" s="43"/>
    </row>
    <row r="13" spans="1:12" ht="15" customHeight="1">
      <c r="B13" s="66"/>
      <c r="C13" s="60"/>
      <c r="D13" s="60"/>
      <c r="E13" s="60"/>
      <c r="F13" s="60"/>
      <c r="G13" s="61"/>
    </row>
    <row r="14" spans="1:12" ht="21.75" customHeight="1">
      <c r="B14" s="164" t="s">
        <v>283</v>
      </c>
      <c r="C14" s="164"/>
      <c r="D14" s="164"/>
      <c r="E14" s="57"/>
      <c r="F14" s="57"/>
      <c r="G14" s="58"/>
      <c r="H14" s="58"/>
    </row>
    <row r="15" spans="1:12">
      <c r="B15" s="59" t="s">
        <v>284</v>
      </c>
      <c r="C15" s="60"/>
      <c r="D15" s="60"/>
      <c r="E15" s="60"/>
      <c r="F15" s="60"/>
      <c r="G15" s="61"/>
    </row>
    <row r="16" spans="1:12" ht="31.5" customHeight="1">
      <c r="A16" s="62" t="s">
        <v>3</v>
      </c>
      <c r="B16" s="102" t="s">
        <v>285</v>
      </c>
      <c r="C16" s="102" t="s">
        <v>0</v>
      </c>
      <c r="D16" s="102" t="s">
        <v>1</v>
      </c>
      <c r="E16" s="102" t="s">
        <v>278</v>
      </c>
      <c r="F16" s="102" t="s">
        <v>2</v>
      </c>
      <c r="G16" s="102" t="s">
        <v>286</v>
      </c>
      <c r="L16" s="43"/>
    </row>
    <row r="17" spans="1:12" s="88" customFormat="1" ht="52.8">
      <c r="A17" s="84"/>
      <c r="B17" s="85" t="s">
        <v>263</v>
      </c>
      <c r="C17" s="89" t="s">
        <v>287</v>
      </c>
      <c r="D17" s="89" t="s">
        <v>288</v>
      </c>
      <c r="E17" s="89" t="s">
        <v>289</v>
      </c>
      <c r="F17" s="89" t="s">
        <v>290</v>
      </c>
      <c r="G17" s="89" t="s">
        <v>291</v>
      </c>
      <c r="H17" s="87"/>
      <c r="I17" s="87"/>
      <c r="J17" s="87"/>
      <c r="K17" s="87"/>
    </row>
    <row r="18" spans="1:12">
      <c r="A18" s="63">
        <v>1</v>
      </c>
      <c r="B18" s="64" t="s">
        <v>6</v>
      </c>
      <c r="C18" s="67" t="e">
        <f>#REF!</f>
        <v>#REF!</v>
      </c>
      <c r="D18" s="67" t="e">
        <f>#REF!</f>
        <v>#REF!</v>
      </c>
      <c r="E18" s="67" t="e">
        <f>#REF!</f>
        <v>#REF!</v>
      </c>
      <c r="F18" s="67" t="e">
        <f>#REF!</f>
        <v>#REF!</v>
      </c>
      <c r="G18" s="67" t="e">
        <f>#REF!</f>
        <v>#REF!</v>
      </c>
      <c r="L18" s="43"/>
    </row>
    <row r="19" spans="1:12" ht="20.25" customHeight="1">
      <c r="A19" s="63">
        <v>2</v>
      </c>
      <c r="B19" s="64" t="s">
        <v>280</v>
      </c>
      <c r="C19" s="67">
        <f>'User Story 3'!D11</f>
        <v>55</v>
      </c>
      <c r="D19" s="67">
        <f>'User Story 3'!D12</f>
        <v>1</v>
      </c>
      <c r="E19" s="67">
        <f>'User Story 3'!D14</f>
        <v>0</v>
      </c>
      <c r="F19" s="67">
        <f>'User Story 3'!D13</f>
        <v>0</v>
      </c>
      <c r="G19" s="67">
        <f>'User Story 3'!D15</f>
        <v>0</v>
      </c>
      <c r="L19" s="43"/>
    </row>
    <row r="20" spans="1:12" ht="20.25" customHeight="1">
      <c r="A20" s="63">
        <v>3</v>
      </c>
      <c r="B20" s="64" t="s">
        <v>18</v>
      </c>
      <c r="C20" s="67" t="e">
        <f>SUM(C18:C19)</f>
        <v>#REF!</v>
      </c>
      <c r="D20" s="67" t="e">
        <f t="shared" ref="D20:G20" si="0">SUM(D18:D19)</f>
        <v>#REF!</v>
      </c>
      <c r="E20" s="67" t="e">
        <f t="shared" si="0"/>
        <v>#REF!</v>
      </c>
      <c r="F20" s="67" t="e">
        <f t="shared" si="0"/>
        <v>#REF!</v>
      </c>
      <c r="G20" s="67" t="e">
        <f t="shared" si="0"/>
        <v>#REF!</v>
      </c>
      <c r="L20" s="43"/>
    </row>
    <row r="21" spans="1:12" ht="20.25" customHeight="1">
      <c r="A21" s="69"/>
      <c r="B21" s="70"/>
      <c r="C21" s="83" t="s">
        <v>292</v>
      </c>
      <c r="D21" s="82" t="e">
        <f>SUM(C20,D20,G20)/SUM(C20:G20)</f>
        <v>#REF!</v>
      </c>
      <c r="E21" s="71"/>
      <c r="F21" s="71"/>
      <c r="G21" s="71"/>
      <c r="L21" s="43"/>
    </row>
    <row r="22" spans="1:12">
      <c r="B22" s="66"/>
      <c r="C22" s="60"/>
      <c r="D22" s="60"/>
      <c r="E22" s="60"/>
      <c r="F22" s="60"/>
      <c r="G22" s="61"/>
    </row>
    <row r="23" spans="1:12" ht="21.75" customHeight="1">
      <c r="B23" s="164" t="s">
        <v>293</v>
      </c>
      <c r="C23" s="164"/>
      <c r="D23" s="164"/>
      <c r="E23" s="57"/>
      <c r="F23" s="57"/>
      <c r="G23" s="58"/>
      <c r="H23" s="58"/>
    </row>
    <row r="24" spans="1:12" ht="21.75" customHeight="1">
      <c r="B24" s="59" t="s">
        <v>294</v>
      </c>
      <c r="C24" s="100"/>
      <c r="D24" s="100"/>
      <c r="E24" s="57"/>
      <c r="F24" s="57"/>
      <c r="G24" s="58"/>
      <c r="H24" s="58"/>
    </row>
    <row r="25" spans="1:12" ht="14.4">
      <c r="B25" s="68" t="s">
        <v>295</v>
      </c>
      <c r="C25" s="60"/>
      <c r="D25" s="60"/>
      <c r="E25" s="60"/>
      <c r="F25" s="60"/>
      <c r="G25" s="61"/>
    </row>
    <row r="26" spans="1:12" ht="18.75" customHeight="1">
      <c r="A26" s="62" t="s">
        <v>3</v>
      </c>
      <c r="B26" s="102" t="s">
        <v>296</v>
      </c>
      <c r="C26" s="102" t="s">
        <v>297</v>
      </c>
      <c r="D26" s="102" t="s">
        <v>298</v>
      </c>
      <c r="E26" s="102" t="s">
        <v>299</v>
      </c>
      <c r="F26" s="102" t="s">
        <v>300</v>
      </c>
      <c r="G26" s="183" t="s">
        <v>29</v>
      </c>
      <c r="H26" s="184"/>
    </row>
    <row r="27" spans="1:12">
      <c r="A27" s="63">
        <v>1</v>
      </c>
      <c r="B27" s="64" t="s">
        <v>301</v>
      </c>
      <c r="C27" s="67" t="e">
        <f>COUNTIFS(#REF!, "*Critical*",#REF!,"*Open*")</f>
        <v>#REF!</v>
      </c>
      <c r="D27" s="67" t="e">
        <f>COUNTIFS(#REF!, "*Critical*",#REF!,"*Resolved*")</f>
        <v>#REF!</v>
      </c>
      <c r="E27" s="67" t="e">
        <f>COUNTIFS(#REF!, "*Critical*",#REF!,"*Reopened*")</f>
        <v>#REF!</v>
      </c>
      <c r="F27" s="67" t="e">
        <f>COUNTIFS(#REF!, "*Critical*",#REF!,"*Closed*") + COUNTIFS(#REF!, "*Critical*",#REF!,"*Ready for client test*")</f>
        <v>#REF!</v>
      </c>
      <c r="G27" s="175"/>
      <c r="H27" s="176"/>
    </row>
    <row r="28" spans="1:12" ht="20.25" customHeight="1">
      <c r="A28" s="63">
        <v>2</v>
      </c>
      <c r="B28" s="64" t="s">
        <v>302</v>
      </c>
      <c r="C28" s="67" t="e">
        <f>COUNTIFS(#REF!, "*Major*",#REF!,"*Open*")</f>
        <v>#REF!</v>
      </c>
      <c r="D28" s="67" t="e">
        <f>COUNTIFS(#REF!, "*Major*",#REF!,"*Resolved*")</f>
        <v>#REF!</v>
      </c>
      <c r="E28" s="67" t="e">
        <f>COUNTIFS(#REF!, "*Major*",#REF!,"*Reopened*")</f>
        <v>#REF!</v>
      </c>
      <c r="F28" s="67" t="e">
        <f>COUNTIFS(#REF!, "*Major*",#REF!,"*Closed*") + COUNTIFS(#REF!, "*Major*",#REF!,"*Ready for client test*")</f>
        <v>#REF!</v>
      </c>
      <c r="G28" s="175"/>
      <c r="H28" s="176"/>
    </row>
    <row r="29" spans="1:12" ht="20.25" customHeight="1">
      <c r="A29" s="63">
        <v>3</v>
      </c>
      <c r="B29" s="64" t="s">
        <v>303</v>
      </c>
      <c r="C29" s="67" t="e">
        <f>COUNTIFS(#REF!, "*Normal*",#REF!,"*Open*")</f>
        <v>#REF!</v>
      </c>
      <c r="D29" s="67" t="e">
        <f>COUNTIFS(#REF!, "*Normal*",#REF!,"*Resolved*")</f>
        <v>#REF!</v>
      </c>
      <c r="E29" s="67" t="e">
        <f>COUNTIFS(#REF!, "*Normal*",#REF!,"*Reopened*")</f>
        <v>#REF!</v>
      </c>
      <c r="F29" s="67" t="e">
        <f>COUNTIFS(#REF!, "*Normal*",#REF!,"*Closed*") + COUNTIFS(#REF!, "*Normal*",#REF!,"*Ready for client test*")</f>
        <v>#REF!</v>
      </c>
      <c r="G29" s="175"/>
      <c r="H29" s="176"/>
    </row>
    <row r="30" spans="1:12" ht="20.25" customHeight="1">
      <c r="A30" s="63">
        <v>4</v>
      </c>
      <c r="B30" s="64" t="s">
        <v>304</v>
      </c>
      <c r="C30" s="67" t="e">
        <f>COUNTIFS(#REF!, "*Minor*",#REF!,"*Open*")</f>
        <v>#REF!</v>
      </c>
      <c r="D30" s="67" t="e">
        <f>COUNTIFS(#REF!, "*Minor*",#REF!,"*Resolved*")</f>
        <v>#REF!</v>
      </c>
      <c r="E30" s="67" t="e">
        <f>COUNTIFS(#REF!, "*Minor*",#REF!,"*Reopened*")</f>
        <v>#REF!</v>
      </c>
      <c r="F30" s="67" t="e">
        <f>COUNTIFS(#REF!, "*Minor*",#REF!,"*Closed*") + COUNTIFS(#REF!, "*Minor*",#REF!,"*Ready for client test*")</f>
        <v>#REF!</v>
      </c>
      <c r="G30" s="175"/>
      <c r="H30" s="176"/>
    </row>
    <row r="31" spans="1:12" ht="20.25" customHeight="1">
      <c r="A31" s="63"/>
      <c r="B31" s="62" t="s">
        <v>18</v>
      </c>
      <c r="C31" s="62" t="e">
        <f>SUM(C27:C30)</f>
        <v>#REF!</v>
      </c>
      <c r="D31" s="62">
        <v>0</v>
      </c>
      <c r="E31" s="62">
        <v>0</v>
      </c>
      <c r="F31" s="62" t="e">
        <f>SUM(F27:F30)</f>
        <v>#REF!</v>
      </c>
      <c r="G31" s="175"/>
      <c r="H31" s="176"/>
    </row>
    <row r="32" spans="1:12" ht="20.25" customHeight="1">
      <c r="A32" s="69"/>
      <c r="B32" s="70"/>
      <c r="C32" s="71"/>
      <c r="D32" s="71"/>
      <c r="E32" s="71"/>
      <c r="F32" s="71"/>
      <c r="G32" s="71"/>
      <c r="H32" s="71"/>
    </row>
    <row r="33" spans="1:12" ht="14.4">
      <c r="B33" s="68" t="s">
        <v>305</v>
      </c>
      <c r="C33" s="60"/>
      <c r="D33" s="60"/>
      <c r="E33" s="60"/>
      <c r="F33" s="60"/>
      <c r="G33" s="61"/>
    </row>
    <row r="34" spans="1:12" ht="18.75" customHeight="1">
      <c r="A34" s="62" t="s">
        <v>3</v>
      </c>
      <c r="B34" s="102" t="s">
        <v>306</v>
      </c>
      <c r="C34" s="102" t="s">
        <v>307</v>
      </c>
      <c r="D34" s="102" t="s">
        <v>308</v>
      </c>
      <c r="E34" s="102" t="s">
        <v>259</v>
      </c>
      <c r="F34" s="169" t="s">
        <v>262</v>
      </c>
      <c r="G34" s="171"/>
    </row>
    <row r="35" spans="1:12" s="88" customFormat="1" ht="14.4">
      <c r="A35" s="84"/>
      <c r="B35" s="85" t="s">
        <v>309</v>
      </c>
      <c r="C35" s="89" t="s">
        <v>310</v>
      </c>
      <c r="D35" s="89" t="s">
        <v>311</v>
      </c>
      <c r="E35" s="89" t="s">
        <v>267</v>
      </c>
      <c r="F35" s="178"/>
      <c r="G35" s="179"/>
      <c r="H35" s="87"/>
      <c r="I35" s="87"/>
      <c r="J35" s="87"/>
      <c r="K35" s="87"/>
      <c r="L35" s="87"/>
    </row>
    <row r="36" spans="1:12">
      <c r="A36" s="63">
        <v>1</v>
      </c>
      <c r="B36" s="64" t="s">
        <v>247</v>
      </c>
      <c r="C36" s="67" t="s">
        <v>312</v>
      </c>
      <c r="D36" s="67" t="s">
        <v>304</v>
      </c>
      <c r="E36" s="67" t="s">
        <v>273</v>
      </c>
      <c r="F36" s="175"/>
      <c r="G36" s="176"/>
    </row>
    <row r="37" spans="1:12" ht="20.25" customHeight="1">
      <c r="A37" s="63">
        <v>2</v>
      </c>
      <c r="B37" s="64" t="s">
        <v>62</v>
      </c>
      <c r="C37" s="67" t="s">
        <v>313</v>
      </c>
      <c r="D37" s="67" t="s">
        <v>304</v>
      </c>
      <c r="E37" s="67" t="s">
        <v>273</v>
      </c>
      <c r="F37" s="175"/>
      <c r="G37" s="176"/>
    </row>
    <row r="38" spans="1:12" ht="20.25" customHeight="1">
      <c r="A38" s="69"/>
      <c r="B38" s="70"/>
      <c r="C38" s="71"/>
      <c r="D38" s="71"/>
      <c r="E38" s="71"/>
      <c r="F38" s="71"/>
      <c r="G38" s="71"/>
      <c r="H38" s="71"/>
    </row>
    <row r="39" spans="1:12" ht="21.75" customHeight="1">
      <c r="B39" s="164" t="s">
        <v>314</v>
      </c>
      <c r="C39" s="164"/>
      <c r="D39" s="57"/>
      <c r="E39" s="57"/>
      <c r="F39" s="57"/>
      <c r="G39" s="58"/>
      <c r="H39" s="58"/>
    </row>
    <row r="40" spans="1:12">
      <c r="B40" s="59" t="s">
        <v>315</v>
      </c>
      <c r="C40" s="60"/>
      <c r="D40" s="60"/>
      <c r="E40" s="60"/>
      <c r="F40" s="60"/>
      <c r="G40" s="61"/>
    </row>
    <row r="41" spans="1:12" ht="18.75" customHeight="1">
      <c r="A41" s="62" t="s">
        <v>3</v>
      </c>
      <c r="B41" s="102" t="s">
        <v>4</v>
      </c>
      <c r="C41" s="177" t="s">
        <v>316</v>
      </c>
      <c r="D41" s="177"/>
      <c r="E41" s="177" t="s">
        <v>317</v>
      </c>
      <c r="F41" s="177"/>
      <c r="G41" s="177"/>
      <c r="H41" s="62" t="s">
        <v>318</v>
      </c>
    </row>
    <row r="42" spans="1:12" ht="34.5" customHeight="1">
      <c r="A42" s="63">
        <v>1</v>
      </c>
      <c r="B42" s="103" t="s">
        <v>319</v>
      </c>
      <c r="C42" s="174" t="s">
        <v>320</v>
      </c>
      <c r="D42" s="174"/>
      <c r="E42" s="174" t="s">
        <v>321</v>
      </c>
      <c r="F42" s="174"/>
      <c r="G42" s="174"/>
      <c r="H42" s="72"/>
    </row>
    <row r="43" spans="1:12" ht="34.5" customHeight="1">
      <c r="A43" s="63">
        <v>2</v>
      </c>
      <c r="B43" s="103" t="s">
        <v>319</v>
      </c>
      <c r="C43" s="174" t="s">
        <v>320</v>
      </c>
      <c r="D43" s="174"/>
      <c r="E43" s="174" t="s">
        <v>321</v>
      </c>
      <c r="F43" s="174"/>
      <c r="G43" s="174"/>
      <c r="H43" s="72"/>
    </row>
    <row r="44" spans="1:12" ht="34.5" customHeight="1">
      <c r="A44" s="63">
        <v>3</v>
      </c>
      <c r="B44" s="103" t="s">
        <v>319</v>
      </c>
      <c r="C44" s="174" t="s">
        <v>320</v>
      </c>
      <c r="D44" s="174"/>
      <c r="E44" s="174" t="s">
        <v>321</v>
      </c>
      <c r="F44" s="174"/>
      <c r="G44" s="174"/>
      <c r="H44" s="72"/>
    </row>
    <row r="45" spans="1:12">
      <c r="B45" s="73"/>
      <c r="C45" s="73"/>
      <c r="D45" s="73"/>
      <c r="E45" s="74"/>
      <c r="F45" s="60"/>
      <c r="G45" s="61"/>
    </row>
    <row r="46" spans="1:12" ht="21.75" customHeight="1">
      <c r="B46" s="164" t="s">
        <v>322</v>
      </c>
      <c r="C46" s="164"/>
      <c r="D46" s="57"/>
      <c r="E46" s="57"/>
      <c r="F46" s="57"/>
      <c r="G46" s="58"/>
      <c r="H46" s="58"/>
    </row>
    <row r="47" spans="1:12">
      <c r="B47" s="59" t="s">
        <v>323</v>
      </c>
      <c r="C47" s="73"/>
      <c r="D47" s="73"/>
      <c r="E47" s="74"/>
      <c r="F47" s="60"/>
      <c r="G47" s="61"/>
    </row>
    <row r="48" spans="1:12" s="76" customFormat="1" ht="21" customHeight="1">
      <c r="A48" s="165" t="s">
        <v>3</v>
      </c>
      <c r="B48" s="167" t="s">
        <v>324</v>
      </c>
      <c r="C48" s="169" t="s">
        <v>325</v>
      </c>
      <c r="D48" s="170"/>
      <c r="E48" s="170"/>
      <c r="F48" s="171"/>
      <c r="G48" s="172" t="s">
        <v>292</v>
      </c>
      <c r="H48" s="172" t="s">
        <v>324</v>
      </c>
      <c r="I48" s="162" t="s">
        <v>326</v>
      </c>
      <c r="J48" s="75"/>
      <c r="K48" s="75"/>
      <c r="L48" s="75"/>
    </row>
    <row r="49" spans="1:9">
      <c r="A49" s="166"/>
      <c r="B49" s="168"/>
      <c r="C49" s="77" t="s">
        <v>301</v>
      </c>
      <c r="D49" s="77" t="s">
        <v>302</v>
      </c>
      <c r="E49" s="78" t="s">
        <v>303</v>
      </c>
      <c r="F49" s="78" t="s">
        <v>304</v>
      </c>
      <c r="G49" s="173"/>
      <c r="H49" s="173"/>
      <c r="I49" s="163"/>
    </row>
    <row r="50" spans="1:9" ht="39.6">
      <c r="A50" s="166"/>
      <c r="B50" s="168"/>
      <c r="C50" s="91" t="s">
        <v>327</v>
      </c>
      <c r="D50" s="91" t="s">
        <v>328</v>
      </c>
      <c r="E50" s="91" t="s">
        <v>329</v>
      </c>
      <c r="F50" s="91" t="s">
        <v>330</v>
      </c>
      <c r="G50" s="90" t="s">
        <v>331</v>
      </c>
      <c r="H50" s="90" t="s">
        <v>332</v>
      </c>
      <c r="I50" s="90" t="s">
        <v>332</v>
      </c>
    </row>
    <row r="51" spans="1:9" ht="39.6">
      <c r="A51" s="63">
        <v>1</v>
      </c>
      <c r="B51" s="84" t="s">
        <v>333</v>
      </c>
      <c r="C51" s="91" t="s">
        <v>327</v>
      </c>
      <c r="D51" s="91" t="s">
        <v>328</v>
      </c>
      <c r="E51" s="91" t="s">
        <v>329</v>
      </c>
      <c r="F51" s="91" t="s">
        <v>330</v>
      </c>
      <c r="G51" s="79" t="s">
        <v>331</v>
      </c>
      <c r="H51" s="79" t="s">
        <v>332</v>
      </c>
      <c r="I51" s="79" t="s">
        <v>332</v>
      </c>
    </row>
    <row r="52" spans="1:9">
      <c r="A52" s="63">
        <v>2</v>
      </c>
      <c r="B52" s="63" t="s">
        <v>5</v>
      </c>
      <c r="C52" s="79">
        <v>0</v>
      </c>
      <c r="D52" s="79">
        <v>0</v>
      </c>
      <c r="E52" s="79">
        <v>0</v>
      </c>
      <c r="F52" s="79" t="e">
        <f>SUM(C31:E31)</f>
        <v>#REF!</v>
      </c>
      <c r="G52" s="92" t="e">
        <f>D21</f>
        <v>#REF!</v>
      </c>
      <c r="H52" s="79" t="s">
        <v>332</v>
      </c>
      <c r="I52" s="79" t="s">
        <v>332</v>
      </c>
    </row>
    <row r="53" spans="1:9" ht="18.75" customHeight="1">
      <c r="B53" s="80"/>
    </row>
    <row r="54" spans="1:9">
      <c r="B54" s="81"/>
    </row>
    <row r="55" spans="1:9">
      <c r="B55" s="81"/>
    </row>
    <row r="56" spans="1:9">
      <c r="B56" s="81"/>
    </row>
    <row r="57" spans="1:9">
      <c r="B57" s="81"/>
    </row>
    <row r="58" spans="1:9">
      <c r="B58" s="81"/>
    </row>
    <row r="59" spans="1:9">
      <c r="B59" s="81"/>
    </row>
    <row r="60" spans="1:9">
      <c r="B60" s="81"/>
    </row>
    <row r="61" spans="1:9">
      <c r="B61" s="81"/>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Assignment 1</vt:lpstr>
      <vt:lpstr>Assignment 2</vt:lpstr>
      <vt:lpstr>Assignment 3</vt:lpstr>
      <vt:lpstr>Assignment 4</vt:lpstr>
      <vt:lpstr>Assignment 5</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Administrator</cp:lastModifiedBy>
  <cp:revision/>
  <dcterms:created xsi:type="dcterms:W3CDTF">2016-08-15T09:08:57Z</dcterms:created>
  <dcterms:modified xsi:type="dcterms:W3CDTF">2022-10-30T11:21:37Z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