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externalLinks/_rels/externalLink2.xml.rels" ContentType="application/vnd.openxmlformats-package.relationships+xml"/>
  <Override PartName="/xl/externalLinks/_rels/externalLink3.xml.rels" ContentType="application/vnd.openxmlformats-package.relationships+xml"/>
  <Override PartName="/xl/externalLinks/_rels/externalLink1.xml.rels" ContentType="application/vnd.openxmlformats-package.relationship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1.xml" ContentType="application/vnd.openxmlformats-officedocument.spreadsheetml.externalLink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3"/>
  </bookViews>
  <sheets>
    <sheet name="Scenarios" sheetId="1" state="visible" r:id="rId2"/>
    <sheet name="Intrants" sheetId="2" state="visible" r:id="rId3"/>
    <sheet name="Prix" sheetId="3" state="visible" r:id="rId4"/>
    <sheet name="Cout" sheetId="4" state="visible" r:id="rId5"/>
    <sheet name="Financement" sheetId="5" state="visible" r:id="rId6"/>
    <sheet name="Ecoulement" sheetId="6" state="visible" r:id="rId7"/>
  </sheets>
  <externalReferences>
    <externalReference r:id="rId8"/>
    <externalReference r:id="rId9"/>
    <externalReference r:id="rId10"/>
  </externalReferences>
  <calcPr iterateCount="100" refMode="A1" iterate="true" iterateDelta="0.0001"/>
</workbook>
</file>

<file path=xl/sharedStrings.xml><?xml version="1.0" encoding="utf-8"?>
<sst xmlns="http://schemas.openxmlformats.org/spreadsheetml/2006/main" count="2142" uniqueCount="339">
  <si>
    <t>Scénarios</t>
  </si>
  <si>
    <t>Proportion en terme de nombre d'unités</t>
  </si>
  <si>
    <t>B1</t>
  </si>
  <si>
    <t>B2</t>
  </si>
  <si>
    <t>B3</t>
  </si>
  <si>
    <t>B4</t>
  </si>
  <si>
    <t>B5</t>
  </si>
  <si>
    <t>B6</t>
  </si>
  <si>
    <t>B7</t>
  </si>
  <si>
    <t>B8</t>
  </si>
  <si>
    <t>B - RPA</t>
  </si>
  <si>
    <t>Studios</t>
  </si>
  <si>
    <t>1cc</t>
  </si>
  <si>
    <t>2cc</t>
  </si>
  <si>
    <t>3cc</t>
  </si>
  <si>
    <t>Penthouse</t>
  </si>
  <si>
    <t>Unités familiales 2cc</t>
  </si>
  <si>
    <t>Unités familiales 3cc</t>
  </si>
  <si>
    <t>Proportion en terme de superficie totale</t>
  </si>
  <si>
    <t>(pour l'instant les données proviennent de la grille de calcul)</t>
  </si>
  <si>
    <t>Qualité des unités de marché</t>
  </si>
  <si>
    <t>Secteur 1</t>
  </si>
  <si>
    <t>Base</t>
  </si>
  <si>
    <t>Secteur 2</t>
  </si>
  <si>
    <t>Moyenne</t>
  </si>
  <si>
    <t>Secteur 3</t>
  </si>
  <si>
    <t>Elevee</t>
  </si>
  <si>
    <t>Secteur 4</t>
  </si>
  <si>
    <t>Secteur 5</t>
  </si>
  <si>
    <t>Secteur 6</t>
  </si>
  <si>
    <t>Secteur 7</t>
  </si>
  <si>
    <t>Qualité des unités familiales</t>
  </si>
  <si>
    <t>   </t>
  </si>
  <si>
    <t>Taille des unités de marché</t>
  </si>
  <si>
    <t>Petite</t>
  </si>
  <si>
    <t>Grande</t>
  </si>
  <si>
    <t>Superficie médiane Studios (p2)</t>
  </si>
  <si>
    <t>Superficie médiane 1cc</t>
  </si>
  <si>
    <t>Superficie médiane 2cc</t>
  </si>
  <si>
    <t>Superficie médiane 3cc</t>
  </si>
  <si>
    <t>Superficie médiane Autres (penthouse)</t>
  </si>
  <si>
    <t>Taille des unités familiales</t>
  </si>
  <si>
    <t>Ensembles</t>
  </si>
  <si>
    <t>E1</t>
  </si>
  <si>
    <t>E2</t>
  </si>
  <si>
    <t>E3</t>
  </si>
  <si>
    <t>Nb bâtiments</t>
  </si>
  <si>
    <t>Phases : on pose l'hypothèse que le promoteur achète le terrain pour toutes les phases, au temps 0.</t>
  </si>
  <si>
    <t>Nb phases</t>
  </si>
  <si>
    <t>Espaces commerciaux dans les ensembles</t>
  </si>
  <si>
    <t>Phase 1</t>
  </si>
  <si>
    <t>oui</t>
  </si>
  <si>
    <t>Phase 2</t>
  </si>
  <si>
    <t>na</t>
  </si>
  <si>
    <t>non</t>
  </si>
  <si>
    <t>Contribution - Logements sociaux</t>
  </si>
  <si>
    <t>Coûts additionnels - terrain ($)</t>
  </si>
  <si>
    <t>Coûts additionnels - projet ($)</t>
  </si>
  <si>
    <t>Incitatifs - terrain ($)</t>
  </si>
  <si>
    <t>Incitatifs - projet ($)</t>
  </si>
  <si>
    <t>Choix de calcul / modèle</t>
  </si>
  <si>
    <t>Listes</t>
  </si>
  <si>
    <t>Commercial dans phase 2</t>
  </si>
  <si>
    <t>Oui</t>
  </si>
  <si>
    <t>Non</t>
  </si>
  <si>
    <t>Quoi fixer</t>
  </si>
  <si>
    <t>Taille du terrain</t>
  </si>
  <si>
    <t>Conclusion : fixer taille du terrain et densité maximale permise - meilleure option</t>
  </si>
  <si>
    <t>Nombre moyen d'unités par étage</t>
  </si>
  <si>
    <t>Densité</t>
  </si>
  <si>
    <t>CB3</t>
  </si>
  <si>
    <t>CB4</t>
  </si>
  <si>
    <t>Utiliser calcul </t>
  </si>
  <si>
    <t>Brut</t>
  </si>
  <si>
    <t>Arrondi</t>
  </si>
  <si>
    <t>Quel onglet Caract utiliser</t>
  </si>
  <si>
    <t>CB1</t>
  </si>
  <si>
    <t>CB2</t>
  </si>
  <si>
    <t>CA1</t>
  </si>
  <si>
    <t>CA2</t>
  </si>
  <si>
    <t>CA3</t>
  </si>
  <si>
    <t>CA4</t>
  </si>
  <si>
    <t>CB </t>
  </si>
  <si>
    <t>Caractéristiques, brut (nombre d'unités de logements non arrondies)</t>
  </si>
  <si>
    <t>CA</t>
  </si>
  <si>
    <t>Caractéristiques, arrondies (nombre d'unités de logements arrondies)</t>
  </si>
  <si>
    <t>Notes</t>
  </si>
  <si>
    <t>Limites</t>
  </si>
  <si>
    <t>La densité obtenue du bâtiment ne peut pas dépasser la densité permise</t>
  </si>
  <si>
    <t>Le nombre d'étages ne peut pas dépasser le nb d'étages du type de bâtiment</t>
  </si>
  <si>
    <t>Pour chaque terrain avec une taille, une densité maximale et un CES donné, on peut facilement calculer la limite supérieure de superficie totale et du nombre d'étages</t>
  </si>
  <si>
    <t>On va probablement utiliser CB3 et CB4 seulement. CB1 a cependant servi pour établir une taille moyenne de terrain.</t>
  </si>
  <si>
    <t>CARACTÉRISTIQUES ET PARAMETRES LIMITE - BRUT, CALCUL PAR LA SUPERFICIE DU TERRAIN, DENSITÉ FIXE, NB UNITÉS VARIE; Calcul proportion superficie unités</t>
  </si>
  <si>
    <t>Vert : Champ calculé</t>
  </si>
  <si>
    <t>Mauve : intrant - ville</t>
  </si>
  <si>
    <t>Foncé  : à compléter par Ville avec informations provenant des bases de données</t>
  </si>
  <si>
    <t>Bleu : intrant - consultant</t>
  </si>
  <si>
    <t>Aqua : non complété par consultant encore</t>
  </si>
  <si>
    <t>CARACTÉRISTIQUES - INTRANTS</t>
  </si>
  <si>
    <t>Nombre total d'unités</t>
  </si>
  <si>
    <t>Ici : ajouter formule SI nb unités dépasse le max, garder au max.</t>
  </si>
  <si>
    <t>Superficie terrain (pi2)</t>
  </si>
  <si>
    <t>Taille des unités</t>
  </si>
  <si>
    <t>Taille des unités de familiales</t>
  </si>
  <si>
    <t>Densité des bâtiments au PU</t>
  </si>
  <si>
    <t>Densité Maximale permise</t>
  </si>
  <si>
    <t>Densité calculée (Aire d'étage hors sol / Superficie du terrain)</t>
  </si>
  <si>
    <t>Coefficient d'emprise au sol (aire par étage / superficie terrain)</t>
  </si>
  <si>
    <t>Bâtiment 8 : 28 % de 3cc??</t>
  </si>
  <si>
    <t>B -RPA : pas égal à 100 - j'ai augmenté 4% de 3cc à 5%</t>
  </si>
  <si>
    <t>Autres (penthouse)</t>
  </si>
  <si>
    <t>Pas de proportions de penthouse?</t>
  </si>
  <si>
    <t>Autres caractéristiques non déterminées par le secteur</t>
  </si>
  <si>
    <t>Matériel principal</t>
  </si>
  <si>
    <t>Min - nombre d'unités</t>
  </si>
  <si>
    <t>Max - nombre d'unités</t>
  </si>
  <si>
    <t>Min - nombre d'étages</t>
  </si>
  <si>
    <t>Circulation (hors sol et sous sol) - %</t>
  </si>
  <si>
    <t>Autres espaces communs - % (salle mécanique etc - proportion hors sol et sous sol)</t>
  </si>
  <si>
    <t>Proportion sur la superficie constructible totale</t>
  </si>
  <si>
    <t>Stationnement intérieur (Sous-sol) : Ratio par logement</t>
  </si>
  <si>
    <t>Pieds carrés par stationnement</t>
  </si>
  <si>
    <t>Est-ce qu'on y rajoute le 3 % d'aires communes? Ou c'est seulement pour les étages hors-sol?</t>
  </si>
  <si>
    <t>Espaces d'entreposage (Sous-sol) - ratio par logement</t>
  </si>
  <si>
    <t>Pieds carrés par espace d'entreposage</t>
  </si>
  <si>
    <t>Chalet urbain (salle commune) (hors sol) - présence oui ou non</t>
  </si>
  <si>
    <t>pi2 par chalet urbain</t>
  </si>
  <si>
    <t>pi2 total par chalet urbain</t>
  </si>
  <si>
    <t>Piscine (non inclus dans étage - toit) - présence oui ou non</t>
  </si>
  <si>
    <t>pi2 par piscine</t>
  </si>
  <si>
    <t>pi2 total par piscine</t>
  </si>
  <si>
    <t>Espaces commerciaux (hors sol) - proportion total superficie</t>
  </si>
  <si>
    <t>Espaces commerciaux (hors sol) : Proportion d'un étage</t>
  </si>
  <si>
    <t>Suggestion pour remplacer la proportion</t>
  </si>
  <si>
    <t>Sous-sol - superficie par rapport aux étages hors-sol</t>
  </si>
  <si>
    <t>Nombre d'ascenceurs</t>
  </si>
  <si>
    <t>Min-max ascenceurs</t>
  </si>
  <si>
    <t>Pas de min-max?</t>
  </si>
  <si>
    <t>Taille des pièces des appartements (pour projets type)</t>
  </si>
  <si>
    <t>Ensemble</t>
  </si>
  <si>
    <t>1 bâtiment</t>
  </si>
  <si>
    <t>2 - 5 bâtiments</t>
  </si>
  <si>
    <t>6 + bâtiments</t>
  </si>
  <si>
    <t>Nombre de bâtiments</t>
  </si>
  <si>
    <t>Min - max</t>
  </si>
  <si>
    <t>Nombre de phases</t>
  </si>
  <si>
    <t>CARACTÉRISTIQUES - RÉSULTATS DE CALCULS</t>
  </si>
  <si>
    <t>HORS-SOL</t>
  </si>
  <si>
    <t>Nombre d'unités - Studios</t>
  </si>
  <si>
    <t>Nombre d'unités - 1cc</t>
  </si>
  <si>
    <t>Nombre d'unités - 2cc</t>
  </si>
  <si>
    <t>Nombre d'unités -3cc</t>
  </si>
  <si>
    <t>Nombre d'unités -Penthouse</t>
  </si>
  <si>
    <t>Nombre d'unités - Familiales 2cc</t>
  </si>
  <si>
    <t>Nombre d'unités - Familiales 3cc</t>
  </si>
  <si>
    <t>Superficie des unités - Studios</t>
  </si>
  <si>
    <t>Superficie des unités - 1cc</t>
  </si>
  <si>
    <t>Superficie des unités - 2cc</t>
  </si>
  <si>
    <t>Superficie des unités - 3cc</t>
  </si>
  <si>
    <t>Superficie des unités - Penthouse</t>
  </si>
  <si>
    <t>Superficie des unités - 2cc familial</t>
  </si>
  <si>
    <t>Superficie des unités - 3cc familial</t>
  </si>
  <si>
    <t>Superficie totale des unités - Studios</t>
  </si>
  <si>
    <t>Superficie totale des unités - 1cc</t>
  </si>
  <si>
    <t>Superficie totale des unités - 2cc</t>
  </si>
  <si>
    <t>Superficie totale des unités - 3cc</t>
  </si>
  <si>
    <t>Superficie totale des unités - Penthouse</t>
  </si>
  <si>
    <t>Superficie totale des unités - 2cc familial</t>
  </si>
  <si>
    <t>Superficie totale des unités - 3cc familial</t>
  </si>
  <si>
    <t>Superficie totale des unités</t>
  </si>
  <si>
    <t>Superficie brute unités (unités + circulation)</t>
  </si>
  <si>
    <t>Superficie aire commune (chalet urbain)</t>
  </si>
  <si>
    <t>Superficie brute aire commune (chalet urbain + circulation)</t>
  </si>
  <si>
    <t>Superficie commerce (inclut circulation)</t>
  </si>
  <si>
    <t>Superficie totale hors-sol</t>
  </si>
  <si>
    <t>CALCUL NOMBRE ÉTAGES HORS-SOL</t>
  </si>
  <si>
    <t>Superficie brute par unité (aire unités + aire circulation)</t>
  </si>
  <si>
    <t>Superficie brute d'un étage hors-sol</t>
  </si>
  <si>
    <t>Nombre moyen d'unités par étage (étages avec unités)</t>
  </si>
  <si>
    <t>Nombre d'étages hors-sol (non arrondi), unités seulement</t>
  </si>
  <si>
    <t>Nombre d'étages commerciaux</t>
  </si>
  <si>
    <t>Nombre d'étages - Chalets urbains</t>
  </si>
  <si>
    <t>Nombre d'étages - Total, brut</t>
  </si>
  <si>
    <t>Nombre d'étages complets</t>
  </si>
  <si>
    <t>Présence mezzanine</t>
  </si>
  <si>
    <t>Superficie brute mezzanines</t>
  </si>
  <si>
    <t>SOUS-SOL</t>
  </si>
  <si>
    <t>Nombre de stationnements intérieurs</t>
  </si>
  <si>
    <t>Superficie nette stationnements</t>
  </si>
  <si>
    <t>Nombre d'espaces de rangement</t>
  </si>
  <si>
    <t>Superficie nette espaces de rangement</t>
  </si>
  <si>
    <t>Superficie stationnements + rang (excluant espaces communs et mécaniques)</t>
  </si>
  <si>
    <t>Superficie espaces de circulation</t>
  </si>
  <si>
    <t>Superficie salle mécanique</t>
  </si>
  <si>
    <t>Superficie totale sous-sol</t>
  </si>
  <si>
    <t>CALCUL NOMBRE ÉTAGES SOUS-SOL</t>
  </si>
  <si>
    <t>Superficie brute d'un étage de sous-sol</t>
  </si>
  <si>
    <t>Nombre d'étages sous-sol (non arrondi)</t>
  </si>
  <si>
    <t>CALCUL DENSITÉ</t>
  </si>
  <si>
    <t>Densité (Aire d'étage hors sol / Superficie du terrain)</t>
  </si>
  <si>
    <t>Résultats </t>
  </si>
  <si>
    <t>Proportion du nombre de grandes unités</t>
  </si>
  <si>
    <t>Proportion de la superficie des grandes unités (superficie habitable seul.)</t>
  </si>
  <si>
    <t>Proportion de la superficie - Studios</t>
  </si>
  <si>
    <t>Proportion de la superficie - 1cc</t>
  </si>
  <si>
    <t>Proportion de la superficie - 2cc</t>
  </si>
  <si>
    <t>Proportion de la superficie - 3cc</t>
  </si>
  <si>
    <t>Proportion de la superficie - Penthouse</t>
  </si>
  <si>
    <t>Proportion de la superficie - Unités familiales 2cc</t>
  </si>
  <si>
    <t>Proportion de la superficie - Unités familiales 3cc</t>
  </si>
  <si>
    <t>Prix total</t>
  </si>
  <si>
    <t>Studio</t>
  </si>
  <si>
    <t>Bâtiment 1</t>
  </si>
  <si>
    <t>Bâtiment 2</t>
  </si>
  <si>
    <t>Bâtiment 3</t>
  </si>
  <si>
    <t>Bâtiment 4</t>
  </si>
  <si>
    <t>Bâtiment 5</t>
  </si>
  <si>
    <t>Bâtiment 6</t>
  </si>
  <si>
    <t>Bâtiment 7</t>
  </si>
  <si>
    <t>Bâtiment 8</t>
  </si>
  <si>
    <t>Bâtiment 9</t>
  </si>
  <si>
    <t>Familiale 2cc</t>
  </si>
  <si>
    <t>Familiale 3cc</t>
  </si>
  <si>
    <t>Total revenus</t>
  </si>
  <si>
    <t>CALCUL - COÛTS DE RÉALISATION</t>
  </si>
  <si>
    <t>Terrain : Valeur de proximité au centre</t>
  </si>
  <si>
    <t>Multiplicateur de densité (indice de densité doit être mis au carré)</t>
  </si>
  <si>
    <t>Augmentation de la valeur</t>
  </si>
  <si>
    <t>Frais de mutation (spécifier l'unité - proportion, formule?)</t>
  </si>
  <si>
    <t>Coûts de réalisation additionnels /m2 selon le secteur (infrastuctures, etc.)</t>
  </si>
  <si>
    <t>Bâtiment</t>
  </si>
  <si>
    <t>Bâtiment RPA</t>
  </si>
  <si>
    <t>SECTEUR:</t>
  </si>
  <si>
    <t>Coûts de réalisation  (spécifier unité - par pi ca, par proportion, coût fixe, etc)</t>
  </si>
  <si>
    <t>Unité</t>
  </si>
  <si>
    <t>Unifamilial</t>
  </si>
  <si>
    <t>Plex 2-3</t>
  </si>
  <si>
    <t>Bois-Brique
3 étages
escalier</t>
  </si>
  <si>
    <t>Bois-Brique
4-6 étages
1 asc.</t>
  </si>
  <si>
    <t>Béton
4-6 étages
1 asc.</t>
  </si>
  <si>
    <t>Béton
7-9 étages
2 asc.</t>
  </si>
  <si>
    <t>Béton
10-19 étages
3 asc.</t>
  </si>
  <si>
    <t>Béton
20 + étages
4 asc.</t>
  </si>
  <si>
    <t>Construction</t>
  </si>
  <si>
    <t>(Incluant 8-10 % cond. gén. + 7-10% adm/profits)</t>
  </si>
  <si>
    <t>Travaux - Coquille (structure, enveloppe, balcons, fondation, infra, amén. ext., gicleurs, méc/élec de base, accessoires)</t>
  </si>
  <si>
    <t>$/pi ca hors sol</t>
  </si>
  <si>
    <t>Travaux - Finitions des unités (gypse, plancher, distribution méc./élec., cuisine de base et SDB) </t>
  </si>
  <si>
    <t>$/pi ca des unités</t>
  </si>
  <si>
    <t>Coûts additionnels - Salle d'eau supplémentaire</t>
  </si>
  <si>
    <t>$/SDB</t>
  </si>
  <si>
    <t>Par grande unité? Ou juste une seule allocation?</t>
  </si>
  <si>
    <t>Coûts additionnels - Grandes cuisines</t>
  </si>
  <si>
    <t>Allocation ($)</t>
  </si>
  <si>
    <t>Travaux - Finitions aires communes (gypse, plancher, distribution méc./élec.) </t>
  </si>
  <si>
    <t>$/pi ca des aires communes</t>
  </si>
  <si>
    <t>Par aire commune on veut dire couloirs et salle mécanique? Ou on inclut également chalet urbain et piscine? REMPLACÉ NA PAR 0. Pour l'instant je vais juste mettre les couloirs</t>
  </si>
  <si>
    <t>Ascenceurs</t>
  </si>
  <si>
    <t>Coûts additionnels : aménagement salles communes - piscine</t>
  </si>
  <si>
    <t>Coûts additionnels : aménagement salles communes - chalet urbain</t>
  </si>
  <si>
    <t>Coûts additionnels : finition espaces commerciaux Batiment</t>
  </si>
  <si>
    <t>$/pi ca</t>
  </si>
  <si>
    <t>Imprévus sur travaux</t>
  </si>
  <si>
    <t>%</t>
  </si>
  <si>
    <t>C'est un pourcentage du total des coûts de construction?</t>
  </si>
  <si>
    <t>Soft costs (spécifier unité - par pi ca, par proportion, coût fixe, etc)</t>
  </si>
  <si>
    <t>Arpenteur-géomètre</t>
  </si>
  <si>
    <t>Professionnels (architecte, ingénieurs)</t>
  </si>
  <si>
    <t>Du coût de construction?</t>
  </si>
  <si>
    <t>Évaluateur</t>
  </si>
  <si>
    <t>Frais légaux (notaire, avocats)</t>
  </si>
  <si>
    <t>Frais professionnels divers (à voir avec consultant)</t>
  </si>
  <si>
    <t>Publicité / communication / développement / bureau des ventes</t>
  </si>
  <si>
    <t>% du coûts total de construction</t>
  </si>
  <si>
    <t>Permis de construction</t>
  </si>
  <si>
    <t>Par 1000 $ de construction</t>
  </si>
  <si>
    <t>Frais de parc</t>
  </si>
  <si>
    <t>Ville</t>
  </si>
  <si>
    <t>Coûts additionnels : finition espaces commerciaux</t>
  </si>
  <si>
    <t>Se répète? (ligne 68) et pas mêmes données</t>
  </si>
  <si>
    <t>Autres frais (à voir avec consultant)</t>
  </si>
  <si>
    <t>Donc pas de frais qui manquent? (panel 2 ont parlé d'un frais manquant)</t>
  </si>
  <si>
    <t>Commissions de location et/ou vente</t>
  </si>
  <si>
    <t>% ventes</t>
  </si>
  <si>
    <r>
      <t>Total $ / </t>
    </r>
    <r>
      <rPr>
        <b val="true"/>
        <sz val="9"/>
        <color rgb="FFFF0000"/>
        <rFont val="Arial"/>
        <family val="2"/>
        <charset val="1"/>
      </rPr>
      <t>pi ca</t>
    </r>
  </si>
  <si>
    <t>Taxes</t>
  </si>
  <si>
    <t>Unités (sous-section bâtiment)</t>
  </si>
  <si>
    <t>U0</t>
  </si>
  <si>
    <t>U1</t>
  </si>
  <si>
    <t>U2</t>
  </si>
  <si>
    <t>U3</t>
  </si>
  <si>
    <t>U4</t>
  </si>
  <si>
    <t>Coûts additionnels</t>
  </si>
  <si>
    <t>Coûts additionnels selon le type d'unité (plomberie, cuisine)</t>
  </si>
  <si>
    <r>
      <t>Coût fixe /</t>
    </r>
    <r>
      <rPr>
        <b val="true"/>
        <sz val="8"/>
        <color rgb="FFFF0000"/>
        <rFont val="Arial"/>
        <family val="2"/>
        <charset val="1"/>
      </rPr>
      <t> pi ca</t>
    </r>
  </si>
  <si>
    <t>Qualité - de base</t>
  </si>
  <si>
    <t>Qualité - moyenne</t>
  </si>
  <si>
    <t>Qualité - élevée</t>
  </si>
  <si>
    <t>Multiplicateur de coût d'ensemble</t>
  </si>
  <si>
    <t>Financement et viabilité</t>
  </si>
  <si>
    <t>Structure de financement</t>
  </si>
  <si>
    <t>B9</t>
  </si>
  <si>
    <t> Financement de construction</t>
  </si>
  <si>
    <t>Dépôt-client (% du coût total de projet)</t>
  </si>
  <si>
    <t>N/A</t>
  </si>
  <si>
    <t>Mise de fonds (% du coût total de projet) (équité des avoirs du promoteur)</t>
  </si>
  <si>
    <t>Équité terrain (provenant des avoirs du promoteur)</t>
  </si>
  <si>
    <t>Proportion du prix de vente, lors de la prévente, qui va en dépôt</t>
  </si>
  <si>
    <t>CONDO</t>
  </si>
  <si>
    <t>Prime rate</t>
  </si>
  <si>
    <r>
      <t>Financement projet - Taux d'intérêt (</t>
    </r>
    <r>
      <rPr>
        <sz val="10"/>
        <rFont val="Wingdings 3"/>
        <family val="1"/>
        <charset val="2"/>
      </rPr>
      <t>r</t>
    </r>
    <r>
      <rPr>
        <sz val="10"/>
        <rFont val="Calibri"/>
        <family val="2"/>
        <charset val="1"/>
      </rPr>
      <t> / prime rate)</t>
    </r>
  </si>
  <si>
    <t>Financement terrain - Taux d'intérêt (Var / taux d'intérêt financement projet - à suivre)</t>
  </si>
  <si>
    <t>Taux intérêt terrain</t>
  </si>
  <si>
    <t>Taux intérêt projet</t>
  </si>
  <si>
    <t>Niveau minimum de préventes (% vente avant début de la construction)</t>
  </si>
  <si>
    <t>Niveau minimum de préventes (% vente avant le 1er débours financement)</t>
  </si>
  <si>
    <t>Niveau de vente pendant la période de construction</t>
  </si>
  <si>
    <t>Frais d'engagement de la Banque</t>
  </si>
  <si>
    <t>Durées en mois</t>
  </si>
  <si>
    <t>Durée moyenne entre l'achat du terrain et le début de la prévente</t>
  </si>
  <si>
    <t>Durée moyenne de prédéveloppement (avant construction) suivant l'acquisition du terrain </t>
  </si>
  <si>
    <t>Durée moyenne d'obtention du permis (une fois le CCU passé) selon arrondissement</t>
  </si>
  <si>
    <t>Durée moyenne de la période de construction</t>
  </si>
  <si>
    <t>Durée totale jusqu'à la livraison</t>
  </si>
  <si>
    <t>Délais post construction pour finaliser les ventes</t>
  </si>
  <si>
    <t>Autres frais de détention / mensuels (à suivre)</t>
  </si>
  <si>
    <t>Taxes foncières 1</t>
  </si>
  <si>
    <t>Taxes foncières 2</t>
  </si>
  <si>
    <t>Données originales</t>
  </si>
  <si>
    <t>25 - 50 pb </t>
  </si>
  <si>
    <t>Taux de rendement minimal exigé (Historique) - Développement  généralement retrouvé sur le marché</t>
  </si>
  <si>
    <t>20%-24%</t>
  </si>
  <si>
    <t>40 pb</t>
  </si>
  <si>
    <t>50 pb</t>
  </si>
  <si>
    <t>50pb</t>
  </si>
  <si>
    <t>3-6 mois</t>
  </si>
  <si>
    <t>Unités vendues par mois (proviendra de la formule d'écoulement)</t>
  </si>
  <si>
    <t>2cc - fam</t>
  </si>
  <si>
    <t>3cc - fam</t>
  </si>
</sst>
</file>

<file path=xl/styles.xml><?xml version="1.0" encoding="utf-8"?>
<styleSheet xmlns="http://schemas.openxmlformats.org/spreadsheetml/2006/main">
  <numFmts count="17">
    <numFmt numFmtId="164" formatCode="GENERAL"/>
    <numFmt numFmtId="165" formatCode="0%"/>
    <numFmt numFmtId="166" formatCode="_-* #,##0.00,\€_-;\-* #,##0.00,\€_-;_-* \-??&quot; €&quot;_-;_-@_-"/>
    <numFmt numFmtId="167" formatCode="#,##0"/>
    <numFmt numFmtId="168" formatCode="#,##0.0"/>
    <numFmt numFmtId="169" formatCode="0.0"/>
    <numFmt numFmtId="170" formatCode="0"/>
    <numFmt numFmtId="171" formatCode="DD/MMM"/>
    <numFmt numFmtId="172" formatCode="0.0%"/>
    <numFmt numFmtId="173" formatCode="_ * #,##0_)&quot; $&quot;_ ;_ * \(#,##0&quot;) $&quot;_ ;_ * \-??_)&quot; $&quot;_ ;_ @_ "/>
    <numFmt numFmtId="174" formatCode="0.00%"/>
    <numFmt numFmtId="175" formatCode="#,##0,\$"/>
    <numFmt numFmtId="176" formatCode="#,##0.00,\$"/>
    <numFmt numFmtId="177" formatCode="#,##0.0,\$"/>
    <numFmt numFmtId="178" formatCode="0.000%"/>
    <numFmt numFmtId="179" formatCode="0&quot;pb&quot;"/>
    <numFmt numFmtId="180" formatCode="0&quot; mois&quot;"/>
  </numFmts>
  <fonts count="3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9"/>
      <color rgb="FFFFFFFF"/>
      <name val="Arial"/>
      <family val="2"/>
      <charset val="1"/>
    </font>
    <font>
      <b val="true"/>
      <sz val="16"/>
      <color rgb="FFFFFFFF"/>
      <name val="Arial"/>
      <family val="2"/>
      <charset val="1"/>
    </font>
    <font>
      <b val="true"/>
      <sz val="9"/>
      <color rgb="FFFFFFFF"/>
      <name val="Arial"/>
      <family val="2"/>
      <charset val="1"/>
    </font>
    <font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6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sz val="16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0"/>
      <name val="Calibri"/>
      <family val="2"/>
      <charset val="1"/>
    </font>
    <font>
      <sz val="11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8"/>
      <color rgb="FF000000"/>
      <name val="Arial"/>
      <family val="2"/>
      <charset val="1"/>
    </font>
    <font>
      <sz val="8"/>
      <color rgb="FFFF0000"/>
      <name val="Arial"/>
      <family val="2"/>
      <charset val="1"/>
    </font>
    <font>
      <sz val="9"/>
      <color rgb="FFFF0000"/>
      <name val="Arial"/>
      <family val="2"/>
      <charset val="1"/>
    </font>
    <font>
      <sz val="8"/>
      <name val="Arial"/>
      <family val="2"/>
      <charset val="1"/>
    </font>
    <font>
      <b val="true"/>
      <sz val="9"/>
      <color rgb="FFFF0000"/>
      <name val="Arial"/>
      <family val="2"/>
      <charset val="1"/>
    </font>
    <font>
      <b val="true"/>
      <sz val="8"/>
      <color rgb="FFFF0000"/>
      <name val="Arial"/>
      <family val="2"/>
      <charset val="1"/>
    </font>
    <font>
      <b val="true"/>
      <sz val="16"/>
      <name val="Calibri"/>
      <family val="2"/>
      <charset val="1"/>
    </font>
    <font>
      <sz val="11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Wingdings 3"/>
      <family val="1"/>
      <charset val="2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rgb="FFB4C7E7"/>
        <bgColor rgb="FFB9CDE5"/>
      </patternFill>
    </fill>
    <fill>
      <patternFill patternType="solid">
        <fgColor rgb="FFDBDBDB"/>
        <bgColor rgb="FFD7E4BD"/>
      </patternFill>
    </fill>
    <fill>
      <patternFill patternType="solid">
        <fgColor rgb="FFFFE699"/>
        <bgColor rgb="FFFFCC99"/>
      </patternFill>
    </fill>
    <fill>
      <patternFill patternType="solid">
        <fgColor rgb="FFD7E4BD"/>
        <bgColor rgb="FFDBDBDB"/>
      </patternFill>
    </fill>
    <fill>
      <patternFill patternType="solid">
        <fgColor rgb="FFCCC1DA"/>
        <bgColor rgb="FFB9CDE5"/>
      </patternFill>
    </fill>
    <fill>
      <patternFill patternType="solid">
        <fgColor rgb="FFB3A2C7"/>
        <bgColor rgb="FFCCC1DA"/>
      </patternFill>
    </fill>
    <fill>
      <patternFill patternType="solid">
        <fgColor rgb="FFB9CDE5"/>
        <bgColor rgb="FFB4C7E7"/>
      </patternFill>
    </fill>
    <fill>
      <patternFill patternType="solid">
        <fgColor rgb="FF93CDDD"/>
        <bgColor rgb="FF9DC3E6"/>
      </patternFill>
    </fill>
    <fill>
      <patternFill patternType="solid">
        <fgColor rgb="FFFFFF00"/>
        <bgColor rgb="FFFFFF00"/>
      </patternFill>
    </fill>
    <fill>
      <patternFill patternType="solid">
        <fgColor rgb="FF9DC3E6"/>
        <bgColor rgb="FF93CDDD"/>
      </patternFill>
    </fill>
    <fill>
      <patternFill patternType="solid">
        <fgColor rgb="FFBDD7EE"/>
        <bgColor rgb="FFB9CDE5"/>
      </patternFill>
    </fill>
  </fills>
  <borders count="3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>
        <color rgb="FFFFFFFF"/>
      </right>
      <top/>
      <bottom style="thin"/>
      <diagonal/>
    </border>
    <border diagonalUp="false" diagonalDown="false">
      <left style="thin">
        <color rgb="FFFFFFFF"/>
      </left>
      <right style="thin">
        <color rgb="FFFFFFFF"/>
      </right>
      <top/>
      <bottom style="thin"/>
      <diagonal/>
    </border>
    <border diagonalUp="false" diagonalDown="false">
      <left style="thin">
        <color rgb="FFFFFFFF"/>
      </left>
      <right/>
      <top/>
      <bottom style="thin"/>
      <diagonal/>
    </border>
    <border diagonalUp="false" diagonalDown="false">
      <left/>
      <right style="thin">
        <color rgb="FFFFFFFF"/>
      </right>
      <top/>
      <bottom/>
      <diagonal/>
    </border>
    <border diagonalUp="false" diagonalDown="false">
      <left/>
      <right style="thin">
        <color rgb="FFFFFFFF"/>
      </right>
      <top style="thin">
        <color rgb="FFFFFFFF"/>
      </top>
      <bottom/>
      <diagonal/>
    </border>
    <border diagonalUp="false" diagonalDown="false">
      <left/>
      <right style="thin">
        <color rgb="FFFFFFFF"/>
      </right>
      <top style="thin"/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/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>
        <color rgb="FFFFFFFF"/>
      </left>
      <right/>
      <top/>
      <bottom style="thin">
        <color rgb="FFFFFFFF"/>
      </bottom>
      <diagonal/>
    </border>
    <border diagonalUp="false" diagonalDown="false">
      <left/>
      <right style="thin">
        <color rgb="FFFFFFFF"/>
      </right>
      <top/>
      <bottom style="thin">
        <color rgb="FFFFFFFF"/>
      </bottom>
      <diagonal/>
    </border>
    <border diagonalUp="false" diagonalDown="false">
      <left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/>
      <right/>
      <top style="thin"/>
      <bottom/>
      <diagonal/>
    </border>
    <border diagonalUp="false" diagonalDown="false">
      <left style="thin">
        <color rgb="FFFFFFFF"/>
      </left>
      <right/>
      <top style="thin"/>
      <bottom style="thin">
        <color rgb="FFFFFFFF"/>
      </bottom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  <border diagonalUp="false" diagonalDown="false">
      <left/>
      <right/>
      <top style="thin"/>
      <bottom style="thin">
        <color rgb="FFFFFFFF"/>
      </bottom>
      <diagonal/>
    </border>
    <border diagonalUp="false" diagonalDown="false">
      <left/>
      <right/>
      <top style="thin">
        <color rgb="FFFFFFFF"/>
      </top>
      <bottom style="thin">
        <color rgb="FFFFFFFF"/>
      </bottom>
      <diagonal/>
    </border>
    <border diagonalUp="false" diagonalDown="false">
      <left/>
      <right/>
      <top style="thin">
        <color rgb="FFFFFFFF"/>
      </top>
      <bottom/>
      <diagonal/>
    </border>
    <border diagonalUp="false" diagonalDown="false">
      <left/>
      <right/>
      <top/>
      <bottom style="thin">
        <color rgb="FFFFFFFF"/>
      </bottom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0000"/>
      </top>
      <bottom/>
      <diagonal/>
    </border>
    <border diagonalUp="false" diagonalDown="false">
      <left style="thin">
        <color rgb="FFFFFFFF"/>
      </left>
      <right style="thin">
        <color rgb="FFFFFFFF"/>
      </right>
      <top/>
      <bottom/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>
        <color rgb="FFFFFFFF"/>
      </right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6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7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4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4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4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2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15" fillId="7" borderId="2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9" fontId="15" fillId="7" borderId="2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7" fontId="15" fillId="7" borderId="2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5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5" fillId="7" borderId="2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70" fontId="15" fillId="10" borderId="2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15" fillId="10" borderId="2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7" fillId="2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15" fillId="7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5" fillId="10" borderId="20" xfId="19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1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5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5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10" borderId="8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5" fillId="10" borderId="1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15" fillId="10" borderId="1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5" fillId="1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0" fontId="15" fillId="10" borderId="1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70" fontId="15" fillId="7" borderId="1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15" fillId="12" borderId="1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5" fillId="2" borderId="2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5" fillId="10" borderId="11" xfId="19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15" fillId="2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0" borderId="1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4" fillId="1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0" fontId="15" fillId="12" borderId="6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4" fillId="2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5" fillId="2" borderId="6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5" fillId="2" borderId="6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10" borderId="2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7" fillId="2" borderId="0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2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4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14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0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3" fillId="2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71" fontId="15" fillId="10" borderId="2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7" fillId="2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2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5" fillId="7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7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7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7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7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7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5" fillId="7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5" fillId="7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5" fillId="7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5" fillId="7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5" fillId="7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5" fillId="7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5" fillId="7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7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5" fillId="10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2" fontId="15" fillId="7" borderId="2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5" fillId="7" borderId="2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22" fillId="6" borderId="2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3" fontId="22" fillId="2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6" borderId="2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6" borderId="2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4" fontId="15" fillId="2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24" fillId="13" borderId="2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13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2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8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9" fillId="2" borderId="3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30" fillId="2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2" borderId="3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5" fillId="2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4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24" fillId="4" borderId="21" xfId="17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5" fontId="24" fillId="4" borderId="11" xfId="17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5" fontId="4" fillId="4" borderId="11" xfId="17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5" fontId="24" fillId="4" borderId="22" xfId="17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6" fontId="24" fillId="4" borderId="21" xfId="17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6" fontId="24" fillId="4" borderId="11" xfId="17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6" fontId="4" fillId="4" borderId="11" xfId="17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" fillId="2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24" fillId="4" borderId="11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4" borderId="11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5" fillId="2" borderId="3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6" fillId="2" borderId="32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4" fillId="2" borderId="3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1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3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4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24" fillId="4" borderId="21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2" fontId="24" fillId="4" borderId="22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24" fillId="4" borderId="21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6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7" fontId="24" fillId="4" borderId="21" xfId="17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12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4" fillId="4" borderId="22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6" fillId="2" borderId="0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31" fillId="2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5" fillId="5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5" fillId="5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6" fillId="5" borderId="11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24" fillId="5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4" fillId="5" borderId="2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14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6" fillId="2" borderId="0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6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8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2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24" fillId="14" borderId="2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24" fillId="14" borderId="1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2" borderId="0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1" fillId="2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5" fillId="14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5" fillId="14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3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35" fillId="4" borderId="2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35" fillId="4" borderId="1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35" fillId="4" borderId="2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35" fillId="4" borderId="11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8" fontId="35" fillId="4" borderId="11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35" fillId="4" borderId="11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4" fontId="35" fillId="4" borderId="9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5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5" fillId="4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5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5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5" fillId="4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5" fillId="4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9" fontId="35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4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35" fillId="4" borderId="1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0" fontId="35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5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9" fontId="35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5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5" fillId="5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B4C7E7"/>
      <rgbColor rgb="FF993366"/>
      <rgbColor rgb="FFFFFFCC"/>
      <rgbColor rgb="FFDBDBDB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B9CDE5"/>
      <rgbColor rgb="FFD7E4BD"/>
      <rgbColor rgb="FFFFE699"/>
      <rgbColor rgb="FF9DC3E6"/>
      <rgbColor rgb="FFFF99CC"/>
      <rgbColor rgb="FFB3A2C7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3CDDD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externalLink" Target="externalLinks/externalLink1.xml"/><Relationship Id="rId9" Type="http://schemas.openxmlformats.org/officeDocument/2006/relationships/externalLink" Target="externalLinks/externalLink3.xml"/><Relationship Id="rId10" Type="http://schemas.openxmlformats.org/officeDocument/2006/relationships/externalLink" Target="externalLinks/externalLink2.xml"/><Relationship Id="rId11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Users/Utilisateur/Downloads/0%20-%20OUTIL%20-%20COUT_2018-12-17%20(2).xlsx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Users/Utilisateur/AppData/Roaming/Microsoft/Excel/0%20-%20OUTIL%20-%20COUT_2018-12-17%20(2)%20(version%201).xlsb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Downloads/0%20-%20OUTIL%20-%20COUT_2018-12-17%20(2)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cénarios"/>
      <sheetName val="Intrants"/>
      <sheetName val="CB1"/>
      <sheetName val="CB2"/>
      <sheetName val="CB3"/>
      <sheetName val="CB4"/>
      <sheetName val="CA1"/>
      <sheetName val="CA2"/>
      <sheetName val="CA3"/>
      <sheetName val="CA4"/>
      <sheetName val="PRIX"/>
      <sheetName val="CFINAL"/>
      <sheetName val="FC - Cout ;B"/>
      <sheetName val="PCOUTS"/>
      <sheetName val="COUTS"/>
      <sheetName val="Feuil2"/>
    </sheetNames>
    <sheetDataSet>
      <sheetData sheetId="2">
        <row r="636">
          <cell r="D636">
            <v>0</v>
          </cell>
          <cell r="E636">
            <v>0</v>
          </cell>
          <cell r="F636">
            <v>0.0239965095986038</v>
          </cell>
          <cell r="G636">
            <v>0.0204918032786885</v>
          </cell>
          <cell r="H636">
            <v>0.0204918032786885</v>
          </cell>
          <cell r="I636">
            <v>0.0481099656357388</v>
          </cell>
          <cell r="J636">
            <v>0.0608695652173913</v>
          </cell>
          <cell r="K636">
            <v>0.0511457987379608</v>
          </cell>
          <cell r="L636">
            <v>0.0724316334072432</v>
          </cell>
        </row>
        <row r="645">
          <cell r="D645">
            <v>0</v>
          </cell>
          <cell r="E645">
            <v>0</v>
          </cell>
          <cell r="F645">
            <v>0.267015706806283</v>
          </cell>
          <cell r="G645">
            <v>0.261270491803279</v>
          </cell>
          <cell r="H645">
            <v>0.261270491803279</v>
          </cell>
          <cell r="I645">
            <v>0.326460481099656</v>
          </cell>
          <cell r="J645">
            <v>0.434782608695652</v>
          </cell>
          <cell r="K645">
            <v>0.315509797409499</v>
          </cell>
          <cell r="L645">
            <v>0.424981522542498</v>
          </cell>
        </row>
        <row r="654">
          <cell r="D654">
            <v>0</v>
          </cell>
          <cell r="E654">
            <v>0.454545454545455</v>
          </cell>
          <cell r="F654">
            <v>0.447207678883072</v>
          </cell>
          <cell r="G654">
            <v>0.462090163934426</v>
          </cell>
          <cell r="H654">
            <v>0.462090163934426</v>
          </cell>
          <cell r="I654">
            <v>0.442268041237113</v>
          </cell>
          <cell r="J654">
            <v>0.370652173913043</v>
          </cell>
          <cell r="K654">
            <v>0.252075722351378</v>
          </cell>
          <cell r="L654">
            <v>0.426829268292683</v>
          </cell>
        </row>
        <row r="663">
          <cell r="D663">
            <v>1</v>
          </cell>
          <cell r="E663">
            <v>0.545454545454546</v>
          </cell>
          <cell r="F663">
            <v>0.261780104712042</v>
          </cell>
          <cell r="G663">
            <v>0.256147540983607</v>
          </cell>
          <cell r="H663">
            <v>0.256147540983607</v>
          </cell>
          <cell r="I663">
            <v>0.183161512027491</v>
          </cell>
          <cell r="J663">
            <v>0.133695652173913</v>
          </cell>
          <cell r="K663">
            <v>0.381268681501162</v>
          </cell>
          <cell r="L663">
            <v>0.0757575757575758</v>
          </cell>
        </row>
        <row r="672">
          <cell r="D672">
            <v>0</v>
          </cell>
          <cell r="E672">
            <v>0</v>
          </cell>
          <cell r="F672">
            <v>0</v>
          </cell>
          <cell r="G672">
            <v>0</v>
          </cell>
          <cell r="H672">
            <v>0</v>
          </cell>
          <cell r="I672">
            <v>0</v>
          </cell>
          <cell r="J672">
            <v>0</v>
          </cell>
          <cell r="K672">
            <v>0</v>
          </cell>
          <cell r="L672">
            <v>0</v>
          </cell>
        </row>
        <row r="673">
          <cell r="D673">
            <v>0</v>
          </cell>
          <cell r="E673">
            <v>0</v>
          </cell>
          <cell r="F673">
            <v>0</v>
          </cell>
          <cell r="G673">
            <v>0</v>
          </cell>
          <cell r="H673">
            <v>0</v>
          </cell>
          <cell r="I673">
            <v>0</v>
          </cell>
          <cell r="J673">
            <v>0</v>
          </cell>
          <cell r="K673">
            <v>0</v>
          </cell>
          <cell r="L673">
            <v>0</v>
          </cell>
        </row>
        <row r="674">
          <cell r="D674">
            <v>0</v>
          </cell>
          <cell r="E674">
            <v>0</v>
          </cell>
          <cell r="F674">
            <v>0</v>
          </cell>
          <cell r="G674">
            <v>0</v>
          </cell>
          <cell r="H674">
            <v>0</v>
          </cell>
          <cell r="I674">
            <v>0</v>
          </cell>
          <cell r="J674">
            <v>0</v>
          </cell>
          <cell r="K674">
            <v>0</v>
          </cell>
          <cell r="L674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cénarios"/>
      <sheetName val="Intrants"/>
      <sheetName val="CB1"/>
      <sheetName val="CB2"/>
      <sheetName val="CB3"/>
      <sheetName val="CB4"/>
      <sheetName val="CA1"/>
      <sheetName val="CA2"/>
      <sheetName val="CA3"/>
      <sheetName val="CA4"/>
      <sheetName val="PRIX"/>
      <sheetName val="CFINAL"/>
      <sheetName val="FC - Cout ;B"/>
      <sheetName val="PCOUTS"/>
      <sheetName val="COUTS"/>
      <sheetName val="Feuil2"/>
    </sheetNames>
    <sheetDataSet>
      <sheetData sheetId="10">
        <row r="14">
          <cell r="C14">
            <v>100000</v>
          </cell>
          <cell r="D14">
            <v>105000</v>
          </cell>
          <cell r="E14">
            <v>110000</v>
          </cell>
          <cell r="F14">
            <v>115000</v>
          </cell>
          <cell r="G14">
            <v>120000</v>
          </cell>
          <cell r="H14">
            <v>125000</v>
          </cell>
          <cell r="I14">
            <v>130000</v>
          </cell>
          <cell r="J14">
            <v>135000</v>
          </cell>
          <cell r="K14">
            <v>140000</v>
          </cell>
        </row>
        <row r="15">
          <cell r="C15">
            <v>105000</v>
          </cell>
          <cell r="D15">
            <v>110000</v>
          </cell>
          <cell r="E15">
            <v>115000</v>
          </cell>
          <cell r="F15">
            <v>120000</v>
          </cell>
          <cell r="G15">
            <v>125000</v>
          </cell>
          <cell r="H15">
            <v>130000</v>
          </cell>
          <cell r="I15">
            <v>135000</v>
          </cell>
          <cell r="J15">
            <v>140000</v>
          </cell>
          <cell r="K15">
            <v>145000</v>
          </cell>
        </row>
        <row r="16">
          <cell r="C16">
            <v>130000</v>
          </cell>
          <cell r="D16">
            <v>135000</v>
          </cell>
          <cell r="E16">
            <v>140000</v>
          </cell>
          <cell r="F16">
            <v>145000</v>
          </cell>
          <cell r="G16">
            <v>150000</v>
          </cell>
          <cell r="H16">
            <v>155000</v>
          </cell>
          <cell r="I16">
            <v>160000</v>
          </cell>
          <cell r="J16">
            <v>165000</v>
          </cell>
          <cell r="K16">
            <v>170000</v>
          </cell>
        </row>
        <row r="17">
          <cell r="C17">
            <v>155000</v>
          </cell>
          <cell r="D17">
            <v>160000</v>
          </cell>
          <cell r="E17">
            <v>165000</v>
          </cell>
          <cell r="F17">
            <v>170000</v>
          </cell>
          <cell r="G17">
            <v>175000</v>
          </cell>
          <cell r="H17">
            <v>180000</v>
          </cell>
          <cell r="I17">
            <v>185000</v>
          </cell>
          <cell r="J17">
            <v>190000</v>
          </cell>
          <cell r="K17">
            <v>195000</v>
          </cell>
        </row>
        <row r="18">
          <cell r="C18">
            <v>180000</v>
          </cell>
          <cell r="D18">
            <v>185000</v>
          </cell>
          <cell r="E18">
            <v>190000</v>
          </cell>
          <cell r="F18">
            <v>195000</v>
          </cell>
          <cell r="G18">
            <v>200000</v>
          </cell>
          <cell r="H18">
            <v>205000</v>
          </cell>
          <cell r="I18">
            <v>210000</v>
          </cell>
          <cell r="J18">
            <v>215000</v>
          </cell>
          <cell r="K18">
            <v>220000</v>
          </cell>
        </row>
        <row r="19">
          <cell r="C19">
            <v>205000</v>
          </cell>
          <cell r="D19">
            <v>210000</v>
          </cell>
          <cell r="E19">
            <v>215000</v>
          </cell>
          <cell r="F19">
            <v>220000</v>
          </cell>
          <cell r="G19">
            <v>225000</v>
          </cell>
          <cell r="H19">
            <v>230000</v>
          </cell>
          <cell r="I19">
            <v>235000</v>
          </cell>
          <cell r="J19">
            <v>240000</v>
          </cell>
          <cell r="K19">
            <v>245000</v>
          </cell>
        </row>
        <row r="20">
          <cell r="C20">
            <v>230000</v>
          </cell>
          <cell r="D20">
            <v>235000</v>
          </cell>
          <cell r="E20">
            <v>240000</v>
          </cell>
          <cell r="F20">
            <v>245000</v>
          </cell>
          <cell r="G20">
            <v>250000</v>
          </cell>
          <cell r="H20">
            <v>255000</v>
          </cell>
          <cell r="I20">
            <v>260000</v>
          </cell>
          <cell r="J20">
            <v>265000</v>
          </cell>
          <cell r="K20">
            <v>270000</v>
          </cell>
        </row>
        <row r="23">
          <cell r="C23">
            <v>150000</v>
          </cell>
          <cell r="D23">
            <v>155000</v>
          </cell>
          <cell r="E23">
            <v>160000</v>
          </cell>
          <cell r="F23">
            <v>165000</v>
          </cell>
          <cell r="G23">
            <v>170000</v>
          </cell>
          <cell r="H23">
            <v>175000</v>
          </cell>
          <cell r="I23">
            <v>180000</v>
          </cell>
          <cell r="J23">
            <v>185000</v>
          </cell>
          <cell r="K23">
            <v>190000</v>
          </cell>
        </row>
        <row r="24">
          <cell r="C24">
            <v>155000</v>
          </cell>
          <cell r="D24">
            <v>160000</v>
          </cell>
          <cell r="E24">
            <v>165000</v>
          </cell>
          <cell r="F24">
            <v>170000</v>
          </cell>
          <cell r="G24">
            <v>175000</v>
          </cell>
          <cell r="H24">
            <v>180000</v>
          </cell>
          <cell r="I24">
            <v>185000</v>
          </cell>
          <cell r="J24">
            <v>190000</v>
          </cell>
          <cell r="K24">
            <v>195000</v>
          </cell>
        </row>
        <row r="25">
          <cell r="C25">
            <v>180000</v>
          </cell>
          <cell r="D25">
            <v>185000</v>
          </cell>
          <cell r="E25">
            <v>190000</v>
          </cell>
          <cell r="F25">
            <v>195000</v>
          </cell>
          <cell r="G25">
            <v>200000</v>
          </cell>
          <cell r="H25">
            <v>205000</v>
          </cell>
          <cell r="I25">
            <v>210000</v>
          </cell>
          <cell r="J25">
            <v>215000</v>
          </cell>
          <cell r="K25">
            <v>220000</v>
          </cell>
        </row>
        <row r="26">
          <cell r="C26">
            <v>205000</v>
          </cell>
          <cell r="D26">
            <v>210000</v>
          </cell>
          <cell r="E26">
            <v>215000</v>
          </cell>
          <cell r="F26">
            <v>220000</v>
          </cell>
          <cell r="G26">
            <v>225000</v>
          </cell>
          <cell r="H26">
            <v>230000</v>
          </cell>
          <cell r="I26">
            <v>235000</v>
          </cell>
          <cell r="J26">
            <v>240000</v>
          </cell>
          <cell r="K26">
            <v>245000</v>
          </cell>
        </row>
        <row r="27">
          <cell r="C27">
            <v>230000</v>
          </cell>
          <cell r="D27">
            <v>235000</v>
          </cell>
          <cell r="E27">
            <v>240000</v>
          </cell>
          <cell r="F27">
            <v>245000</v>
          </cell>
          <cell r="G27">
            <v>250000</v>
          </cell>
          <cell r="H27">
            <v>255000</v>
          </cell>
          <cell r="I27">
            <v>260000</v>
          </cell>
          <cell r="J27">
            <v>265000</v>
          </cell>
          <cell r="K27">
            <v>270000</v>
          </cell>
        </row>
        <row r="28">
          <cell r="C28">
            <v>255000</v>
          </cell>
          <cell r="D28">
            <v>260000</v>
          </cell>
          <cell r="E28">
            <v>265000</v>
          </cell>
          <cell r="F28">
            <v>270000</v>
          </cell>
          <cell r="G28">
            <v>275000</v>
          </cell>
          <cell r="H28">
            <v>280000</v>
          </cell>
          <cell r="I28">
            <v>285000</v>
          </cell>
          <cell r="J28">
            <v>290000</v>
          </cell>
          <cell r="K28">
            <v>295000</v>
          </cell>
        </row>
        <row r="29">
          <cell r="C29">
            <v>280000</v>
          </cell>
          <cell r="D29">
            <v>285000</v>
          </cell>
          <cell r="E29">
            <v>290000</v>
          </cell>
          <cell r="F29">
            <v>295000</v>
          </cell>
          <cell r="G29">
            <v>300000</v>
          </cell>
          <cell r="H29">
            <v>305000</v>
          </cell>
          <cell r="I29">
            <v>310000</v>
          </cell>
          <cell r="J29">
            <v>315000</v>
          </cell>
          <cell r="K29">
            <v>320000</v>
          </cell>
        </row>
        <row r="32">
          <cell r="C32">
            <v>200000</v>
          </cell>
          <cell r="D32">
            <v>205000</v>
          </cell>
          <cell r="E32">
            <v>210000</v>
          </cell>
          <cell r="F32">
            <v>215000</v>
          </cell>
          <cell r="G32">
            <v>220000</v>
          </cell>
          <cell r="H32">
            <v>225000</v>
          </cell>
          <cell r="I32">
            <v>230000</v>
          </cell>
          <cell r="J32">
            <v>235000</v>
          </cell>
          <cell r="K32">
            <v>240000</v>
          </cell>
        </row>
        <row r="33">
          <cell r="C33">
            <v>205000</v>
          </cell>
          <cell r="D33">
            <v>210000</v>
          </cell>
          <cell r="E33">
            <v>215000</v>
          </cell>
          <cell r="F33">
            <v>220000</v>
          </cell>
          <cell r="G33">
            <v>225000</v>
          </cell>
          <cell r="H33">
            <v>230000</v>
          </cell>
          <cell r="I33">
            <v>235000</v>
          </cell>
          <cell r="J33">
            <v>240000</v>
          </cell>
          <cell r="K33">
            <v>245000</v>
          </cell>
        </row>
        <row r="34">
          <cell r="C34">
            <v>230000</v>
          </cell>
          <cell r="D34">
            <v>235000</v>
          </cell>
          <cell r="E34">
            <v>240000</v>
          </cell>
          <cell r="F34">
            <v>245000</v>
          </cell>
          <cell r="G34">
            <v>250000</v>
          </cell>
          <cell r="H34">
            <v>255000</v>
          </cell>
          <cell r="I34">
            <v>260000</v>
          </cell>
          <cell r="J34">
            <v>265000</v>
          </cell>
          <cell r="K34">
            <v>270000</v>
          </cell>
        </row>
        <row r="35">
          <cell r="C35">
            <v>255000</v>
          </cell>
          <cell r="D35">
            <v>260000</v>
          </cell>
          <cell r="E35">
            <v>265000</v>
          </cell>
          <cell r="F35">
            <v>270000</v>
          </cell>
          <cell r="G35">
            <v>275000</v>
          </cell>
          <cell r="H35">
            <v>280000</v>
          </cell>
          <cell r="I35">
            <v>285000</v>
          </cell>
          <cell r="J35">
            <v>290000</v>
          </cell>
          <cell r="K35">
            <v>295000</v>
          </cell>
        </row>
        <row r="36">
          <cell r="C36">
            <v>280000</v>
          </cell>
          <cell r="D36">
            <v>285000</v>
          </cell>
          <cell r="E36">
            <v>290000</v>
          </cell>
          <cell r="F36">
            <v>295000</v>
          </cell>
          <cell r="G36">
            <v>300000</v>
          </cell>
          <cell r="H36">
            <v>305000</v>
          </cell>
          <cell r="I36">
            <v>310000</v>
          </cell>
          <cell r="J36">
            <v>315000</v>
          </cell>
          <cell r="K36">
            <v>320000</v>
          </cell>
        </row>
        <row r="37">
          <cell r="C37">
            <v>305000</v>
          </cell>
          <cell r="D37">
            <v>310000</v>
          </cell>
          <cell r="E37">
            <v>315000</v>
          </cell>
          <cell r="F37">
            <v>320000</v>
          </cell>
          <cell r="G37">
            <v>325000</v>
          </cell>
          <cell r="H37">
            <v>330000</v>
          </cell>
          <cell r="I37">
            <v>335000</v>
          </cell>
          <cell r="J37">
            <v>340000</v>
          </cell>
          <cell r="K37">
            <v>345000</v>
          </cell>
        </row>
        <row r="38">
          <cell r="C38">
            <v>330000</v>
          </cell>
          <cell r="D38">
            <v>335000</v>
          </cell>
          <cell r="E38">
            <v>340000</v>
          </cell>
          <cell r="F38">
            <v>345000</v>
          </cell>
          <cell r="G38">
            <v>350000</v>
          </cell>
          <cell r="H38">
            <v>355000</v>
          </cell>
          <cell r="I38">
            <v>360000</v>
          </cell>
          <cell r="J38">
            <v>365000</v>
          </cell>
          <cell r="K38">
            <v>370000</v>
          </cell>
        </row>
        <row r="41">
          <cell r="C41">
            <v>500000</v>
          </cell>
          <cell r="D41">
            <v>505000</v>
          </cell>
          <cell r="E41">
            <v>510000</v>
          </cell>
          <cell r="F41">
            <v>515000</v>
          </cell>
          <cell r="G41">
            <v>520000</v>
          </cell>
          <cell r="H41">
            <v>525000</v>
          </cell>
          <cell r="I41">
            <v>530000</v>
          </cell>
          <cell r="J41">
            <v>535000</v>
          </cell>
          <cell r="K41">
            <v>540000</v>
          </cell>
        </row>
        <row r="42">
          <cell r="C42">
            <v>505000</v>
          </cell>
          <cell r="D42">
            <v>510000</v>
          </cell>
          <cell r="E42">
            <v>515000</v>
          </cell>
          <cell r="F42">
            <v>520000</v>
          </cell>
          <cell r="G42">
            <v>525000</v>
          </cell>
          <cell r="H42">
            <v>530000</v>
          </cell>
          <cell r="I42">
            <v>535000</v>
          </cell>
          <cell r="J42">
            <v>540000</v>
          </cell>
          <cell r="K42">
            <v>545000</v>
          </cell>
        </row>
        <row r="43">
          <cell r="C43">
            <v>530000</v>
          </cell>
          <cell r="D43">
            <v>535000</v>
          </cell>
          <cell r="E43">
            <v>540000</v>
          </cell>
          <cell r="F43">
            <v>545000</v>
          </cell>
          <cell r="G43">
            <v>550000</v>
          </cell>
          <cell r="H43">
            <v>555000</v>
          </cell>
          <cell r="I43">
            <v>560000</v>
          </cell>
          <cell r="J43">
            <v>565000</v>
          </cell>
          <cell r="K43">
            <v>570000</v>
          </cell>
        </row>
        <row r="44">
          <cell r="C44">
            <v>555000</v>
          </cell>
          <cell r="D44">
            <v>560000</v>
          </cell>
          <cell r="E44">
            <v>565000</v>
          </cell>
          <cell r="F44">
            <v>570000</v>
          </cell>
          <cell r="G44">
            <v>575000</v>
          </cell>
          <cell r="H44">
            <v>580000</v>
          </cell>
          <cell r="I44">
            <v>585000</v>
          </cell>
          <cell r="J44">
            <v>590000</v>
          </cell>
          <cell r="K44">
            <v>595000</v>
          </cell>
        </row>
        <row r="45">
          <cell r="C45">
            <v>580000</v>
          </cell>
          <cell r="D45">
            <v>585000</v>
          </cell>
          <cell r="E45">
            <v>590000</v>
          </cell>
          <cell r="F45">
            <v>595000</v>
          </cell>
          <cell r="G45">
            <v>600000</v>
          </cell>
          <cell r="H45">
            <v>605000</v>
          </cell>
          <cell r="I45">
            <v>610000</v>
          </cell>
          <cell r="J45">
            <v>615000</v>
          </cell>
          <cell r="K45">
            <v>620000</v>
          </cell>
        </row>
        <row r="46">
          <cell r="C46">
            <v>605000</v>
          </cell>
          <cell r="D46">
            <v>610000</v>
          </cell>
          <cell r="E46">
            <v>615000</v>
          </cell>
          <cell r="F46">
            <v>620000</v>
          </cell>
          <cell r="G46">
            <v>625000</v>
          </cell>
          <cell r="H46">
            <v>630000</v>
          </cell>
          <cell r="I46">
            <v>635000</v>
          </cell>
          <cell r="J46">
            <v>640000</v>
          </cell>
          <cell r="K46">
            <v>645000</v>
          </cell>
        </row>
        <row r="47">
          <cell r="C47">
            <v>630000</v>
          </cell>
          <cell r="D47">
            <v>635000</v>
          </cell>
          <cell r="E47">
            <v>640000</v>
          </cell>
          <cell r="F47">
            <v>645000</v>
          </cell>
          <cell r="G47">
            <v>650000</v>
          </cell>
          <cell r="H47">
            <v>655000</v>
          </cell>
          <cell r="I47">
            <v>660000</v>
          </cell>
          <cell r="J47">
            <v>665000</v>
          </cell>
          <cell r="K47">
            <v>670000</v>
          </cell>
        </row>
        <row r="50">
          <cell r="C50">
            <v>150000</v>
          </cell>
          <cell r="D50">
            <v>155000</v>
          </cell>
          <cell r="E50">
            <v>160000</v>
          </cell>
          <cell r="F50">
            <v>165000</v>
          </cell>
          <cell r="G50">
            <v>170000</v>
          </cell>
          <cell r="H50">
            <v>175000</v>
          </cell>
          <cell r="I50">
            <v>180000</v>
          </cell>
          <cell r="J50">
            <v>185000</v>
          </cell>
          <cell r="K50">
            <v>190000</v>
          </cell>
        </row>
        <row r="51">
          <cell r="C51">
            <v>155000</v>
          </cell>
          <cell r="D51">
            <v>160000</v>
          </cell>
          <cell r="E51">
            <v>165000</v>
          </cell>
          <cell r="F51">
            <v>170000</v>
          </cell>
          <cell r="G51">
            <v>175000</v>
          </cell>
          <cell r="H51">
            <v>180000</v>
          </cell>
          <cell r="I51">
            <v>185000</v>
          </cell>
          <cell r="J51">
            <v>190000</v>
          </cell>
          <cell r="K51">
            <v>195000</v>
          </cell>
        </row>
        <row r="52">
          <cell r="C52">
            <v>180000</v>
          </cell>
          <cell r="D52">
            <v>185000</v>
          </cell>
          <cell r="E52">
            <v>190000</v>
          </cell>
          <cell r="F52">
            <v>195000</v>
          </cell>
          <cell r="G52">
            <v>200000</v>
          </cell>
          <cell r="H52">
            <v>205000</v>
          </cell>
          <cell r="I52">
            <v>210000</v>
          </cell>
          <cell r="J52">
            <v>215000</v>
          </cell>
          <cell r="K52">
            <v>220000</v>
          </cell>
        </row>
        <row r="53">
          <cell r="C53">
            <v>205000</v>
          </cell>
          <cell r="D53">
            <v>210000</v>
          </cell>
          <cell r="E53">
            <v>215000</v>
          </cell>
          <cell r="F53">
            <v>220000</v>
          </cell>
          <cell r="G53">
            <v>225000</v>
          </cell>
          <cell r="H53">
            <v>230000</v>
          </cell>
          <cell r="I53">
            <v>235000</v>
          </cell>
          <cell r="J53">
            <v>240000</v>
          </cell>
          <cell r="K53">
            <v>245000</v>
          </cell>
        </row>
        <row r="54">
          <cell r="C54">
            <v>230000</v>
          </cell>
          <cell r="D54">
            <v>235000</v>
          </cell>
          <cell r="E54">
            <v>240000</v>
          </cell>
          <cell r="F54">
            <v>245000</v>
          </cell>
          <cell r="G54">
            <v>250000</v>
          </cell>
          <cell r="H54">
            <v>255000</v>
          </cell>
          <cell r="I54">
            <v>260000</v>
          </cell>
          <cell r="J54">
            <v>265000</v>
          </cell>
          <cell r="K54">
            <v>270000</v>
          </cell>
        </row>
        <row r="55">
          <cell r="C55">
            <v>255000</v>
          </cell>
          <cell r="D55">
            <v>260000</v>
          </cell>
          <cell r="E55">
            <v>265000</v>
          </cell>
          <cell r="F55">
            <v>270000</v>
          </cell>
          <cell r="G55">
            <v>275000</v>
          </cell>
          <cell r="H55">
            <v>280000</v>
          </cell>
          <cell r="I55">
            <v>285000</v>
          </cell>
          <cell r="J55">
            <v>290000</v>
          </cell>
          <cell r="K55">
            <v>295000</v>
          </cell>
        </row>
        <row r="56">
          <cell r="C56">
            <v>280000</v>
          </cell>
          <cell r="D56">
            <v>285000</v>
          </cell>
          <cell r="E56">
            <v>290000</v>
          </cell>
          <cell r="F56">
            <v>295000</v>
          </cell>
          <cell r="G56">
            <v>300000</v>
          </cell>
          <cell r="H56">
            <v>305000</v>
          </cell>
          <cell r="I56">
            <v>310000</v>
          </cell>
          <cell r="J56">
            <v>315000</v>
          </cell>
          <cell r="K56">
            <v>320000</v>
          </cell>
        </row>
        <row r="59">
          <cell r="C59">
            <v>150000</v>
          </cell>
          <cell r="D59">
            <v>155000</v>
          </cell>
          <cell r="E59">
            <v>160000</v>
          </cell>
          <cell r="F59">
            <v>165000</v>
          </cell>
          <cell r="G59">
            <v>170000</v>
          </cell>
          <cell r="H59">
            <v>175000</v>
          </cell>
          <cell r="I59">
            <v>180000</v>
          </cell>
          <cell r="J59">
            <v>185000</v>
          </cell>
          <cell r="K59">
            <v>190000</v>
          </cell>
        </row>
        <row r="60">
          <cell r="C60">
            <v>155000</v>
          </cell>
          <cell r="D60">
            <v>160000</v>
          </cell>
          <cell r="E60">
            <v>165000</v>
          </cell>
          <cell r="F60">
            <v>170000</v>
          </cell>
          <cell r="G60">
            <v>175000</v>
          </cell>
          <cell r="H60">
            <v>180000</v>
          </cell>
          <cell r="I60">
            <v>185000</v>
          </cell>
          <cell r="J60">
            <v>190000</v>
          </cell>
          <cell r="K60">
            <v>195000</v>
          </cell>
        </row>
        <row r="61">
          <cell r="C61">
            <v>180000</v>
          </cell>
          <cell r="D61">
            <v>185000</v>
          </cell>
          <cell r="E61">
            <v>190000</v>
          </cell>
          <cell r="F61">
            <v>195000</v>
          </cell>
          <cell r="G61">
            <v>200000</v>
          </cell>
          <cell r="H61">
            <v>205000</v>
          </cell>
          <cell r="I61">
            <v>210000</v>
          </cell>
          <cell r="J61">
            <v>215000</v>
          </cell>
          <cell r="K61">
            <v>220000</v>
          </cell>
        </row>
        <row r="62">
          <cell r="C62">
            <v>205000</v>
          </cell>
          <cell r="D62">
            <v>210000</v>
          </cell>
          <cell r="E62">
            <v>215000</v>
          </cell>
          <cell r="F62">
            <v>220000</v>
          </cell>
          <cell r="G62">
            <v>225000</v>
          </cell>
          <cell r="H62">
            <v>230000</v>
          </cell>
          <cell r="I62">
            <v>235000</v>
          </cell>
          <cell r="J62">
            <v>240000</v>
          </cell>
          <cell r="K62">
            <v>245000</v>
          </cell>
        </row>
        <row r="63">
          <cell r="C63">
            <v>230000</v>
          </cell>
          <cell r="D63">
            <v>235000</v>
          </cell>
          <cell r="E63">
            <v>240000</v>
          </cell>
          <cell r="F63">
            <v>245000</v>
          </cell>
          <cell r="G63">
            <v>250000</v>
          </cell>
          <cell r="H63">
            <v>255000</v>
          </cell>
          <cell r="I63">
            <v>260000</v>
          </cell>
          <cell r="J63">
            <v>265000</v>
          </cell>
          <cell r="K63">
            <v>270000</v>
          </cell>
        </row>
        <row r="64">
          <cell r="C64">
            <v>255000</v>
          </cell>
          <cell r="D64">
            <v>260000</v>
          </cell>
          <cell r="E64">
            <v>265000</v>
          </cell>
          <cell r="F64">
            <v>270000</v>
          </cell>
          <cell r="G64">
            <v>275000</v>
          </cell>
          <cell r="H64">
            <v>280000</v>
          </cell>
          <cell r="I64">
            <v>285000</v>
          </cell>
          <cell r="J64">
            <v>290000</v>
          </cell>
          <cell r="K64">
            <v>295000</v>
          </cell>
        </row>
        <row r="65">
          <cell r="C65">
            <v>280000</v>
          </cell>
          <cell r="D65">
            <v>285000</v>
          </cell>
          <cell r="E65">
            <v>290000</v>
          </cell>
          <cell r="F65">
            <v>295000</v>
          </cell>
          <cell r="G65">
            <v>300000</v>
          </cell>
          <cell r="H65">
            <v>305000</v>
          </cell>
          <cell r="I65">
            <v>310000</v>
          </cell>
          <cell r="J65">
            <v>315000</v>
          </cell>
          <cell r="K65">
            <v>320000</v>
          </cell>
        </row>
      </sheetData>
      <sheetData sheetId="11">
        <row r="167">
          <cell r="D167">
            <v>0</v>
          </cell>
          <cell r="E167">
            <v>0</v>
          </cell>
          <cell r="F167">
            <v>0.8</v>
          </cell>
          <cell r="G167">
            <v>4.2</v>
          </cell>
          <cell r="H167">
            <v>5.6</v>
          </cell>
          <cell r="I167">
            <v>10.8</v>
          </cell>
          <cell r="J167">
            <v>12.9398260869565</v>
          </cell>
          <cell r="K167">
            <v>12.9813882431086</v>
          </cell>
          <cell r="L167">
            <v>16.8</v>
          </cell>
        </row>
        <row r="168">
          <cell r="D168">
            <v>0</v>
          </cell>
          <cell r="E168">
            <v>0</v>
          </cell>
          <cell r="F168">
            <v>0.8</v>
          </cell>
          <cell r="G168">
            <v>4.2</v>
          </cell>
          <cell r="H168">
            <v>5.6</v>
          </cell>
          <cell r="I168">
            <v>10.8</v>
          </cell>
          <cell r="J168">
            <v>12.9398260869565</v>
          </cell>
          <cell r="K168">
            <v>12.9813882431086</v>
          </cell>
          <cell r="L168">
            <v>16.8</v>
          </cell>
        </row>
        <row r="169">
          <cell r="D169">
            <v>0</v>
          </cell>
          <cell r="E169">
            <v>0</v>
          </cell>
          <cell r="F169">
            <v>0.833333333333333</v>
          </cell>
          <cell r="G169">
            <v>4.08333333333333</v>
          </cell>
          <cell r="H169">
            <v>5.25</v>
          </cell>
          <cell r="I169">
            <v>9.8</v>
          </cell>
          <cell r="J169">
            <v>11.5398260869565</v>
          </cell>
          <cell r="K169">
            <v>10.5980549097753</v>
          </cell>
          <cell r="L169">
            <v>13.7666666666667</v>
          </cell>
        </row>
        <row r="170">
          <cell r="D170">
            <v>0</v>
          </cell>
          <cell r="E170">
            <v>0</v>
          </cell>
          <cell r="F170">
            <v>0.769230769230769</v>
          </cell>
          <cell r="G170">
            <v>3.76923076923077</v>
          </cell>
          <cell r="H170">
            <v>4.84615384615385</v>
          </cell>
          <cell r="I170">
            <v>8.95384615384616</v>
          </cell>
          <cell r="J170">
            <v>10.5398260869565</v>
          </cell>
          <cell r="K170">
            <v>9.6813882431086</v>
          </cell>
          <cell r="L170">
            <v>12.6</v>
          </cell>
        </row>
        <row r="171">
          <cell r="D171">
            <v>0</v>
          </cell>
          <cell r="E171">
            <v>0</v>
          </cell>
          <cell r="F171">
            <v>1.33333333333333</v>
          </cell>
          <cell r="G171">
            <v>5.6</v>
          </cell>
          <cell r="H171">
            <v>5.6</v>
          </cell>
          <cell r="I171">
            <v>9.2</v>
          </cell>
          <cell r="J171">
            <v>17.7398260869565</v>
          </cell>
          <cell r="K171">
            <v>16.2813882431086</v>
          </cell>
          <cell r="L171">
            <v>21</v>
          </cell>
        </row>
        <row r="172">
          <cell r="D172">
            <v>0</v>
          </cell>
          <cell r="E172">
            <v>0</v>
          </cell>
          <cell r="F172">
            <v>1.33333333333333</v>
          </cell>
          <cell r="G172">
            <v>5.6</v>
          </cell>
          <cell r="H172">
            <v>5.6</v>
          </cell>
          <cell r="I172">
            <v>9.2</v>
          </cell>
          <cell r="J172">
            <v>17.7398260869565</v>
          </cell>
          <cell r="K172">
            <v>16.2813882431086</v>
          </cell>
          <cell r="L172">
            <v>21</v>
          </cell>
        </row>
        <row r="173">
          <cell r="D173">
            <v>0</v>
          </cell>
          <cell r="E173">
            <v>0</v>
          </cell>
          <cell r="F173">
            <v>1.33333333333333</v>
          </cell>
          <cell r="G173">
            <v>5.6</v>
          </cell>
          <cell r="H173">
            <v>5.6</v>
          </cell>
          <cell r="I173">
            <v>9.2</v>
          </cell>
          <cell r="J173">
            <v>17.7398260869565</v>
          </cell>
          <cell r="K173">
            <v>16.2813882431086</v>
          </cell>
          <cell r="L173">
            <v>21</v>
          </cell>
        </row>
        <row r="176">
          <cell r="D176">
            <v>0</v>
          </cell>
          <cell r="E176">
            <v>0</v>
          </cell>
          <cell r="F176">
            <v>5.44</v>
          </cell>
          <cell r="G176">
            <v>28.56</v>
          </cell>
          <cell r="H176">
            <v>38.08</v>
          </cell>
          <cell r="I176">
            <v>41.04</v>
          </cell>
          <cell r="J176">
            <v>51.7593043478261</v>
          </cell>
          <cell r="K176">
            <v>44.8447957489206</v>
          </cell>
          <cell r="L176">
            <v>55.2</v>
          </cell>
        </row>
        <row r="177">
          <cell r="D177">
            <v>0</v>
          </cell>
          <cell r="E177">
            <v>0</v>
          </cell>
          <cell r="F177">
            <v>5.44</v>
          </cell>
          <cell r="G177">
            <v>28.56</v>
          </cell>
          <cell r="H177">
            <v>38.08</v>
          </cell>
          <cell r="I177">
            <v>41.04</v>
          </cell>
          <cell r="J177">
            <v>51.7593043478261</v>
          </cell>
          <cell r="K177">
            <v>44.8447957489206</v>
          </cell>
          <cell r="L177">
            <v>55.2</v>
          </cell>
        </row>
        <row r="178">
          <cell r="D178">
            <v>0</v>
          </cell>
          <cell r="E178">
            <v>0</v>
          </cell>
          <cell r="F178">
            <v>5.66666666666667</v>
          </cell>
          <cell r="G178">
            <v>27.7666666666667</v>
          </cell>
          <cell r="H178">
            <v>35.7</v>
          </cell>
          <cell r="I178">
            <v>37.24</v>
          </cell>
          <cell r="J178">
            <v>46.1593043478261</v>
          </cell>
          <cell r="K178">
            <v>36.6114624155873</v>
          </cell>
          <cell r="L178">
            <v>45.2333333333333</v>
          </cell>
        </row>
        <row r="179">
          <cell r="D179">
            <v>0</v>
          </cell>
          <cell r="E179">
            <v>0</v>
          </cell>
          <cell r="F179">
            <v>5.23076923076923</v>
          </cell>
          <cell r="G179">
            <v>25.6307692307692</v>
          </cell>
          <cell r="H179">
            <v>32.9538461538462</v>
          </cell>
          <cell r="I179">
            <v>34.0246153846154</v>
          </cell>
          <cell r="J179">
            <v>42.1593043478261</v>
          </cell>
          <cell r="K179">
            <v>33.4447957489206</v>
          </cell>
          <cell r="L179">
            <v>41.4</v>
          </cell>
        </row>
        <row r="180">
          <cell r="D180">
            <v>0</v>
          </cell>
          <cell r="E180">
            <v>0</v>
          </cell>
          <cell r="F180">
            <v>9.06666666666667</v>
          </cell>
          <cell r="G180">
            <v>38.08</v>
          </cell>
          <cell r="H180">
            <v>38.08</v>
          </cell>
          <cell r="I180">
            <v>34.96</v>
          </cell>
          <cell r="J180">
            <v>70.9593043478261</v>
          </cell>
          <cell r="K180">
            <v>56.2447957489206</v>
          </cell>
          <cell r="L180">
            <v>69</v>
          </cell>
        </row>
        <row r="181">
          <cell r="D181">
            <v>0</v>
          </cell>
          <cell r="E181">
            <v>0</v>
          </cell>
          <cell r="F181">
            <v>9.06666666666667</v>
          </cell>
          <cell r="G181">
            <v>38.08</v>
          </cell>
          <cell r="H181">
            <v>38.08</v>
          </cell>
          <cell r="I181">
            <v>34.96</v>
          </cell>
          <cell r="J181">
            <v>70.9593043478261</v>
          </cell>
          <cell r="K181">
            <v>56.2447957489206</v>
          </cell>
          <cell r="L181">
            <v>69</v>
          </cell>
        </row>
        <row r="182">
          <cell r="D182">
            <v>0</v>
          </cell>
          <cell r="E182">
            <v>0</v>
          </cell>
          <cell r="F182">
            <v>9.06666666666667</v>
          </cell>
          <cell r="G182">
            <v>38.08</v>
          </cell>
          <cell r="H182">
            <v>38.08</v>
          </cell>
          <cell r="I182">
            <v>34.96</v>
          </cell>
          <cell r="J182">
            <v>70.9593043478261</v>
          </cell>
          <cell r="K182">
            <v>56.2447957489206</v>
          </cell>
          <cell r="L182">
            <v>69</v>
          </cell>
        </row>
        <row r="185">
          <cell r="D185">
            <v>0</v>
          </cell>
          <cell r="E185">
            <v>1.5</v>
          </cell>
          <cell r="F185">
            <v>6.56</v>
          </cell>
          <cell r="G185">
            <v>34.44</v>
          </cell>
          <cell r="H185">
            <v>45.92</v>
          </cell>
          <cell r="I185">
            <v>42.12</v>
          </cell>
          <cell r="J185">
            <v>33.427884057971</v>
          </cell>
          <cell r="K185">
            <v>27.1429026901362</v>
          </cell>
          <cell r="L185">
            <v>42</v>
          </cell>
        </row>
        <row r="186">
          <cell r="D186">
            <v>0</v>
          </cell>
          <cell r="E186">
            <v>1.5</v>
          </cell>
          <cell r="F186">
            <v>6.56</v>
          </cell>
          <cell r="G186">
            <v>34.44</v>
          </cell>
          <cell r="H186">
            <v>45.92</v>
          </cell>
          <cell r="I186">
            <v>42.12</v>
          </cell>
          <cell r="J186">
            <v>33.427884057971</v>
          </cell>
          <cell r="K186">
            <v>27.1429026901362</v>
          </cell>
          <cell r="L186">
            <v>42</v>
          </cell>
        </row>
        <row r="187">
          <cell r="D187">
            <v>0</v>
          </cell>
          <cell r="E187">
            <v>2.08333333333333</v>
          </cell>
          <cell r="F187">
            <v>6.83333333333333</v>
          </cell>
          <cell r="G187">
            <v>33.4833333333333</v>
          </cell>
          <cell r="H187">
            <v>43.05</v>
          </cell>
          <cell r="I187">
            <v>38.22</v>
          </cell>
          <cell r="J187">
            <v>29.8112173913044</v>
          </cell>
          <cell r="K187">
            <v>22.1595693568028</v>
          </cell>
          <cell r="L187">
            <v>34.4166666666667</v>
          </cell>
        </row>
        <row r="188">
          <cell r="D188">
            <v>0</v>
          </cell>
          <cell r="E188">
            <v>1.92307692307692</v>
          </cell>
          <cell r="F188">
            <v>6.30769230769231</v>
          </cell>
          <cell r="G188">
            <v>30.9076923076923</v>
          </cell>
          <cell r="H188">
            <v>39.7384615384615</v>
          </cell>
          <cell r="I188">
            <v>34.92</v>
          </cell>
          <cell r="J188">
            <v>27.227884057971</v>
          </cell>
          <cell r="K188">
            <v>20.2429026901362</v>
          </cell>
          <cell r="L188">
            <v>31.5</v>
          </cell>
        </row>
        <row r="189">
          <cell r="D189">
            <v>0</v>
          </cell>
          <cell r="E189">
            <v>3.33333333333333</v>
          </cell>
          <cell r="F189">
            <v>10.9333333333333</v>
          </cell>
          <cell r="G189">
            <v>45.92</v>
          </cell>
          <cell r="H189">
            <v>45.92</v>
          </cell>
          <cell r="I189">
            <v>35.88</v>
          </cell>
          <cell r="J189">
            <v>45.827884057971</v>
          </cell>
          <cell r="K189">
            <v>34.0429026901362</v>
          </cell>
          <cell r="L189">
            <v>52.5</v>
          </cell>
        </row>
        <row r="190">
          <cell r="D190">
            <v>0</v>
          </cell>
          <cell r="E190">
            <v>3.33333333333333</v>
          </cell>
          <cell r="F190">
            <v>10.9333333333333</v>
          </cell>
          <cell r="G190">
            <v>45.92</v>
          </cell>
          <cell r="H190">
            <v>45.92</v>
          </cell>
          <cell r="I190">
            <v>35.88</v>
          </cell>
          <cell r="J190">
            <v>45.827884057971</v>
          </cell>
          <cell r="K190">
            <v>34.0429026901362</v>
          </cell>
          <cell r="L190">
            <v>52.5</v>
          </cell>
        </row>
        <row r="191">
          <cell r="D191">
            <v>0</v>
          </cell>
          <cell r="E191">
            <v>3.33333333333333</v>
          </cell>
          <cell r="F191">
            <v>10.9333333333333</v>
          </cell>
          <cell r="G191">
            <v>45.92</v>
          </cell>
          <cell r="H191">
            <v>45.92</v>
          </cell>
          <cell r="I191">
            <v>35.88</v>
          </cell>
          <cell r="J191">
            <v>45.827884057971</v>
          </cell>
          <cell r="K191">
            <v>34.0429026901362</v>
          </cell>
          <cell r="L191">
            <v>52.5</v>
          </cell>
        </row>
        <row r="194">
          <cell r="D194">
            <v>1</v>
          </cell>
          <cell r="E194">
            <v>1.5</v>
          </cell>
          <cell r="F194">
            <v>3.2</v>
          </cell>
          <cell r="G194">
            <v>16.8</v>
          </cell>
          <cell r="H194">
            <v>22.4</v>
          </cell>
          <cell r="I194">
            <v>14.04</v>
          </cell>
          <cell r="J194">
            <v>9.70486956521739</v>
          </cell>
          <cell r="K194">
            <v>33.043533709731</v>
          </cell>
          <cell r="L194">
            <v>6</v>
          </cell>
        </row>
        <row r="195">
          <cell r="D195">
            <v>1</v>
          </cell>
          <cell r="E195">
            <v>1.5</v>
          </cell>
          <cell r="F195">
            <v>3.2</v>
          </cell>
          <cell r="G195">
            <v>16.8</v>
          </cell>
          <cell r="H195">
            <v>22.4</v>
          </cell>
          <cell r="I195">
            <v>14.04</v>
          </cell>
          <cell r="J195">
            <v>9.70486956521739</v>
          </cell>
          <cell r="K195">
            <v>33.043533709731</v>
          </cell>
          <cell r="L195">
            <v>6</v>
          </cell>
        </row>
        <row r="196">
          <cell r="D196">
            <v>1.66666666666667</v>
          </cell>
          <cell r="E196">
            <v>2.08333333333333</v>
          </cell>
          <cell r="F196">
            <v>3.33333333333333</v>
          </cell>
          <cell r="G196">
            <v>16.3333333333333</v>
          </cell>
          <cell r="H196">
            <v>21</v>
          </cell>
          <cell r="I196">
            <v>12.74</v>
          </cell>
          <cell r="J196">
            <v>8.65486956521739</v>
          </cell>
          <cell r="K196">
            <v>26.9768670430643</v>
          </cell>
          <cell r="L196">
            <v>4.91666666666667</v>
          </cell>
        </row>
        <row r="197">
          <cell r="D197">
            <v>1.53846153846154</v>
          </cell>
          <cell r="E197">
            <v>1.92307692307692</v>
          </cell>
          <cell r="F197">
            <v>3.07692307692308</v>
          </cell>
          <cell r="G197">
            <v>15.0769230769231</v>
          </cell>
          <cell r="H197">
            <v>19.3846153846154</v>
          </cell>
          <cell r="I197">
            <v>11.64</v>
          </cell>
          <cell r="J197">
            <v>7.90486956521739</v>
          </cell>
          <cell r="K197">
            <v>24.643533709731</v>
          </cell>
          <cell r="L197">
            <v>4.5</v>
          </cell>
        </row>
        <row r="198">
          <cell r="D198">
            <v>3.33333333333333</v>
          </cell>
          <cell r="E198">
            <v>3.33333333333333</v>
          </cell>
          <cell r="F198">
            <v>5.33333333333333</v>
          </cell>
          <cell r="G198">
            <v>22.4</v>
          </cell>
          <cell r="H198">
            <v>22.4</v>
          </cell>
          <cell r="I198">
            <v>11.96</v>
          </cell>
          <cell r="J198">
            <v>13.3048695652174</v>
          </cell>
          <cell r="K198">
            <v>41.443533709731</v>
          </cell>
          <cell r="L198">
            <v>7.5</v>
          </cell>
        </row>
        <row r="199">
          <cell r="D199">
            <v>3.33333333333333</v>
          </cell>
          <cell r="E199">
            <v>3.33333333333333</v>
          </cell>
          <cell r="F199">
            <v>5.33333333333333</v>
          </cell>
          <cell r="G199">
            <v>22.4</v>
          </cell>
          <cell r="H199">
            <v>22.4</v>
          </cell>
          <cell r="I199">
            <v>11.96</v>
          </cell>
          <cell r="J199">
            <v>13.3048695652174</v>
          </cell>
          <cell r="K199">
            <v>41.443533709731</v>
          </cell>
          <cell r="L199">
            <v>7.5</v>
          </cell>
        </row>
        <row r="200">
          <cell r="D200">
            <v>3.33333333333333</v>
          </cell>
          <cell r="E200">
            <v>3.33333333333333</v>
          </cell>
          <cell r="F200">
            <v>5.33333333333333</v>
          </cell>
          <cell r="G200">
            <v>22.4</v>
          </cell>
          <cell r="H200">
            <v>22.4</v>
          </cell>
          <cell r="I200">
            <v>11.96</v>
          </cell>
          <cell r="J200">
            <v>13.3048695652174</v>
          </cell>
          <cell r="K200">
            <v>41.443533709731</v>
          </cell>
          <cell r="L200">
            <v>7.5</v>
          </cell>
        </row>
        <row r="203">
          <cell r="D203">
            <v>0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</row>
        <row r="204"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</row>
        <row r="205">
          <cell r="D205">
            <v>0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</row>
        <row r="206"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</row>
        <row r="207"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</row>
        <row r="208"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</row>
        <row r="209"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</row>
        <row r="212"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</row>
        <row r="213"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</row>
        <row r="214"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</row>
        <row r="215"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</row>
        <row r="216">
          <cell r="D216">
            <v>0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</row>
        <row r="217">
          <cell r="D217">
            <v>0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</row>
        <row r="218"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</row>
        <row r="221"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</row>
        <row r="222"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</row>
        <row r="223"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</row>
        <row r="224"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</row>
        <row r="225">
          <cell r="D225">
            <v>0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</row>
        <row r="226">
          <cell r="D226">
            <v>0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</row>
        <row r="227">
          <cell r="D227">
            <v>0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cénarios"/>
      <sheetName val="Intrants"/>
      <sheetName val="CB1"/>
      <sheetName val="CB2"/>
      <sheetName val="CB3"/>
      <sheetName val="CB4"/>
      <sheetName val="CA1"/>
      <sheetName val="CA2"/>
      <sheetName val="CA3"/>
      <sheetName val="CA4"/>
      <sheetName val="PRIX"/>
      <sheetName val="CFINAL"/>
      <sheetName val="FC - Cout ;B"/>
      <sheetName val="PCOUTS"/>
      <sheetName val="COUTS"/>
      <sheetName val="Feuil2"/>
    </sheetNames>
    <sheetDataSet>
      <sheetData sheetId="1">
        <row r="29">
          <cell r="D29">
            <v>1500</v>
          </cell>
          <cell r="E29">
            <v>2835.05154639175</v>
          </cell>
          <cell r="F29">
            <v>9451.54639175258</v>
          </cell>
          <cell r="G29">
            <v>28173.1958762887</v>
          </cell>
          <cell r="H29">
            <v>28173.1958762887</v>
          </cell>
          <cell r="I29">
            <v>19186.8131868132</v>
          </cell>
          <cell r="J29">
            <v>15164.8351648352</v>
          </cell>
          <cell r="K29">
            <v>16543.956043956</v>
          </cell>
          <cell r="L29">
            <v>13530</v>
          </cell>
        </row>
        <row r="30">
          <cell r="D30">
            <v>1500</v>
          </cell>
          <cell r="E30">
            <v>2835.05154639175</v>
          </cell>
          <cell r="F30">
            <v>9451.54639175258</v>
          </cell>
          <cell r="G30">
            <v>28173.1958762887</v>
          </cell>
          <cell r="H30">
            <v>28173.1958762887</v>
          </cell>
          <cell r="I30">
            <v>19186.8131868132</v>
          </cell>
          <cell r="J30">
            <v>15164.8351648352</v>
          </cell>
          <cell r="K30">
            <v>16543.956043956</v>
          </cell>
          <cell r="L30">
            <v>13530</v>
          </cell>
        </row>
        <row r="31">
          <cell r="D31">
            <v>1250</v>
          </cell>
          <cell r="E31">
            <v>2362.54295532646</v>
          </cell>
          <cell r="F31">
            <v>7876.28865979382</v>
          </cell>
          <cell r="G31">
            <v>23477.6632302405</v>
          </cell>
          <cell r="H31">
            <v>23477.6632302405</v>
          </cell>
          <cell r="I31">
            <v>15989.010989011</v>
          </cell>
          <cell r="J31">
            <v>12637.3626373626</v>
          </cell>
          <cell r="K31">
            <v>13786.63003663</v>
          </cell>
          <cell r="L31">
            <v>11275</v>
          </cell>
        </row>
        <row r="32">
          <cell r="D32">
            <v>1153.84615384615</v>
          </cell>
          <cell r="E32">
            <v>2180.80888183981</v>
          </cell>
          <cell r="F32">
            <v>7270.42030134814</v>
          </cell>
          <cell r="G32">
            <v>21671.6891356067</v>
          </cell>
          <cell r="H32">
            <v>21671.6891356067</v>
          </cell>
          <cell r="I32">
            <v>14759.0870667794</v>
          </cell>
          <cell r="J32">
            <v>11665.257819104</v>
          </cell>
          <cell r="K32">
            <v>12726.1200338123</v>
          </cell>
          <cell r="L32">
            <v>10407.6923076923</v>
          </cell>
        </row>
        <row r="33">
          <cell r="D33">
            <v>1000</v>
          </cell>
          <cell r="E33">
            <v>1890.03436426117</v>
          </cell>
          <cell r="F33">
            <v>6301.03092783505</v>
          </cell>
          <cell r="G33">
            <v>18782.1305841924</v>
          </cell>
          <cell r="H33">
            <v>18782.1305841924</v>
          </cell>
          <cell r="I33">
            <v>12791.2087912088</v>
          </cell>
          <cell r="J33">
            <v>10109.8901098901</v>
          </cell>
          <cell r="K33">
            <v>11029.304029304</v>
          </cell>
          <cell r="L33">
            <v>9020</v>
          </cell>
        </row>
        <row r="34">
          <cell r="D34">
            <v>1000</v>
          </cell>
          <cell r="E34">
            <v>1890.03436426117</v>
          </cell>
          <cell r="F34">
            <v>6301.03092783505</v>
          </cell>
          <cell r="G34">
            <v>18782.1305841924</v>
          </cell>
          <cell r="H34">
            <v>18782.1305841924</v>
          </cell>
          <cell r="I34">
            <v>12791.2087912088</v>
          </cell>
          <cell r="J34">
            <v>10109.8901098901</v>
          </cell>
          <cell r="K34">
            <v>11029.304029304</v>
          </cell>
          <cell r="L34">
            <v>9020</v>
          </cell>
        </row>
        <row r="35">
          <cell r="D35">
            <v>1000</v>
          </cell>
          <cell r="E35">
            <v>1890.03436426117</v>
          </cell>
          <cell r="F35">
            <v>6301.03092783505</v>
          </cell>
          <cell r="G35">
            <v>18782.1305841924</v>
          </cell>
          <cell r="H35">
            <v>18782.1305841924</v>
          </cell>
          <cell r="I35">
            <v>12791.2087912088</v>
          </cell>
          <cell r="J35">
            <v>10109.8901098901</v>
          </cell>
          <cell r="K35">
            <v>11029.304029304</v>
          </cell>
          <cell r="L35">
            <v>9020</v>
          </cell>
        </row>
        <row r="38">
          <cell r="D38" t="str">
            <v>Grande</v>
          </cell>
          <cell r="E38" t="str">
            <v>Grande</v>
          </cell>
          <cell r="F38" t="str">
            <v>Grande</v>
          </cell>
          <cell r="G38" t="str">
            <v>Moyenne</v>
          </cell>
          <cell r="H38" t="str">
            <v>Moyenne</v>
          </cell>
          <cell r="I38" t="str">
            <v>Petite</v>
          </cell>
          <cell r="J38" t="str">
            <v>Petite</v>
          </cell>
          <cell r="K38" t="str">
            <v>Petite</v>
          </cell>
          <cell r="L38" t="str">
            <v>Petite</v>
          </cell>
        </row>
        <row r="39">
          <cell r="D39" t="str">
            <v>Grande</v>
          </cell>
          <cell r="E39" t="str">
            <v>Grande</v>
          </cell>
          <cell r="F39" t="str">
            <v>Grande</v>
          </cell>
          <cell r="G39" t="str">
            <v>Moyenne</v>
          </cell>
          <cell r="H39" t="str">
            <v>Moyenne</v>
          </cell>
          <cell r="I39" t="str">
            <v>Petite</v>
          </cell>
          <cell r="J39" t="str">
            <v>Petite</v>
          </cell>
          <cell r="K39" t="str">
            <v>Petite</v>
          </cell>
          <cell r="L39" t="str">
            <v>Petite</v>
          </cell>
        </row>
        <row r="40">
          <cell r="D40" t="str">
            <v>Grande</v>
          </cell>
          <cell r="E40" t="str">
            <v>Grande</v>
          </cell>
          <cell r="F40" t="str">
            <v>Grande</v>
          </cell>
          <cell r="G40" t="str">
            <v>Moyenne</v>
          </cell>
          <cell r="H40" t="str">
            <v>Moyenne</v>
          </cell>
          <cell r="I40" t="str">
            <v>Petite</v>
          </cell>
          <cell r="J40" t="str">
            <v>Petite</v>
          </cell>
          <cell r="K40" t="str">
            <v>Petite</v>
          </cell>
          <cell r="L40" t="str">
            <v>Petite</v>
          </cell>
        </row>
        <row r="41">
          <cell r="D41" t="str">
            <v>Grande</v>
          </cell>
          <cell r="E41" t="str">
            <v>Grande</v>
          </cell>
          <cell r="F41" t="str">
            <v>Grande</v>
          </cell>
          <cell r="G41" t="str">
            <v>Moyenne</v>
          </cell>
          <cell r="H41" t="str">
            <v>Moyenne</v>
          </cell>
          <cell r="I41" t="str">
            <v>Petite</v>
          </cell>
          <cell r="J41" t="str">
            <v>Petite</v>
          </cell>
          <cell r="K41" t="str">
            <v>Petite</v>
          </cell>
          <cell r="L41" t="str">
            <v>Petite</v>
          </cell>
        </row>
        <row r="42">
          <cell r="D42" t="str">
            <v>Grande</v>
          </cell>
          <cell r="E42" t="str">
            <v>Grande</v>
          </cell>
          <cell r="F42" t="str">
            <v>Grande</v>
          </cell>
          <cell r="G42" t="str">
            <v>Moyenne</v>
          </cell>
          <cell r="H42" t="str">
            <v>Moyenne</v>
          </cell>
          <cell r="I42" t="str">
            <v>Petite</v>
          </cell>
          <cell r="J42" t="str">
            <v>Petite</v>
          </cell>
          <cell r="K42" t="str">
            <v>Petite</v>
          </cell>
          <cell r="L42" t="str">
            <v>Petite</v>
          </cell>
        </row>
        <row r="43">
          <cell r="D43" t="str">
            <v>Grande</v>
          </cell>
          <cell r="E43" t="str">
            <v>Grande</v>
          </cell>
          <cell r="F43" t="str">
            <v>Grande</v>
          </cell>
          <cell r="G43" t="str">
            <v>Moyenne</v>
          </cell>
          <cell r="H43" t="str">
            <v>Moyenne</v>
          </cell>
          <cell r="I43" t="str">
            <v>Petite</v>
          </cell>
          <cell r="J43" t="str">
            <v>Petite</v>
          </cell>
          <cell r="K43" t="str">
            <v>Petite</v>
          </cell>
          <cell r="L43" t="str">
            <v>Petite</v>
          </cell>
        </row>
        <row r="44">
          <cell r="D44" t="str">
            <v>Grande</v>
          </cell>
          <cell r="E44" t="str">
            <v>Grande</v>
          </cell>
          <cell r="F44" t="str">
            <v>Grande</v>
          </cell>
          <cell r="G44" t="str">
            <v>Moyenne</v>
          </cell>
          <cell r="H44" t="str">
            <v>Moyenne</v>
          </cell>
          <cell r="I44" t="str">
            <v>Petite</v>
          </cell>
          <cell r="J44" t="str">
            <v>Petite</v>
          </cell>
          <cell r="K44" t="str">
            <v>Petite</v>
          </cell>
          <cell r="L44" t="str">
            <v>Petite</v>
          </cell>
        </row>
        <row r="47">
          <cell r="D47" t="str">
            <v>Grande</v>
          </cell>
          <cell r="E47" t="str">
            <v>Grande</v>
          </cell>
          <cell r="F47" t="str">
            <v>Grande</v>
          </cell>
          <cell r="G47" t="str">
            <v>Moyenne</v>
          </cell>
          <cell r="H47" t="str">
            <v>Moyenne</v>
          </cell>
          <cell r="I47" t="str">
            <v>Petite</v>
          </cell>
          <cell r="J47" t="str">
            <v>Petite</v>
          </cell>
          <cell r="K47" t="str">
            <v>Petite</v>
          </cell>
          <cell r="L47" t="str">
            <v>Petite</v>
          </cell>
        </row>
        <row r="48">
          <cell r="D48" t="str">
            <v>Grande</v>
          </cell>
          <cell r="E48" t="str">
            <v>Grande</v>
          </cell>
          <cell r="F48" t="str">
            <v>Grande</v>
          </cell>
          <cell r="G48" t="str">
            <v>Moyenne</v>
          </cell>
          <cell r="H48" t="str">
            <v>Moyenne</v>
          </cell>
          <cell r="I48" t="str">
            <v>Petite</v>
          </cell>
          <cell r="J48" t="str">
            <v>Petite</v>
          </cell>
          <cell r="K48" t="str">
            <v>Petite</v>
          </cell>
          <cell r="L48" t="str">
            <v>Petite</v>
          </cell>
        </row>
        <row r="49">
          <cell r="D49" t="str">
            <v>Grande</v>
          </cell>
          <cell r="E49" t="str">
            <v>Grande</v>
          </cell>
          <cell r="F49" t="str">
            <v>Grande</v>
          </cell>
          <cell r="G49" t="str">
            <v>Moyenne</v>
          </cell>
          <cell r="H49" t="str">
            <v>Moyenne</v>
          </cell>
          <cell r="I49" t="str">
            <v>Petite</v>
          </cell>
          <cell r="J49" t="str">
            <v>Petite</v>
          </cell>
          <cell r="K49" t="str">
            <v>Petite</v>
          </cell>
          <cell r="L49" t="str">
            <v>Petite</v>
          </cell>
        </row>
        <row r="50">
          <cell r="D50" t="str">
            <v>Grande</v>
          </cell>
          <cell r="E50" t="str">
            <v>Grande</v>
          </cell>
          <cell r="F50" t="str">
            <v>Grande</v>
          </cell>
          <cell r="G50" t="str">
            <v>Moyenne</v>
          </cell>
          <cell r="H50" t="str">
            <v>Moyenne</v>
          </cell>
          <cell r="I50" t="str">
            <v>Petite</v>
          </cell>
          <cell r="J50" t="str">
            <v>Petite</v>
          </cell>
          <cell r="K50" t="str">
            <v>Petite</v>
          </cell>
          <cell r="L50" t="str">
            <v>Petite</v>
          </cell>
        </row>
        <row r="51">
          <cell r="D51" t="str">
            <v>Grande</v>
          </cell>
          <cell r="E51" t="str">
            <v>Grande</v>
          </cell>
          <cell r="F51" t="str">
            <v>Grande</v>
          </cell>
          <cell r="G51" t="str">
            <v>Moyenne</v>
          </cell>
          <cell r="H51" t="str">
            <v>Moyenne</v>
          </cell>
          <cell r="I51" t="str">
            <v>Petite</v>
          </cell>
          <cell r="J51" t="str">
            <v>Petite</v>
          </cell>
          <cell r="K51" t="str">
            <v>Petite</v>
          </cell>
          <cell r="L51" t="str">
            <v>Petite</v>
          </cell>
        </row>
        <row r="52">
          <cell r="D52" t="str">
            <v>Grande</v>
          </cell>
          <cell r="E52" t="str">
            <v>Grande</v>
          </cell>
          <cell r="F52" t="str">
            <v>Grande</v>
          </cell>
          <cell r="G52" t="str">
            <v>Moyenne</v>
          </cell>
          <cell r="H52" t="str">
            <v>Moyenne</v>
          </cell>
          <cell r="I52" t="str">
            <v>Petite</v>
          </cell>
          <cell r="J52" t="str">
            <v>Petite</v>
          </cell>
          <cell r="K52" t="str">
            <v>Petite</v>
          </cell>
          <cell r="L52" t="str">
            <v>Petite</v>
          </cell>
        </row>
        <row r="53">
          <cell r="D53" t="str">
            <v>Grande</v>
          </cell>
          <cell r="E53" t="str">
            <v>Grande</v>
          </cell>
          <cell r="F53" t="str">
            <v>Grande</v>
          </cell>
          <cell r="G53" t="str">
            <v>Moyenne</v>
          </cell>
          <cell r="H53" t="str">
            <v>Moyenne</v>
          </cell>
          <cell r="I53" t="str">
            <v>Petite</v>
          </cell>
          <cell r="J53" t="str">
            <v>Petite</v>
          </cell>
          <cell r="K53" t="str">
            <v>Petite</v>
          </cell>
          <cell r="L53" t="str">
            <v>Petite</v>
          </cell>
        </row>
        <row r="56">
          <cell r="D56">
            <v>1</v>
          </cell>
          <cell r="E56">
            <v>1.5</v>
          </cell>
          <cell r="F56">
            <v>2</v>
          </cell>
          <cell r="G56">
            <v>3</v>
          </cell>
          <cell r="H56">
            <v>4</v>
          </cell>
          <cell r="I56">
            <v>5</v>
          </cell>
          <cell r="J56">
            <v>6</v>
          </cell>
          <cell r="K56">
            <v>6.5</v>
          </cell>
          <cell r="L56">
            <v>6.5</v>
          </cell>
        </row>
        <row r="57">
          <cell r="D57">
            <v>1</v>
          </cell>
          <cell r="E57">
            <v>1.5</v>
          </cell>
          <cell r="F57">
            <v>2</v>
          </cell>
          <cell r="G57">
            <v>3</v>
          </cell>
          <cell r="H57">
            <v>4</v>
          </cell>
          <cell r="I57">
            <v>5</v>
          </cell>
          <cell r="J57">
            <v>6</v>
          </cell>
          <cell r="K57">
            <v>6.5</v>
          </cell>
          <cell r="L57">
            <v>6.5</v>
          </cell>
        </row>
        <row r="58">
          <cell r="D58">
            <v>2</v>
          </cell>
          <cell r="E58">
            <v>2.5</v>
          </cell>
          <cell r="F58">
            <v>2.5</v>
          </cell>
          <cell r="G58">
            <v>3.5</v>
          </cell>
          <cell r="H58">
            <v>4.5</v>
          </cell>
          <cell r="I58">
            <v>5.5</v>
          </cell>
          <cell r="J58">
            <v>6.5</v>
          </cell>
          <cell r="K58">
            <v>6.5</v>
          </cell>
          <cell r="L58">
            <v>6.5</v>
          </cell>
        </row>
        <row r="59">
          <cell r="D59">
            <v>2</v>
          </cell>
          <cell r="E59">
            <v>2.5</v>
          </cell>
          <cell r="F59">
            <v>2.5</v>
          </cell>
          <cell r="G59">
            <v>3.5</v>
          </cell>
          <cell r="H59">
            <v>4.5</v>
          </cell>
          <cell r="I59">
            <v>5.5</v>
          </cell>
          <cell r="J59">
            <v>6.5</v>
          </cell>
          <cell r="K59">
            <v>6.5</v>
          </cell>
          <cell r="L59">
            <v>6.5</v>
          </cell>
        </row>
        <row r="60">
          <cell r="D60">
            <v>5</v>
          </cell>
          <cell r="E60">
            <v>5</v>
          </cell>
          <cell r="F60">
            <v>5</v>
          </cell>
          <cell r="G60">
            <v>6</v>
          </cell>
          <cell r="H60">
            <v>6</v>
          </cell>
          <cell r="I60">
            <v>6.5</v>
          </cell>
          <cell r="J60">
            <v>13.5</v>
          </cell>
          <cell r="K60">
            <v>13.5</v>
          </cell>
          <cell r="L60">
            <v>13.5</v>
          </cell>
        </row>
        <row r="61">
          <cell r="D61">
            <v>5</v>
          </cell>
          <cell r="E61">
            <v>5</v>
          </cell>
          <cell r="F61">
            <v>5</v>
          </cell>
          <cell r="G61">
            <v>6</v>
          </cell>
          <cell r="H61">
            <v>6</v>
          </cell>
          <cell r="I61">
            <v>6.5</v>
          </cell>
          <cell r="J61">
            <v>13.5</v>
          </cell>
          <cell r="K61">
            <v>13.5</v>
          </cell>
          <cell r="L61">
            <v>13.5</v>
          </cell>
        </row>
        <row r="62">
          <cell r="D62">
            <v>5</v>
          </cell>
          <cell r="E62">
            <v>5</v>
          </cell>
          <cell r="F62">
            <v>5</v>
          </cell>
          <cell r="G62">
            <v>6</v>
          </cell>
          <cell r="H62">
            <v>6</v>
          </cell>
          <cell r="I62">
            <v>6.5</v>
          </cell>
          <cell r="J62">
            <v>13.5</v>
          </cell>
          <cell r="K62">
            <v>13.5</v>
          </cell>
          <cell r="L62">
            <v>13.5</v>
          </cell>
        </row>
        <row r="65">
          <cell r="D65">
            <v>1</v>
          </cell>
          <cell r="E65">
            <v>1.5</v>
          </cell>
          <cell r="F65">
            <v>2</v>
          </cell>
          <cell r="G65">
            <v>3</v>
          </cell>
          <cell r="H65">
            <v>4</v>
          </cell>
          <cell r="I65">
            <v>5</v>
          </cell>
          <cell r="J65">
            <v>6</v>
          </cell>
          <cell r="K65">
            <v>6.5</v>
          </cell>
          <cell r="L65">
            <v>6.5</v>
          </cell>
        </row>
        <row r="66">
          <cell r="D66">
            <v>1</v>
          </cell>
          <cell r="E66">
            <v>1.5</v>
          </cell>
          <cell r="F66">
            <v>2</v>
          </cell>
          <cell r="G66">
            <v>3</v>
          </cell>
          <cell r="H66">
            <v>4</v>
          </cell>
          <cell r="I66">
            <v>5</v>
          </cell>
          <cell r="J66">
            <v>6</v>
          </cell>
          <cell r="K66">
            <v>6.5</v>
          </cell>
          <cell r="L66">
            <v>6.5</v>
          </cell>
        </row>
        <row r="67">
          <cell r="D67">
            <v>2</v>
          </cell>
          <cell r="E67">
            <v>2.5</v>
          </cell>
          <cell r="F67">
            <v>2.5</v>
          </cell>
          <cell r="G67">
            <v>3.5</v>
          </cell>
          <cell r="H67">
            <v>4.5</v>
          </cell>
          <cell r="I67">
            <v>5.5</v>
          </cell>
          <cell r="J67">
            <v>6.5</v>
          </cell>
          <cell r="K67">
            <v>6.5</v>
          </cell>
          <cell r="L67">
            <v>6.5</v>
          </cell>
        </row>
        <row r="68">
          <cell r="D68">
            <v>2</v>
          </cell>
          <cell r="E68">
            <v>2.5</v>
          </cell>
          <cell r="F68">
            <v>2.5</v>
          </cell>
          <cell r="G68">
            <v>3.5</v>
          </cell>
          <cell r="H68">
            <v>4.5</v>
          </cell>
          <cell r="I68">
            <v>5.5</v>
          </cell>
          <cell r="J68">
            <v>6.5</v>
          </cell>
          <cell r="K68">
            <v>6.5</v>
          </cell>
          <cell r="L68">
            <v>6.5</v>
          </cell>
        </row>
        <row r="69">
          <cell r="D69">
            <v>5</v>
          </cell>
          <cell r="E69">
            <v>5</v>
          </cell>
          <cell r="F69">
            <v>5</v>
          </cell>
          <cell r="G69">
            <v>6</v>
          </cell>
          <cell r="H69">
            <v>6</v>
          </cell>
          <cell r="I69">
            <v>6.5</v>
          </cell>
          <cell r="J69">
            <v>12</v>
          </cell>
          <cell r="K69">
            <v>12</v>
          </cell>
          <cell r="L69">
            <v>12</v>
          </cell>
        </row>
        <row r="70">
          <cell r="D70">
            <v>5</v>
          </cell>
          <cell r="E70">
            <v>5</v>
          </cell>
          <cell r="F70">
            <v>5</v>
          </cell>
          <cell r="G70">
            <v>6</v>
          </cell>
          <cell r="H70">
            <v>6</v>
          </cell>
          <cell r="I70">
            <v>6.5</v>
          </cell>
          <cell r="J70">
            <v>12</v>
          </cell>
          <cell r="K70">
            <v>12</v>
          </cell>
          <cell r="L70">
            <v>12</v>
          </cell>
        </row>
        <row r="71">
          <cell r="D71">
            <v>5</v>
          </cell>
          <cell r="E71">
            <v>5</v>
          </cell>
          <cell r="F71">
            <v>5</v>
          </cell>
          <cell r="G71">
            <v>6</v>
          </cell>
          <cell r="H71">
            <v>6</v>
          </cell>
          <cell r="I71">
            <v>6.5</v>
          </cell>
          <cell r="J71">
            <v>12</v>
          </cell>
          <cell r="K71">
            <v>12</v>
          </cell>
          <cell r="L71">
            <v>12</v>
          </cell>
        </row>
        <row r="83">
          <cell r="D83">
            <v>0.5</v>
          </cell>
          <cell r="E83">
            <v>0.5</v>
          </cell>
          <cell r="F83">
            <v>0.5</v>
          </cell>
          <cell r="G83">
            <v>0.5</v>
          </cell>
          <cell r="H83">
            <v>0.5</v>
          </cell>
          <cell r="I83">
            <v>0.5</v>
          </cell>
          <cell r="J83">
            <v>0.5</v>
          </cell>
          <cell r="K83">
            <v>0.5</v>
          </cell>
          <cell r="L83">
            <v>0.5</v>
          </cell>
        </row>
        <row r="84">
          <cell r="D84">
            <v>0.5</v>
          </cell>
          <cell r="E84">
            <v>0.5</v>
          </cell>
          <cell r="F84">
            <v>0.5</v>
          </cell>
          <cell r="G84">
            <v>0.5</v>
          </cell>
          <cell r="H84">
            <v>0.5</v>
          </cell>
          <cell r="I84">
            <v>0.5</v>
          </cell>
          <cell r="J84">
            <v>0.5</v>
          </cell>
          <cell r="K84">
            <v>0.5</v>
          </cell>
          <cell r="L84">
            <v>0.5</v>
          </cell>
        </row>
        <row r="85">
          <cell r="D85">
            <v>0.6</v>
          </cell>
          <cell r="E85">
            <v>0.6</v>
          </cell>
          <cell r="F85">
            <v>0.6</v>
          </cell>
          <cell r="G85">
            <v>0.6</v>
          </cell>
          <cell r="H85">
            <v>0.6</v>
          </cell>
          <cell r="I85">
            <v>0.6</v>
          </cell>
          <cell r="J85">
            <v>0.6</v>
          </cell>
          <cell r="K85">
            <v>0.6</v>
          </cell>
          <cell r="L85">
            <v>0.6</v>
          </cell>
        </row>
        <row r="86">
          <cell r="D86">
            <v>0.65</v>
          </cell>
          <cell r="E86">
            <v>0.65</v>
          </cell>
          <cell r="F86">
            <v>0.65</v>
          </cell>
          <cell r="G86">
            <v>0.65</v>
          </cell>
          <cell r="H86">
            <v>0.65</v>
          </cell>
          <cell r="I86">
            <v>0.65</v>
          </cell>
          <cell r="J86">
            <v>0.65</v>
          </cell>
          <cell r="K86">
            <v>0.65</v>
          </cell>
          <cell r="L86">
            <v>0.65</v>
          </cell>
        </row>
        <row r="87">
          <cell r="D87">
            <v>0.75</v>
          </cell>
          <cell r="E87">
            <v>0.75</v>
          </cell>
          <cell r="F87">
            <v>0.75</v>
          </cell>
          <cell r="G87">
            <v>0.75</v>
          </cell>
          <cell r="H87">
            <v>0.75</v>
          </cell>
          <cell r="I87">
            <v>0.75</v>
          </cell>
          <cell r="J87">
            <v>0.75</v>
          </cell>
          <cell r="K87">
            <v>0.75</v>
          </cell>
          <cell r="L87">
            <v>0.75</v>
          </cell>
        </row>
        <row r="88">
          <cell r="D88">
            <v>0.75</v>
          </cell>
          <cell r="E88">
            <v>0.75</v>
          </cell>
          <cell r="F88">
            <v>0.75</v>
          </cell>
          <cell r="G88">
            <v>0.75</v>
          </cell>
          <cell r="H88">
            <v>0.75</v>
          </cell>
          <cell r="I88">
            <v>0.75</v>
          </cell>
          <cell r="J88">
            <v>0.75</v>
          </cell>
          <cell r="K88">
            <v>0.75</v>
          </cell>
          <cell r="L88">
            <v>0.75</v>
          </cell>
        </row>
        <row r="89">
          <cell r="D89">
            <v>0.75</v>
          </cell>
          <cell r="E89">
            <v>0.75</v>
          </cell>
          <cell r="F89">
            <v>0.75</v>
          </cell>
          <cell r="G89">
            <v>0.75</v>
          </cell>
          <cell r="H89">
            <v>0.75</v>
          </cell>
          <cell r="I89">
            <v>0.75</v>
          </cell>
          <cell r="J89">
            <v>0.75</v>
          </cell>
          <cell r="K89">
            <v>0.75</v>
          </cell>
          <cell r="L89">
            <v>0.75</v>
          </cell>
        </row>
        <row r="101">
          <cell r="D101">
            <v>0</v>
          </cell>
          <cell r="E101">
            <v>0</v>
          </cell>
          <cell r="F101">
            <v>0.0239965095986038</v>
          </cell>
          <cell r="G101">
            <v>0.0204918032786885</v>
          </cell>
          <cell r="H101">
            <v>0.0204918032786885</v>
          </cell>
          <cell r="I101">
            <v>0.0481099656357388</v>
          </cell>
          <cell r="J101">
            <v>0.0608695652173913</v>
          </cell>
          <cell r="K101">
            <v>0.0511457987379608</v>
          </cell>
          <cell r="L101">
            <v>0.0724316334072432</v>
          </cell>
        </row>
        <row r="102">
          <cell r="D102">
            <v>0</v>
          </cell>
          <cell r="E102">
            <v>0</v>
          </cell>
          <cell r="F102">
            <v>0.267015706806283</v>
          </cell>
          <cell r="G102">
            <v>0.261270491803279</v>
          </cell>
          <cell r="H102">
            <v>0.261270491803279</v>
          </cell>
          <cell r="I102">
            <v>0.326460481099656</v>
          </cell>
          <cell r="J102">
            <v>0.434782608695652</v>
          </cell>
          <cell r="K102">
            <v>0.315509797409499</v>
          </cell>
          <cell r="L102">
            <v>0.424981522542498</v>
          </cell>
        </row>
        <row r="103">
          <cell r="D103">
            <v>0</v>
          </cell>
          <cell r="E103">
            <v>0.454545454545455</v>
          </cell>
          <cell r="F103">
            <v>0.447207678883072</v>
          </cell>
          <cell r="G103">
            <v>0.462090163934426</v>
          </cell>
          <cell r="H103">
            <v>0.462090163934426</v>
          </cell>
          <cell r="I103">
            <v>0.442268041237113</v>
          </cell>
          <cell r="J103">
            <v>0.370652173913043</v>
          </cell>
          <cell r="K103">
            <v>0.252075722351378</v>
          </cell>
          <cell r="L103">
            <v>0.426829268292683</v>
          </cell>
        </row>
        <row r="104">
          <cell r="D104">
            <v>1</v>
          </cell>
          <cell r="E104">
            <v>0.545454545454546</v>
          </cell>
          <cell r="F104">
            <v>0.261780104712042</v>
          </cell>
          <cell r="G104">
            <v>0.256147540983607</v>
          </cell>
          <cell r="H104">
            <v>0.256147540983607</v>
          </cell>
          <cell r="I104">
            <v>0.183161512027491</v>
          </cell>
          <cell r="J104">
            <v>0.133695652173913</v>
          </cell>
          <cell r="K104">
            <v>0.381268681501162</v>
          </cell>
          <cell r="L104">
            <v>0.0757575757575758</v>
          </cell>
        </row>
        <row r="105"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</row>
        <row r="106"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</row>
        <row r="107"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</row>
        <row r="110">
          <cell r="D110" t="str">
            <v>Bois et brique</v>
          </cell>
          <cell r="E110" t="str">
            <v>Bois et brique</v>
          </cell>
          <cell r="F110" t="str">
            <v>Bois et brique</v>
          </cell>
          <cell r="G110" t="str">
            <v>Bois et brique</v>
          </cell>
          <cell r="H110" t="str">
            <v>Béton</v>
          </cell>
          <cell r="I110" t="str">
            <v>Béton</v>
          </cell>
          <cell r="J110" t="str">
            <v>Béton</v>
          </cell>
          <cell r="K110" t="str">
            <v>Béton</v>
          </cell>
          <cell r="L110" t="str">
            <v>Béton</v>
          </cell>
        </row>
        <row r="111">
          <cell r="D111">
            <v>1</v>
          </cell>
          <cell r="E111">
            <v>2</v>
          </cell>
          <cell r="F111">
            <v>12</v>
          </cell>
          <cell r="G111">
            <v>64</v>
          </cell>
          <cell r="H111">
            <v>64</v>
          </cell>
          <cell r="I111">
            <v>81</v>
          </cell>
          <cell r="J111">
            <v>185</v>
          </cell>
          <cell r="K111">
            <v>230</v>
          </cell>
          <cell r="L111">
            <v>350</v>
          </cell>
        </row>
        <row r="113">
          <cell r="D113">
            <v>2</v>
          </cell>
          <cell r="E113">
            <v>2</v>
          </cell>
          <cell r="F113">
            <v>3</v>
          </cell>
          <cell r="G113">
            <v>4</v>
          </cell>
          <cell r="H113">
            <v>4</v>
          </cell>
          <cell r="I113">
            <v>6</v>
          </cell>
          <cell r="J113">
            <v>10</v>
          </cell>
          <cell r="K113">
            <v>20</v>
          </cell>
          <cell r="L113">
            <v>20</v>
          </cell>
        </row>
        <row r="114">
          <cell r="D114">
            <v>2</v>
          </cell>
          <cell r="E114">
            <v>2</v>
          </cell>
          <cell r="F114">
            <v>3</v>
          </cell>
          <cell r="G114">
            <v>6</v>
          </cell>
          <cell r="H114">
            <v>6</v>
          </cell>
          <cell r="I114">
            <v>9</v>
          </cell>
          <cell r="J114">
            <v>19</v>
          </cell>
        </row>
        <row r="115">
          <cell r="D115">
            <v>0</v>
          </cell>
          <cell r="E115">
            <v>0.03</v>
          </cell>
          <cell r="F115">
            <v>0.03</v>
          </cell>
          <cell r="G115">
            <v>0.03</v>
          </cell>
          <cell r="H115">
            <v>0.03</v>
          </cell>
          <cell r="I115">
            <v>0.09</v>
          </cell>
          <cell r="J115">
            <v>0.09</v>
          </cell>
          <cell r="K115">
            <v>0.09</v>
          </cell>
        </row>
        <row r="116">
          <cell r="D116">
            <v>0</v>
          </cell>
          <cell r="E116">
            <v>0</v>
          </cell>
          <cell r="F116">
            <v>0.03</v>
          </cell>
          <cell r="G116">
            <v>0.03</v>
          </cell>
          <cell r="H116">
            <v>0.03</v>
          </cell>
          <cell r="I116">
            <v>0.03</v>
          </cell>
          <cell r="J116">
            <v>0.03</v>
          </cell>
          <cell r="K116">
            <v>0.03</v>
          </cell>
        </row>
        <row r="117">
          <cell r="D117">
            <v>1</v>
          </cell>
          <cell r="E117">
            <v>1</v>
          </cell>
          <cell r="F117">
            <v>1</v>
          </cell>
          <cell r="G117">
            <v>0.75</v>
          </cell>
          <cell r="H117">
            <v>0.75</v>
          </cell>
          <cell r="I117">
            <v>0.75</v>
          </cell>
          <cell r="J117">
            <v>0.5</v>
          </cell>
          <cell r="K117">
            <v>0.5</v>
          </cell>
          <cell r="L117">
            <v>0.33</v>
          </cell>
        </row>
        <row r="118">
          <cell r="D118">
            <v>452.08422</v>
          </cell>
        </row>
        <row r="119">
          <cell r="D119">
            <v>1</v>
          </cell>
          <cell r="E119">
            <v>1</v>
          </cell>
          <cell r="F119">
            <v>1</v>
          </cell>
          <cell r="G119">
            <v>1</v>
          </cell>
          <cell r="H119">
            <v>1</v>
          </cell>
          <cell r="I119">
            <v>1</v>
          </cell>
          <cell r="J119">
            <v>1</v>
          </cell>
          <cell r="K119">
            <v>1</v>
          </cell>
          <cell r="L119">
            <v>1</v>
          </cell>
        </row>
        <row r="121">
          <cell r="D121" t="str">
            <v>Non</v>
          </cell>
          <cell r="E121" t="str">
            <v>Non</v>
          </cell>
          <cell r="F121" t="str">
            <v>Non</v>
          </cell>
          <cell r="G121" t="str">
            <v>Non</v>
          </cell>
          <cell r="H121" t="str">
            <v>Non</v>
          </cell>
          <cell r="I121" t="str">
            <v>Non</v>
          </cell>
          <cell r="J121" t="str">
            <v>Oui</v>
          </cell>
          <cell r="K121" t="str">
            <v>Oui</v>
          </cell>
          <cell r="L121" t="str">
            <v>Non</v>
          </cell>
        </row>
        <row r="122">
          <cell r="D122">
            <v>1496</v>
          </cell>
        </row>
        <row r="124">
          <cell r="D124" t="str">
            <v>Non</v>
          </cell>
          <cell r="E124" t="str">
            <v>Non</v>
          </cell>
          <cell r="F124" t="str">
            <v>Non</v>
          </cell>
          <cell r="G124" t="str">
            <v>Non</v>
          </cell>
          <cell r="H124" t="str">
            <v>Non</v>
          </cell>
          <cell r="I124" t="str">
            <v>Non</v>
          </cell>
          <cell r="J124" t="str">
            <v>Oui</v>
          </cell>
          <cell r="K124" t="str">
            <v>Oui</v>
          </cell>
          <cell r="L124" t="str">
            <v>Oui</v>
          </cell>
        </row>
        <row r="125">
          <cell r="D125">
            <v>1496</v>
          </cell>
        </row>
        <row r="128"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1</v>
          </cell>
          <cell r="J128">
            <v>1</v>
          </cell>
          <cell r="K128">
            <v>1</v>
          </cell>
          <cell r="L128">
            <v>1</v>
          </cell>
        </row>
        <row r="129">
          <cell r="D129">
            <v>1</v>
          </cell>
          <cell r="E129">
            <v>1</v>
          </cell>
          <cell r="F129">
            <v>1</v>
          </cell>
          <cell r="G129">
            <v>1</v>
          </cell>
          <cell r="H129">
            <v>1</v>
          </cell>
          <cell r="I129">
            <v>1</v>
          </cell>
          <cell r="J129">
            <v>1</v>
          </cell>
          <cell r="K129">
            <v>1</v>
          </cell>
          <cell r="L129">
            <v>1</v>
          </cell>
        </row>
        <row r="130">
          <cell r="D130">
            <v>0</v>
          </cell>
          <cell r="E130">
            <v>0</v>
          </cell>
          <cell r="F130">
            <v>1</v>
          </cell>
          <cell r="G130">
            <v>1</v>
          </cell>
          <cell r="H130">
            <v>1</v>
          </cell>
          <cell r="I130">
            <v>2</v>
          </cell>
          <cell r="J130">
            <v>2</v>
          </cell>
          <cell r="K130">
            <v>3</v>
          </cell>
          <cell r="L130">
            <v>4</v>
          </cell>
        </row>
        <row r="135">
          <cell r="D135">
            <v>350</v>
          </cell>
          <cell r="E135">
            <v>400</v>
          </cell>
          <cell r="F135">
            <v>550</v>
          </cell>
        </row>
        <row r="136">
          <cell r="D136">
            <v>625</v>
          </cell>
          <cell r="E136">
            <v>750</v>
          </cell>
          <cell r="F136">
            <v>900</v>
          </cell>
        </row>
        <row r="137">
          <cell r="D137">
            <v>825</v>
          </cell>
          <cell r="E137">
            <v>1100</v>
          </cell>
          <cell r="F137">
            <v>1250</v>
          </cell>
        </row>
        <row r="138">
          <cell r="D138">
            <v>1025</v>
          </cell>
          <cell r="E138">
            <v>1250</v>
          </cell>
          <cell r="F138">
            <v>1500</v>
          </cell>
        </row>
        <row r="139">
          <cell r="D139">
            <v>1500</v>
          </cell>
          <cell r="E139">
            <v>1750</v>
          </cell>
          <cell r="F139">
            <v>2000</v>
          </cell>
        </row>
        <row r="142">
          <cell r="D142">
            <v>825</v>
          </cell>
          <cell r="E142">
            <v>1100</v>
          </cell>
          <cell r="F142">
            <v>1250</v>
          </cell>
        </row>
        <row r="143">
          <cell r="D143">
            <v>1025</v>
          </cell>
          <cell r="E143">
            <v>1250</v>
          </cell>
          <cell r="F143">
            <v>1500</v>
          </cell>
        </row>
        <row r="147">
          <cell r="D147">
            <v>1</v>
          </cell>
          <cell r="E147">
            <v>2</v>
          </cell>
          <cell r="F147">
            <v>25</v>
          </cell>
        </row>
        <row r="148">
          <cell r="D148">
            <v>1</v>
          </cell>
          <cell r="E148" t="str">
            <v>2-5</v>
          </cell>
          <cell r="F148" t="str">
            <v>na</v>
          </cell>
        </row>
        <row r="149">
          <cell r="D149">
            <v>1</v>
          </cell>
          <cell r="E149">
            <v>2</v>
          </cell>
          <cell r="F149">
            <v>2</v>
          </cell>
        </row>
        <row r="150">
          <cell r="D150">
            <v>1</v>
          </cell>
          <cell r="E150" t="str">
            <v>1-5</v>
          </cell>
          <cell r="F150" t="str">
            <v>na</v>
          </cell>
        </row>
      </sheetData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75"/>
  <cols>
    <col collapsed="false" hidden="false" max="1" min="1" style="1" width="3.8582995951417"/>
    <col collapsed="false" hidden="false" max="2" min="2" style="1" width="38.7125506072874"/>
    <col collapsed="false" hidden="false" max="1025" min="3" style="1" width="11.4251012145749"/>
  </cols>
  <sheetData>
    <row r="1" customFormat="false" ht="12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1" hidden="false" customHeight="false" outlineLevel="0" collapsed="false">
      <c r="A2" s="0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75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5" customFormat="false" ht="12.75" hidden="false" customHeight="false" outlineLevel="0" collapsed="false">
      <c r="A5" s="0"/>
      <c r="B5" s="4" t="s">
        <v>1</v>
      </c>
      <c r="C5" s="5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7" t="s">
        <v>8</v>
      </c>
      <c r="J5" s="6" t="s">
        <v>9</v>
      </c>
      <c r="K5" s="6" t="s">
        <v>10</v>
      </c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false" customHeight="false" outlineLevel="0" collapsed="false">
      <c r="A6" s="0"/>
      <c r="B6" s="8" t="s">
        <v>11</v>
      </c>
      <c r="C6" s="9" t="n">
        <v>0</v>
      </c>
      <c r="D6" s="9" t="n">
        <v>0</v>
      </c>
      <c r="E6" s="9" t="n">
        <v>0.05</v>
      </c>
      <c r="F6" s="9" t="n">
        <v>0.05</v>
      </c>
      <c r="G6" s="9" t="n">
        <v>0.05</v>
      </c>
      <c r="H6" s="9" t="n">
        <v>0.1</v>
      </c>
      <c r="I6" s="9" t="n">
        <v>0.12</v>
      </c>
      <c r="J6" s="9" t="n">
        <v>0.11</v>
      </c>
      <c r="K6" s="9" t="n">
        <v>0.14</v>
      </c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false" outlineLevel="0" collapsed="false">
      <c r="A7" s="0"/>
      <c r="B7" s="8" t="s">
        <v>12</v>
      </c>
      <c r="C7" s="10" t="n">
        <v>0</v>
      </c>
      <c r="D7" s="10" t="n">
        <v>0</v>
      </c>
      <c r="E7" s="10" t="n">
        <v>0.34</v>
      </c>
      <c r="F7" s="10" t="n">
        <v>0.34</v>
      </c>
      <c r="G7" s="10" t="n">
        <v>0.34</v>
      </c>
      <c r="H7" s="10" t="n">
        <v>0.38</v>
      </c>
      <c r="I7" s="10" t="n">
        <v>0.48</v>
      </c>
      <c r="J7" s="10" t="n">
        <v>0.38</v>
      </c>
      <c r="K7" s="10" t="n">
        <v>0.46</v>
      </c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false" outlineLevel="0" collapsed="false">
      <c r="A8" s="0"/>
      <c r="B8" s="8" t="s">
        <v>13</v>
      </c>
      <c r="C8" s="10" t="n">
        <v>0</v>
      </c>
      <c r="D8" s="10" t="n">
        <v>0.5</v>
      </c>
      <c r="E8" s="10" t="n">
        <v>0.41</v>
      </c>
      <c r="F8" s="10" t="n">
        <v>0.41</v>
      </c>
      <c r="G8" s="10" t="n">
        <v>0.41</v>
      </c>
      <c r="H8" s="10" t="n">
        <v>0.39</v>
      </c>
      <c r="I8" s="10" t="n">
        <v>0.31</v>
      </c>
      <c r="J8" s="10" t="n">
        <v>0.23</v>
      </c>
      <c r="K8" s="10" t="n">
        <v>0.35</v>
      </c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false" customHeight="false" outlineLevel="0" collapsed="false">
      <c r="A9" s="0"/>
      <c r="B9" s="8" t="s">
        <v>14</v>
      </c>
      <c r="C9" s="10" t="n">
        <v>1</v>
      </c>
      <c r="D9" s="10" t="n">
        <v>0.5</v>
      </c>
      <c r="E9" s="10" t="n">
        <v>0.2</v>
      </c>
      <c r="F9" s="10" t="n">
        <v>0.2</v>
      </c>
      <c r="G9" s="10" t="n">
        <v>0.2</v>
      </c>
      <c r="H9" s="10" t="n">
        <v>0.13</v>
      </c>
      <c r="I9" s="10" t="n">
        <v>0.09</v>
      </c>
      <c r="J9" s="10" t="n">
        <v>0.28</v>
      </c>
      <c r="K9" s="10" t="n">
        <v>0.04</v>
      </c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75" hidden="false" customHeight="false" outlineLevel="0" collapsed="false">
      <c r="A10" s="0"/>
      <c r="B10" s="8" t="s">
        <v>15</v>
      </c>
      <c r="C10" s="10" t="n">
        <v>0</v>
      </c>
      <c r="D10" s="10" t="n">
        <v>0</v>
      </c>
      <c r="E10" s="10" t="n">
        <v>0</v>
      </c>
      <c r="F10" s="10" t="n">
        <v>0</v>
      </c>
      <c r="G10" s="10" t="n">
        <v>0</v>
      </c>
      <c r="H10" s="10" t="n">
        <v>0</v>
      </c>
      <c r="I10" s="10" t="n">
        <v>0</v>
      </c>
      <c r="J10" s="10" t="n">
        <v>0</v>
      </c>
      <c r="K10" s="10" t="n">
        <v>0</v>
      </c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75" hidden="false" customHeight="false" outlineLevel="0" collapsed="false">
      <c r="A11" s="0"/>
      <c r="B11" s="8" t="s">
        <v>16</v>
      </c>
      <c r="C11" s="10" t="n">
        <v>0</v>
      </c>
      <c r="D11" s="10" t="n">
        <v>0</v>
      </c>
      <c r="E11" s="10" t="n">
        <v>0</v>
      </c>
      <c r="F11" s="10" t="n">
        <v>0</v>
      </c>
      <c r="G11" s="10" t="n">
        <v>0</v>
      </c>
      <c r="H11" s="10" t="n">
        <v>0</v>
      </c>
      <c r="I11" s="10" t="n">
        <v>0</v>
      </c>
      <c r="J11" s="10" t="n">
        <v>0</v>
      </c>
      <c r="K11" s="10" t="n">
        <v>0</v>
      </c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75" hidden="false" customHeight="false" outlineLevel="0" collapsed="false">
      <c r="A12" s="0"/>
      <c r="B12" s="8" t="s">
        <v>17</v>
      </c>
      <c r="C12" s="10" t="n">
        <v>0</v>
      </c>
      <c r="D12" s="10" t="n">
        <v>0</v>
      </c>
      <c r="E12" s="10" t="n">
        <v>0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0</v>
      </c>
      <c r="K12" s="10" t="n">
        <v>0</v>
      </c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4" customFormat="false" ht="12.75" hidden="false" customHeight="false" outlineLevel="0" collapsed="false">
      <c r="A14" s="0"/>
      <c r="B14" s="4" t="s">
        <v>18</v>
      </c>
      <c r="C14" s="5" t="s">
        <v>2</v>
      </c>
      <c r="D14" s="6" t="s">
        <v>3</v>
      </c>
      <c r="E14" s="6" t="s">
        <v>4</v>
      </c>
      <c r="F14" s="6" t="s">
        <v>5</v>
      </c>
      <c r="G14" s="6" t="s">
        <v>6</v>
      </c>
      <c r="H14" s="6" t="s">
        <v>7</v>
      </c>
      <c r="I14" s="7" t="s">
        <v>8</v>
      </c>
      <c r="J14" s="6" t="s">
        <v>9</v>
      </c>
      <c r="K14" s="6" t="s">
        <v>10</v>
      </c>
      <c r="L14" s="0"/>
      <c r="M14" s="11" t="s">
        <v>19</v>
      </c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75" hidden="false" customHeight="false" outlineLevel="0" collapsed="false">
      <c r="A15" s="0"/>
      <c r="B15" s="8" t="s">
        <v>11</v>
      </c>
      <c r="C15" s="9" t="n">
        <f aca="false">[1]CB1!D636</f>
        <v>0</v>
      </c>
      <c r="D15" s="9" t="n">
        <f aca="false">[1]CB1!E636</f>
        <v>0</v>
      </c>
      <c r="E15" s="9" t="n">
        <f aca="false">[1]CB1!F636</f>
        <v>0.0239965095986038</v>
      </c>
      <c r="F15" s="9" t="n">
        <f aca="false">[1]CB1!G636</f>
        <v>0.0204918032786885</v>
      </c>
      <c r="G15" s="9" t="n">
        <f aca="false">[1]CB1!H636</f>
        <v>0.0204918032786885</v>
      </c>
      <c r="H15" s="9" t="n">
        <f aca="false">[1]CB1!I636</f>
        <v>0.0481099656357388</v>
      </c>
      <c r="I15" s="9" t="n">
        <f aca="false">[1]CB1!J636</f>
        <v>0.0608695652173913</v>
      </c>
      <c r="J15" s="9" t="n">
        <f aca="false">[1]CB1!K636</f>
        <v>0.0511457987379608</v>
      </c>
      <c r="K15" s="9" t="n">
        <f aca="false">[1]CB1!L636</f>
        <v>0.0724316334072432</v>
      </c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75" hidden="false" customHeight="false" outlineLevel="0" collapsed="false">
      <c r="A16" s="0"/>
      <c r="B16" s="8" t="s">
        <v>12</v>
      </c>
      <c r="C16" s="10" t="n">
        <f aca="false">[1]CB1!D645</f>
        <v>0</v>
      </c>
      <c r="D16" s="10" t="n">
        <f aca="false">[1]CB1!E645</f>
        <v>0</v>
      </c>
      <c r="E16" s="10" t="n">
        <f aca="false">[1]CB1!F645</f>
        <v>0.267015706806283</v>
      </c>
      <c r="F16" s="10" t="n">
        <f aca="false">[1]CB1!G645</f>
        <v>0.261270491803279</v>
      </c>
      <c r="G16" s="10" t="n">
        <f aca="false">[1]CB1!H645</f>
        <v>0.261270491803279</v>
      </c>
      <c r="H16" s="10" t="n">
        <f aca="false">[1]CB1!I645</f>
        <v>0.326460481099656</v>
      </c>
      <c r="I16" s="10" t="n">
        <f aca="false">[1]CB1!J645</f>
        <v>0.434782608695652</v>
      </c>
      <c r="J16" s="10" t="n">
        <f aca="false">[1]CB1!K645</f>
        <v>0.315509797409499</v>
      </c>
      <c r="K16" s="10" t="n">
        <f aca="false">[1]CB1!L645</f>
        <v>0.424981522542498</v>
      </c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75" hidden="false" customHeight="false" outlineLevel="0" collapsed="false">
      <c r="A17" s="0"/>
      <c r="B17" s="8" t="s">
        <v>13</v>
      </c>
      <c r="C17" s="10" t="n">
        <f aca="false">[1]CB1!D654</f>
        <v>0</v>
      </c>
      <c r="D17" s="10" t="n">
        <f aca="false">[1]CB1!E654</f>
        <v>0.454545454545455</v>
      </c>
      <c r="E17" s="10" t="n">
        <f aca="false">[1]CB1!F654</f>
        <v>0.447207678883072</v>
      </c>
      <c r="F17" s="10" t="n">
        <f aca="false">[1]CB1!G654</f>
        <v>0.462090163934426</v>
      </c>
      <c r="G17" s="10" t="n">
        <f aca="false">[1]CB1!H654</f>
        <v>0.462090163934426</v>
      </c>
      <c r="H17" s="10" t="n">
        <f aca="false">[1]CB1!I654</f>
        <v>0.442268041237113</v>
      </c>
      <c r="I17" s="10" t="n">
        <f aca="false">[1]CB1!J654</f>
        <v>0.370652173913043</v>
      </c>
      <c r="J17" s="10" t="n">
        <f aca="false">[1]CB1!K654</f>
        <v>0.252075722351378</v>
      </c>
      <c r="K17" s="10" t="n">
        <f aca="false">[1]CB1!L654</f>
        <v>0.426829268292683</v>
      </c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75" hidden="false" customHeight="false" outlineLevel="0" collapsed="false">
      <c r="A18" s="0"/>
      <c r="B18" s="8" t="s">
        <v>14</v>
      </c>
      <c r="C18" s="10" t="n">
        <f aca="false">[1]CB1!D663</f>
        <v>1</v>
      </c>
      <c r="D18" s="10" t="n">
        <f aca="false">[1]CB1!E663</f>
        <v>0.545454545454546</v>
      </c>
      <c r="E18" s="10" t="n">
        <f aca="false">[1]CB1!F663</f>
        <v>0.261780104712042</v>
      </c>
      <c r="F18" s="10" t="n">
        <f aca="false">[1]CB1!G663</f>
        <v>0.256147540983607</v>
      </c>
      <c r="G18" s="10" t="n">
        <f aca="false">[1]CB1!H663</f>
        <v>0.256147540983607</v>
      </c>
      <c r="H18" s="10" t="n">
        <f aca="false">[1]CB1!I663</f>
        <v>0.183161512027491</v>
      </c>
      <c r="I18" s="10" t="n">
        <f aca="false">[1]CB1!J663</f>
        <v>0.133695652173913</v>
      </c>
      <c r="J18" s="10" t="n">
        <f aca="false">[1]CB1!K663</f>
        <v>0.381268681501162</v>
      </c>
      <c r="K18" s="10" t="n">
        <f aca="false">[1]CB1!L663</f>
        <v>0.0757575757575758</v>
      </c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75" hidden="false" customHeight="false" outlineLevel="0" collapsed="false">
      <c r="A19" s="0"/>
      <c r="B19" s="8" t="s">
        <v>15</v>
      </c>
      <c r="C19" s="10" t="n">
        <f aca="false">[1]CB1!D672</f>
        <v>0</v>
      </c>
      <c r="D19" s="10" t="n">
        <f aca="false">[1]CB1!E672</f>
        <v>0</v>
      </c>
      <c r="E19" s="10" t="n">
        <f aca="false">[1]CB1!F672</f>
        <v>0</v>
      </c>
      <c r="F19" s="10" t="n">
        <f aca="false">[1]CB1!G672</f>
        <v>0</v>
      </c>
      <c r="G19" s="10" t="n">
        <f aca="false">[1]CB1!H672</f>
        <v>0</v>
      </c>
      <c r="H19" s="10" t="n">
        <f aca="false">[1]CB1!I672</f>
        <v>0</v>
      </c>
      <c r="I19" s="10" t="n">
        <f aca="false">[1]CB1!J672</f>
        <v>0</v>
      </c>
      <c r="J19" s="10" t="n">
        <f aca="false">[1]CB1!K672</f>
        <v>0</v>
      </c>
      <c r="K19" s="10" t="n">
        <f aca="false">[1]CB1!L672</f>
        <v>0</v>
      </c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75" hidden="false" customHeight="false" outlineLevel="0" collapsed="false">
      <c r="A20" s="0"/>
      <c r="B20" s="8" t="s">
        <v>16</v>
      </c>
      <c r="C20" s="10" t="n">
        <f aca="false">[1]CB1!D673</f>
        <v>0</v>
      </c>
      <c r="D20" s="10" t="n">
        <f aca="false">[1]CB1!E673</f>
        <v>0</v>
      </c>
      <c r="E20" s="10" t="n">
        <f aca="false">[1]CB1!F673</f>
        <v>0</v>
      </c>
      <c r="F20" s="10" t="n">
        <f aca="false">[1]CB1!G673</f>
        <v>0</v>
      </c>
      <c r="G20" s="10" t="n">
        <f aca="false">[1]CB1!H673</f>
        <v>0</v>
      </c>
      <c r="H20" s="10" t="n">
        <f aca="false">[1]CB1!I673</f>
        <v>0</v>
      </c>
      <c r="I20" s="10" t="n">
        <f aca="false">[1]CB1!J673</f>
        <v>0</v>
      </c>
      <c r="J20" s="10" t="n">
        <f aca="false">[1]CB1!K673</f>
        <v>0</v>
      </c>
      <c r="K20" s="10" t="n">
        <f aca="false">[1]CB1!L673</f>
        <v>0</v>
      </c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75" hidden="false" customHeight="false" outlineLevel="0" collapsed="false">
      <c r="A21" s="0"/>
      <c r="B21" s="8" t="s">
        <v>17</v>
      </c>
      <c r="C21" s="10" t="n">
        <f aca="false">[1]CB1!D674</f>
        <v>0</v>
      </c>
      <c r="D21" s="10" t="n">
        <f aca="false">[1]CB1!E674</f>
        <v>0</v>
      </c>
      <c r="E21" s="10" t="n">
        <f aca="false">[1]CB1!F674</f>
        <v>0</v>
      </c>
      <c r="F21" s="10" t="n">
        <f aca="false">[1]CB1!G674</f>
        <v>0</v>
      </c>
      <c r="G21" s="10" t="n">
        <f aca="false">[1]CB1!H674</f>
        <v>0</v>
      </c>
      <c r="H21" s="10" t="n">
        <f aca="false">[1]CB1!I674</f>
        <v>0</v>
      </c>
      <c r="I21" s="10" t="n">
        <f aca="false">[1]CB1!J674</f>
        <v>0</v>
      </c>
      <c r="J21" s="10" t="n">
        <f aca="false">[1]CB1!K674</f>
        <v>0</v>
      </c>
      <c r="K21" s="10" t="n">
        <f aca="false">[1]CB1!L674</f>
        <v>0</v>
      </c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3" customFormat="false" ht="12.75" hidden="false" customHeight="false" outlineLevel="0" collapsed="false">
      <c r="A23" s="0"/>
      <c r="B23" s="4" t="s">
        <v>20</v>
      </c>
      <c r="C23" s="5" t="s">
        <v>2</v>
      </c>
      <c r="D23" s="6" t="s">
        <v>3</v>
      </c>
      <c r="E23" s="6" t="s">
        <v>4</v>
      </c>
      <c r="F23" s="6" t="s">
        <v>5</v>
      </c>
      <c r="G23" s="6" t="s">
        <v>6</v>
      </c>
      <c r="H23" s="6" t="s">
        <v>7</v>
      </c>
      <c r="I23" s="7" t="s">
        <v>8</v>
      </c>
      <c r="J23" s="6" t="s">
        <v>9</v>
      </c>
      <c r="K23" s="6" t="s">
        <v>10</v>
      </c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75" hidden="false" customHeight="false" outlineLevel="0" collapsed="false">
      <c r="A24" s="0"/>
      <c r="B24" s="11" t="s">
        <v>21</v>
      </c>
      <c r="C24" s="12" t="s">
        <v>22</v>
      </c>
      <c r="D24" s="12" t="s">
        <v>22</v>
      </c>
      <c r="E24" s="12" t="s">
        <v>22</v>
      </c>
      <c r="F24" s="12" t="s">
        <v>22</v>
      </c>
      <c r="G24" s="12" t="s">
        <v>22</v>
      </c>
      <c r="H24" s="12" t="s">
        <v>22</v>
      </c>
      <c r="I24" s="12" t="s">
        <v>22</v>
      </c>
      <c r="J24" s="12" t="s">
        <v>22</v>
      </c>
      <c r="K24" s="12" t="s">
        <v>22</v>
      </c>
      <c r="L24" s="0"/>
      <c r="M24" s="11" t="s">
        <v>22</v>
      </c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false" customHeight="false" outlineLevel="0" collapsed="false">
      <c r="A25" s="0"/>
      <c r="B25" s="11" t="s">
        <v>23</v>
      </c>
      <c r="C25" s="12" t="s">
        <v>22</v>
      </c>
      <c r="D25" s="12" t="s">
        <v>22</v>
      </c>
      <c r="E25" s="12" t="s">
        <v>22</v>
      </c>
      <c r="F25" s="12" t="s">
        <v>22</v>
      </c>
      <c r="G25" s="12" t="s">
        <v>22</v>
      </c>
      <c r="H25" s="12" t="s">
        <v>22</v>
      </c>
      <c r="I25" s="12" t="s">
        <v>22</v>
      </c>
      <c r="J25" s="12" t="s">
        <v>22</v>
      </c>
      <c r="K25" s="12" t="s">
        <v>22</v>
      </c>
      <c r="L25" s="0"/>
      <c r="M25" s="11" t="s">
        <v>24</v>
      </c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75" hidden="false" customHeight="false" outlineLevel="0" collapsed="false">
      <c r="A26" s="0"/>
      <c r="B26" s="11" t="s">
        <v>25</v>
      </c>
      <c r="C26" s="12" t="s">
        <v>22</v>
      </c>
      <c r="D26" s="12" t="s">
        <v>22</v>
      </c>
      <c r="E26" s="12" t="s">
        <v>22</v>
      </c>
      <c r="F26" s="12" t="s">
        <v>22</v>
      </c>
      <c r="G26" s="12" t="s">
        <v>22</v>
      </c>
      <c r="H26" s="12" t="s">
        <v>22</v>
      </c>
      <c r="I26" s="12" t="s">
        <v>22</v>
      </c>
      <c r="J26" s="12" t="s">
        <v>22</v>
      </c>
      <c r="K26" s="12" t="s">
        <v>22</v>
      </c>
      <c r="L26" s="0"/>
      <c r="M26" s="11" t="s">
        <v>26</v>
      </c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75" hidden="false" customHeight="false" outlineLevel="0" collapsed="false">
      <c r="A27" s="0"/>
      <c r="B27" s="11" t="s">
        <v>27</v>
      </c>
      <c r="C27" s="12" t="s">
        <v>22</v>
      </c>
      <c r="D27" s="12" t="s">
        <v>22</v>
      </c>
      <c r="E27" s="12" t="s">
        <v>22</v>
      </c>
      <c r="F27" s="12" t="s">
        <v>22</v>
      </c>
      <c r="G27" s="12" t="s">
        <v>22</v>
      </c>
      <c r="H27" s="12" t="s">
        <v>22</v>
      </c>
      <c r="I27" s="12" t="s">
        <v>22</v>
      </c>
      <c r="J27" s="12" t="s">
        <v>22</v>
      </c>
      <c r="K27" s="12" t="s">
        <v>22</v>
      </c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75" hidden="false" customHeight="false" outlineLevel="0" collapsed="false">
      <c r="A28" s="0"/>
      <c r="B28" s="11" t="s">
        <v>28</v>
      </c>
      <c r="C28" s="12" t="s">
        <v>22</v>
      </c>
      <c r="D28" s="12" t="s">
        <v>22</v>
      </c>
      <c r="E28" s="12" t="s">
        <v>22</v>
      </c>
      <c r="F28" s="12" t="s">
        <v>22</v>
      </c>
      <c r="G28" s="12" t="s">
        <v>22</v>
      </c>
      <c r="H28" s="12" t="s">
        <v>22</v>
      </c>
      <c r="I28" s="12" t="s">
        <v>22</v>
      </c>
      <c r="J28" s="12" t="s">
        <v>22</v>
      </c>
      <c r="K28" s="12" t="s">
        <v>22</v>
      </c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false" customHeight="false" outlineLevel="0" collapsed="false">
      <c r="A29" s="0"/>
      <c r="B29" s="11" t="s">
        <v>29</v>
      </c>
      <c r="C29" s="12" t="s">
        <v>22</v>
      </c>
      <c r="D29" s="12" t="s">
        <v>22</v>
      </c>
      <c r="E29" s="12" t="s">
        <v>22</v>
      </c>
      <c r="F29" s="12" t="s">
        <v>22</v>
      </c>
      <c r="G29" s="12" t="s">
        <v>22</v>
      </c>
      <c r="H29" s="12" t="s">
        <v>22</v>
      </c>
      <c r="I29" s="12" t="s">
        <v>22</v>
      </c>
      <c r="J29" s="12" t="s">
        <v>22</v>
      </c>
      <c r="K29" s="12" t="s">
        <v>22</v>
      </c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75" hidden="false" customHeight="false" outlineLevel="0" collapsed="false">
      <c r="A30" s="0"/>
      <c r="B30" s="11" t="s">
        <v>30</v>
      </c>
      <c r="C30" s="12" t="s">
        <v>22</v>
      </c>
      <c r="D30" s="12" t="s">
        <v>22</v>
      </c>
      <c r="E30" s="12" t="s">
        <v>22</v>
      </c>
      <c r="F30" s="12" t="s">
        <v>22</v>
      </c>
      <c r="G30" s="12" t="s">
        <v>22</v>
      </c>
      <c r="H30" s="12" t="s">
        <v>22</v>
      </c>
      <c r="I30" s="12" t="s">
        <v>22</v>
      </c>
      <c r="J30" s="12" t="s">
        <v>22</v>
      </c>
      <c r="K30" s="12" t="s">
        <v>22</v>
      </c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75" hidden="false" customHeight="false" outlineLevel="0" collapsed="false">
      <c r="A31" s="0"/>
      <c r="B31" s="0"/>
      <c r="C31" s="13"/>
      <c r="D31" s="13"/>
      <c r="E31" s="13"/>
      <c r="F31" s="13"/>
      <c r="G31" s="13"/>
      <c r="H31" s="13"/>
      <c r="I31" s="13"/>
      <c r="J31" s="13"/>
      <c r="K31" s="13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false" customHeight="false" outlineLevel="0" collapsed="false">
      <c r="A32" s="0"/>
      <c r="B32" s="4" t="s">
        <v>31</v>
      </c>
      <c r="C32" s="5" t="s">
        <v>2</v>
      </c>
      <c r="D32" s="6" t="s">
        <v>3</v>
      </c>
      <c r="E32" s="6" t="s">
        <v>4</v>
      </c>
      <c r="F32" s="6" t="s">
        <v>5</v>
      </c>
      <c r="G32" s="6" t="s">
        <v>6</v>
      </c>
      <c r="H32" s="6" t="s">
        <v>7</v>
      </c>
      <c r="I32" s="7" t="s">
        <v>8</v>
      </c>
      <c r="J32" s="6" t="s">
        <v>9</v>
      </c>
      <c r="K32" s="6" t="s">
        <v>10</v>
      </c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11" t="s">
        <v>32</v>
      </c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75" hidden="false" customHeight="false" outlineLevel="0" collapsed="false">
      <c r="A33" s="0"/>
      <c r="B33" s="11" t="s">
        <v>21</v>
      </c>
      <c r="C33" s="12" t="s">
        <v>22</v>
      </c>
      <c r="D33" s="12" t="s">
        <v>22</v>
      </c>
      <c r="E33" s="12" t="s">
        <v>22</v>
      </c>
      <c r="F33" s="12" t="s">
        <v>22</v>
      </c>
      <c r="G33" s="12" t="s">
        <v>22</v>
      </c>
      <c r="H33" s="12" t="s">
        <v>22</v>
      </c>
      <c r="I33" s="12" t="s">
        <v>22</v>
      </c>
      <c r="J33" s="12" t="s">
        <v>22</v>
      </c>
      <c r="K33" s="12" t="s">
        <v>22</v>
      </c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>
      <c r="A34" s="0"/>
      <c r="B34" s="11" t="s">
        <v>23</v>
      </c>
      <c r="C34" s="12" t="s">
        <v>22</v>
      </c>
      <c r="D34" s="12" t="s">
        <v>22</v>
      </c>
      <c r="E34" s="12" t="s">
        <v>22</v>
      </c>
      <c r="F34" s="12" t="s">
        <v>22</v>
      </c>
      <c r="G34" s="12" t="s">
        <v>22</v>
      </c>
      <c r="H34" s="12" t="s">
        <v>22</v>
      </c>
      <c r="I34" s="12" t="s">
        <v>22</v>
      </c>
      <c r="J34" s="12" t="s">
        <v>22</v>
      </c>
      <c r="K34" s="12" t="s">
        <v>22</v>
      </c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75" hidden="false" customHeight="false" outlineLevel="0" collapsed="false">
      <c r="A35" s="0"/>
      <c r="B35" s="11" t="s">
        <v>25</v>
      </c>
      <c r="C35" s="12" t="s">
        <v>22</v>
      </c>
      <c r="D35" s="12" t="s">
        <v>22</v>
      </c>
      <c r="E35" s="12" t="s">
        <v>22</v>
      </c>
      <c r="F35" s="12" t="s">
        <v>22</v>
      </c>
      <c r="G35" s="12" t="s">
        <v>22</v>
      </c>
      <c r="H35" s="12" t="s">
        <v>22</v>
      </c>
      <c r="I35" s="12" t="s">
        <v>22</v>
      </c>
      <c r="J35" s="12" t="s">
        <v>22</v>
      </c>
      <c r="K35" s="12" t="s">
        <v>22</v>
      </c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75" hidden="false" customHeight="false" outlineLevel="0" collapsed="false">
      <c r="A36" s="0"/>
      <c r="B36" s="11" t="s">
        <v>27</v>
      </c>
      <c r="C36" s="12" t="s">
        <v>22</v>
      </c>
      <c r="D36" s="12" t="s">
        <v>22</v>
      </c>
      <c r="E36" s="12" t="s">
        <v>22</v>
      </c>
      <c r="F36" s="12" t="s">
        <v>22</v>
      </c>
      <c r="G36" s="12" t="s">
        <v>22</v>
      </c>
      <c r="H36" s="12" t="s">
        <v>22</v>
      </c>
      <c r="I36" s="12" t="s">
        <v>22</v>
      </c>
      <c r="J36" s="12" t="s">
        <v>22</v>
      </c>
      <c r="K36" s="12" t="s">
        <v>22</v>
      </c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75" hidden="false" customHeight="false" outlineLevel="0" collapsed="false">
      <c r="A37" s="0"/>
      <c r="B37" s="11" t="s">
        <v>28</v>
      </c>
      <c r="C37" s="12" t="s">
        <v>22</v>
      </c>
      <c r="D37" s="12" t="s">
        <v>22</v>
      </c>
      <c r="E37" s="12" t="s">
        <v>22</v>
      </c>
      <c r="F37" s="12" t="s">
        <v>22</v>
      </c>
      <c r="G37" s="12" t="s">
        <v>22</v>
      </c>
      <c r="H37" s="12" t="s">
        <v>22</v>
      </c>
      <c r="I37" s="12" t="s">
        <v>22</v>
      </c>
      <c r="J37" s="12" t="s">
        <v>22</v>
      </c>
      <c r="K37" s="12" t="s">
        <v>22</v>
      </c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0"/>
      <c r="B38" s="11" t="s">
        <v>29</v>
      </c>
      <c r="C38" s="12" t="s">
        <v>22</v>
      </c>
      <c r="D38" s="12" t="s">
        <v>22</v>
      </c>
      <c r="E38" s="12" t="s">
        <v>22</v>
      </c>
      <c r="F38" s="12" t="s">
        <v>22</v>
      </c>
      <c r="G38" s="12" t="s">
        <v>22</v>
      </c>
      <c r="H38" s="12" t="s">
        <v>22</v>
      </c>
      <c r="I38" s="12" t="s">
        <v>22</v>
      </c>
      <c r="J38" s="12" t="s">
        <v>22</v>
      </c>
      <c r="K38" s="12" t="s">
        <v>22</v>
      </c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75" hidden="false" customHeight="false" outlineLevel="0" collapsed="false">
      <c r="A39" s="0"/>
      <c r="B39" s="11" t="s">
        <v>30</v>
      </c>
      <c r="C39" s="12" t="s">
        <v>22</v>
      </c>
      <c r="D39" s="12" t="s">
        <v>22</v>
      </c>
      <c r="E39" s="12" t="s">
        <v>22</v>
      </c>
      <c r="F39" s="12" t="s">
        <v>22</v>
      </c>
      <c r="G39" s="12" t="s">
        <v>22</v>
      </c>
      <c r="H39" s="12" t="s">
        <v>22</v>
      </c>
      <c r="I39" s="12" t="s">
        <v>22</v>
      </c>
      <c r="J39" s="12" t="s">
        <v>22</v>
      </c>
      <c r="K39" s="12" t="s">
        <v>22</v>
      </c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1" customFormat="false" ht="12.75" hidden="false" customHeight="false" outlineLevel="0" collapsed="false">
      <c r="A41" s="0"/>
      <c r="B41" s="4" t="s">
        <v>33</v>
      </c>
      <c r="C41" s="5" t="s">
        <v>34</v>
      </c>
      <c r="D41" s="6" t="s">
        <v>24</v>
      </c>
      <c r="E41" s="6" t="s">
        <v>35</v>
      </c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75" hidden="false" customHeight="false" outlineLevel="0" collapsed="false">
      <c r="A42" s="0"/>
      <c r="B42" s="8" t="s">
        <v>36</v>
      </c>
      <c r="C42" s="12" t="n">
        <v>350</v>
      </c>
      <c r="D42" s="12" t="n">
        <v>400</v>
      </c>
      <c r="E42" s="12" t="n">
        <v>550</v>
      </c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75" hidden="false" customHeight="false" outlineLevel="0" collapsed="false">
      <c r="A43" s="0"/>
      <c r="B43" s="8" t="s">
        <v>37</v>
      </c>
      <c r="C43" s="12" t="n">
        <v>625</v>
      </c>
      <c r="D43" s="12" t="n">
        <v>750</v>
      </c>
      <c r="E43" s="12" t="n">
        <v>900</v>
      </c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75" hidden="false" customHeight="false" outlineLevel="0" collapsed="false">
      <c r="A44" s="0"/>
      <c r="B44" s="8" t="s">
        <v>38</v>
      </c>
      <c r="C44" s="12" t="n">
        <v>825</v>
      </c>
      <c r="D44" s="12" t="n">
        <v>1100</v>
      </c>
      <c r="E44" s="12" t="n">
        <v>1250</v>
      </c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75" hidden="false" customHeight="false" outlineLevel="0" collapsed="false">
      <c r="A45" s="0"/>
      <c r="B45" s="8" t="s">
        <v>39</v>
      </c>
      <c r="C45" s="12" t="n">
        <v>1025</v>
      </c>
      <c r="D45" s="12" t="n">
        <v>1250</v>
      </c>
      <c r="E45" s="12" t="n">
        <v>1500</v>
      </c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75" hidden="false" customHeight="false" outlineLevel="0" collapsed="false">
      <c r="A46" s="0"/>
      <c r="B46" s="8" t="s">
        <v>40</v>
      </c>
      <c r="C46" s="12" t="n">
        <v>1500</v>
      </c>
      <c r="D46" s="12" t="n">
        <v>1750</v>
      </c>
      <c r="E46" s="12" t="n">
        <v>2000</v>
      </c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8" customFormat="false" ht="12.75" hidden="false" customHeight="false" outlineLevel="0" collapsed="false">
      <c r="A48" s="0"/>
      <c r="B48" s="4" t="s">
        <v>41</v>
      </c>
      <c r="C48" s="5" t="s">
        <v>34</v>
      </c>
      <c r="D48" s="6" t="s">
        <v>24</v>
      </c>
      <c r="E48" s="6" t="s">
        <v>35</v>
      </c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75" hidden="false" customHeight="false" outlineLevel="0" collapsed="false">
      <c r="A49" s="0"/>
      <c r="B49" s="8" t="s">
        <v>38</v>
      </c>
      <c r="C49" s="12" t="n">
        <v>825</v>
      </c>
      <c r="D49" s="12" t="n">
        <v>1100</v>
      </c>
      <c r="E49" s="12" t="n">
        <v>1250</v>
      </c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75" hidden="false" customHeight="false" outlineLevel="0" collapsed="false">
      <c r="A50" s="0"/>
      <c r="B50" s="8" t="s">
        <v>39</v>
      </c>
      <c r="C50" s="12" t="n">
        <v>1025</v>
      </c>
      <c r="D50" s="12" t="n">
        <v>1250</v>
      </c>
      <c r="E50" s="12" t="n">
        <v>1500</v>
      </c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2" customFormat="false" ht="15" hidden="false" customHeight="true" outlineLevel="0" collapsed="false">
      <c r="A52" s="0"/>
      <c r="B52" s="4" t="s">
        <v>42</v>
      </c>
      <c r="C52" s="5" t="s">
        <v>43</v>
      </c>
      <c r="D52" s="5" t="s">
        <v>44</v>
      </c>
      <c r="E52" s="5" t="s">
        <v>45</v>
      </c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5" hidden="false" customHeight="true" outlineLevel="0" collapsed="false">
      <c r="A53" s="0"/>
      <c r="B53" s="8" t="s">
        <v>46</v>
      </c>
      <c r="C53" s="14" t="n">
        <v>1</v>
      </c>
      <c r="D53" s="15" t="n">
        <v>2</v>
      </c>
      <c r="E53" s="15" t="n">
        <v>25</v>
      </c>
      <c r="F53" s="0"/>
      <c r="G53" s="0"/>
      <c r="H53" s="0"/>
      <c r="I53" s="11" t="s">
        <v>47</v>
      </c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5" hidden="false" customHeight="true" outlineLevel="0" collapsed="false">
      <c r="A54" s="0"/>
      <c r="B54" s="8" t="s">
        <v>48</v>
      </c>
      <c r="C54" s="16" t="n">
        <v>1</v>
      </c>
      <c r="D54" s="17" t="n">
        <v>2</v>
      </c>
      <c r="E54" s="17" t="n">
        <v>2</v>
      </c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5" hidden="false" customHeight="true" outlineLevel="0" collapsed="false">
      <c r="A55" s="0"/>
      <c r="B55" s="4" t="s">
        <v>49</v>
      </c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5" hidden="false" customHeight="true" outlineLevel="0" collapsed="false">
      <c r="A56" s="0"/>
      <c r="B56" s="8" t="s">
        <v>50</v>
      </c>
      <c r="C56" s="16" t="s">
        <v>51</v>
      </c>
      <c r="D56" s="17" t="s">
        <v>51</v>
      </c>
      <c r="E56" s="17" t="s">
        <v>51</v>
      </c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5" hidden="false" customHeight="true" outlineLevel="0" collapsed="false">
      <c r="A57" s="0"/>
      <c r="B57" s="8" t="s">
        <v>52</v>
      </c>
      <c r="C57" s="16" t="s">
        <v>53</v>
      </c>
      <c r="D57" s="17" t="s">
        <v>54</v>
      </c>
      <c r="E57" s="17" t="s">
        <v>54</v>
      </c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21.95" hidden="false" customHeight="true" outlineLevel="0" collapsed="false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2.75" hidden="false" customHeight="false" outlineLevel="0" collapsed="false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2.75" hidden="false" customHeight="false" outlineLevel="0" collapsed="false">
      <c r="A60" s="0"/>
      <c r="B60" s="4" t="s">
        <v>55</v>
      </c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2" customFormat="false" ht="12.75" hidden="false" customHeight="false" outlineLevel="0" collapsed="false">
      <c r="A62" s="0"/>
      <c r="B62" s="4" t="s">
        <v>56</v>
      </c>
      <c r="C62" s="18" t="s">
        <v>2</v>
      </c>
      <c r="D62" s="18" t="s">
        <v>3</v>
      </c>
      <c r="E62" s="18" t="s">
        <v>4</v>
      </c>
      <c r="F62" s="18" t="s">
        <v>5</v>
      </c>
      <c r="G62" s="18" t="s">
        <v>6</v>
      </c>
      <c r="H62" s="18" t="s">
        <v>7</v>
      </c>
      <c r="I62" s="18" t="s">
        <v>8</v>
      </c>
      <c r="J62" s="18" t="s">
        <v>9</v>
      </c>
      <c r="K62" s="18" t="s">
        <v>10</v>
      </c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2.75" hidden="false" customHeight="false" outlineLevel="0" collapsed="false">
      <c r="A63" s="0"/>
      <c r="B63" s="11" t="s">
        <v>21</v>
      </c>
      <c r="C63" s="19"/>
      <c r="D63" s="19"/>
      <c r="E63" s="19"/>
      <c r="F63" s="19"/>
      <c r="G63" s="19"/>
      <c r="H63" s="19"/>
      <c r="I63" s="19"/>
      <c r="J63" s="19"/>
      <c r="K63" s="19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2.75" hidden="false" customHeight="false" outlineLevel="0" collapsed="false">
      <c r="A64" s="0"/>
      <c r="B64" s="11" t="s">
        <v>23</v>
      </c>
      <c r="C64" s="19"/>
      <c r="D64" s="19"/>
      <c r="E64" s="19"/>
      <c r="F64" s="19"/>
      <c r="G64" s="19"/>
      <c r="H64" s="19"/>
      <c r="I64" s="19"/>
      <c r="J64" s="19"/>
      <c r="K64" s="19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2.75" hidden="false" customHeight="false" outlineLevel="0" collapsed="false">
      <c r="A65" s="0"/>
      <c r="B65" s="11" t="s">
        <v>25</v>
      </c>
      <c r="C65" s="19"/>
      <c r="D65" s="19"/>
      <c r="E65" s="19"/>
      <c r="F65" s="19"/>
      <c r="G65" s="19"/>
      <c r="H65" s="19"/>
      <c r="I65" s="19"/>
      <c r="J65" s="19"/>
      <c r="K65" s="19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2.75" hidden="false" customHeight="false" outlineLevel="0" collapsed="false">
      <c r="A66" s="0"/>
      <c r="B66" s="11" t="s">
        <v>27</v>
      </c>
      <c r="C66" s="19"/>
      <c r="D66" s="19"/>
      <c r="E66" s="19"/>
      <c r="F66" s="19"/>
      <c r="G66" s="19"/>
      <c r="H66" s="19"/>
      <c r="I66" s="19"/>
      <c r="J66" s="19"/>
      <c r="K66" s="19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2.75" hidden="false" customHeight="false" outlineLevel="0" collapsed="false">
      <c r="A67" s="0"/>
      <c r="B67" s="11" t="s">
        <v>28</v>
      </c>
      <c r="C67" s="19"/>
      <c r="D67" s="19"/>
      <c r="E67" s="19"/>
      <c r="F67" s="19"/>
      <c r="G67" s="19"/>
      <c r="H67" s="19"/>
      <c r="I67" s="19"/>
      <c r="J67" s="19"/>
      <c r="K67" s="19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2.75" hidden="false" customHeight="false" outlineLevel="0" collapsed="false">
      <c r="A68" s="0"/>
      <c r="B68" s="11" t="s">
        <v>29</v>
      </c>
      <c r="C68" s="19"/>
      <c r="D68" s="19"/>
      <c r="E68" s="19"/>
      <c r="F68" s="19"/>
      <c r="G68" s="19"/>
      <c r="H68" s="19"/>
      <c r="I68" s="19"/>
      <c r="J68" s="19"/>
      <c r="K68" s="19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2.75" hidden="false" customHeight="false" outlineLevel="0" collapsed="false">
      <c r="A69" s="0"/>
      <c r="B69" s="11" t="s">
        <v>30</v>
      </c>
      <c r="C69" s="19"/>
      <c r="D69" s="19"/>
      <c r="E69" s="19"/>
      <c r="F69" s="19"/>
      <c r="G69" s="19"/>
      <c r="H69" s="19"/>
      <c r="I69" s="19"/>
      <c r="J69" s="19"/>
      <c r="K69" s="19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2.75" hidden="false" customHeight="false" outlineLevel="0" collapsed="false">
      <c r="A70" s="0"/>
      <c r="B70" s="0"/>
      <c r="C70" s="20"/>
      <c r="D70" s="20"/>
      <c r="E70" s="20"/>
      <c r="F70" s="20"/>
      <c r="G70" s="20"/>
      <c r="H70" s="20"/>
      <c r="I70" s="20"/>
      <c r="J70" s="20"/>
      <c r="K70" s="2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2.75" hidden="false" customHeight="false" outlineLevel="0" collapsed="false">
      <c r="A71" s="0"/>
      <c r="B71" s="4" t="s">
        <v>57</v>
      </c>
      <c r="C71" s="18" t="s">
        <v>2</v>
      </c>
      <c r="D71" s="18" t="s">
        <v>3</v>
      </c>
      <c r="E71" s="18" t="s">
        <v>4</v>
      </c>
      <c r="F71" s="18" t="s">
        <v>5</v>
      </c>
      <c r="G71" s="18" t="s">
        <v>6</v>
      </c>
      <c r="H71" s="18" t="s">
        <v>7</v>
      </c>
      <c r="I71" s="18" t="s">
        <v>8</v>
      </c>
      <c r="J71" s="18" t="s">
        <v>9</v>
      </c>
      <c r="K71" s="18" t="s">
        <v>10</v>
      </c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2.75" hidden="false" customHeight="false" outlineLevel="0" collapsed="false">
      <c r="A72" s="0"/>
      <c r="B72" s="11" t="s">
        <v>21</v>
      </c>
      <c r="C72" s="19"/>
      <c r="D72" s="19"/>
      <c r="E72" s="19"/>
      <c r="F72" s="19"/>
      <c r="G72" s="19"/>
      <c r="H72" s="19"/>
      <c r="I72" s="19"/>
      <c r="J72" s="19"/>
      <c r="K72" s="19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2.75" hidden="false" customHeight="false" outlineLevel="0" collapsed="false">
      <c r="A73" s="0"/>
      <c r="B73" s="11" t="s">
        <v>23</v>
      </c>
      <c r="C73" s="19"/>
      <c r="D73" s="19"/>
      <c r="E73" s="19"/>
      <c r="F73" s="19"/>
      <c r="G73" s="19"/>
      <c r="H73" s="19"/>
      <c r="I73" s="19"/>
      <c r="J73" s="19"/>
      <c r="K73" s="19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2.75" hidden="false" customHeight="false" outlineLevel="0" collapsed="false">
      <c r="A74" s="0"/>
      <c r="B74" s="11" t="s">
        <v>25</v>
      </c>
      <c r="C74" s="19"/>
      <c r="D74" s="19"/>
      <c r="E74" s="19"/>
      <c r="F74" s="19"/>
      <c r="G74" s="19"/>
      <c r="H74" s="19"/>
      <c r="I74" s="19"/>
      <c r="J74" s="19"/>
      <c r="K74" s="19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2.75" hidden="false" customHeight="false" outlineLevel="0" collapsed="false">
      <c r="A75" s="0"/>
      <c r="B75" s="11" t="s">
        <v>27</v>
      </c>
      <c r="C75" s="19"/>
      <c r="D75" s="19"/>
      <c r="E75" s="19"/>
      <c r="F75" s="19"/>
      <c r="G75" s="19"/>
      <c r="H75" s="19"/>
      <c r="I75" s="19"/>
      <c r="J75" s="19"/>
      <c r="K75" s="19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2.75" hidden="false" customHeight="false" outlineLevel="0" collapsed="false">
      <c r="A76" s="0"/>
      <c r="B76" s="11" t="s">
        <v>28</v>
      </c>
      <c r="C76" s="19"/>
      <c r="D76" s="19"/>
      <c r="E76" s="19"/>
      <c r="F76" s="19"/>
      <c r="G76" s="19"/>
      <c r="H76" s="19"/>
      <c r="I76" s="19"/>
      <c r="J76" s="19"/>
      <c r="K76" s="19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2.75" hidden="false" customHeight="false" outlineLevel="0" collapsed="false">
      <c r="A77" s="0"/>
      <c r="B77" s="11" t="s">
        <v>29</v>
      </c>
      <c r="C77" s="19"/>
      <c r="D77" s="19"/>
      <c r="E77" s="19"/>
      <c r="F77" s="19"/>
      <c r="G77" s="19"/>
      <c r="H77" s="19"/>
      <c r="I77" s="19"/>
      <c r="J77" s="19"/>
      <c r="K77" s="19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2.75" hidden="false" customHeight="false" outlineLevel="0" collapsed="false">
      <c r="A78" s="0"/>
      <c r="B78" s="11" t="s">
        <v>30</v>
      </c>
      <c r="C78" s="19"/>
      <c r="D78" s="19"/>
      <c r="E78" s="19"/>
      <c r="F78" s="19"/>
      <c r="G78" s="19"/>
      <c r="H78" s="19"/>
      <c r="I78" s="19"/>
      <c r="J78" s="19"/>
      <c r="K78" s="19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2.75" hidden="false" customHeight="false" outlineLevel="0" collapsed="false">
      <c r="A79" s="0"/>
      <c r="B79" s="0"/>
      <c r="C79" s="20"/>
      <c r="D79" s="20"/>
      <c r="E79" s="20"/>
      <c r="F79" s="20"/>
      <c r="G79" s="20"/>
      <c r="H79" s="20"/>
      <c r="I79" s="20"/>
      <c r="J79" s="20"/>
      <c r="K79" s="2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2.75" hidden="false" customHeight="false" outlineLevel="0" collapsed="false">
      <c r="A80" s="0"/>
      <c r="B80" s="4" t="s">
        <v>58</v>
      </c>
      <c r="C80" s="21" t="s">
        <v>2</v>
      </c>
      <c r="D80" s="21" t="s">
        <v>3</v>
      </c>
      <c r="E80" s="21" t="s">
        <v>4</v>
      </c>
      <c r="F80" s="21" t="s">
        <v>5</v>
      </c>
      <c r="G80" s="21" t="s">
        <v>6</v>
      </c>
      <c r="H80" s="21" t="s">
        <v>7</v>
      </c>
      <c r="I80" s="21" t="s">
        <v>8</v>
      </c>
      <c r="J80" s="21" t="s">
        <v>9</v>
      </c>
      <c r="K80" s="21" t="s">
        <v>10</v>
      </c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2.75" hidden="false" customHeight="false" outlineLevel="0" collapsed="false">
      <c r="A81" s="0"/>
      <c r="B81" s="11" t="s">
        <v>21</v>
      </c>
      <c r="C81" s="19"/>
      <c r="D81" s="19"/>
      <c r="E81" s="19"/>
      <c r="F81" s="19"/>
      <c r="G81" s="19"/>
      <c r="H81" s="19"/>
      <c r="I81" s="19"/>
      <c r="J81" s="19"/>
      <c r="K81" s="19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2.75" hidden="false" customHeight="false" outlineLevel="0" collapsed="false">
      <c r="A82" s="0"/>
      <c r="B82" s="11" t="s">
        <v>23</v>
      </c>
      <c r="C82" s="19"/>
      <c r="D82" s="19"/>
      <c r="E82" s="19"/>
      <c r="F82" s="19"/>
      <c r="G82" s="19"/>
      <c r="H82" s="19"/>
      <c r="I82" s="19"/>
      <c r="J82" s="19"/>
      <c r="K82" s="19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2.75" hidden="false" customHeight="false" outlineLevel="0" collapsed="false">
      <c r="A83" s="0"/>
      <c r="B83" s="11" t="s">
        <v>25</v>
      </c>
      <c r="C83" s="19"/>
      <c r="D83" s="19"/>
      <c r="E83" s="19"/>
      <c r="F83" s="19"/>
      <c r="G83" s="19"/>
      <c r="H83" s="19"/>
      <c r="I83" s="19"/>
      <c r="J83" s="19"/>
      <c r="K83" s="19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2.75" hidden="false" customHeight="false" outlineLevel="0" collapsed="false">
      <c r="A84" s="0"/>
      <c r="B84" s="11" t="s">
        <v>27</v>
      </c>
      <c r="C84" s="19"/>
      <c r="D84" s="19"/>
      <c r="E84" s="19"/>
      <c r="F84" s="19"/>
      <c r="G84" s="19"/>
      <c r="H84" s="19"/>
      <c r="I84" s="19"/>
      <c r="J84" s="19"/>
      <c r="K84" s="19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2.75" hidden="false" customHeight="false" outlineLevel="0" collapsed="false">
      <c r="A85" s="0"/>
      <c r="B85" s="11" t="s">
        <v>28</v>
      </c>
      <c r="C85" s="19"/>
      <c r="D85" s="19"/>
      <c r="E85" s="19"/>
      <c r="F85" s="19"/>
      <c r="G85" s="19"/>
      <c r="H85" s="19"/>
      <c r="I85" s="19"/>
      <c r="J85" s="19"/>
      <c r="K85" s="19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2.75" hidden="false" customHeight="false" outlineLevel="0" collapsed="false">
      <c r="A86" s="0"/>
      <c r="B86" s="11" t="s">
        <v>29</v>
      </c>
      <c r="C86" s="19"/>
      <c r="D86" s="19"/>
      <c r="E86" s="19"/>
      <c r="F86" s="19"/>
      <c r="G86" s="19"/>
      <c r="H86" s="19"/>
      <c r="I86" s="19"/>
      <c r="J86" s="19"/>
      <c r="K86" s="19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2.75" hidden="false" customHeight="false" outlineLevel="0" collapsed="false">
      <c r="A87" s="0"/>
      <c r="B87" s="11" t="s">
        <v>30</v>
      </c>
      <c r="C87" s="22"/>
      <c r="D87" s="22"/>
      <c r="E87" s="22"/>
      <c r="F87" s="22"/>
      <c r="G87" s="22"/>
      <c r="H87" s="22"/>
      <c r="I87" s="22"/>
      <c r="J87" s="22"/>
      <c r="K87" s="22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9" customFormat="false" ht="12.75" hidden="false" customHeight="false" outlineLevel="0" collapsed="false">
      <c r="A89" s="0"/>
      <c r="B89" s="4" t="s">
        <v>59</v>
      </c>
      <c r="C89" s="21" t="s">
        <v>2</v>
      </c>
      <c r="D89" s="21" t="s">
        <v>3</v>
      </c>
      <c r="E89" s="21" t="s">
        <v>4</v>
      </c>
      <c r="F89" s="21" t="s">
        <v>5</v>
      </c>
      <c r="G89" s="21" t="s">
        <v>6</v>
      </c>
      <c r="H89" s="21" t="s">
        <v>7</v>
      </c>
      <c r="I89" s="21" t="s">
        <v>8</v>
      </c>
      <c r="J89" s="21" t="s">
        <v>9</v>
      </c>
      <c r="K89" s="21" t="s">
        <v>10</v>
      </c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2.75" hidden="false" customHeight="false" outlineLevel="0" collapsed="false">
      <c r="A90" s="0"/>
      <c r="B90" s="11" t="s">
        <v>21</v>
      </c>
      <c r="C90" s="19"/>
      <c r="D90" s="19"/>
      <c r="E90" s="19"/>
      <c r="F90" s="19"/>
      <c r="G90" s="19"/>
      <c r="H90" s="19"/>
      <c r="I90" s="19"/>
      <c r="J90" s="19"/>
      <c r="K90" s="19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2.75" hidden="false" customHeight="false" outlineLevel="0" collapsed="false">
      <c r="A91" s="0"/>
      <c r="B91" s="11" t="s">
        <v>23</v>
      </c>
      <c r="C91" s="19"/>
      <c r="D91" s="19"/>
      <c r="E91" s="19"/>
      <c r="F91" s="19"/>
      <c r="G91" s="19"/>
      <c r="H91" s="19"/>
      <c r="I91" s="19"/>
      <c r="J91" s="19"/>
      <c r="K91" s="19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2.75" hidden="false" customHeight="false" outlineLevel="0" collapsed="false">
      <c r="A92" s="0"/>
      <c r="B92" s="11" t="s">
        <v>25</v>
      </c>
      <c r="C92" s="19"/>
      <c r="D92" s="19"/>
      <c r="E92" s="19"/>
      <c r="F92" s="19"/>
      <c r="G92" s="19"/>
      <c r="H92" s="19"/>
      <c r="I92" s="19"/>
      <c r="J92" s="19"/>
      <c r="K92" s="19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2.75" hidden="false" customHeight="false" outlineLevel="0" collapsed="false">
      <c r="A93" s="0"/>
      <c r="B93" s="11" t="s">
        <v>27</v>
      </c>
      <c r="C93" s="19"/>
      <c r="D93" s="19"/>
      <c r="E93" s="19"/>
      <c r="F93" s="19"/>
      <c r="G93" s="19"/>
      <c r="H93" s="19"/>
      <c r="I93" s="19"/>
      <c r="J93" s="19"/>
      <c r="K93" s="19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2.75" hidden="false" customHeight="false" outlineLevel="0" collapsed="false">
      <c r="A94" s="0"/>
      <c r="B94" s="11" t="s">
        <v>28</v>
      </c>
      <c r="C94" s="19"/>
      <c r="D94" s="19"/>
      <c r="E94" s="19"/>
      <c r="F94" s="19"/>
      <c r="G94" s="19"/>
      <c r="H94" s="19"/>
      <c r="I94" s="19"/>
      <c r="J94" s="19"/>
      <c r="K94" s="19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2.75" hidden="false" customHeight="false" outlineLevel="0" collapsed="false">
      <c r="A95" s="0"/>
      <c r="B95" s="11" t="s">
        <v>29</v>
      </c>
      <c r="C95" s="19"/>
      <c r="D95" s="19"/>
      <c r="E95" s="19"/>
      <c r="F95" s="19"/>
      <c r="G95" s="19"/>
      <c r="H95" s="19"/>
      <c r="I95" s="19"/>
      <c r="J95" s="19"/>
      <c r="K95" s="19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2.75" hidden="false" customHeight="false" outlineLevel="0" collapsed="false">
      <c r="A96" s="0"/>
      <c r="B96" s="11" t="s">
        <v>30</v>
      </c>
      <c r="C96" s="22"/>
      <c r="D96" s="22"/>
      <c r="E96" s="22"/>
      <c r="F96" s="22"/>
      <c r="G96" s="22"/>
      <c r="H96" s="22"/>
      <c r="I96" s="22"/>
      <c r="J96" s="22"/>
      <c r="K96" s="22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108" customFormat="false" ht="12.75" hidden="false" customHeight="false" outlineLevel="0" collapsed="false">
      <c r="A108" s="0"/>
      <c r="B108" s="3" t="s">
        <v>60</v>
      </c>
      <c r="C108" s="23"/>
      <c r="D108" s="23"/>
      <c r="E108" s="23"/>
      <c r="F108" s="23"/>
      <c r="G108" s="23"/>
      <c r="H108" s="23"/>
      <c r="I108" s="23"/>
      <c r="J108" s="23"/>
      <c r="K108" s="23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2.75" hidden="false" customHeight="false" outlineLevel="0" collapsed="false">
      <c r="A109" s="0"/>
      <c r="B109" s="0"/>
      <c r="C109" s="0"/>
      <c r="D109" s="11" t="s">
        <v>61</v>
      </c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2.75" hidden="false" customHeight="false" outlineLevel="0" collapsed="false">
      <c r="A110" s="0"/>
      <c r="B110" s="4" t="s">
        <v>62</v>
      </c>
      <c r="C110" s="0"/>
      <c r="D110" s="11" t="s">
        <v>63</v>
      </c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2.75" hidden="false" customHeight="false" outlineLevel="0" collapsed="false">
      <c r="A111" s="0"/>
      <c r="B111" s="0"/>
      <c r="C111" s="0"/>
      <c r="D111" s="11" t="s">
        <v>64</v>
      </c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3" customFormat="false" ht="12.75" hidden="false" customHeight="false" outlineLevel="0" collapsed="false">
      <c r="A113" s="0"/>
      <c r="B113" s="4" t="s">
        <v>65</v>
      </c>
      <c r="C113" s="0"/>
      <c r="D113" s="11" t="s">
        <v>66</v>
      </c>
      <c r="E113" s="0"/>
      <c r="F113" s="0"/>
      <c r="G113" s="11" t="s">
        <v>67</v>
      </c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2.75" hidden="false" customHeight="false" outlineLevel="0" collapsed="false">
      <c r="A114" s="0"/>
      <c r="B114" s="0"/>
      <c r="C114" s="0"/>
      <c r="D114" s="11" t="s">
        <v>68</v>
      </c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2.75" hidden="false" customHeight="false" outlineLevel="0" collapsed="false">
      <c r="A115" s="0"/>
      <c r="B115" s="0"/>
      <c r="C115" s="0"/>
      <c r="D115" s="11" t="s">
        <v>69</v>
      </c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7" customFormat="false" ht="12.75" hidden="false" customHeight="false" outlineLevel="0" collapsed="false">
      <c r="A117" s="0"/>
      <c r="B117" s="0"/>
      <c r="C117" s="0"/>
      <c r="D117" s="11" t="s">
        <v>1</v>
      </c>
      <c r="E117" s="0"/>
      <c r="F117" s="0"/>
      <c r="G117" s="0"/>
      <c r="H117" s="11" t="s">
        <v>70</v>
      </c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2.75" hidden="false" customHeight="false" outlineLevel="0" collapsed="false">
      <c r="A118" s="0"/>
      <c r="B118" s="0"/>
      <c r="C118" s="0"/>
      <c r="D118" s="11" t="s">
        <v>18</v>
      </c>
      <c r="E118" s="0"/>
      <c r="F118" s="0"/>
      <c r="G118" s="0"/>
      <c r="H118" s="11" t="s">
        <v>71</v>
      </c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20" customFormat="false" ht="12.75" hidden="false" customHeight="false" outlineLevel="0" collapsed="false">
      <c r="A120" s="0"/>
      <c r="B120" s="4" t="s">
        <v>72</v>
      </c>
      <c r="C120" s="0"/>
      <c r="D120" s="11" t="s">
        <v>73</v>
      </c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2.75" hidden="false" customHeight="false" outlineLevel="0" collapsed="false">
      <c r="A121" s="0"/>
      <c r="B121" s="0"/>
      <c r="C121" s="0"/>
      <c r="D121" s="11" t="s">
        <v>74</v>
      </c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3" customFormat="false" ht="13.5" hidden="false" customHeight="false" outlineLevel="0" collapsed="false">
      <c r="A123" s="0"/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3.5" hidden="false" customHeight="false" outlineLevel="0" collapsed="false">
      <c r="A124" s="0"/>
      <c r="B124" s="24" t="s">
        <v>75</v>
      </c>
      <c r="C124" s="25" t="s">
        <v>71</v>
      </c>
      <c r="D124" s="26" t="s">
        <v>76</v>
      </c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2.75" hidden="false" customHeight="false" outlineLevel="0" collapsed="false">
      <c r="A125" s="0"/>
      <c r="B125" s="27"/>
      <c r="C125" s="28"/>
      <c r="D125" s="29" t="s">
        <v>77</v>
      </c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2.75" hidden="false" customHeight="false" outlineLevel="0" collapsed="false">
      <c r="A126" s="0"/>
      <c r="B126" s="27"/>
      <c r="C126" s="28"/>
      <c r="D126" s="29" t="s">
        <v>70</v>
      </c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2.75" hidden="false" customHeight="false" outlineLevel="0" collapsed="false">
      <c r="A127" s="0"/>
      <c r="B127" s="27"/>
      <c r="C127" s="28"/>
      <c r="D127" s="29" t="s">
        <v>71</v>
      </c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2.75" hidden="false" customHeight="false" outlineLevel="0" collapsed="false">
      <c r="A128" s="0"/>
      <c r="B128" s="27"/>
      <c r="C128" s="28"/>
      <c r="D128" s="29" t="s">
        <v>78</v>
      </c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2.75" hidden="false" customHeight="false" outlineLevel="0" collapsed="false">
      <c r="A129" s="0"/>
      <c r="B129" s="27"/>
      <c r="C129" s="28"/>
      <c r="D129" s="29" t="s">
        <v>79</v>
      </c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2.75" hidden="false" customHeight="false" outlineLevel="0" collapsed="false">
      <c r="A130" s="0"/>
      <c r="B130" s="27"/>
      <c r="C130" s="28"/>
      <c r="D130" s="29" t="s">
        <v>80</v>
      </c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3.5" hidden="false" customHeight="false" outlineLevel="0" collapsed="false">
      <c r="A131" s="0"/>
      <c r="B131" s="30"/>
      <c r="C131" s="31"/>
      <c r="D131" s="32" t="s">
        <v>81</v>
      </c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2.75" hidden="false" customHeight="false" outlineLevel="0" collapsed="false">
      <c r="A132" s="0"/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2.75" hidden="false" customHeight="false" outlineLevel="0" collapsed="false">
      <c r="A133" s="0"/>
      <c r="B133" s="11" t="s">
        <v>82</v>
      </c>
      <c r="C133" s="11" t="s">
        <v>83</v>
      </c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2.75" hidden="false" customHeight="false" outlineLevel="0" collapsed="false">
      <c r="A134" s="0"/>
      <c r="B134" s="11" t="s">
        <v>84</v>
      </c>
      <c r="C134" s="11" t="s">
        <v>85</v>
      </c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6" s="23" customFormat="true" ht="12.75" hidden="false" customHeight="false" outlineLevel="0" collapsed="false"/>
    <row r="137" customFormat="false" ht="12.75" hidden="false" customHeight="false" outlineLevel="0" collapsed="false">
      <c r="B137" s="0"/>
    </row>
    <row r="138" customFormat="false" ht="12.75" hidden="false" customHeight="false" outlineLevel="0" collapsed="false">
      <c r="B138" s="4" t="s">
        <v>86</v>
      </c>
    </row>
    <row r="139" customFormat="false" ht="12.75" hidden="false" customHeight="false" outlineLevel="0" collapsed="false">
      <c r="B139" s="0"/>
    </row>
    <row r="140" customFormat="false" ht="12.75" hidden="false" customHeight="false" outlineLevel="0" collapsed="false">
      <c r="B140" s="11" t="s">
        <v>87</v>
      </c>
    </row>
    <row r="141" customFormat="false" ht="12.75" hidden="false" customHeight="false" outlineLevel="0" collapsed="false">
      <c r="B141" s="11" t="s">
        <v>88</v>
      </c>
    </row>
    <row r="142" customFormat="false" ht="12.75" hidden="false" customHeight="false" outlineLevel="0" collapsed="false">
      <c r="B142" s="11" t="s">
        <v>89</v>
      </c>
    </row>
    <row r="143" customFormat="false" ht="12.75" hidden="false" customHeight="false" outlineLevel="0" collapsed="false">
      <c r="B143" s="11" t="s">
        <v>90</v>
      </c>
    </row>
    <row r="144" customFormat="false" ht="12.75" hidden="false" customHeight="false" outlineLevel="0" collapsed="false">
      <c r="B144" s="0"/>
    </row>
    <row r="145" customFormat="false" ht="12.75" hidden="false" customHeight="false" outlineLevel="0" collapsed="false">
      <c r="B145" s="11" t="s">
        <v>91</v>
      </c>
    </row>
  </sheetData>
  <dataValidations count="2">
    <dataValidation allowBlank="true" operator="between" showDropDown="false" showErrorMessage="true" showInputMessage="true" sqref="C24:K31 C33:K39" type="list">
      <formula1>$M$24:$M$26</formula1>
      <formula2>0</formula2>
    </dataValidation>
    <dataValidation allowBlank="true" operator="between" showDropDown="false" showErrorMessage="true" showInputMessage="true" sqref="C124" type="list">
      <formula1>$D$124:$D$131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96"/>
  <sheetViews>
    <sheetView windowProtection="false" showFormulas="false" showGridLines="true" showRowColHeaders="true" showZeros="true" rightToLeft="false" tabSelected="false" showOutlineSymbols="true" defaultGridColor="true" view="normal" topLeftCell="D40" colorId="64" zoomScale="100" zoomScaleNormal="100" zoomScalePageLayoutView="100" workbookViewId="0">
      <selection pane="topLeft" activeCell="K33" activeCellId="0" sqref="K33"/>
    </sheetView>
  </sheetViews>
  <sheetFormatPr defaultRowHeight="13.8"/>
  <cols>
    <col collapsed="false" hidden="false" max="1" min="1" style="1" width="2"/>
    <col collapsed="false" hidden="false" max="2" min="2" style="1" width="5.1417004048583"/>
    <col collapsed="false" hidden="false" max="3" min="3" style="33" width="62.4210526315789"/>
    <col collapsed="false" hidden="false" max="4" min="4" style="34" width="10.995951417004"/>
    <col collapsed="false" hidden="false" max="9" min="5" style="35" width="10.995951417004"/>
    <col collapsed="false" hidden="false" max="10" min="10" style="1" width="10.995951417004"/>
    <col collapsed="false" hidden="false" max="11" min="11" style="33" width="10.995951417004"/>
    <col collapsed="false" hidden="false" max="12" min="12" style="1" width="10.995951417004"/>
    <col collapsed="false" hidden="false" max="1025" min="13" style="1" width="11.4251012145749"/>
  </cols>
  <sheetData>
    <row r="1" s="36" customFormat="true" ht="19.7" hidden="false" customHeight="false" outlineLevel="0" collapsed="false">
      <c r="B1" s="37" t="s">
        <v>92</v>
      </c>
    </row>
    <row r="2" s="38" customFormat="true" ht="14.25" hidden="false" customHeight="true" outlineLevel="0" collapsed="false">
      <c r="B2" s="39"/>
    </row>
    <row r="3" s="38" customFormat="true" ht="14.25" hidden="false" customHeight="true" outlineLevel="0" collapsed="false">
      <c r="B3" s="39"/>
      <c r="C3" s="40" t="s">
        <v>93</v>
      </c>
      <c r="N3" s="41" t="s">
        <v>61</v>
      </c>
      <c r="O3" s="42"/>
    </row>
    <row r="4" s="38" customFormat="true" ht="14.25" hidden="false" customHeight="true" outlineLevel="0" collapsed="false">
      <c r="B4" s="39"/>
      <c r="C4" s="43" t="s">
        <v>94</v>
      </c>
      <c r="D4" s="44" t="s">
        <v>95</v>
      </c>
      <c r="E4" s="44"/>
      <c r="F4" s="44"/>
      <c r="G4" s="44"/>
      <c r="H4" s="44"/>
      <c r="N4" s="0"/>
      <c r="O4" s="0"/>
    </row>
    <row r="5" customFormat="false" ht="14.25" hidden="false" customHeight="true" outlineLevel="0" collapsed="false">
      <c r="A5" s="38"/>
      <c r="B5" s="39"/>
      <c r="C5" s="45" t="s">
        <v>96</v>
      </c>
      <c r="D5" s="46" t="s">
        <v>97</v>
      </c>
      <c r="E5" s="46"/>
      <c r="F5" s="46"/>
      <c r="G5" s="46"/>
      <c r="H5" s="46"/>
      <c r="I5" s="38"/>
      <c r="J5" s="38"/>
      <c r="K5" s="38"/>
      <c r="L5" s="38"/>
      <c r="M5" s="38"/>
      <c r="N5" s="47" t="s">
        <v>34</v>
      </c>
      <c r="O5" s="47" t="s">
        <v>63</v>
      </c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4.25" hidden="false" customHeight="true" outlineLevel="0" collapsed="false">
      <c r="A6" s="38"/>
      <c r="B6" s="39"/>
      <c r="C6" s="0"/>
      <c r="D6" s="0"/>
      <c r="E6" s="0"/>
      <c r="F6" s="0"/>
      <c r="G6" s="0"/>
      <c r="H6" s="0"/>
      <c r="I6" s="38"/>
      <c r="J6" s="38"/>
      <c r="K6" s="38"/>
      <c r="L6" s="38"/>
      <c r="M6" s="38"/>
      <c r="N6" s="47" t="s">
        <v>24</v>
      </c>
      <c r="O6" s="47" t="s">
        <v>64</v>
      </c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0"/>
      <c r="B7" s="0"/>
      <c r="C7" s="48" t="s">
        <v>98</v>
      </c>
      <c r="D7" s="49"/>
      <c r="E7" s="49"/>
      <c r="F7" s="49"/>
      <c r="G7" s="49"/>
      <c r="H7" s="49"/>
      <c r="I7" s="49"/>
      <c r="J7" s="49"/>
      <c r="K7" s="48"/>
      <c r="L7" s="48"/>
      <c r="M7" s="0"/>
      <c r="N7" s="47" t="s">
        <v>35</v>
      </c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0"/>
      <c r="B8" s="0"/>
      <c r="C8" s="0"/>
      <c r="D8" s="50"/>
      <c r="E8" s="50"/>
      <c r="F8" s="50"/>
      <c r="G8" s="50"/>
      <c r="H8" s="50"/>
      <c r="I8" s="51"/>
      <c r="J8" s="0"/>
      <c r="K8" s="47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0"/>
      <c r="B9" s="0"/>
      <c r="C9" s="0"/>
      <c r="D9" s="50"/>
      <c r="E9" s="50"/>
      <c r="F9" s="50"/>
      <c r="G9" s="50"/>
      <c r="H9" s="50"/>
      <c r="I9" s="51"/>
      <c r="J9" s="0"/>
      <c r="K9" s="47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0"/>
      <c r="B10" s="0"/>
      <c r="C10" s="52" t="s">
        <v>99</v>
      </c>
      <c r="D10" s="53" t="s">
        <v>2</v>
      </c>
      <c r="E10" s="54" t="s">
        <v>3</v>
      </c>
      <c r="F10" s="54" t="s">
        <v>4</v>
      </c>
      <c r="G10" s="54" t="s">
        <v>5</v>
      </c>
      <c r="H10" s="54" t="s">
        <v>6</v>
      </c>
      <c r="I10" s="54" t="s">
        <v>7</v>
      </c>
      <c r="J10" s="55" t="s">
        <v>8</v>
      </c>
      <c r="K10" s="54" t="s">
        <v>9</v>
      </c>
      <c r="L10" s="54" t="s">
        <v>10</v>
      </c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0"/>
      <c r="B11" s="0"/>
      <c r="C11" s="56" t="s">
        <v>21</v>
      </c>
      <c r="D11" s="57" t="n">
        <f aca="false">D158</f>
        <v>1</v>
      </c>
      <c r="E11" s="57" t="n">
        <f aca="false">E158</f>
        <v>3</v>
      </c>
      <c r="F11" s="58" t="n">
        <f aca="false">F158</f>
        <v>16</v>
      </c>
      <c r="G11" s="58" t="n">
        <f aca="false">G158</f>
        <v>84</v>
      </c>
      <c r="H11" s="58" t="n">
        <f aca="false">H158</f>
        <v>112</v>
      </c>
      <c r="I11" s="58" t="n">
        <f aca="false">I158</f>
        <v>108</v>
      </c>
      <c r="J11" s="58" t="n">
        <f aca="false">J158</f>
        <v>107.831884057971</v>
      </c>
      <c r="K11" s="58" t="n">
        <f aca="false">K158</f>
        <v>118.012620391896</v>
      </c>
      <c r="L11" s="59" t="n">
        <f aca="false">L158</f>
        <v>120</v>
      </c>
      <c r="M11" s="60" t="s">
        <v>100</v>
      </c>
      <c r="N11" s="60"/>
      <c r="O11" s="60"/>
      <c r="P11" s="60"/>
      <c r="Q11" s="6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0"/>
      <c r="B12" s="0"/>
      <c r="C12" s="56" t="s">
        <v>23</v>
      </c>
      <c r="D12" s="58" t="n">
        <f aca="false">D159</f>
        <v>1</v>
      </c>
      <c r="E12" s="58" t="n">
        <f aca="false">E159</f>
        <v>3</v>
      </c>
      <c r="F12" s="58" t="n">
        <f aca="false">F159</f>
        <v>16</v>
      </c>
      <c r="G12" s="58" t="n">
        <f aca="false">G159</f>
        <v>84</v>
      </c>
      <c r="H12" s="58" t="n">
        <f aca="false">H159</f>
        <v>112</v>
      </c>
      <c r="I12" s="58" t="n">
        <f aca="false">I159</f>
        <v>108</v>
      </c>
      <c r="J12" s="58" t="n">
        <f aca="false">J159</f>
        <v>107.831884057971</v>
      </c>
      <c r="K12" s="58" t="n">
        <f aca="false">K159</f>
        <v>118.012620391896</v>
      </c>
      <c r="L12" s="58" t="n">
        <f aca="false">L159</f>
        <v>120</v>
      </c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0"/>
      <c r="B13" s="0"/>
      <c r="C13" s="56" t="s">
        <v>25</v>
      </c>
      <c r="D13" s="58" t="n">
        <f aca="false">D160</f>
        <v>1.66666666666667</v>
      </c>
      <c r="E13" s="58" t="n">
        <f aca="false">E160</f>
        <v>4.16666666666667</v>
      </c>
      <c r="F13" s="58" t="n">
        <f aca="false">F160</f>
        <v>16.6666666666667</v>
      </c>
      <c r="G13" s="58" t="n">
        <f aca="false">G160</f>
        <v>81.6666666666667</v>
      </c>
      <c r="H13" s="58" t="n">
        <f aca="false">H160</f>
        <v>105</v>
      </c>
      <c r="I13" s="58" t="n">
        <f aca="false">I160</f>
        <v>98</v>
      </c>
      <c r="J13" s="58" t="n">
        <f aca="false">J160</f>
        <v>96.1652173913044</v>
      </c>
      <c r="K13" s="58" t="n">
        <f aca="false">K160</f>
        <v>96.3459537252298</v>
      </c>
      <c r="L13" s="58" t="n">
        <f aca="false">L160</f>
        <v>98.3333333333333</v>
      </c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0"/>
      <c r="B14" s="0"/>
      <c r="C14" s="56" t="s">
        <v>27</v>
      </c>
      <c r="D14" s="58" t="n">
        <f aca="false">D161</f>
        <v>1.53846153846154</v>
      </c>
      <c r="E14" s="58" t="n">
        <f aca="false">E161</f>
        <v>3.84615384615385</v>
      </c>
      <c r="F14" s="58" t="n">
        <f aca="false">F161</f>
        <v>15.3846153846154</v>
      </c>
      <c r="G14" s="58" t="n">
        <f aca="false">G161</f>
        <v>75.3846153846154</v>
      </c>
      <c r="H14" s="58" t="n">
        <f aca="false">H161</f>
        <v>96.9230769230769</v>
      </c>
      <c r="I14" s="58" t="n">
        <f aca="false">I161</f>
        <v>89.5384615384616</v>
      </c>
      <c r="J14" s="58" t="n">
        <f aca="false">J161</f>
        <v>87.831884057971</v>
      </c>
      <c r="K14" s="58" t="n">
        <f aca="false">K161</f>
        <v>88.0126203918964</v>
      </c>
      <c r="L14" s="58" t="n">
        <f aca="false">L161</f>
        <v>90</v>
      </c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0"/>
      <c r="B15" s="0"/>
      <c r="C15" s="56" t="s">
        <v>28</v>
      </c>
      <c r="D15" s="58" t="n">
        <f aca="false">D162</f>
        <v>3.33333333333333</v>
      </c>
      <c r="E15" s="58" t="n">
        <f aca="false">E162</f>
        <v>6.66666666666667</v>
      </c>
      <c r="F15" s="58" t="n">
        <f aca="false">F162</f>
        <v>26.6666666666667</v>
      </c>
      <c r="G15" s="58" t="n">
        <f aca="false">G162</f>
        <v>112</v>
      </c>
      <c r="H15" s="58" t="n">
        <f aca="false">H162</f>
        <v>112</v>
      </c>
      <c r="I15" s="58" t="n">
        <f aca="false">I162</f>
        <v>92</v>
      </c>
      <c r="J15" s="58" t="n">
        <f aca="false">J162</f>
        <v>147.831884057971</v>
      </c>
      <c r="K15" s="58" t="n">
        <f aca="false">K162</f>
        <v>148.012620391896</v>
      </c>
      <c r="L15" s="58" t="n">
        <f aca="false">L162</f>
        <v>150</v>
      </c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0"/>
      <c r="B16" s="0"/>
      <c r="C16" s="56" t="s">
        <v>29</v>
      </c>
      <c r="D16" s="58" t="n">
        <f aca="false">D163</f>
        <v>3.33333333333333</v>
      </c>
      <c r="E16" s="58" t="n">
        <f aca="false">E163</f>
        <v>6.66666666666667</v>
      </c>
      <c r="F16" s="58" t="n">
        <f aca="false">F163</f>
        <v>26.6666666666667</v>
      </c>
      <c r="G16" s="58" t="n">
        <f aca="false">G163</f>
        <v>112</v>
      </c>
      <c r="H16" s="58" t="n">
        <f aca="false">H163</f>
        <v>112</v>
      </c>
      <c r="I16" s="58" t="n">
        <f aca="false">I163</f>
        <v>92</v>
      </c>
      <c r="J16" s="58" t="n">
        <f aca="false">J163</f>
        <v>147.831884057971</v>
      </c>
      <c r="K16" s="58" t="n">
        <f aca="false">K163</f>
        <v>148.012620391896</v>
      </c>
      <c r="L16" s="58" t="n">
        <f aca="false">L163</f>
        <v>150</v>
      </c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0"/>
      <c r="B17" s="0"/>
      <c r="C17" s="56" t="s">
        <v>30</v>
      </c>
      <c r="D17" s="58" t="n">
        <f aca="false">D164</f>
        <v>3.33333333333333</v>
      </c>
      <c r="E17" s="58" t="n">
        <f aca="false">E164</f>
        <v>6.66666666666667</v>
      </c>
      <c r="F17" s="58" t="n">
        <f aca="false">F164</f>
        <v>26.6666666666667</v>
      </c>
      <c r="G17" s="58" t="n">
        <f aca="false">G164</f>
        <v>112</v>
      </c>
      <c r="H17" s="58" t="n">
        <f aca="false">H164</f>
        <v>112</v>
      </c>
      <c r="I17" s="58" t="n">
        <f aca="false">I164</f>
        <v>92</v>
      </c>
      <c r="J17" s="58" t="n">
        <f aca="false">J164</f>
        <v>147.831884057971</v>
      </c>
      <c r="K17" s="58" t="n">
        <f aca="false">K164</f>
        <v>148.012620391896</v>
      </c>
      <c r="L17" s="58" t="n">
        <f aca="false">L164</f>
        <v>150</v>
      </c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0"/>
      <c r="B18" s="0"/>
      <c r="C18" s="0"/>
      <c r="D18" s="50"/>
      <c r="E18" s="50"/>
      <c r="F18" s="50"/>
      <c r="G18" s="50"/>
      <c r="H18" s="50"/>
      <c r="I18" s="51"/>
      <c r="J18" s="0"/>
      <c r="K18" s="47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0"/>
      <c r="B19" s="0"/>
      <c r="C19" s="41" t="s">
        <v>68</v>
      </c>
      <c r="D19" s="53" t="s">
        <v>2</v>
      </c>
      <c r="E19" s="54" t="s">
        <v>3</v>
      </c>
      <c r="F19" s="54" t="s">
        <v>4</v>
      </c>
      <c r="G19" s="54" t="s">
        <v>5</v>
      </c>
      <c r="H19" s="54" t="s">
        <v>6</v>
      </c>
      <c r="I19" s="54" t="s">
        <v>7</v>
      </c>
      <c r="J19" s="55" t="s">
        <v>8</v>
      </c>
      <c r="K19" s="54" t="s">
        <v>9</v>
      </c>
      <c r="L19" s="54" t="s">
        <v>10</v>
      </c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0"/>
      <c r="B20" s="0"/>
      <c r="C20" s="56" t="s">
        <v>21</v>
      </c>
      <c r="D20" s="61" t="n">
        <f aca="false">D430</f>
        <v>0.5</v>
      </c>
      <c r="E20" s="61" t="n">
        <f aca="false">E430</f>
        <v>1</v>
      </c>
      <c r="F20" s="61" t="n">
        <f aca="false">F430</f>
        <v>4</v>
      </c>
      <c r="G20" s="61" t="n">
        <f aca="false">G430</f>
        <v>14</v>
      </c>
      <c r="H20" s="61" t="n">
        <f aca="false">H430</f>
        <v>14</v>
      </c>
      <c r="I20" s="61" t="n">
        <f aca="false">I430</f>
        <v>12</v>
      </c>
      <c r="J20" s="61" t="n">
        <f aca="false">J430</f>
        <v>10</v>
      </c>
      <c r="K20" s="61" t="n">
        <f aca="false">K430</f>
        <v>10</v>
      </c>
      <c r="L20" s="61" t="n">
        <f aca="false">L430</f>
        <v>10</v>
      </c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8" hidden="false" customHeight="false" outlineLevel="0" collapsed="false">
      <c r="A21" s="0"/>
      <c r="B21" s="0"/>
      <c r="C21" s="56" t="s">
        <v>23</v>
      </c>
      <c r="D21" s="61" t="n">
        <f aca="false">D431</f>
        <v>0.5</v>
      </c>
      <c r="E21" s="61" t="n">
        <f aca="false">E431</f>
        <v>1</v>
      </c>
      <c r="F21" s="61" t="n">
        <f aca="false">F431</f>
        <v>4</v>
      </c>
      <c r="G21" s="61" t="n">
        <f aca="false">G431</f>
        <v>14</v>
      </c>
      <c r="H21" s="61" t="n">
        <f aca="false">H431</f>
        <v>14</v>
      </c>
      <c r="I21" s="61" t="n">
        <f aca="false">I431</f>
        <v>12</v>
      </c>
      <c r="J21" s="61" t="n">
        <f aca="false">J431</f>
        <v>10</v>
      </c>
      <c r="K21" s="61" t="n">
        <f aca="false">K431</f>
        <v>10</v>
      </c>
      <c r="L21" s="61" t="n">
        <f aca="false">L431</f>
        <v>10</v>
      </c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0"/>
      <c r="B22" s="0"/>
      <c r="C22" s="56" t="s">
        <v>25</v>
      </c>
      <c r="D22" s="61" t="n">
        <f aca="false">D432</f>
        <v>0.5</v>
      </c>
      <c r="E22" s="61" t="n">
        <f aca="false">E432</f>
        <v>1</v>
      </c>
      <c r="F22" s="61" t="n">
        <f aca="false">F432</f>
        <v>4</v>
      </c>
      <c r="G22" s="61" t="n">
        <f aca="false">G432</f>
        <v>14</v>
      </c>
      <c r="H22" s="61" t="n">
        <f aca="false">H432</f>
        <v>14</v>
      </c>
      <c r="I22" s="61" t="n">
        <f aca="false">I432</f>
        <v>12</v>
      </c>
      <c r="J22" s="61" t="n">
        <f aca="false">J432</f>
        <v>10</v>
      </c>
      <c r="K22" s="61" t="n">
        <f aca="false">K432</f>
        <v>10</v>
      </c>
      <c r="L22" s="61" t="n">
        <f aca="false">L432</f>
        <v>10</v>
      </c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0"/>
      <c r="B23" s="0"/>
      <c r="C23" s="56" t="s">
        <v>27</v>
      </c>
      <c r="D23" s="61" t="n">
        <f aca="false">D433</f>
        <v>0.5</v>
      </c>
      <c r="E23" s="61" t="n">
        <f aca="false">E433</f>
        <v>1</v>
      </c>
      <c r="F23" s="61" t="n">
        <f aca="false">F433</f>
        <v>4</v>
      </c>
      <c r="G23" s="61" t="n">
        <f aca="false">G433</f>
        <v>14</v>
      </c>
      <c r="H23" s="61" t="n">
        <f aca="false">H433</f>
        <v>14</v>
      </c>
      <c r="I23" s="61" t="n">
        <f aca="false">I433</f>
        <v>12</v>
      </c>
      <c r="J23" s="61" t="n">
        <f aca="false">J433</f>
        <v>10</v>
      </c>
      <c r="K23" s="61" t="n">
        <f aca="false">K433</f>
        <v>10</v>
      </c>
      <c r="L23" s="61" t="n">
        <f aca="false">L433</f>
        <v>10</v>
      </c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false" customHeight="false" outlineLevel="0" collapsed="false">
      <c r="A24" s="0"/>
      <c r="B24" s="0"/>
      <c r="C24" s="56" t="s">
        <v>28</v>
      </c>
      <c r="D24" s="61" t="n">
        <f aca="false">D434</f>
        <v>0.5</v>
      </c>
      <c r="E24" s="61" t="n">
        <f aca="false">E434</f>
        <v>1</v>
      </c>
      <c r="F24" s="61" t="n">
        <f aca="false">F434</f>
        <v>4</v>
      </c>
      <c r="G24" s="61" t="n">
        <f aca="false">G434</f>
        <v>14</v>
      </c>
      <c r="H24" s="61" t="n">
        <f aca="false">H434</f>
        <v>14</v>
      </c>
      <c r="I24" s="61" t="n">
        <f aca="false">I434</f>
        <v>12</v>
      </c>
      <c r="J24" s="61" t="n">
        <f aca="false">J434</f>
        <v>10</v>
      </c>
      <c r="K24" s="61" t="n">
        <f aca="false">K434</f>
        <v>10</v>
      </c>
      <c r="L24" s="61" t="n">
        <f aca="false">L434</f>
        <v>10</v>
      </c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8" hidden="false" customHeight="false" outlineLevel="0" collapsed="false">
      <c r="A25" s="0"/>
      <c r="B25" s="0"/>
      <c r="C25" s="56" t="s">
        <v>29</v>
      </c>
      <c r="D25" s="61" t="n">
        <f aca="false">D435</f>
        <v>0.5</v>
      </c>
      <c r="E25" s="61" t="n">
        <f aca="false">E435</f>
        <v>1</v>
      </c>
      <c r="F25" s="61" t="n">
        <f aca="false">F435</f>
        <v>4</v>
      </c>
      <c r="G25" s="61" t="n">
        <f aca="false">G435</f>
        <v>14</v>
      </c>
      <c r="H25" s="61" t="n">
        <f aca="false">H435</f>
        <v>14</v>
      </c>
      <c r="I25" s="61" t="n">
        <f aca="false">I435</f>
        <v>12</v>
      </c>
      <c r="J25" s="61" t="n">
        <f aca="false">J435</f>
        <v>10</v>
      </c>
      <c r="K25" s="61" t="n">
        <f aca="false">K435</f>
        <v>10</v>
      </c>
      <c r="L25" s="61" t="n">
        <f aca="false">L435</f>
        <v>10</v>
      </c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0"/>
      <c r="B26" s="0"/>
      <c r="C26" s="56" t="s">
        <v>30</v>
      </c>
      <c r="D26" s="61" t="n">
        <f aca="false">D436</f>
        <v>0.5</v>
      </c>
      <c r="E26" s="61" t="n">
        <f aca="false">E436</f>
        <v>1</v>
      </c>
      <c r="F26" s="61" t="n">
        <f aca="false">F436</f>
        <v>4</v>
      </c>
      <c r="G26" s="61" t="n">
        <f aca="false">G436</f>
        <v>14</v>
      </c>
      <c r="H26" s="61" t="n">
        <f aca="false">H436</f>
        <v>14</v>
      </c>
      <c r="I26" s="61" t="n">
        <f aca="false">I436</f>
        <v>12</v>
      </c>
      <c r="J26" s="61" t="n">
        <f aca="false">J436</f>
        <v>10</v>
      </c>
      <c r="K26" s="61" t="n">
        <f aca="false">K436</f>
        <v>10</v>
      </c>
      <c r="L26" s="61" t="n">
        <f aca="false">L436</f>
        <v>10</v>
      </c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8" hidden="false" customHeight="false" outlineLevel="0" collapsed="false">
      <c r="A27" s="0"/>
      <c r="B27" s="0"/>
      <c r="C27" s="0"/>
      <c r="D27" s="50"/>
      <c r="E27" s="50"/>
      <c r="F27" s="50"/>
      <c r="G27" s="50"/>
      <c r="H27" s="50"/>
      <c r="I27" s="51"/>
      <c r="J27" s="0"/>
      <c r="K27" s="47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A28" s="0"/>
      <c r="B28" s="0"/>
      <c r="C28" s="41" t="s">
        <v>101</v>
      </c>
      <c r="D28" s="53" t="s">
        <v>2</v>
      </c>
      <c r="E28" s="54" t="s">
        <v>3</v>
      </c>
      <c r="F28" s="54" t="s">
        <v>4</v>
      </c>
      <c r="G28" s="54" t="s">
        <v>5</v>
      </c>
      <c r="H28" s="54" t="s">
        <v>6</v>
      </c>
      <c r="I28" s="54" t="s">
        <v>7</v>
      </c>
      <c r="J28" s="55" t="s">
        <v>8</v>
      </c>
      <c r="K28" s="54" t="s">
        <v>9</v>
      </c>
      <c r="L28" s="54" t="s">
        <v>10</v>
      </c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8" hidden="false" customHeight="false" outlineLevel="0" collapsed="false">
      <c r="A29" s="0"/>
      <c r="B29" s="0"/>
      <c r="C29" s="56" t="s">
        <v>21</v>
      </c>
      <c r="D29" s="62" t="n">
        <f aca="false">[3]Intrants!D29</f>
        <v>1500</v>
      </c>
      <c r="E29" s="62" t="n">
        <f aca="false">[3]Intrants!E29</f>
        <v>2835.05154639175</v>
      </c>
      <c r="F29" s="62" t="n">
        <f aca="false">[3]Intrants!F29</f>
        <v>9451.54639175258</v>
      </c>
      <c r="G29" s="62" t="n">
        <f aca="false">[3]Intrants!G29</f>
        <v>28173.1958762887</v>
      </c>
      <c r="H29" s="62" t="n">
        <f aca="false">[3]Intrants!H29</f>
        <v>28173.1958762887</v>
      </c>
      <c r="I29" s="62" t="n">
        <f aca="false">[3]Intrants!I29</f>
        <v>19186.8131868132</v>
      </c>
      <c r="J29" s="62" t="n">
        <f aca="false">[3]Intrants!J29</f>
        <v>15164.8351648352</v>
      </c>
      <c r="K29" s="62" t="n">
        <f aca="false">[3]Intrants!K29</f>
        <v>16543.956043956</v>
      </c>
      <c r="L29" s="62" t="n">
        <f aca="false">[3]Intrants!L29</f>
        <v>13530</v>
      </c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0"/>
      <c r="B30" s="0"/>
      <c r="C30" s="56" t="s">
        <v>23</v>
      </c>
      <c r="D30" s="62" t="n">
        <f aca="false">[3]Intrants!D30</f>
        <v>1500</v>
      </c>
      <c r="E30" s="62" t="n">
        <f aca="false">[3]Intrants!E30</f>
        <v>2835.05154639175</v>
      </c>
      <c r="F30" s="62" t="n">
        <f aca="false">[3]Intrants!F30</f>
        <v>9451.54639175258</v>
      </c>
      <c r="G30" s="62" t="n">
        <f aca="false">[3]Intrants!G30</f>
        <v>28173.1958762887</v>
      </c>
      <c r="H30" s="62" t="n">
        <f aca="false">[3]Intrants!H30</f>
        <v>28173.1958762887</v>
      </c>
      <c r="I30" s="62" t="n">
        <f aca="false">[3]Intrants!I30</f>
        <v>19186.8131868132</v>
      </c>
      <c r="J30" s="62" t="n">
        <f aca="false">[3]Intrants!J30</f>
        <v>15164.8351648352</v>
      </c>
      <c r="K30" s="62" t="n">
        <f aca="false">[3]Intrants!K30</f>
        <v>16543.956043956</v>
      </c>
      <c r="L30" s="62" t="n">
        <f aca="false">[3]Intrants!L30</f>
        <v>13530</v>
      </c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0"/>
      <c r="B31" s="0"/>
      <c r="C31" s="56" t="s">
        <v>25</v>
      </c>
      <c r="D31" s="62" t="n">
        <f aca="false">[3]Intrants!D31</f>
        <v>1250</v>
      </c>
      <c r="E31" s="62" t="n">
        <f aca="false">[3]Intrants!E31</f>
        <v>2362.54295532646</v>
      </c>
      <c r="F31" s="62" t="n">
        <f aca="false">[3]Intrants!F31</f>
        <v>7876.28865979382</v>
      </c>
      <c r="G31" s="62" t="n">
        <f aca="false">[3]Intrants!G31</f>
        <v>23477.6632302405</v>
      </c>
      <c r="H31" s="62" t="n">
        <f aca="false">[3]Intrants!H31</f>
        <v>23477.6632302405</v>
      </c>
      <c r="I31" s="62" t="n">
        <f aca="false">[3]Intrants!I31</f>
        <v>15989.010989011</v>
      </c>
      <c r="J31" s="62" t="n">
        <f aca="false">[3]Intrants!J31</f>
        <v>12637.3626373626</v>
      </c>
      <c r="K31" s="62" t="n">
        <f aca="false">[3]Intrants!K31</f>
        <v>13786.63003663</v>
      </c>
      <c r="L31" s="62" t="n">
        <f aca="false">[3]Intrants!L31</f>
        <v>11275</v>
      </c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0"/>
      <c r="B32" s="0"/>
      <c r="C32" s="56" t="s">
        <v>27</v>
      </c>
      <c r="D32" s="62" t="n">
        <f aca="false">[3]Intrants!D32</f>
        <v>1153.84615384615</v>
      </c>
      <c r="E32" s="62" t="n">
        <f aca="false">[3]Intrants!E32</f>
        <v>2180.80888183981</v>
      </c>
      <c r="F32" s="62" t="n">
        <f aca="false">[3]Intrants!F32</f>
        <v>7270.42030134814</v>
      </c>
      <c r="G32" s="62" t="n">
        <f aca="false">[3]Intrants!G32</f>
        <v>21671.6891356067</v>
      </c>
      <c r="H32" s="62" t="n">
        <f aca="false">[3]Intrants!H32</f>
        <v>21671.6891356067</v>
      </c>
      <c r="I32" s="62" t="n">
        <f aca="false">[3]Intrants!I32</f>
        <v>14759.0870667794</v>
      </c>
      <c r="J32" s="62" t="n">
        <f aca="false">[3]Intrants!J32</f>
        <v>11665.257819104</v>
      </c>
      <c r="K32" s="62" t="n">
        <f aca="false">[3]Intrants!K32</f>
        <v>12726.1200338123</v>
      </c>
      <c r="L32" s="62" t="n">
        <f aca="false">[3]Intrants!L32</f>
        <v>10407.6923076923</v>
      </c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0"/>
      <c r="B33" s="0"/>
      <c r="C33" s="56" t="s">
        <v>28</v>
      </c>
      <c r="D33" s="62" t="n">
        <f aca="false">[3]Intrants!D33</f>
        <v>1000</v>
      </c>
      <c r="E33" s="62" t="n">
        <f aca="false">[3]Intrants!E33</f>
        <v>1890.03436426117</v>
      </c>
      <c r="F33" s="62" t="n">
        <f aca="false">[3]Intrants!F33</f>
        <v>6301.03092783505</v>
      </c>
      <c r="G33" s="62" t="n">
        <f aca="false">[3]Intrants!G33</f>
        <v>18782.1305841924</v>
      </c>
      <c r="H33" s="62" t="n">
        <f aca="false">[3]Intrants!H33</f>
        <v>18782.1305841924</v>
      </c>
      <c r="I33" s="62" t="n">
        <f aca="false">[3]Intrants!I33</f>
        <v>12791.2087912088</v>
      </c>
      <c r="J33" s="62" t="n">
        <f aca="false">[3]Intrants!J33</f>
        <v>10109.8901098901</v>
      </c>
      <c r="K33" s="62" t="n">
        <f aca="false">[3]Intrants!K33</f>
        <v>11029.304029304</v>
      </c>
      <c r="L33" s="62" t="n">
        <f aca="false">[3]Intrants!L33</f>
        <v>9020</v>
      </c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A34" s="0"/>
      <c r="B34" s="0"/>
      <c r="C34" s="56" t="s">
        <v>29</v>
      </c>
      <c r="D34" s="62" t="n">
        <f aca="false">[3]Intrants!D34</f>
        <v>1000</v>
      </c>
      <c r="E34" s="62" t="n">
        <f aca="false">[3]Intrants!E34</f>
        <v>1890.03436426117</v>
      </c>
      <c r="F34" s="62" t="n">
        <f aca="false">[3]Intrants!F34</f>
        <v>6301.03092783505</v>
      </c>
      <c r="G34" s="62" t="n">
        <f aca="false">[3]Intrants!G34</f>
        <v>18782.1305841924</v>
      </c>
      <c r="H34" s="62" t="n">
        <f aca="false">[3]Intrants!H34</f>
        <v>18782.1305841924</v>
      </c>
      <c r="I34" s="62" t="n">
        <f aca="false">[3]Intrants!I34</f>
        <v>12791.2087912088</v>
      </c>
      <c r="J34" s="62" t="n">
        <f aca="false">[3]Intrants!J34</f>
        <v>10109.8901098901</v>
      </c>
      <c r="K34" s="62" t="n">
        <f aca="false">[3]Intrants!K34</f>
        <v>11029.304029304</v>
      </c>
      <c r="L34" s="62" t="n">
        <f aca="false">[3]Intrants!L34</f>
        <v>9020</v>
      </c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0"/>
      <c r="B35" s="0"/>
      <c r="C35" s="56" t="s">
        <v>30</v>
      </c>
      <c r="D35" s="62" t="n">
        <f aca="false">[3]Intrants!D35</f>
        <v>1000</v>
      </c>
      <c r="E35" s="62" t="n">
        <f aca="false">[3]Intrants!E35</f>
        <v>1890.03436426117</v>
      </c>
      <c r="F35" s="62" t="n">
        <f aca="false">[3]Intrants!F35</f>
        <v>6301.03092783505</v>
      </c>
      <c r="G35" s="62" t="n">
        <f aca="false">[3]Intrants!G35</f>
        <v>18782.1305841924</v>
      </c>
      <c r="H35" s="62" t="n">
        <f aca="false">[3]Intrants!H35</f>
        <v>18782.1305841924</v>
      </c>
      <c r="I35" s="62" t="n">
        <f aca="false">[3]Intrants!I35</f>
        <v>12791.2087912088</v>
      </c>
      <c r="J35" s="62" t="n">
        <f aca="false">[3]Intrants!J35</f>
        <v>10109.8901098901</v>
      </c>
      <c r="K35" s="62" t="n">
        <f aca="false">[3]Intrants!K35</f>
        <v>11029.304029304</v>
      </c>
      <c r="L35" s="62" t="n">
        <f aca="false">[3]Intrants!L35</f>
        <v>9020</v>
      </c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.8" hidden="false" customHeight="false" outlineLevel="0" collapsed="false">
      <c r="A36" s="0"/>
      <c r="B36" s="0"/>
      <c r="C36" s="0"/>
      <c r="D36" s="50"/>
      <c r="E36" s="50"/>
      <c r="F36" s="50"/>
      <c r="G36" s="50"/>
      <c r="H36" s="50"/>
      <c r="I36" s="51"/>
      <c r="J36" s="0"/>
      <c r="K36" s="47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3.8" hidden="false" customHeight="false" outlineLevel="0" collapsed="false">
      <c r="A37" s="0"/>
      <c r="B37" s="0"/>
      <c r="C37" s="52" t="s">
        <v>102</v>
      </c>
      <c r="D37" s="53" t="s">
        <v>2</v>
      </c>
      <c r="E37" s="54" t="s">
        <v>3</v>
      </c>
      <c r="F37" s="54" t="s">
        <v>4</v>
      </c>
      <c r="G37" s="54" t="s">
        <v>5</v>
      </c>
      <c r="H37" s="54" t="s">
        <v>6</v>
      </c>
      <c r="I37" s="54" t="s">
        <v>7</v>
      </c>
      <c r="J37" s="55" t="s">
        <v>8</v>
      </c>
      <c r="K37" s="54" t="s">
        <v>9</v>
      </c>
      <c r="L37" s="54" t="s">
        <v>10</v>
      </c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.8" hidden="false" customHeight="false" outlineLevel="0" collapsed="false">
      <c r="A38" s="0"/>
      <c r="B38" s="0"/>
      <c r="C38" s="56" t="s">
        <v>21</v>
      </c>
      <c r="D38" s="62" t="str">
        <f aca="false">[3]Intrants!D38</f>
        <v>Grande</v>
      </c>
      <c r="E38" s="62" t="str">
        <f aca="false">[3]Intrants!E38</f>
        <v>Grande</v>
      </c>
      <c r="F38" s="62" t="str">
        <f aca="false">[3]Intrants!F38</f>
        <v>Grande</v>
      </c>
      <c r="G38" s="62" t="str">
        <f aca="false">[3]Intrants!G38</f>
        <v>Moyenne</v>
      </c>
      <c r="H38" s="62" t="str">
        <f aca="false">[3]Intrants!H38</f>
        <v>Moyenne</v>
      </c>
      <c r="I38" s="62" t="str">
        <f aca="false">[3]Intrants!I38</f>
        <v>Petite</v>
      </c>
      <c r="J38" s="62" t="str">
        <f aca="false">[3]Intrants!J38</f>
        <v>Petite</v>
      </c>
      <c r="K38" s="62" t="str">
        <f aca="false">[3]Intrants!K38</f>
        <v>Petite</v>
      </c>
      <c r="L38" s="62" t="str">
        <f aca="false">[3]Intrants!L38</f>
        <v>Petite</v>
      </c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3.8" hidden="false" customHeight="false" outlineLevel="0" collapsed="false">
      <c r="A39" s="0"/>
      <c r="B39" s="0"/>
      <c r="C39" s="56" t="s">
        <v>23</v>
      </c>
      <c r="D39" s="62" t="str">
        <f aca="false">[3]Intrants!D39</f>
        <v>Grande</v>
      </c>
      <c r="E39" s="62" t="str">
        <f aca="false">[3]Intrants!E39</f>
        <v>Grande</v>
      </c>
      <c r="F39" s="62" t="str">
        <f aca="false">[3]Intrants!F39</f>
        <v>Grande</v>
      </c>
      <c r="G39" s="62" t="str">
        <f aca="false">[3]Intrants!G39</f>
        <v>Moyenne</v>
      </c>
      <c r="H39" s="62" t="str">
        <f aca="false">[3]Intrants!H39</f>
        <v>Moyenne</v>
      </c>
      <c r="I39" s="62" t="str">
        <f aca="false">[3]Intrants!I39</f>
        <v>Petite</v>
      </c>
      <c r="J39" s="62" t="str">
        <f aca="false">[3]Intrants!J39</f>
        <v>Petite</v>
      </c>
      <c r="K39" s="62" t="str">
        <f aca="false">[3]Intrants!K39</f>
        <v>Petite</v>
      </c>
      <c r="L39" s="62" t="str">
        <f aca="false">[3]Intrants!L39</f>
        <v>Petite</v>
      </c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3.8" hidden="false" customHeight="false" outlineLevel="0" collapsed="false">
      <c r="A40" s="0"/>
      <c r="B40" s="0"/>
      <c r="C40" s="56" t="s">
        <v>25</v>
      </c>
      <c r="D40" s="62" t="str">
        <f aca="false">[3]Intrants!D40</f>
        <v>Grande</v>
      </c>
      <c r="E40" s="62" t="str">
        <f aca="false">[3]Intrants!E40</f>
        <v>Grande</v>
      </c>
      <c r="F40" s="62" t="str">
        <f aca="false">[3]Intrants!F40</f>
        <v>Grande</v>
      </c>
      <c r="G40" s="62" t="str">
        <f aca="false">[3]Intrants!G40</f>
        <v>Moyenne</v>
      </c>
      <c r="H40" s="62" t="str">
        <f aca="false">[3]Intrants!H40</f>
        <v>Moyenne</v>
      </c>
      <c r="I40" s="62" t="str">
        <f aca="false">[3]Intrants!I40</f>
        <v>Petite</v>
      </c>
      <c r="J40" s="62" t="str">
        <f aca="false">[3]Intrants!J40</f>
        <v>Petite</v>
      </c>
      <c r="K40" s="62" t="str">
        <f aca="false">[3]Intrants!K40</f>
        <v>Petite</v>
      </c>
      <c r="L40" s="62" t="str">
        <f aca="false">[3]Intrants!L40</f>
        <v>Petite</v>
      </c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3.8" hidden="false" customHeight="false" outlineLevel="0" collapsed="false">
      <c r="A41" s="0"/>
      <c r="B41" s="0"/>
      <c r="C41" s="56" t="s">
        <v>27</v>
      </c>
      <c r="D41" s="62" t="str">
        <f aca="false">[3]Intrants!D41</f>
        <v>Grande</v>
      </c>
      <c r="E41" s="62" t="str">
        <f aca="false">[3]Intrants!E41</f>
        <v>Grande</v>
      </c>
      <c r="F41" s="62" t="str">
        <f aca="false">[3]Intrants!F41</f>
        <v>Grande</v>
      </c>
      <c r="G41" s="62" t="str">
        <f aca="false">[3]Intrants!G41</f>
        <v>Moyenne</v>
      </c>
      <c r="H41" s="62" t="str">
        <f aca="false">[3]Intrants!H41</f>
        <v>Moyenne</v>
      </c>
      <c r="I41" s="62" t="str">
        <f aca="false">[3]Intrants!I41</f>
        <v>Petite</v>
      </c>
      <c r="J41" s="62" t="str">
        <f aca="false">[3]Intrants!J41</f>
        <v>Petite</v>
      </c>
      <c r="K41" s="62" t="str">
        <f aca="false">[3]Intrants!K41</f>
        <v>Petite</v>
      </c>
      <c r="L41" s="62" t="str">
        <f aca="false">[3]Intrants!L41</f>
        <v>Petite</v>
      </c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3.8" hidden="false" customHeight="false" outlineLevel="0" collapsed="false">
      <c r="A42" s="0"/>
      <c r="B42" s="0"/>
      <c r="C42" s="56" t="s">
        <v>28</v>
      </c>
      <c r="D42" s="62" t="str">
        <f aca="false">[3]Intrants!D42</f>
        <v>Grande</v>
      </c>
      <c r="E42" s="62" t="str">
        <f aca="false">[3]Intrants!E42</f>
        <v>Grande</v>
      </c>
      <c r="F42" s="62" t="str">
        <f aca="false">[3]Intrants!F42</f>
        <v>Grande</v>
      </c>
      <c r="G42" s="62" t="str">
        <f aca="false">[3]Intrants!G42</f>
        <v>Moyenne</v>
      </c>
      <c r="H42" s="62" t="str">
        <f aca="false">[3]Intrants!H42</f>
        <v>Moyenne</v>
      </c>
      <c r="I42" s="62" t="str">
        <f aca="false">[3]Intrants!I42</f>
        <v>Petite</v>
      </c>
      <c r="J42" s="62" t="str">
        <f aca="false">[3]Intrants!J42</f>
        <v>Petite</v>
      </c>
      <c r="K42" s="62" t="str">
        <f aca="false">[3]Intrants!K42</f>
        <v>Petite</v>
      </c>
      <c r="L42" s="62" t="str">
        <f aca="false">[3]Intrants!L42</f>
        <v>Petite</v>
      </c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3.8" hidden="false" customHeight="false" outlineLevel="0" collapsed="false">
      <c r="A43" s="0"/>
      <c r="B43" s="0"/>
      <c r="C43" s="56" t="s">
        <v>29</v>
      </c>
      <c r="D43" s="62" t="str">
        <f aca="false">[3]Intrants!D43</f>
        <v>Grande</v>
      </c>
      <c r="E43" s="62" t="str">
        <f aca="false">[3]Intrants!E43</f>
        <v>Grande</v>
      </c>
      <c r="F43" s="62" t="str">
        <f aca="false">[3]Intrants!F43</f>
        <v>Grande</v>
      </c>
      <c r="G43" s="62" t="str">
        <f aca="false">[3]Intrants!G43</f>
        <v>Moyenne</v>
      </c>
      <c r="H43" s="62" t="str">
        <f aca="false">[3]Intrants!H43</f>
        <v>Moyenne</v>
      </c>
      <c r="I43" s="62" t="str">
        <f aca="false">[3]Intrants!I43</f>
        <v>Petite</v>
      </c>
      <c r="J43" s="62" t="str">
        <f aca="false">[3]Intrants!J43</f>
        <v>Petite</v>
      </c>
      <c r="K43" s="62" t="str">
        <f aca="false">[3]Intrants!K43</f>
        <v>Petite</v>
      </c>
      <c r="L43" s="62" t="str">
        <f aca="false">[3]Intrants!L43</f>
        <v>Petite</v>
      </c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3.8" hidden="false" customHeight="false" outlineLevel="0" collapsed="false">
      <c r="A44" s="0"/>
      <c r="B44" s="0"/>
      <c r="C44" s="56" t="s">
        <v>30</v>
      </c>
      <c r="D44" s="62" t="str">
        <f aca="false">[3]Intrants!D44</f>
        <v>Grande</v>
      </c>
      <c r="E44" s="62" t="str">
        <f aca="false">[3]Intrants!E44</f>
        <v>Grande</v>
      </c>
      <c r="F44" s="62" t="str">
        <f aca="false">[3]Intrants!F44</f>
        <v>Grande</v>
      </c>
      <c r="G44" s="62" t="str">
        <f aca="false">[3]Intrants!G44</f>
        <v>Moyenne</v>
      </c>
      <c r="H44" s="62" t="str">
        <f aca="false">[3]Intrants!H44</f>
        <v>Moyenne</v>
      </c>
      <c r="I44" s="62" t="str">
        <f aca="false">[3]Intrants!I44</f>
        <v>Petite</v>
      </c>
      <c r="J44" s="62" t="str">
        <f aca="false">[3]Intrants!J44</f>
        <v>Petite</v>
      </c>
      <c r="K44" s="62" t="str">
        <f aca="false">[3]Intrants!K44</f>
        <v>Petite</v>
      </c>
      <c r="L44" s="62" t="str">
        <f aca="false">[3]Intrants!L44</f>
        <v>Petite</v>
      </c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0"/>
      <c r="B45" s="0"/>
      <c r="C45" s="0"/>
      <c r="D45" s="50"/>
      <c r="E45" s="50"/>
      <c r="F45" s="50"/>
      <c r="G45" s="50"/>
      <c r="H45" s="50"/>
      <c r="I45" s="51"/>
      <c r="J45" s="0"/>
      <c r="K45" s="47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3.8" hidden="false" customHeight="false" outlineLevel="0" collapsed="false">
      <c r="A46" s="0"/>
      <c r="B46" s="0"/>
      <c r="C46" s="52" t="s">
        <v>103</v>
      </c>
      <c r="D46" s="53" t="s">
        <v>2</v>
      </c>
      <c r="E46" s="54" t="s">
        <v>3</v>
      </c>
      <c r="F46" s="54" t="s">
        <v>4</v>
      </c>
      <c r="G46" s="54" t="s">
        <v>5</v>
      </c>
      <c r="H46" s="54" t="s">
        <v>6</v>
      </c>
      <c r="I46" s="54" t="s">
        <v>7</v>
      </c>
      <c r="J46" s="55" t="s">
        <v>8</v>
      </c>
      <c r="K46" s="54" t="s">
        <v>9</v>
      </c>
      <c r="L46" s="54" t="s">
        <v>10</v>
      </c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3.8" hidden="false" customHeight="false" outlineLevel="0" collapsed="false">
      <c r="A47" s="0"/>
      <c r="B47" s="0"/>
      <c r="C47" s="56" t="s">
        <v>21</v>
      </c>
      <c r="D47" s="62" t="str">
        <f aca="false">[3]Intrants!D47</f>
        <v>Grande</v>
      </c>
      <c r="E47" s="62" t="str">
        <f aca="false">[3]Intrants!E47</f>
        <v>Grande</v>
      </c>
      <c r="F47" s="62" t="str">
        <f aca="false">[3]Intrants!F47</f>
        <v>Grande</v>
      </c>
      <c r="G47" s="62" t="str">
        <f aca="false">[3]Intrants!G47</f>
        <v>Moyenne</v>
      </c>
      <c r="H47" s="62" t="str">
        <f aca="false">[3]Intrants!H47</f>
        <v>Moyenne</v>
      </c>
      <c r="I47" s="62" t="str">
        <f aca="false">[3]Intrants!I47</f>
        <v>Petite</v>
      </c>
      <c r="J47" s="62" t="str">
        <f aca="false">[3]Intrants!J47</f>
        <v>Petite</v>
      </c>
      <c r="K47" s="62" t="str">
        <f aca="false">[3]Intrants!K47</f>
        <v>Petite</v>
      </c>
      <c r="L47" s="62" t="str">
        <f aca="false">[3]Intrants!L47</f>
        <v>Petite</v>
      </c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3.8" hidden="false" customHeight="false" outlineLevel="0" collapsed="false">
      <c r="A48" s="0"/>
      <c r="B48" s="0"/>
      <c r="C48" s="56" t="s">
        <v>23</v>
      </c>
      <c r="D48" s="62" t="str">
        <f aca="false">[3]Intrants!D48</f>
        <v>Grande</v>
      </c>
      <c r="E48" s="62" t="str">
        <f aca="false">[3]Intrants!E48</f>
        <v>Grande</v>
      </c>
      <c r="F48" s="62" t="str">
        <f aca="false">[3]Intrants!F48</f>
        <v>Grande</v>
      </c>
      <c r="G48" s="62" t="str">
        <f aca="false">[3]Intrants!G48</f>
        <v>Moyenne</v>
      </c>
      <c r="H48" s="62" t="str">
        <f aca="false">[3]Intrants!H48</f>
        <v>Moyenne</v>
      </c>
      <c r="I48" s="62" t="str">
        <f aca="false">[3]Intrants!I48</f>
        <v>Petite</v>
      </c>
      <c r="J48" s="62" t="str">
        <f aca="false">[3]Intrants!J48</f>
        <v>Petite</v>
      </c>
      <c r="K48" s="62" t="str">
        <f aca="false">[3]Intrants!K48</f>
        <v>Petite</v>
      </c>
      <c r="L48" s="62" t="str">
        <f aca="false">[3]Intrants!L48</f>
        <v>Petite</v>
      </c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3.8" hidden="false" customHeight="false" outlineLevel="0" collapsed="false">
      <c r="A49" s="0"/>
      <c r="B49" s="0"/>
      <c r="C49" s="56" t="s">
        <v>25</v>
      </c>
      <c r="D49" s="62" t="str">
        <f aca="false">[3]Intrants!D49</f>
        <v>Grande</v>
      </c>
      <c r="E49" s="62" t="str">
        <f aca="false">[3]Intrants!E49</f>
        <v>Grande</v>
      </c>
      <c r="F49" s="62" t="str">
        <f aca="false">[3]Intrants!F49</f>
        <v>Grande</v>
      </c>
      <c r="G49" s="62" t="str">
        <f aca="false">[3]Intrants!G49</f>
        <v>Moyenne</v>
      </c>
      <c r="H49" s="62" t="str">
        <f aca="false">[3]Intrants!H49</f>
        <v>Moyenne</v>
      </c>
      <c r="I49" s="62" t="str">
        <f aca="false">[3]Intrants!I49</f>
        <v>Petite</v>
      </c>
      <c r="J49" s="62" t="str">
        <f aca="false">[3]Intrants!J49</f>
        <v>Petite</v>
      </c>
      <c r="K49" s="62" t="str">
        <f aca="false">[3]Intrants!K49</f>
        <v>Petite</v>
      </c>
      <c r="L49" s="62" t="str">
        <f aca="false">[3]Intrants!L49</f>
        <v>Petite</v>
      </c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3.8" hidden="false" customHeight="false" outlineLevel="0" collapsed="false">
      <c r="A50" s="0"/>
      <c r="B50" s="0"/>
      <c r="C50" s="56" t="s">
        <v>27</v>
      </c>
      <c r="D50" s="62" t="str">
        <f aca="false">[3]Intrants!D50</f>
        <v>Grande</v>
      </c>
      <c r="E50" s="62" t="str">
        <f aca="false">[3]Intrants!E50</f>
        <v>Grande</v>
      </c>
      <c r="F50" s="62" t="str">
        <f aca="false">[3]Intrants!F50</f>
        <v>Grande</v>
      </c>
      <c r="G50" s="62" t="str">
        <f aca="false">[3]Intrants!G50</f>
        <v>Moyenne</v>
      </c>
      <c r="H50" s="62" t="str">
        <f aca="false">[3]Intrants!H50</f>
        <v>Moyenne</v>
      </c>
      <c r="I50" s="62" t="str">
        <f aca="false">[3]Intrants!I50</f>
        <v>Petite</v>
      </c>
      <c r="J50" s="62" t="str">
        <f aca="false">[3]Intrants!J50</f>
        <v>Petite</v>
      </c>
      <c r="K50" s="62" t="str">
        <f aca="false">[3]Intrants!K50</f>
        <v>Petite</v>
      </c>
      <c r="L50" s="62" t="str">
        <f aca="false">[3]Intrants!L50</f>
        <v>Petite</v>
      </c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3.8" hidden="false" customHeight="false" outlineLevel="0" collapsed="false">
      <c r="A51" s="0"/>
      <c r="B51" s="0"/>
      <c r="C51" s="56" t="s">
        <v>28</v>
      </c>
      <c r="D51" s="62" t="str">
        <f aca="false">[3]Intrants!D51</f>
        <v>Grande</v>
      </c>
      <c r="E51" s="62" t="str">
        <f aca="false">[3]Intrants!E51</f>
        <v>Grande</v>
      </c>
      <c r="F51" s="62" t="str">
        <f aca="false">[3]Intrants!F51</f>
        <v>Grande</v>
      </c>
      <c r="G51" s="62" t="str">
        <f aca="false">[3]Intrants!G51</f>
        <v>Moyenne</v>
      </c>
      <c r="H51" s="62" t="str">
        <f aca="false">[3]Intrants!H51</f>
        <v>Moyenne</v>
      </c>
      <c r="I51" s="62" t="str">
        <f aca="false">[3]Intrants!I51</f>
        <v>Petite</v>
      </c>
      <c r="J51" s="62" t="str">
        <f aca="false">[3]Intrants!J51</f>
        <v>Petite</v>
      </c>
      <c r="K51" s="62" t="str">
        <f aca="false">[3]Intrants!K51</f>
        <v>Petite</v>
      </c>
      <c r="L51" s="62" t="str">
        <f aca="false">[3]Intrants!L51</f>
        <v>Petite</v>
      </c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3.8" hidden="false" customHeight="false" outlineLevel="0" collapsed="false">
      <c r="A52" s="0"/>
      <c r="B52" s="0"/>
      <c r="C52" s="56" t="s">
        <v>29</v>
      </c>
      <c r="D52" s="62" t="str">
        <f aca="false">[3]Intrants!D52</f>
        <v>Grande</v>
      </c>
      <c r="E52" s="62" t="str">
        <f aca="false">[3]Intrants!E52</f>
        <v>Grande</v>
      </c>
      <c r="F52" s="62" t="str">
        <f aca="false">[3]Intrants!F52</f>
        <v>Grande</v>
      </c>
      <c r="G52" s="62" t="str">
        <f aca="false">[3]Intrants!G52</f>
        <v>Moyenne</v>
      </c>
      <c r="H52" s="62" t="str">
        <f aca="false">[3]Intrants!H52</f>
        <v>Moyenne</v>
      </c>
      <c r="I52" s="62" t="str">
        <f aca="false">[3]Intrants!I52</f>
        <v>Petite</v>
      </c>
      <c r="J52" s="62" t="str">
        <f aca="false">[3]Intrants!J52</f>
        <v>Petite</v>
      </c>
      <c r="K52" s="62" t="str">
        <f aca="false">[3]Intrants!K52</f>
        <v>Petite</v>
      </c>
      <c r="L52" s="62" t="str">
        <f aca="false">[3]Intrants!L52</f>
        <v>Petite</v>
      </c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3.8" hidden="false" customHeight="false" outlineLevel="0" collapsed="false">
      <c r="A53" s="0"/>
      <c r="B53" s="0"/>
      <c r="C53" s="56" t="s">
        <v>30</v>
      </c>
      <c r="D53" s="62" t="str">
        <f aca="false">[3]Intrants!D53</f>
        <v>Grande</v>
      </c>
      <c r="E53" s="62" t="str">
        <f aca="false">[3]Intrants!E53</f>
        <v>Grande</v>
      </c>
      <c r="F53" s="62" t="str">
        <f aca="false">[3]Intrants!F53</f>
        <v>Grande</v>
      </c>
      <c r="G53" s="62" t="str">
        <f aca="false">[3]Intrants!G53</f>
        <v>Moyenne</v>
      </c>
      <c r="H53" s="62" t="str">
        <f aca="false">[3]Intrants!H53</f>
        <v>Moyenne</v>
      </c>
      <c r="I53" s="62" t="str">
        <f aca="false">[3]Intrants!I53</f>
        <v>Petite</v>
      </c>
      <c r="J53" s="62" t="str">
        <f aca="false">[3]Intrants!J53</f>
        <v>Petite</v>
      </c>
      <c r="K53" s="62" t="str">
        <f aca="false">[3]Intrants!K53</f>
        <v>Petite</v>
      </c>
      <c r="L53" s="62" t="str">
        <f aca="false">[3]Intrants!L53</f>
        <v>Petite</v>
      </c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3.8" hidden="false" customHeight="false" outlineLevel="0" collapsed="false">
      <c r="A54" s="0"/>
      <c r="B54" s="0"/>
      <c r="C54" s="0"/>
      <c r="D54" s="50"/>
      <c r="E54" s="50"/>
      <c r="F54" s="50"/>
      <c r="G54" s="50"/>
      <c r="H54" s="50"/>
      <c r="I54" s="51"/>
      <c r="J54" s="0"/>
      <c r="K54" s="47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3.8" hidden="false" customHeight="false" outlineLevel="0" collapsed="false">
      <c r="A55" s="0"/>
      <c r="B55" s="0"/>
      <c r="C55" s="63" t="s">
        <v>104</v>
      </c>
      <c r="D55" s="53" t="s">
        <v>2</v>
      </c>
      <c r="E55" s="54" t="s">
        <v>3</v>
      </c>
      <c r="F55" s="54" t="s">
        <v>4</v>
      </c>
      <c r="G55" s="54" t="s">
        <v>5</v>
      </c>
      <c r="H55" s="54" t="s">
        <v>6</v>
      </c>
      <c r="I55" s="54" t="s">
        <v>7</v>
      </c>
      <c r="J55" s="55" t="s">
        <v>8</v>
      </c>
      <c r="K55" s="54" t="s">
        <v>9</v>
      </c>
      <c r="L55" s="54" t="s">
        <v>10</v>
      </c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3.8" hidden="false" customHeight="false" outlineLevel="0" collapsed="false">
      <c r="A56" s="0"/>
      <c r="B56" s="0"/>
      <c r="C56" s="56" t="s">
        <v>21</v>
      </c>
      <c r="D56" s="64" t="n">
        <f aca="false">[3]Intrants!D56</f>
        <v>1</v>
      </c>
      <c r="E56" s="64" t="n">
        <f aca="false">[3]Intrants!E56</f>
        <v>1.5</v>
      </c>
      <c r="F56" s="64" t="n">
        <f aca="false">[3]Intrants!F56</f>
        <v>2</v>
      </c>
      <c r="G56" s="64" t="n">
        <f aca="false">[3]Intrants!G56</f>
        <v>3</v>
      </c>
      <c r="H56" s="64" t="n">
        <f aca="false">[3]Intrants!H56</f>
        <v>4</v>
      </c>
      <c r="I56" s="64" t="n">
        <f aca="false">[3]Intrants!I56</f>
        <v>5</v>
      </c>
      <c r="J56" s="64" t="n">
        <f aca="false">[3]Intrants!J56</f>
        <v>6</v>
      </c>
      <c r="K56" s="64" t="n">
        <f aca="false">[3]Intrants!K56</f>
        <v>6.5</v>
      </c>
      <c r="L56" s="64" t="n">
        <f aca="false">[3]Intrants!L56</f>
        <v>6.5</v>
      </c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3.8" hidden="false" customHeight="false" outlineLevel="0" collapsed="false">
      <c r="A57" s="0"/>
      <c r="B57" s="0"/>
      <c r="C57" s="56" t="s">
        <v>23</v>
      </c>
      <c r="D57" s="64" t="n">
        <f aca="false">[3]Intrants!D57</f>
        <v>1</v>
      </c>
      <c r="E57" s="64" t="n">
        <f aca="false">[3]Intrants!E57</f>
        <v>1.5</v>
      </c>
      <c r="F57" s="64" t="n">
        <f aca="false">[3]Intrants!F57</f>
        <v>2</v>
      </c>
      <c r="G57" s="64" t="n">
        <f aca="false">[3]Intrants!G57</f>
        <v>3</v>
      </c>
      <c r="H57" s="64" t="n">
        <f aca="false">[3]Intrants!H57</f>
        <v>4</v>
      </c>
      <c r="I57" s="64" t="n">
        <f aca="false">[3]Intrants!I57</f>
        <v>5</v>
      </c>
      <c r="J57" s="64" t="n">
        <f aca="false">[3]Intrants!J57</f>
        <v>6</v>
      </c>
      <c r="K57" s="64" t="n">
        <f aca="false">[3]Intrants!K57</f>
        <v>6.5</v>
      </c>
      <c r="L57" s="64" t="n">
        <f aca="false">[3]Intrants!L57</f>
        <v>6.5</v>
      </c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3.8" hidden="false" customHeight="false" outlineLevel="0" collapsed="false">
      <c r="A58" s="0"/>
      <c r="B58" s="0"/>
      <c r="C58" s="56" t="s">
        <v>25</v>
      </c>
      <c r="D58" s="64" t="n">
        <f aca="false">[3]Intrants!D58</f>
        <v>2</v>
      </c>
      <c r="E58" s="64" t="n">
        <f aca="false">[3]Intrants!E58</f>
        <v>2.5</v>
      </c>
      <c r="F58" s="64" t="n">
        <f aca="false">[3]Intrants!F58</f>
        <v>2.5</v>
      </c>
      <c r="G58" s="64" t="n">
        <f aca="false">[3]Intrants!G58</f>
        <v>3.5</v>
      </c>
      <c r="H58" s="64" t="n">
        <f aca="false">[3]Intrants!H58</f>
        <v>4.5</v>
      </c>
      <c r="I58" s="64" t="n">
        <f aca="false">[3]Intrants!I58</f>
        <v>5.5</v>
      </c>
      <c r="J58" s="64" t="n">
        <f aca="false">[3]Intrants!J58</f>
        <v>6.5</v>
      </c>
      <c r="K58" s="64" t="n">
        <f aca="false">[3]Intrants!K58</f>
        <v>6.5</v>
      </c>
      <c r="L58" s="64" t="n">
        <f aca="false">[3]Intrants!L58</f>
        <v>6.5</v>
      </c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3.8" hidden="false" customHeight="false" outlineLevel="0" collapsed="false">
      <c r="A59" s="0"/>
      <c r="B59" s="0"/>
      <c r="C59" s="56" t="s">
        <v>27</v>
      </c>
      <c r="D59" s="64" t="n">
        <f aca="false">[3]Intrants!D59</f>
        <v>2</v>
      </c>
      <c r="E59" s="64" t="n">
        <f aca="false">[3]Intrants!E59</f>
        <v>2.5</v>
      </c>
      <c r="F59" s="64" t="n">
        <f aca="false">[3]Intrants!F59</f>
        <v>2.5</v>
      </c>
      <c r="G59" s="64" t="n">
        <f aca="false">[3]Intrants!G59</f>
        <v>3.5</v>
      </c>
      <c r="H59" s="64" t="n">
        <f aca="false">[3]Intrants!H59</f>
        <v>4.5</v>
      </c>
      <c r="I59" s="64" t="n">
        <f aca="false">[3]Intrants!I59</f>
        <v>5.5</v>
      </c>
      <c r="J59" s="64" t="n">
        <f aca="false">[3]Intrants!J59</f>
        <v>6.5</v>
      </c>
      <c r="K59" s="64" t="n">
        <f aca="false">[3]Intrants!K59</f>
        <v>6.5</v>
      </c>
      <c r="L59" s="64" t="n">
        <f aca="false">[3]Intrants!L59</f>
        <v>6.5</v>
      </c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3.8" hidden="false" customHeight="false" outlineLevel="0" collapsed="false">
      <c r="A60" s="0"/>
      <c r="B60" s="0"/>
      <c r="C60" s="56" t="s">
        <v>28</v>
      </c>
      <c r="D60" s="64" t="n">
        <f aca="false">[3]Intrants!D60</f>
        <v>5</v>
      </c>
      <c r="E60" s="64" t="n">
        <f aca="false">[3]Intrants!E60</f>
        <v>5</v>
      </c>
      <c r="F60" s="64" t="n">
        <f aca="false">[3]Intrants!F60</f>
        <v>5</v>
      </c>
      <c r="G60" s="64" t="n">
        <f aca="false">[3]Intrants!G60</f>
        <v>6</v>
      </c>
      <c r="H60" s="64" t="n">
        <f aca="false">[3]Intrants!H60</f>
        <v>6</v>
      </c>
      <c r="I60" s="64" t="n">
        <f aca="false">[3]Intrants!I60</f>
        <v>6.5</v>
      </c>
      <c r="J60" s="64" t="n">
        <f aca="false">[3]Intrants!J60</f>
        <v>13.5</v>
      </c>
      <c r="K60" s="64" t="n">
        <f aca="false">[3]Intrants!K60</f>
        <v>13.5</v>
      </c>
      <c r="L60" s="64" t="n">
        <f aca="false">[3]Intrants!L60</f>
        <v>13.5</v>
      </c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3.8" hidden="false" customHeight="false" outlineLevel="0" collapsed="false">
      <c r="A61" s="0"/>
      <c r="B61" s="0"/>
      <c r="C61" s="56" t="s">
        <v>29</v>
      </c>
      <c r="D61" s="64" t="n">
        <f aca="false">[3]Intrants!D61</f>
        <v>5</v>
      </c>
      <c r="E61" s="64" t="n">
        <f aca="false">[3]Intrants!E61</f>
        <v>5</v>
      </c>
      <c r="F61" s="64" t="n">
        <f aca="false">[3]Intrants!F61</f>
        <v>5</v>
      </c>
      <c r="G61" s="64" t="n">
        <f aca="false">[3]Intrants!G61</f>
        <v>6</v>
      </c>
      <c r="H61" s="64" t="n">
        <f aca="false">[3]Intrants!H61</f>
        <v>6</v>
      </c>
      <c r="I61" s="64" t="n">
        <f aca="false">[3]Intrants!I61</f>
        <v>6.5</v>
      </c>
      <c r="J61" s="64" t="n">
        <f aca="false">[3]Intrants!J61</f>
        <v>13.5</v>
      </c>
      <c r="K61" s="64" t="n">
        <f aca="false">[3]Intrants!K61</f>
        <v>13.5</v>
      </c>
      <c r="L61" s="64" t="n">
        <f aca="false">[3]Intrants!L61</f>
        <v>13.5</v>
      </c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3.8" hidden="false" customHeight="false" outlineLevel="0" collapsed="false">
      <c r="A62" s="0"/>
      <c r="B62" s="0"/>
      <c r="C62" s="56" t="s">
        <v>30</v>
      </c>
      <c r="D62" s="64" t="n">
        <f aca="false">[3]Intrants!D62</f>
        <v>5</v>
      </c>
      <c r="E62" s="64" t="n">
        <f aca="false">[3]Intrants!E62</f>
        <v>5</v>
      </c>
      <c r="F62" s="64" t="n">
        <f aca="false">[3]Intrants!F62</f>
        <v>5</v>
      </c>
      <c r="G62" s="64" t="n">
        <f aca="false">[3]Intrants!G62</f>
        <v>6</v>
      </c>
      <c r="H62" s="64" t="n">
        <f aca="false">[3]Intrants!H62</f>
        <v>6</v>
      </c>
      <c r="I62" s="64" t="n">
        <f aca="false">[3]Intrants!I62</f>
        <v>6.5</v>
      </c>
      <c r="J62" s="64" t="n">
        <f aca="false">[3]Intrants!J62</f>
        <v>13.5</v>
      </c>
      <c r="K62" s="64" t="n">
        <f aca="false">[3]Intrants!K62</f>
        <v>13.5</v>
      </c>
      <c r="L62" s="64" t="n">
        <f aca="false">[3]Intrants!L62</f>
        <v>13.5</v>
      </c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3.8" hidden="false" customHeight="false" outlineLevel="0" collapsed="false">
      <c r="A63" s="0"/>
      <c r="B63" s="0"/>
      <c r="C63" s="65"/>
      <c r="D63" s="0"/>
      <c r="E63" s="51"/>
      <c r="F63" s="51"/>
      <c r="G63" s="51"/>
      <c r="H63" s="51"/>
      <c r="I63" s="51"/>
      <c r="J63" s="0"/>
      <c r="K63" s="47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3.8" hidden="false" customHeight="false" outlineLevel="0" collapsed="false">
      <c r="A64" s="0"/>
      <c r="B64" s="0"/>
      <c r="C64" s="63" t="s">
        <v>105</v>
      </c>
      <c r="D64" s="53" t="s">
        <v>2</v>
      </c>
      <c r="E64" s="54" t="s">
        <v>3</v>
      </c>
      <c r="F64" s="54" t="s">
        <v>4</v>
      </c>
      <c r="G64" s="54" t="s">
        <v>5</v>
      </c>
      <c r="H64" s="54" t="s">
        <v>6</v>
      </c>
      <c r="I64" s="54" t="s">
        <v>7</v>
      </c>
      <c r="J64" s="55" t="s">
        <v>8</v>
      </c>
      <c r="K64" s="54" t="s">
        <v>9</v>
      </c>
      <c r="L64" s="54" t="s">
        <v>10</v>
      </c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3.8" hidden="false" customHeight="false" outlineLevel="0" collapsed="false">
      <c r="A65" s="0"/>
      <c r="B65" s="0"/>
      <c r="C65" s="56" t="s">
        <v>21</v>
      </c>
      <c r="D65" s="62" t="n">
        <f aca="false">[3]Intrants!D65</f>
        <v>1</v>
      </c>
      <c r="E65" s="62" t="n">
        <f aca="false">[3]Intrants!E65</f>
        <v>1.5</v>
      </c>
      <c r="F65" s="62" t="n">
        <f aca="false">[3]Intrants!F65</f>
        <v>2</v>
      </c>
      <c r="G65" s="62" t="n">
        <f aca="false">[3]Intrants!G65</f>
        <v>3</v>
      </c>
      <c r="H65" s="62" t="n">
        <f aca="false">[3]Intrants!H65</f>
        <v>4</v>
      </c>
      <c r="I65" s="62" t="n">
        <f aca="false">[3]Intrants!I65</f>
        <v>5</v>
      </c>
      <c r="J65" s="62" t="n">
        <f aca="false">[3]Intrants!J65</f>
        <v>6</v>
      </c>
      <c r="K65" s="62" t="n">
        <f aca="false">[3]Intrants!K65</f>
        <v>6.5</v>
      </c>
      <c r="L65" s="62" t="n">
        <f aca="false">[3]Intrants!L65</f>
        <v>6.5</v>
      </c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3.8" hidden="false" customHeight="false" outlineLevel="0" collapsed="false">
      <c r="A66" s="0"/>
      <c r="B66" s="0"/>
      <c r="C66" s="56" t="s">
        <v>23</v>
      </c>
      <c r="D66" s="62" t="n">
        <f aca="false">[3]Intrants!D66</f>
        <v>1</v>
      </c>
      <c r="E66" s="62" t="n">
        <f aca="false">[3]Intrants!E66</f>
        <v>1.5</v>
      </c>
      <c r="F66" s="62" t="n">
        <f aca="false">[3]Intrants!F66</f>
        <v>2</v>
      </c>
      <c r="G66" s="62" t="n">
        <f aca="false">[3]Intrants!G66</f>
        <v>3</v>
      </c>
      <c r="H66" s="62" t="n">
        <f aca="false">[3]Intrants!H66</f>
        <v>4</v>
      </c>
      <c r="I66" s="62" t="n">
        <f aca="false">[3]Intrants!I66</f>
        <v>5</v>
      </c>
      <c r="J66" s="62" t="n">
        <f aca="false">[3]Intrants!J66</f>
        <v>6</v>
      </c>
      <c r="K66" s="62" t="n">
        <f aca="false">[3]Intrants!K66</f>
        <v>6.5</v>
      </c>
      <c r="L66" s="62" t="n">
        <f aca="false">[3]Intrants!L66</f>
        <v>6.5</v>
      </c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3.8" hidden="false" customHeight="false" outlineLevel="0" collapsed="false">
      <c r="A67" s="0"/>
      <c r="B67" s="0"/>
      <c r="C67" s="56" t="s">
        <v>25</v>
      </c>
      <c r="D67" s="62" t="n">
        <f aca="false">[3]Intrants!D67</f>
        <v>2</v>
      </c>
      <c r="E67" s="62" t="n">
        <f aca="false">[3]Intrants!E67</f>
        <v>2.5</v>
      </c>
      <c r="F67" s="62" t="n">
        <f aca="false">[3]Intrants!F67</f>
        <v>2.5</v>
      </c>
      <c r="G67" s="62" t="n">
        <f aca="false">[3]Intrants!G67</f>
        <v>3.5</v>
      </c>
      <c r="H67" s="62" t="n">
        <f aca="false">[3]Intrants!H67</f>
        <v>4.5</v>
      </c>
      <c r="I67" s="62" t="n">
        <f aca="false">[3]Intrants!I67</f>
        <v>5.5</v>
      </c>
      <c r="J67" s="62" t="n">
        <f aca="false">[3]Intrants!J67</f>
        <v>6.5</v>
      </c>
      <c r="K67" s="62" t="n">
        <f aca="false">[3]Intrants!K67</f>
        <v>6.5</v>
      </c>
      <c r="L67" s="62" t="n">
        <f aca="false">[3]Intrants!L67</f>
        <v>6.5</v>
      </c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3.8" hidden="false" customHeight="false" outlineLevel="0" collapsed="false">
      <c r="A68" s="0"/>
      <c r="B68" s="0"/>
      <c r="C68" s="56" t="s">
        <v>27</v>
      </c>
      <c r="D68" s="62" t="n">
        <f aca="false">[3]Intrants!D68</f>
        <v>2</v>
      </c>
      <c r="E68" s="62" t="n">
        <f aca="false">[3]Intrants!E68</f>
        <v>2.5</v>
      </c>
      <c r="F68" s="62" t="n">
        <f aca="false">[3]Intrants!F68</f>
        <v>2.5</v>
      </c>
      <c r="G68" s="62" t="n">
        <f aca="false">[3]Intrants!G68</f>
        <v>3.5</v>
      </c>
      <c r="H68" s="62" t="n">
        <f aca="false">[3]Intrants!H68</f>
        <v>4.5</v>
      </c>
      <c r="I68" s="62" t="n">
        <f aca="false">[3]Intrants!I68</f>
        <v>5.5</v>
      </c>
      <c r="J68" s="62" t="n">
        <f aca="false">[3]Intrants!J68</f>
        <v>6.5</v>
      </c>
      <c r="K68" s="62" t="n">
        <f aca="false">[3]Intrants!K68</f>
        <v>6.5</v>
      </c>
      <c r="L68" s="62" t="n">
        <f aca="false">[3]Intrants!L68</f>
        <v>6.5</v>
      </c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3.8" hidden="false" customHeight="false" outlineLevel="0" collapsed="false">
      <c r="A69" s="0"/>
      <c r="B69" s="0"/>
      <c r="C69" s="56" t="s">
        <v>28</v>
      </c>
      <c r="D69" s="62" t="n">
        <f aca="false">[3]Intrants!D69</f>
        <v>5</v>
      </c>
      <c r="E69" s="62" t="n">
        <f aca="false">[3]Intrants!E69</f>
        <v>5</v>
      </c>
      <c r="F69" s="62" t="n">
        <f aca="false">[3]Intrants!F69</f>
        <v>5</v>
      </c>
      <c r="G69" s="62" t="n">
        <f aca="false">[3]Intrants!G69</f>
        <v>6</v>
      </c>
      <c r="H69" s="62" t="n">
        <f aca="false">[3]Intrants!H69</f>
        <v>6</v>
      </c>
      <c r="I69" s="62" t="n">
        <f aca="false">[3]Intrants!I69</f>
        <v>6.5</v>
      </c>
      <c r="J69" s="62" t="n">
        <f aca="false">[3]Intrants!J69</f>
        <v>12</v>
      </c>
      <c r="K69" s="62" t="n">
        <f aca="false">[3]Intrants!K69</f>
        <v>12</v>
      </c>
      <c r="L69" s="62" t="n">
        <f aca="false">[3]Intrants!L69</f>
        <v>12</v>
      </c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3.8" hidden="false" customHeight="false" outlineLevel="0" collapsed="false">
      <c r="A70" s="0"/>
      <c r="B70" s="0"/>
      <c r="C70" s="56" t="s">
        <v>29</v>
      </c>
      <c r="D70" s="62" t="n">
        <f aca="false">[3]Intrants!D70</f>
        <v>5</v>
      </c>
      <c r="E70" s="62" t="n">
        <f aca="false">[3]Intrants!E70</f>
        <v>5</v>
      </c>
      <c r="F70" s="62" t="n">
        <f aca="false">[3]Intrants!F70</f>
        <v>5</v>
      </c>
      <c r="G70" s="62" t="n">
        <f aca="false">[3]Intrants!G70</f>
        <v>6</v>
      </c>
      <c r="H70" s="62" t="n">
        <f aca="false">[3]Intrants!H70</f>
        <v>6</v>
      </c>
      <c r="I70" s="62" t="n">
        <f aca="false">[3]Intrants!I70</f>
        <v>6.5</v>
      </c>
      <c r="J70" s="62" t="n">
        <f aca="false">[3]Intrants!J70</f>
        <v>12</v>
      </c>
      <c r="K70" s="62" t="n">
        <f aca="false">[3]Intrants!K70</f>
        <v>12</v>
      </c>
      <c r="L70" s="62" t="n">
        <f aca="false">[3]Intrants!L70</f>
        <v>12</v>
      </c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3.8" hidden="false" customHeight="false" outlineLevel="0" collapsed="false">
      <c r="A71" s="0"/>
      <c r="B71" s="0"/>
      <c r="C71" s="56" t="s">
        <v>30</v>
      </c>
      <c r="D71" s="62" t="n">
        <f aca="false">[3]Intrants!D71</f>
        <v>5</v>
      </c>
      <c r="E71" s="62" t="n">
        <f aca="false">[3]Intrants!E71</f>
        <v>5</v>
      </c>
      <c r="F71" s="62" t="n">
        <f aca="false">[3]Intrants!F71</f>
        <v>5</v>
      </c>
      <c r="G71" s="62" t="n">
        <f aca="false">[3]Intrants!G71</f>
        <v>6</v>
      </c>
      <c r="H71" s="62" t="n">
        <f aca="false">[3]Intrants!H71</f>
        <v>6</v>
      </c>
      <c r="I71" s="62" t="n">
        <f aca="false">[3]Intrants!I71</f>
        <v>6.5</v>
      </c>
      <c r="J71" s="62" t="n">
        <f aca="false">[3]Intrants!J71</f>
        <v>12</v>
      </c>
      <c r="K71" s="62" t="n">
        <f aca="false">[3]Intrants!K71</f>
        <v>12</v>
      </c>
      <c r="L71" s="62" t="n">
        <f aca="false">[3]Intrants!L71</f>
        <v>12</v>
      </c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3.8" hidden="false" customHeight="false" outlineLevel="0" collapsed="false">
      <c r="A72" s="0"/>
      <c r="B72" s="0"/>
      <c r="C72" s="65"/>
      <c r="D72" s="0"/>
      <c r="E72" s="51"/>
      <c r="F72" s="51"/>
      <c r="G72" s="51"/>
      <c r="H72" s="51"/>
      <c r="I72" s="51"/>
      <c r="J72" s="0"/>
      <c r="K72" s="47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3.8" hidden="false" customHeight="false" outlineLevel="0" collapsed="false">
      <c r="A73" s="0"/>
      <c r="B73" s="0"/>
      <c r="C73" s="52" t="s">
        <v>106</v>
      </c>
      <c r="D73" s="53" t="s">
        <v>2</v>
      </c>
      <c r="E73" s="54" t="s">
        <v>3</v>
      </c>
      <c r="F73" s="54" t="s">
        <v>4</v>
      </c>
      <c r="G73" s="54" t="s">
        <v>5</v>
      </c>
      <c r="H73" s="54" t="s">
        <v>6</v>
      </c>
      <c r="I73" s="54" t="s">
        <v>7</v>
      </c>
      <c r="J73" s="55" t="s">
        <v>8</v>
      </c>
      <c r="K73" s="54" t="s">
        <v>9</v>
      </c>
      <c r="L73" s="54" t="s">
        <v>10</v>
      </c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3.8" hidden="false" customHeight="false" outlineLevel="0" collapsed="false">
      <c r="A74" s="0"/>
      <c r="B74" s="0"/>
      <c r="C74" s="56" t="s">
        <v>21</v>
      </c>
      <c r="D74" s="66" t="n">
        <f aca="false">D598</f>
        <v>1</v>
      </c>
      <c r="E74" s="66" t="n">
        <f aca="false">E598</f>
        <v>1.5</v>
      </c>
      <c r="F74" s="66" t="n">
        <f aca="false">F598</f>
        <v>2</v>
      </c>
      <c r="G74" s="66" t="n">
        <f aca="false">G598</f>
        <v>3</v>
      </c>
      <c r="H74" s="66" t="n">
        <f aca="false">H598</f>
        <v>4</v>
      </c>
      <c r="I74" s="66" t="n">
        <f aca="false">I598</f>
        <v>5</v>
      </c>
      <c r="J74" s="66" t="n">
        <f aca="false">J598</f>
        <v>6</v>
      </c>
      <c r="K74" s="66" t="n">
        <f aca="false">K598</f>
        <v>6.5</v>
      </c>
      <c r="L74" s="66" t="n">
        <f aca="false">L598</f>
        <v>6.5</v>
      </c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3.8" hidden="false" customHeight="false" outlineLevel="0" collapsed="false">
      <c r="A75" s="0"/>
      <c r="B75" s="0"/>
      <c r="C75" s="56" t="s">
        <v>23</v>
      </c>
      <c r="D75" s="66" t="n">
        <f aca="false">D599</f>
        <v>1</v>
      </c>
      <c r="E75" s="66" t="n">
        <f aca="false">E599</f>
        <v>1.5</v>
      </c>
      <c r="F75" s="66" t="n">
        <f aca="false">F599</f>
        <v>2</v>
      </c>
      <c r="G75" s="66" t="n">
        <f aca="false">G599</f>
        <v>3</v>
      </c>
      <c r="H75" s="66" t="n">
        <f aca="false">H599</f>
        <v>4</v>
      </c>
      <c r="I75" s="66" t="n">
        <f aca="false">I599</f>
        <v>5</v>
      </c>
      <c r="J75" s="66" t="n">
        <f aca="false">J599</f>
        <v>6</v>
      </c>
      <c r="K75" s="66" t="n">
        <f aca="false">K599</f>
        <v>6.5</v>
      </c>
      <c r="L75" s="66" t="n">
        <f aca="false">L599</f>
        <v>6.5</v>
      </c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3.8" hidden="false" customHeight="false" outlineLevel="0" collapsed="false">
      <c r="A76" s="0"/>
      <c r="B76" s="0"/>
      <c r="C76" s="56" t="s">
        <v>25</v>
      </c>
      <c r="D76" s="66" t="n">
        <f aca="false">D600</f>
        <v>2</v>
      </c>
      <c r="E76" s="66" t="n">
        <f aca="false">E600</f>
        <v>2.5</v>
      </c>
      <c r="F76" s="66" t="n">
        <f aca="false">F600</f>
        <v>2.5</v>
      </c>
      <c r="G76" s="66" t="n">
        <f aca="false">G600</f>
        <v>3.5</v>
      </c>
      <c r="H76" s="66" t="n">
        <f aca="false">H600</f>
        <v>4.5</v>
      </c>
      <c r="I76" s="66" t="n">
        <f aca="false">I600</f>
        <v>5.5</v>
      </c>
      <c r="J76" s="66" t="n">
        <f aca="false">J600</f>
        <v>6.5</v>
      </c>
      <c r="K76" s="66" t="n">
        <f aca="false">K600</f>
        <v>6.5</v>
      </c>
      <c r="L76" s="66" t="n">
        <f aca="false">L600</f>
        <v>6.5</v>
      </c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3.8" hidden="false" customHeight="false" outlineLevel="0" collapsed="false">
      <c r="A77" s="0"/>
      <c r="B77" s="0"/>
      <c r="C77" s="56" t="s">
        <v>27</v>
      </c>
      <c r="D77" s="66" t="n">
        <f aca="false">D601</f>
        <v>2</v>
      </c>
      <c r="E77" s="66" t="n">
        <f aca="false">E601</f>
        <v>2.5</v>
      </c>
      <c r="F77" s="66" t="n">
        <f aca="false">F601</f>
        <v>2.5</v>
      </c>
      <c r="G77" s="66" t="n">
        <f aca="false">G601</f>
        <v>3.5</v>
      </c>
      <c r="H77" s="66" t="n">
        <f aca="false">H601</f>
        <v>4.5</v>
      </c>
      <c r="I77" s="66" t="n">
        <f aca="false">I601</f>
        <v>5.5</v>
      </c>
      <c r="J77" s="66" t="n">
        <f aca="false">J601</f>
        <v>6.5</v>
      </c>
      <c r="K77" s="66" t="n">
        <f aca="false">K601</f>
        <v>6.5</v>
      </c>
      <c r="L77" s="66" t="n">
        <f aca="false">L601</f>
        <v>6.5</v>
      </c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3.8" hidden="false" customHeight="false" outlineLevel="0" collapsed="false">
      <c r="A78" s="0"/>
      <c r="B78" s="0"/>
      <c r="C78" s="56" t="s">
        <v>28</v>
      </c>
      <c r="D78" s="66" t="n">
        <f aca="false">D602</f>
        <v>5</v>
      </c>
      <c r="E78" s="66" t="n">
        <f aca="false">E602</f>
        <v>5</v>
      </c>
      <c r="F78" s="66" t="n">
        <f aca="false">F602</f>
        <v>5</v>
      </c>
      <c r="G78" s="66" t="n">
        <f aca="false">G602</f>
        <v>6</v>
      </c>
      <c r="H78" s="66" t="n">
        <f aca="false">H602</f>
        <v>6</v>
      </c>
      <c r="I78" s="66" t="n">
        <f aca="false">I602</f>
        <v>6.5</v>
      </c>
      <c r="J78" s="66" t="n">
        <f aca="false">J602</f>
        <v>12</v>
      </c>
      <c r="K78" s="66" t="n">
        <f aca="false">K602</f>
        <v>12</v>
      </c>
      <c r="L78" s="66" t="n">
        <f aca="false">L602</f>
        <v>12</v>
      </c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3.8" hidden="false" customHeight="false" outlineLevel="0" collapsed="false">
      <c r="A79" s="0"/>
      <c r="B79" s="0"/>
      <c r="C79" s="56" t="s">
        <v>29</v>
      </c>
      <c r="D79" s="66" t="n">
        <f aca="false">D603</f>
        <v>5</v>
      </c>
      <c r="E79" s="66" t="n">
        <f aca="false">E603</f>
        <v>5</v>
      </c>
      <c r="F79" s="66" t="n">
        <f aca="false">F603</f>
        <v>5</v>
      </c>
      <c r="G79" s="66" t="n">
        <f aca="false">G603</f>
        <v>6</v>
      </c>
      <c r="H79" s="66" t="n">
        <f aca="false">H603</f>
        <v>6</v>
      </c>
      <c r="I79" s="66" t="n">
        <f aca="false">I603</f>
        <v>6.5</v>
      </c>
      <c r="J79" s="66" t="n">
        <f aca="false">J603</f>
        <v>12</v>
      </c>
      <c r="K79" s="66" t="n">
        <f aca="false">K603</f>
        <v>12</v>
      </c>
      <c r="L79" s="66" t="n">
        <f aca="false">L603</f>
        <v>12</v>
      </c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3.8" hidden="false" customHeight="false" outlineLevel="0" collapsed="false">
      <c r="A80" s="0"/>
      <c r="B80" s="0"/>
      <c r="C80" s="56" t="s">
        <v>30</v>
      </c>
      <c r="D80" s="66" t="n">
        <f aca="false">D604</f>
        <v>5</v>
      </c>
      <c r="E80" s="66" t="n">
        <f aca="false">E604</f>
        <v>5</v>
      </c>
      <c r="F80" s="66" t="n">
        <f aca="false">F604</f>
        <v>5</v>
      </c>
      <c r="G80" s="66" t="n">
        <f aca="false">G604</f>
        <v>6</v>
      </c>
      <c r="H80" s="66" t="n">
        <f aca="false">H604</f>
        <v>6</v>
      </c>
      <c r="I80" s="66" t="n">
        <f aca="false">I604</f>
        <v>6.5</v>
      </c>
      <c r="J80" s="66" t="n">
        <f aca="false">J604</f>
        <v>12</v>
      </c>
      <c r="K80" s="66" t="n">
        <f aca="false">K604</f>
        <v>12</v>
      </c>
      <c r="L80" s="66" t="n">
        <f aca="false">L604</f>
        <v>12</v>
      </c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3.8" hidden="false" customHeight="false" outlineLevel="0" collapsed="false">
      <c r="A81" s="0"/>
      <c r="B81" s="0"/>
      <c r="C81" s="65"/>
      <c r="D81" s="0"/>
      <c r="E81" s="51"/>
      <c r="F81" s="51"/>
      <c r="G81" s="51"/>
      <c r="H81" s="51"/>
      <c r="I81" s="51"/>
      <c r="J81" s="0"/>
      <c r="K81" s="47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3.8" hidden="false" customHeight="false" outlineLevel="0" collapsed="false">
      <c r="A82" s="0"/>
      <c r="B82" s="0"/>
      <c r="C82" s="63" t="s">
        <v>107</v>
      </c>
      <c r="D82" s="53" t="s">
        <v>2</v>
      </c>
      <c r="E82" s="54" t="s">
        <v>3</v>
      </c>
      <c r="F82" s="54" t="s">
        <v>4</v>
      </c>
      <c r="G82" s="54" t="s">
        <v>5</v>
      </c>
      <c r="H82" s="54" t="s">
        <v>6</v>
      </c>
      <c r="I82" s="54" t="s">
        <v>7</v>
      </c>
      <c r="J82" s="55" t="s">
        <v>8</v>
      </c>
      <c r="K82" s="54" t="s">
        <v>9</v>
      </c>
      <c r="L82" s="54" t="s">
        <v>10</v>
      </c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3.8" hidden="false" customHeight="false" outlineLevel="0" collapsed="false">
      <c r="A83" s="0"/>
      <c r="B83" s="0"/>
      <c r="C83" s="56" t="s">
        <v>21</v>
      </c>
      <c r="D83" s="67" t="n">
        <f aca="false">[3]Intrants!D83</f>
        <v>0.5</v>
      </c>
      <c r="E83" s="67" t="n">
        <f aca="false">[3]Intrants!E83</f>
        <v>0.5</v>
      </c>
      <c r="F83" s="67" t="n">
        <f aca="false">[3]Intrants!F83</f>
        <v>0.5</v>
      </c>
      <c r="G83" s="67" t="n">
        <f aca="false">[3]Intrants!G83</f>
        <v>0.5</v>
      </c>
      <c r="H83" s="67" t="n">
        <f aca="false">[3]Intrants!H83</f>
        <v>0.5</v>
      </c>
      <c r="I83" s="67" t="n">
        <f aca="false">[3]Intrants!I83</f>
        <v>0.5</v>
      </c>
      <c r="J83" s="67" t="n">
        <f aca="false">[3]Intrants!J83</f>
        <v>0.5</v>
      </c>
      <c r="K83" s="67" t="n">
        <f aca="false">[3]Intrants!K83</f>
        <v>0.5</v>
      </c>
      <c r="L83" s="67" t="n">
        <f aca="false">[3]Intrants!L83</f>
        <v>0.5</v>
      </c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3.8" hidden="false" customHeight="false" outlineLevel="0" collapsed="false">
      <c r="A84" s="0"/>
      <c r="B84" s="0"/>
      <c r="C84" s="56" t="s">
        <v>23</v>
      </c>
      <c r="D84" s="67" t="n">
        <f aca="false">[3]Intrants!D84</f>
        <v>0.5</v>
      </c>
      <c r="E84" s="67" t="n">
        <f aca="false">[3]Intrants!E84</f>
        <v>0.5</v>
      </c>
      <c r="F84" s="67" t="n">
        <f aca="false">[3]Intrants!F84</f>
        <v>0.5</v>
      </c>
      <c r="G84" s="67" t="n">
        <f aca="false">[3]Intrants!G84</f>
        <v>0.5</v>
      </c>
      <c r="H84" s="67" t="n">
        <f aca="false">[3]Intrants!H84</f>
        <v>0.5</v>
      </c>
      <c r="I84" s="67" t="n">
        <f aca="false">[3]Intrants!I84</f>
        <v>0.5</v>
      </c>
      <c r="J84" s="67" t="n">
        <f aca="false">[3]Intrants!J84</f>
        <v>0.5</v>
      </c>
      <c r="K84" s="67" t="n">
        <f aca="false">[3]Intrants!K84</f>
        <v>0.5</v>
      </c>
      <c r="L84" s="67" t="n">
        <f aca="false">[3]Intrants!L84</f>
        <v>0.5</v>
      </c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3.8" hidden="false" customHeight="false" outlineLevel="0" collapsed="false">
      <c r="A85" s="0"/>
      <c r="B85" s="0"/>
      <c r="C85" s="56" t="s">
        <v>25</v>
      </c>
      <c r="D85" s="67" t="n">
        <f aca="false">[3]Intrants!D85</f>
        <v>0.6</v>
      </c>
      <c r="E85" s="67" t="n">
        <f aca="false">[3]Intrants!E85</f>
        <v>0.6</v>
      </c>
      <c r="F85" s="67" t="n">
        <f aca="false">[3]Intrants!F85</f>
        <v>0.6</v>
      </c>
      <c r="G85" s="67" t="n">
        <f aca="false">[3]Intrants!G85</f>
        <v>0.6</v>
      </c>
      <c r="H85" s="67" t="n">
        <f aca="false">[3]Intrants!H85</f>
        <v>0.6</v>
      </c>
      <c r="I85" s="67" t="n">
        <f aca="false">[3]Intrants!I85</f>
        <v>0.6</v>
      </c>
      <c r="J85" s="67" t="n">
        <f aca="false">[3]Intrants!J85</f>
        <v>0.6</v>
      </c>
      <c r="K85" s="67" t="n">
        <f aca="false">[3]Intrants!K85</f>
        <v>0.6</v>
      </c>
      <c r="L85" s="67" t="n">
        <f aca="false">[3]Intrants!L85</f>
        <v>0.6</v>
      </c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3.8" hidden="false" customHeight="false" outlineLevel="0" collapsed="false">
      <c r="A86" s="0"/>
      <c r="B86" s="0"/>
      <c r="C86" s="56" t="s">
        <v>27</v>
      </c>
      <c r="D86" s="67" t="n">
        <f aca="false">[3]Intrants!D86</f>
        <v>0.65</v>
      </c>
      <c r="E86" s="67" t="n">
        <f aca="false">[3]Intrants!E86</f>
        <v>0.65</v>
      </c>
      <c r="F86" s="67" t="n">
        <f aca="false">[3]Intrants!F86</f>
        <v>0.65</v>
      </c>
      <c r="G86" s="67" t="n">
        <f aca="false">[3]Intrants!G86</f>
        <v>0.65</v>
      </c>
      <c r="H86" s="67" t="n">
        <f aca="false">[3]Intrants!H86</f>
        <v>0.65</v>
      </c>
      <c r="I86" s="67" t="n">
        <f aca="false">[3]Intrants!I86</f>
        <v>0.65</v>
      </c>
      <c r="J86" s="67" t="n">
        <f aca="false">[3]Intrants!J86</f>
        <v>0.65</v>
      </c>
      <c r="K86" s="67" t="n">
        <f aca="false">[3]Intrants!K86</f>
        <v>0.65</v>
      </c>
      <c r="L86" s="67" t="n">
        <f aca="false">[3]Intrants!L86</f>
        <v>0.65</v>
      </c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3.8" hidden="false" customHeight="false" outlineLevel="0" collapsed="false">
      <c r="A87" s="0"/>
      <c r="B87" s="0"/>
      <c r="C87" s="56" t="s">
        <v>28</v>
      </c>
      <c r="D87" s="67" t="n">
        <f aca="false">[3]Intrants!D87</f>
        <v>0.75</v>
      </c>
      <c r="E87" s="67" t="n">
        <f aca="false">[3]Intrants!E87</f>
        <v>0.75</v>
      </c>
      <c r="F87" s="67" t="n">
        <f aca="false">[3]Intrants!F87</f>
        <v>0.75</v>
      </c>
      <c r="G87" s="67" t="n">
        <f aca="false">[3]Intrants!G87</f>
        <v>0.75</v>
      </c>
      <c r="H87" s="67" t="n">
        <f aca="false">[3]Intrants!H87</f>
        <v>0.75</v>
      </c>
      <c r="I87" s="67" t="n">
        <f aca="false">[3]Intrants!I87</f>
        <v>0.75</v>
      </c>
      <c r="J87" s="67" t="n">
        <f aca="false">[3]Intrants!J87</f>
        <v>0.75</v>
      </c>
      <c r="K87" s="67" t="n">
        <f aca="false">[3]Intrants!K87</f>
        <v>0.75</v>
      </c>
      <c r="L87" s="67" t="n">
        <f aca="false">[3]Intrants!L87</f>
        <v>0.75</v>
      </c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3.8" hidden="false" customHeight="false" outlineLevel="0" collapsed="false">
      <c r="A88" s="0"/>
      <c r="B88" s="0"/>
      <c r="C88" s="56" t="s">
        <v>29</v>
      </c>
      <c r="D88" s="67" t="n">
        <f aca="false">[3]Intrants!D88</f>
        <v>0.75</v>
      </c>
      <c r="E88" s="67" t="n">
        <f aca="false">[3]Intrants!E88</f>
        <v>0.75</v>
      </c>
      <c r="F88" s="67" t="n">
        <f aca="false">[3]Intrants!F88</f>
        <v>0.75</v>
      </c>
      <c r="G88" s="67" t="n">
        <f aca="false">[3]Intrants!G88</f>
        <v>0.75</v>
      </c>
      <c r="H88" s="67" t="n">
        <f aca="false">[3]Intrants!H88</f>
        <v>0.75</v>
      </c>
      <c r="I88" s="67" t="n">
        <f aca="false">[3]Intrants!I88</f>
        <v>0.75</v>
      </c>
      <c r="J88" s="67" t="n">
        <f aca="false">[3]Intrants!J88</f>
        <v>0.75</v>
      </c>
      <c r="K88" s="67" t="n">
        <f aca="false">[3]Intrants!K88</f>
        <v>0.75</v>
      </c>
      <c r="L88" s="67" t="n">
        <f aca="false">[3]Intrants!L88</f>
        <v>0.75</v>
      </c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3.8" hidden="false" customHeight="false" outlineLevel="0" collapsed="false">
      <c r="A89" s="0"/>
      <c r="B89" s="0"/>
      <c r="C89" s="56" t="s">
        <v>30</v>
      </c>
      <c r="D89" s="67" t="n">
        <f aca="false">[3]Intrants!D89</f>
        <v>0.75</v>
      </c>
      <c r="E89" s="67" t="n">
        <f aca="false">[3]Intrants!E89</f>
        <v>0.75</v>
      </c>
      <c r="F89" s="67" t="n">
        <f aca="false">[3]Intrants!F89</f>
        <v>0.75</v>
      </c>
      <c r="G89" s="67" t="n">
        <f aca="false">[3]Intrants!G89</f>
        <v>0.75</v>
      </c>
      <c r="H89" s="67" t="n">
        <f aca="false">[3]Intrants!H89</f>
        <v>0.75</v>
      </c>
      <c r="I89" s="67" t="n">
        <f aca="false">[3]Intrants!I89</f>
        <v>0.75</v>
      </c>
      <c r="J89" s="67" t="n">
        <f aca="false">[3]Intrants!J89</f>
        <v>0.75</v>
      </c>
      <c r="K89" s="67" t="n">
        <f aca="false">[3]Intrants!K89</f>
        <v>0.75</v>
      </c>
      <c r="L89" s="67" t="n">
        <f aca="false">[3]Intrants!L89</f>
        <v>0.75</v>
      </c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3.8" hidden="false" customHeight="false" outlineLevel="0" collapsed="false">
      <c r="A90" s="0"/>
      <c r="B90" s="0"/>
      <c r="C90" s="56"/>
      <c r="D90" s="47"/>
      <c r="E90" s="47"/>
      <c r="F90" s="47"/>
      <c r="G90" s="47"/>
      <c r="H90" s="47"/>
      <c r="I90" s="47"/>
      <c r="J90" s="0"/>
      <c r="K90" s="47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3.8" hidden="false" customHeight="false" outlineLevel="0" collapsed="false">
      <c r="A91" s="0"/>
      <c r="B91" s="0"/>
      <c r="C91" s="41" t="s">
        <v>1</v>
      </c>
      <c r="D91" s="53" t="s">
        <v>2</v>
      </c>
      <c r="E91" s="54" t="s">
        <v>3</v>
      </c>
      <c r="F91" s="54" t="s">
        <v>4</v>
      </c>
      <c r="G91" s="54" t="s">
        <v>5</v>
      </c>
      <c r="H91" s="54" t="s">
        <v>6</v>
      </c>
      <c r="I91" s="54" t="s">
        <v>7</v>
      </c>
      <c r="J91" s="55" t="s">
        <v>8</v>
      </c>
      <c r="K91" s="54" t="s">
        <v>9</v>
      </c>
      <c r="L91" s="54" t="s">
        <v>10</v>
      </c>
      <c r="M91" s="68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3.8" hidden="false" customHeight="false" outlineLevel="0" collapsed="false">
      <c r="A92" s="0"/>
      <c r="B92" s="0"/>
      <c r="C92" s="69" t="s">
        <v>11</v>
      </c>
      <c r="D92" s="70" t="n">
        <f aca="false">D167/D158</f>
        <v>0</v>
      </c>
      <c r="E92" s="70" t="n">
        <f aca="false">E167/E158</f>
        <v>0</v>
      </c>
      <c r="F92" s="70" t="n">
        <f aca="false">F167/F158</f>
        <v>0.05</v>
      </c>
      <c r="G92" s="70" t="n">
        <f aca="false">G167/G158</f>
        <v>0.05</v>
      </c>
      <c r="H92" s="70" t="n">
        <f aca="false">H167/H158</f>
        <v>0.05</v>
      </c>
      <c r="I92" s="70" t="n">
        <f aca="false">I167/I158</f>
        <v>0.1</v>
      </c>
      <c r="J92" s="70" t="n">
        <f aca="false">J167/J158</f>
        <v>0.12</v>
      </c>
      <c r="K92" s="70" t="n">
        <f aca="false">K167/K158</f>
        <v>0.11</v>
      </c>
      <c r="L92" s="70" t="n">
        <f aca="false">L167/L158</f>
        <v>0.14</v>
      </c>
      <c r="M92" s="68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3.8" hidden="false" customHeight="false" outlineLevel="0" collapsed="false">
      <c r="A93" s="0"/>
      <c r="B93" s="0"/>
      <c r="C93" s="69" t="s">
        <v>12</v>
      </c>
      <c r="D93" s="71" t="n">
        <f aca="false">D176/D158</f>
        <v>0</v>
      </c>
      <c r="E93" s="71" t="n">
        <f aca="false">E176/E158</f>
        <v>0</v>
      </c>
      <c r="F93" s="71" t="n">
        <f aca="false">F176/F158</f>
        <v>0.34</v>
      </c>
      <c r="G93" s="71" t="n">
        <f aca="false">G176/G158</f>
        <v>0.34</v>
      </c>
      <c r="H93" s="71" t="n">
        <f aca="false">H176/H158</f>
        <v>0.34</v>
      </c>
      <c r="I93" s="71" t="n">
        <f aca="false">I176/I158</f>
        <v>0.38</v>
      </c>
      <c r="J93" s="71" t="n">
        <f aca="false">J176/J158</f>
        <v>0.48</v>
      </c>
      <c r="K93" s="71" t="n">
        <f aca="false">K176/K158</f>
        <v>0.38</v>
      </c>
      <c r="L93" s="71" t="n">
        <f aca="false">L176/L158</f>
        <v>0.46</v>
      </c>
      <c r="M93" s="68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3.8" hidden="false" customHeight="false" outlineLevel="0" collapsed="false">
      <c r="A94" s="0"/>
      <c r="B94" s="0"/>
      <c r="C94" s="69" t="s">
        <v>13</v>
      </c>
      <c r="D94" s="71" t="n">
        <f aca="false">D185/D158</f>
        <v>0</v>
      </c>
      <c r="E94" s="71" t="n">
        <f aca="false">E185/E158</f>
        <v>0.5</v>
      </c>
      <c r="F94" s="71" t="n">
        <f aca="false">F185/F158</f>
        <v>0.41</v>
      </c>
      <c r="G94" s="71" t="n">
        <f aca="false">G185/G158</f>
        <v>0.41</v>
      </c>
      <c r="H94" s="71" t="n">
        <f aca="false">H185/H158</f>
        <v>0.41</v>
      </c>
      <c r="I94" s="71" t="n">
        <f aca="false">I185/I158</f>
        <v>0.39</v>
      </c>
      <c r="J94" s="71" t="n">
        <f aca="false">J185/J158</f>
        <v>0.31</v>
      </c>
      <c r="K94" s="71" t="n">
        <f aca="false">K185/K158</f>
        <v>0.23</v>
      </c>
      <c r="L94" s="71" t="n">
        <f aca="false">L185/L158</f>
        <v>0.35</v>
      </c>
      <c r="M94" s="68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3.8" hidden="false" customHeight="false" outlineLevel="0" collapsed="false">
      <c r="A95" s="0"/>
      <c r="B95" s="0"/>
      <c r="C95" s="69" t="s">
        <v>14</v>
      </c>
      <c r="D95" s="71" t="n">
        <f aca="false">D194/D158</f>
        <v>1</v>
      </c>
      <c r="E95" s="71" t="n">
        <f aca="false">E194/E158</f>
        <v>0.5</v>
      </c>
      <c r="F95" s="71" t="n">
        <f aca="false">F194/F158</f>
        <v>0.2</v>
      </c>
      <c r="G95" s="71" t="n">
        <f aca="false">G194/G158</f>
        <v>0.2</v>
      </c>
      <c r="H95" s="71" t="n">
        <f aca="false">H194/H158</f>
        <v>0.2</v>
      </c>
      <c r="I95" s="71" t="n">
        <f aca="false">I194/I158</f>
        <v>0.13</v>
      </c>
      <c r="J95" s="71" t="n">
        <f aca="false">J194/J158</f>
        <v>0.09</v>
      </c>
      <c r="K95" s="71" t="n">
        <f aca="false">K194/K158</f>
        <v>0.28</v>
      </c>
      <c r="L95" s="71" t="n">
        <f aca="false">L194/L158</f>
        <v>0.05</v>
      </c>
      <c r="M95" s="72" t="s">
        <v>108</v>
      </c>
      <c r="N95" s="60"/>
      <c r="O95" s="60" t="s">
        <v>109</v>
      </c>
      <c r="P95" s="60"/>
      <c r="Q95" s="60"/>
      <c r="R95" s="6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3.8" hidden="false" customHeight="false" outlineLevel="0" collapsed="false">
      <c r="A96" s="0"/>
      <c r="B96" s="0"/>
      <c r="C96" s="69" t="s">
        <v>110</v>
      </c>
      <c r="D96" s="71" t="n">
        <f aca="false">D203/D158</f>
        <v>0</v>
      </c>
      <c r="E96" s="71" t="n">
        <f aca="false">E203/E158</f>
        <v>0</v>
      </c>
      <c r="F96" s="71" t="n">
        <f aca="false">F203/F158</f>
        <v>0</v>
      </c>
      <c r="G96" s="71" t="n">
        <f aca="false">G203/G158</f>
        <v>0</v>
      </c>
      <c r="H96" s="71" t="n">
        <f aca="false">H203/H158</f>
        <v>0</v>
      </c>
      <c r="I96" s="71" t="n">
        <f aca="false">I203/I158</f>
        <v>0</v>
      </c>
      <c r="J96" s="71" t="n">
        <f aca="false">J203/J158</f>
        <v>0</v>
      </c>
      <c r="K96" s="71" t="n">
        <f aca="false">K203/K158</f>
        <v>0</v>
      </c>
      <c r="L96" s="71" t="n">
        <f aca="false">L203/L158</f>
        <v>0</v>
      </c>
      <c r="M96" s="72" t="s">
        <v>111</v>
      </c>
      <c r="N96" s="60"/>
      <c r="O96" s="6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3.8" hidden="false" customHeight="false" outlineLevel="0" collapsed="false">
      <c r="A97" s="0"/>
      <c r="B97" s="0"/>
      <c r="C97" s="69" t="s">
        <v>16</v>
      </c>
      <c r="D97" s="71" t="n">
        <f aca="false">D212/D158</f>
        <v>0</v>
      </c>
      <c r="E97" s="71" t="n">
        <f aca="false">E212/E158</f>
        <v>0</v>
      </c>
      <c r="F97" s="71" t="n">
        <f aca="false">F212/F158</f>
        <v>0</v>
      </c>
      <c r="G97" s="71" t="n">
        <f aca="false">G212/G158</f>
        <v>0</v>
      </c>
      <c r="H97" s="71" t="n">
        <f aca="false">H212/H158</f>
        <v>0</v>
      </c>
      <c r="I97" s="71" t="n">
        <f aca="false">I212/I158</f>
        <v>0</v>
      </c>
      <c r="J97" s="71" t="n">
        <f aca="false">J212/J158</f>
        <v>0</v>
      </c>
      <c r="K97" s="71" t="n">
        <f aca="false">K212/K158</f>
        <v>0</v>
      </c>
      <c r="L97" s="71" t="n">
        <f aca="false">L212/L158</f>
        <v>0</v>
      </c>
      <c r="M97" s="72"/>
      <c r="N97" s="60"/>
      <c r="O97" s="6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3.8" hidden="false" customHeight="false" outlineLevel="0" collapsed="false">
      <c r="A98" s="0"/>
      <c r="B98" s="0"/>
      <c r="C98" s="69" t="s">
        <v>17</v>
      </c>
      <c r="D98" s="71" t="n">
        <f aca="false">D221/D158</f>
        <v>0</v>
      </c>
      <c r="E98" s="71" t="n">
        <f aca="false">E221/E158</f>
        <v>0</v>
      </c>
      <c r="F98" s="71" t="n">
        <f aca="false">F221/F158</f>
        <v>0</v>
      </c>
      <c r="G98" s="71" t="n">
        <f aca="false">G221/G158</f>
        <v>0</v>
      </c>
      <c r="H98" s="71" t="n">
        <f aca="false">H221/H158</f>
        <v>0</v>
      </c>
      <c r="I98" s="71" t="n">
        <f aca="false">I221/I158</f>
        <v>0</v>
      </c>
      <c r="J98" s="71" t="n">
        <f aca="false">J221/J158</f>
        <v>0</v>
      </c>
      <c r="K98" s="71" t="n">
        <f aca="false">K221/K158</f>
        <v>0</v>
      </c>
      <c r="L98" s="71" t="n">
        <f aca="false">L221/L158</f>
        <v>0</v>
      </c>
      <c r="M98" s="72"/>
      <c r="N98" s="60"/>
      <c r="O98" s="6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3.8" hidden="false" customHeight="false" outlineLevel="0" collapsed="false">
      <c r="A99" s="0"/>
      <c r="B99" s="0"/>
      <c r="C99" s="69"/>
      <c r="D99" s="73"/>
      <c r="E99" s="73"/>
      <c r="F99" s="73"/>
      <c r="G99" s="73"/>
      <c r="H99" s="73"/>
      <c r="I99" s="73"/>
      <c r="J99" s="73"/>
      <c r="K99" s="73"/>
      <c r="L99" s="74"/>
      <c r="M99" s="75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3.8" hidden="false" customHeight="false" outlineLevel="0" collapsed="false">
      <c r="A100" s="0"/>
      <c r="B100" s="0"/>
      <c r="C100" s="41" t="s">
        <v>18</v>
      </c>
      <c r="D100" s="53" t="s">
        <v>2</v>
      </c>
      <c r="E100" s="54" t="s">
        <v>3</v>
      </c>
      <c r="F100" s="54" t="s">
        <v>4</v>
      </c>
      <c r="G100" s="54" t="s">
        <v>5</v>
      </c>
      <c r="H100" s="54" t="s">
        <v>6</v>
      </c>
      <c r="I100" s="54" t="s">
        <v>7</v>
      </c>
      <c r="J100" s="55" t="s">
        <v>8</v>
      </c>
      <c r="K100" s="54" t="s">
        <v>9</v>
      </c>
      <c r="L100" s="54" t="s">
        <v>10</v>
      </c>
      <c r="M100" s="75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3.8" hidden="false" customHeight="false" outlineLevel="0" collapsed="false">
      <c r="A101" s="0"/>
      <c r="B101" s="0"/>
      <c r="C101" s="69" t="s">
        <v>11</v>
      </c>
      <c r="D101" s="67" t="n">
        <f aca="false">[3]Intrants!D101</f>
        <v>0</v>
      </c>
      <c r="E101" s="67" t="n">
        <f aca="false">[3]Intrants!E101</f>
        <v>0</v>
      </c>
      <c r="F101" s="67" t="n">
        <f aca="false">[3]Intrants!F101</f>
        <v>0.0239965095986038</v>
      </c>
      <c r="G101" s="67" t="n">
        <f aca="false">[3]Intrants!G101</f>
        <v>0.0204918032786885</v>
      </c>
      <c r="H101" s="67" t="n">
        <f aca="false">[3]Intrants!H101</f>
        <v>0.0204918032786885</v>
      </c>
      <c r="I101" s="67" t="n">
        <f aca="false">[3]Intrants!I101</f>
        <v>0.0481099656357388</v>
      </c>
      <c r="J101" s="67" t="n">
        <f aca="false">[3]Intrants!J101</f>
        <v>0.0608695652173913</v>
      </c>
      <c r="K101" s="67" t="n">
        <f aca="false">[3]Intrants!K101</f>
        <v>0.0511457987379608</v>
      </c>
      <c r="L101" s="67" t="n">
        <f aca="false">[3]Intrants!L101</f>
        <v>0.0724316334072432</v>
      </c>
      <c r="M101" s="75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3.8" hidden="false" customHeight="false" outlineLevel="0" collapsed="false">
      <c r="A102" s="0"/>
      <c r="B102" s="0"/>
      <c r="C102" s="69" t="s">
        <v>12</v>
      </c>
      <c r="D102" s="67" t="n">
        <f aca="false">[3]Intrants!D102</f>
        <v>0</v>
      </c>
      <c r="E102" s="67" t="n">
        <f aca="false">[3]Intrants!E102</f>
        <v>0</v>
      </c>
      <c r="F102" s="67" t="n">
        <f aca="false">[3]Intrants!F102</f>
        <v>0.267015706806283</v>
      </c>
      <c r="G102" s="67" t="n">
        <f aca="false">[3]Intrants!G102</f>
        <v>0.261270491803279</v>
      </c>
      <c r="H102" s="67" t="n">
        <f aca="false">[3]Intrants!H102</f>
        <v>0.261270491803279</v>
      </c>
      <c r="I102" s="67" t="n">
        <f aca="false">[3]Intrants!I102</f>
        <v>0.326460481099656</v>
      </c>
      <c r="J102" s="67" t="n">
        <f aca="false">[3]Intrants!J102</f>
        <v>0.434782608695652</v>
      </c>
      <c r="K102" s="67" t="n">
        <f aca="false">[3]Intrants!K102</f>
        <v>0.315509797409499</v>
      </c>
      <c r="L102" s="67" t="n">
        <f aca="false">[3]Intrants!L102</f>
        <v>0.424981522542498</v>
      </c>
      <c r="M102" s="75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3.8" hidden="false" customHeight="false" outlineLevel="0" collapsed="false">
      <c r="A103" s="0"/>
      <c r="B103" s="0"/>
      <c r="C103" s="69" t="s">
        <v>13</v>
      </c>
      <c r="D103" s="67" t="n">
        <f aca="false">[3]Intrants!D103</f>
        <v>0</v>
      </c>
      <c r="E103" s="67" t="n">
        <f aca="false">[3]Intrants!E103</f>
        <v>0.454545454545455</v>
      </c>
      <c r="F103" s="67" t="n">
        <f aca="false">[3]Intrants!F103</f>
        <v>0.447207678883072</v>
      </c>
      <c r="G103" s="67" t="n">
        <f aca="false">[3]Intrants!G103</f>
        <v>0.462090163934426</v>
      </c>
      <c r="H103" s="67" t="n">
        <f aca="false">[3]Intrants!H103</f>
        <v>0.462090163934426</v>
      </c>
      <c r="I103" s="67" t="n">
        <f aca="false">[3]Intrants!I103</f>
        <v>0.442268041237113</v>
      </c>
      <c r="J103" s="67" t="n">
        <f aca="false">[3]Intrants!J103</f>
        <v>0.370652173913043</v>
      </c>
      <c r="K103" s="67" t="n">
        <f aca="false">[3]Intrants!K103</f>
        <v>0.252075722351378</v>
      </c>
      <c r="L103" s="67" t="n">
        <f aca="false">[3]Intrants!L103</f>
        <v>0.426829268292683</v>
      </c>
      <c r="M103" s="75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3.8" hidden="false" customHeight="false" outlineLevel="0" collapsed="false">
      <c r="A104" s="0"/>
      <c r="B104" s="0"/>
      <c r="C104" s="69" t="s">
        <v>14</v>
      </c>
      <c r="D104" s="67" t="n">
        <f aca="false">[3]Intrants!D104</f>
        <v>1</v>
      </c>
      <c r="E104" s="67" t="n">
        <f aca="false">[3]Intrants!E104</f>
        <v>0.545454545454546</v>
      </c>
      <c r="F104" s="67" t="n">
        <f aca="false">[3]Intrants!F104</f>
        <v>0.261780104712042</v>
      </c>
      <c r="G104" s="67" t="n">
        <f aca="false">[3]Intrants!G104</f>
        <v>0.256147540983607</v>
      </c>
      <c r="H104" s="67" t="n">
        <f aca="false">[3]Intrants!H104</f>
        <v>0.256147540983607</v>
      </c>
      <c r="I104" s="67" t="n">
        <f aca="false">[3]Intrants!I104</f>
        <v>0.183161512027491</v>
      </c>
      <c r="J104" s="67" t="n">
        <f aca="false">[3]Intrants!J104</f>
        <v>0.133695652173913</v>
      </c>
      <c r="K104" s="67" t="n">
        <f aca="false">[3]Intrants!K104</f>
        <v>0.381268681501162</v>
      </c>
      <c r="L104" s="67" t="n">
        <f aca="false">[3]Intrants!L104</f>
        <v>0.0757575757575758</v>
      </c>
      <c r="M104" s="75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3.8" hidden="false" customHeight="false" outlineLevel="0" collapsed="false">
      <c r="A105" s="0"/>
      <c r="B105" s="0"/>
      <c r="C105" s="69" t="s">
        <v>110</v>
      </c>
      <c r="D105" s="67" t="n">
        <f aca="false">[3]Intrants!D105</f>
        <v>0</v>
      </c>
      <c r="E105" s="67" t="n">
        <f aca="false">[3]Intrants!E105</f>
        <v>0</v>
      </c>
      <c r="F105" s="67" t="n">
        <f aca="false">[3]Intrants!F105</f>
        <v>0</v>
      </c>
      <c r="G105" s="67" t="n">
        <f aca="false">[3]Intrants!G105</f>
        <v>0</v>
      </c>
      <c r="H105" s="67" t="n">
        <f aca="false">[3]Intrants!H105</f>
        <v>0</v>
      </c>
      <c r="I105" s="67" t="n">
        <f aca="false">[3]Intrants!I105</f>
        <v>0</v>
      </c>
      <c r="J105" s="67" t="n">
        <f aca="false">[3]Intrants!J105</f>
        <v>0</v>
      </c>
      <c r="K105" s="67" t="n">
        <f aca="false">[3]Intrants!K105</f>
        <v>0</v>
      </c>
      <c r="L105" s="67" t="n">
        <f aca="false">[3]Intrants!L105</f>
        <v>0</v>
      </c>
      <c r="M105" s="75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3.8" hidden="false" customHeight="false" outlineLevel="0" collapsed="false">
      <c r="A106" s="0"/>
      <c r="B106" s="0"/>
      <c r="C106" s="69" t="s">
        <v>16</v>
      </c>
      <c r="D106" s="67" t="n">
        <f aca="false">[3]Intrants!D106</f>
        <v>0</v>
      </c>
      <c r="E106" s="67" t="n">
        <f aca="false">[3]Intrants!E106</f>
        <v>0</v>
      </c>
      <c r="F106" s="67" t="n">
        <f aca="false">[3]Intrants!F106</f>
        <v>0</v>
      </c>
      <c r="G106" s="67" t="n">
        <f aca="false">[3]Intrants!G106</f>
        <v>0</v>
      </c>
      <c r="H106" s="67" t="n">
        <f aca="false">[3]Intrants!H106</f>
        <v>0</v>
      </c>
      <c r="I106" s="67" t="n">
        <f aca="false">[3]Intrants!I106</f>
        <v>0</v>
      </c>
      <c r="J106" s="67" t="n">
        <f aca="false">[3]Intrants!J106</f>
        <v>0</v>
      </c>
      <c r="K106" s="67" t="n">
        <f aca="false">[3]Intrants!K106</f>
        <v>0</v>
      </c>
      <c r="L106" s="67" t="n">
        <f aca="false">[3]Intrants!L106</f>
        <v>0</v>
      </c>
      <c r="M106" s="75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3.8" hidden="false" customHeight="false" outlineLevel="0" collapsed="false">
      <c r="A107" s="0"/>
      <c r="B107" s="0"/>
      <c r="C107" s="69" t="s">
        <v>17</v>
      </c>
      <c r="D107" s="67" t="n">
        <f aca="false">[3]Intrants!D107</f>
        <v>0</v>
      </c>
      <c r="E107" s="67" t="n">
        <f aca="false">[3]Intrants!E107</f>
        <v>0</v>
      </c>
      <c r="F107" s="67" t="n">
        <f aca="false">[3]Intrants!F107</f>
        <v>0</v>
      </c>
      <c r="G107" s="67" t="n">
        <f aca="false">[3]Intrants!G107</f>
        <v>0</v>
      </c>
      <c r="H107" s="67" t="n">
        <f aca="false">[3]Intrants!H107</f>
        <v>0</v>
      </c>
      <c r="I107" s="67" t="n">
        <f aca="false">[3]Intrants!I107</f>
        <v>0</v>
      </c>
      <c r="J107" s="67" t="n">
        <f aca="false">[3]Intrants!J107</f>
        <v>0</v>
      </c>
      <c r="K107" s="67" t="n">
        <f aca="false">[3]Intrants!K107</f>
        <v>0</v>
      </c>
      <c r="L107" s="67" t="n">
        <f aca="false">[3]Intrants!L107</f>
        <v>0</v>
      </c>
      <c r="M107" s="75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3.8" hidden="false" customHeight="false" outlineLevel="0" collapsed="false">
      <c r="A108" s="0"/>
      <c r="B108" s="0"/>
      <c r="C108" s="56"/>
      <c r="D108" s="47"/>
      <c r="E108" s="47"/>
      <c r="F108" s="47"/>
      <c r="G108" s="47"/>
      <c r="H108" s="47"/>
      <c r="I108" s="47"/>
      <c r="J108" s="0"/>
      <c r="K108" s="47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3.8" hidden="false" customHeight="false" outlineLevel="0" collapsed="false">
      <c r="A109" s="0"/>
      <c r="B109" s="0"/>
      <c r="C109" s="52" t="s">
        <v>112</v>
      </c>
      <c r="D109" s="53" t="s">
        <v>2</v>
      </c>
      <c r="E109" s="54" t="s">
        <v>3</v>
      </c>
      <c r="F109" s="54" t="s">
        <v>4</v>
      </c>
      <c r="G109" s="54" t="s">
        <v>5</v>
      </c>
      <c r="H109" s="54" t="s">
        <v>6</v>
      </c>
      <c r="I109" s="54" t="s">
        <v>7</v>
      </c>
      <c r="J109" s="55" t="s">
        <v>8</v>
      </c>
      <c r="K109" s="54" t="s">
        <v>9</v>
      </c>
      <c r="L109" s="54" t="s">
        <v>10</v>
      </c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s="75" customFormat="true" ht="12.8" hidden="false" customHeight="false" outlineLevel="0" collapsed="false">
      <c r="C110" s="76" t="s">
        <v>113</v>
      </c>
      <c r="D110" s="77" t="str">
        <f aca="false">[3]Intrants!D110</f>
        <v>Bois et brique</v>
      </c>
      <c r="E110" s="77" t="str">
        <f aca="false">[3]Intrants!E110</f>
        <v>Bois et brique</v>
      </c>
      <c r="F110" s="77" t="str">
        <f aca="false">[3]Intrants!F110</f>
        <v>Bois et brique</v>
      </c>
      <c r="G110" s="77" t="str">
        <f aca="false">[3]Intrants!G110</f>
        <v>Bois et brique</v>
      </c>
      <c r="H110" s="77" t="str">
        <f aca="false">[3]Intrants!H110</f>
        <v>Béton</v>
      </c>
      <c r="I110" s="77" t="str">
        <f aca="false">[3]Intrants!I110</f>
        <v>Béton</v>
      </c>
      <c r="J110" s="77" t="str">
        <f aca="false">[3]Intrants!J110</f>
        <v>Béton</v>
      </c>
      <c r="K110" s="77" t="str">
        <f aca="false">[3]Intrants!K110</f>
        <v>Béton</v>
      </c>
      <c r="L110" s="77" t="str">
        <f aca="false">[3]Intrants!L110</f>
        <v>Béton</v>
      </c>
    </row>
    <row r="111" s="68" customFormat="true" ht="12.8" hidden="false" customHeight="false" outlineLevel="0" collapsed="false">
      <c r="C111" s="56" t="s">
        <v>114</v>
      </c>
      <c r="D111" s="78" t="n">
        <f aca="false">[3]Intrants!D111</f>
        <v>1</v>
      </c>
      <c r="E111" s="78" t="n">
        <f aca="false">[3]Intrants!E111</f>
        <v>2</v>
      </c>
      <c r="F111" s="78" t="n">
        <f aca="false">[3]Intrants!F111</f>
        <v>12</v>
      </c>
      <c r="G111" s="78" t="n">
        <f aca="false">[3]Intrants!G111</f>
        <v>64</v>
      </c>
      <c r="H111" s="78" t="n">
        <f aca="false">[3]Intrants!H111</f>
        <v>64</v>
      </c>
      <c r="I111" s="78" t="n">
        <f aca="false">[3]Intrants!I111</f>
        <v>81</v>
      </c>
      <c r="J111" s="78" t="n">
        <f aca="false">[3]Intrants!J111</f>
        <v>185</v>
      </c>
      <c r="K111" s="78" t="n">
        <f aca="false">[3]Intrants!K111</f>
        <v>230</v>
      </c>
      <c r="L111" s="78" t="n">
        <f aca="false">[3]Intrants!L111</f>
        <v>350</v>
      </c>
    </row>
    <row r="112" s="68" customFormat="true" ht="12.8" hidden="false" customHeight="false" outlineLevel="0" collapsed="false">
      <c r="C112" s="68" t="s">
        <v>115</v>
      </c>
      <c r="D112" s="78" t="n">
        <f aca="false">[3]Intrants!D112</f>
        <v>0</v>
      </c>
      <c r="E112" s="78" t="n">
        <f aca="false">[3]Intrants!E112</f>
        <v>0</v>
      </c>
      <c r="F112" s="78" t="n">
        <f aca="false">[3]Intrants!F112</f>
        <v>0</v>
      </c>
      <c r="G112" s="78" t="n">
        <f aca="false">[3]Intrants!G112</f>
        <v>0</v>
      </c>
      <c r="H112" s="78" t="n">
        <f aca="false">[3]Intrants!H112</f>
        <v>0</v>
      </c>
      <c r="I112" s="78" t="n">
        <f aca="false">[3]Intrants!I112</f>
        <v>0</v>
      </c>
      <c r="J112" s="78" t="n">
        <f aca="false">[3]Intrants!J112</f>
        <v>0</v>
      </c>
      <c r="K112" s="78" t="n">
        <f aca="false">[3]Intrants!K112</f>
        <v>0</v>
      </c>
      <c r="L112" s="78" t="n">
        <f aca="false">[3]Intrants!L112</f>
        <v>0</v>
      </c>
    </row>
    <row r="113" s="68" customFormat="true" ht="12.8" hidden="false" customHeight="false" outlineLevel="0" collapsed="false">
      <c r="C113" s="68" t="s">
        <v>116</v>
      </c>
      <c r="D113" s="78" t="n">
        <f aca="false">[3]Intrants!D113</f>
        <v>2</v>
      </c>
      <c r="E113" s="78" t="n">
        <f aca="false">[3]Intrants!E113</f>
        <v>2</v>
      </c>
      <c r="F113" s="78" t="n">
        <f aca="false">[3]Intrants!F113</f>
        <v>3</v>
      </c>
      <c r="G113" s="78" t="n">
        <f aca="false">[3]Intrants!G113</f>
        <v>4</v>
      </c>
      <c r="H113" s="78" t="n">
        <f aca="false">[3]Intrants!H113</f>
        <v>4</v>
      </c>
      <c r="I113" s="78" t="n">
        <f aca="false">[3]Intrants!I113</f>
        <v>6</v>
      </c>
      <c r="J113" s="78" t="n">
        <f aca="false">[3]Intrants!J113</f>
        <v>10</v>
      </c>
      <c r="K113" s="78" t="n">
        <f aca="false">[3]Intrants!K113</f>
        <v>20</v>
      </c>
      <c r="L113" s="78" t="n">
        <f aca="false">[3]Intrants!L113</f>
        <v>20</v>
      </c>
    </row>
    <row r="114" s="68" customFormat="true" ht="12.8" hidden="false" customHeight="false" outlineLevel="0" collapsed="false">
      <c r="C114" s="56" t="s">
        <v>115</v>
      </c>
      <c r="D114" s="78" t="n">
        <f aca="false">[3]Intrants!D114</f>
        <v>2</v>
      </c>
      <c r="E114" s="78" t="n">
        <f aca="false">[3]Intrants!E114</f>
        <v>2</v>
      </c>
      <c r="F114" s="78" t="n">
        <f aca="false">[3]Intrants!F114</f>
        <v>3</v>
      </c>
      <c r="G114" s="78" t="n">
        <f aca="false">[3]Intrants!G114</f>
        <v>6</v>
      </c>
      <c r="H114" s="78" t="n">
        <f aca="false">[3]Intrants!H114</f>
        <v>6</v>
      </c>
      <c r="I114" s="78" t="n">
        <f aca="false">[3]Intrants!I114</f>
        <v>9</v>
      </c>
      <c r="J114" s="78" t="n">
        <f aca="false">[3]Intrants!J114</f>
        <v>19</v>
      </c>
      <c r="K114" s="78" t="n">
        <f aca="false">[3]Intrants!K114</f>
        <v>0</v>
      </c>
      <c r="L114" s="78" t="n">
        <f aca="false">[3]Intrants!L114</f>
        <v>0</v>
      </c>
    </row>
    <row r="115" customFormat="false" ht="13.8" hidden="false" customHeight="false" outlineLevel="0" collapsed="false">
      <c r="A115" s="68"/>
      <c r="B115" s="68"/>
      <c r="C115" s="50" t="s">
        <v>117</v>
      </c>
      <c r="D115" s="79" t="n">
        <f aca="false">[3]Intrants!D115</f>
        <v>0</v>
      </c>
      <c r="E115" s="79" t="n">
        <f aca="false">[3]Intrants!E115</f>
        <v>0.03</v>
      </c>
      <c r="F115" s="79" t="n">
        <f aca="false">[3]Intrants!F115</f>
        <v>0.03</v>
      </c>
      <c r="G115" s="79" t="n">
        <f aca="false">[3]Intrants!G115</f>
        <v>0.03</v>
      </c>
      <c r="H115" s="79" t="n">
        <f aca="false">[3]Intrants!H115</f>
        <v>0.03</v>
      </c>
      <c r="I115" s="79" t="n">
        <f aca="false">[3]Intrants!I115</f>
        <v>0.09</v>
      </c>
      <c r="J115" s="79" t="n">
        <f aca="false">[3]Intrants!J115</f>
        <v>0.09</v>
      </c>
      <c r="K115" s="79" t="n">
        <f aca="false">[3]Intrants!K115</f>
        <v>0.09</v>
      </c>
      <c r="L115" s="79" t="n">
        <f aca="false">[3]Intrants!L115</f>
        <v>0</v>
      </c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3.8" hidden="false" customHeight="false" outlineLevel="0" collapsed="false">
      <c r="A116" s="68"/>
      <c r="B116" s="68"/>
      <c r="C116" s="50" t="s">
        <v>118</v>
      </c>
      <c r="D116" s="79" t="n">
        <f aca="false">[3]Intrants!D116</f>
        <v>0</v>
      </c>
      <c r="E116" s="79" t="n">
        <f aca="false">[3]Intrants!E116</f>
        <v>0</v>
      </c>
      <c r="F116" s="79" t="n">
        <f aca="false">[3]Intrants!F116</f>
        <v>0.03</v>
      </c>
      <c r="G116" s="79" t="n">
        <f aca="false">[3]Intrants!G116</f>
        <v>0.03</v>
      </c>
      <c r="H116" s="79" t="n">
        <f aca="false">[3]Intrants!H116</f>
        <v>0.03</v>
      </c>
      <c r="I116" s="79" t="n">
        <f aca="false">[3]Intrants!I116</f>
        <v>0.03</v>
      </c>
      <c r="J116" s="79" t="n">
        <f aca="false">[3]Intrants!J116</f>
        <v>0.03</v>
      </c>
      <c r="K116" s="79" t="n">
        <f aca="false">[3]Intrants!K116</f>
        <v>0.03</v>
      </c>
      <c r="L116" s="79" t="n">
        <f aca="false">[3]Intrants!L116</f>
        <v>0</v>
      </c>
      <c r="M116" s="72" t="s">
        <v>119</v>
      </c>
      <c r="N116" s="80"/>
      <c r="O116" s="80"/>
      <c r="P116" s="8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3.8" hidden="false" customHeight="false" outlineLevel="0" collapsed="false">
      <c r="A117" s="68"/>
      <c r="B117" s="68"/>
      <c r="C117" s="56" t="s">
        <v>120</v>
      </c>
      <c r="D117" s="78" t="n">
        <f aca="false">[3]Intrants!D117</f>
        <v>1</v>
      </c>
      <c r="E117" s="78" t="n">
        <f aca="false">[3]Intrants!E117</f>
        <v>1</v>
      </c>
      <c r="F117" s="78" t="n">
        <f aca="false">[3]Intrants!F117</f>
        <v>1</v>
      </c>
      <c r="G117" s="78" t="n">
        <f aca="false">[3]Intrants!G117</f>
        <v>0.75</v>
      </c>
      <c r="H117" s="78" t="n">
        <f aca="false">[3]Intrants!H117</f>
        <v>0.75</v>
      </c>
      <c r="I117" s="78" t="n">
        <f aca="false">[3]Intrants!I117</f>
        <v>0.75</v>
      </c>
      <c r="J117" s="78" t="n">
        <f aca="false">[3]Intrants!J117</f>
        <v>0.5</v>
      </c>
      <c r="K117" s="78" t="n">
        <f aca="false">[3]Intrants!K117</f>
        <v>0.5</v>
      </c>
      <c r="L117" s="78" t="n">
        <f aca="false">[3]Intrants!L117</f>
        <v>0.33</v>
      </c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3.8" hidden="false" customHeight="false" outlineLevel="0" collapsed="false">
      <c r="A118" s="68"/>
      <c r="B118" s="68"/>
      <c r="C118" s="56" t="s">
        <v>121</v>
      </c>
      <c r="D118" s="81" t="n">
        <f aca="false">[3]Intrants!D118</f>
        <v>452.08422</v>
      </c>
      <c r="E118" s="81"/>
      <c r="F118" s="81"/>
      <c r="G118" s="81"/>
      <c r="H118" s="81"/>
      <c r="I118" s="81"/>
      <c r="J118" s="81"/>
      <c r="K118" s="81"/>
      <c r="L118" s="81"/>
      <c r="M118" s="72" t="s">
        <v>122</v>
      </c>
      <c r="N118" s="80"/>
      <c r="O118" s="80"/>
      <c r="P118" s="80"/>
      <c r="Q118" s="80"/>
      <c r="R118" s="80"/>
      <c r="S118" s="8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3.8" hidden="false" customHeight="false" outlineLevel="0" collapsed="false">
      <c r="A119" s="68"/>
      <c r="B119" s="68"/>
      <c r="C119" s="56" t="s">
        <v>123</v>
      </c>
      <c r="D119" s="81" t="n">
        <f aca="false">[3]Intrants!D119</f>
        <v>1</v>
      </c>
      <c r="E119" s="81" t="n">
        <f aca="false">[3]Intrants!E119</f>
        <v>1</v>
      </c>
      <c r="F119" s="81" t="n">
        <f aca="false">[3]Intrants!F119</f>
        <v>1</v>
      </c>
      <c r="G119" s="81" t="n">
        <f aca="false">[3]Intrants!G119</f>
        <v>1</v>
      </c>
      <c r="H119" s="81" t="n">
        <f aca="false">[3]Intrants!H119</f>
        <v>1</v>
      </c>
      <c r="I119" s="81" t="n">
        <f aca="false">[3]Intrants!I119</f>
        <v>1</v>
      </c>
      <c r="J119" s="81" t="n">
        <f aca="false">[3]Intrants!J119</f>
        <v>1</v>
      </c>
      <c r="K119" s="81" t="n">
        <f aca="false">[3]Intrants!K119</f>
        <v>1</v>
      </c>
      <c r="L119" s="81" t="n">
        <f aca="false">[3]Intrants!L119</f>
        <v>1</v>
      </c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3.8" hidden="false" customHeight="false" outlineLevel="0" collapsed="false">
      <c r="A120" s="68"/>
      <c r="B120" s="68"/>
      <c r="C120" s="56" t="s">
        <v>124</v>
      </c>
      <c r="D120" s="81" t="n">
        <v>54</v>
      </c>
      <c r="E120" s="81"/>
      <c r="F120" s="81"/>
      <c r="G120" s="81"/>
      <c r="H120" s="81"/>
      <c r="I120" s="81"/>
      <c r="J120" s="81"/>
      <c r="K120" s="81"/>
      <c r="L120" s="81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3.8" hidden="false" customHeight="false" outlineLevel="0" collapsed="false">
      <c r="A121" s="68"/>
      <c r="B121" s="68"/>
      <c r="C121" s="68" t="s">
        <v>125</v>
      </c>
      <c r="D121" s="78" t="str">
        <f aca="false">[3]Intrants!D121</f>
        <v>Non</v>
      </c>
      <c r="E121" s="78" t="str">
        <f aca="false">[3]Intrants!E121</f>
        <v>Non</v>
      </c>
      <c r="F121" s="78" t="str">
        <f aca="false">[3]Intrants!F121</f>
        <v>Non</v>
      </c>
      <c r="G121" s="78" t="str">
        <f aca="false">[3]Intrants!G121</f>
        <v>Non</v>
      </c>
      <c r="H121" s="78" t="str">
        <f aca="false">[3]Intrants!H121</f>
        <v>Non</v>
      </c>
      <c r="I121" s="78" t="str">
        <f aca="false">[3]Intrants!I121</f>
        <v>Non</v>
      </c>
      <c r="J121" s="78" t="str">
        <f aca="false">[3]Intrants!J121</f>
        <v>Oui</v>
      </c>
      <c r="K121" s="78" t="str">
        <f aca="false">[3]Intrants!K121</f>
        <v>Oui</v>
      </c>
      <c r="L121" s="78" t="str">
        <f aca="false">[3]Intrants!L121</f>
        <v>Non</v>
      </c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3.8" hidden="false" customHeight="false" outlineLevel="0" collapsed="false">
      <c r="A122" s="68"/>
      <c r="B122" s="68"/>
      <c r="C122" s="56" t="s">
        <v>126</v>
      </c>
      <c r="D122" s="78" t="n">
        <f aca="false">[3]Intrants!D122</f>
        <v>1496</v>
      </c>
      <c r="E122" s="78"/>
      <c r="F122" s="78"/>
      <c r="G122" s="78"/>
      <c r="H122" s="78"/>
      <c r="I122" s="78"/>
      <c r="J122" s="78"/>
      <c r="K122" s="78"/>
      <c r="L122" s="78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3.8" hidden="false" customHeight="false" outlineLevel="0" collapsed="false">
      <c r="A123" s="68"/>
      <c r="B123" s="68"/>
      <c r="C123" s="56" t="s">
        <v>127</v>
      </c>
      <c r="D123" s="82" t="n">
        <f aca="false">IF(D121="Oui",($D$122),0)</f>
        <v>0</v>
      </c>
      <c r="E123" s="82" t="n">
        <f aca="false">IF(E121="Oui",($D$122),0)</f>
        <v>0</v>
      </c>
      <c r="F123" s="82" t="n">
        <f aca="false">IF(F121="Oui",($D$122),0)</f>
        <v>0</v>
      </c>
      <c r="G123" s="82" t="n">
        <f aca="false">IF(G121="Oui",($D$122),0)</f>
        <v>0</v>
      </c>
      <c r="H123" s="82" t="n">
        <f aca="false">IF(H121="Oui",($D$122),0)</f>
        <v>0</v>
      </c>
      <c r="I123" s="82" t="n">
        <f aca="false">IF(I121="Oui",($D$122),0)</f>
        <v>0</v>
      </c>
      <c r="J123" s="82" t="n">
        <f aca="false">IF(J121="Oui",($D$122),0)</f>
        <v>1496</v>
      </c>
      <c r="K123" s="82" t="n">
        <f aca="false">IF(K121="Oui",($D$122),0)</f>
        <v>1496</v>
      </c>
      <c r="L123" s="82" t="n">
        <f aca="false">IF(L121="Oui",($D$122),0)</f>
        <v>0</v>
      </c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3.8" hidden="false" customHeight="false" outlineLevel="0" collapsed="false">
      <c r="A124" s="68"/>
      <c r="B124" s="68"/>
      <c r="C124" s="56" t="s">
        <v>128</v>
      </c>
      <c r="D124" s="78" t="str">
        <f aca="false">[3]Intrants!D124</f>
        <v>Non</v>
      </c>
      <c r="E124" s="78" t="str">
        <f aca="false">[3]Intrants!E124</f>
        <v>Non</v>
      </c>
      <c r="F124" s="78" t="str">
        <f aca="false">[3]Intrants!F124</f>
        <v>Non</v>
      </c>
      <c r="G124" s="78" t="str">
        <f aca="false">[3]Intrants!G124</f>
        <v>Non</v>
      </c>
      <c r="H124" s="78" t="str">
        <f aca="false">[3]Intrants!H124</f>
        <v>Non</v>
      </c>
      <c r="I124" s="78" t="str">
        <f aca="false">[3]Intrants!I124</f>
        <v>Non</v>
      </c>
      <c r="J124" s="78" t="str">
        <f aca="false">[3]Intrants!J124</f>
        <v>Oui</v>
      </c>
      <c r="K124" s="78" t="str">
        <f aca="false">[3]Intrants!K124</f>
        <v>Oui</v>
      </c>
      <c r="L124" s="78" t="str">
        <f aca="false">[3]Intrants!L124</f>
        <v>Oui</v>
      </c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3.8" hidden="false" customHeight="false" outlineLevel="0" collapsed="false">
      <c r="A125" s="68"/>
      <c r="B125" s="68"/>
      <c r="C125" s="56" t="s">
        <v>129</v>
      </c>
      <c r="D125" s="78" t="n">
        <f aca="false">[3]Intrants!D125</f>
        <v>1496</v>
      </c>
      <c r="E125" s="78"/>
      <c r="F125" s="78"/>
      <c r="G125" s="78"/>
      <c r="H125" s="78"/>
      <c r="I125" s="78"/>
      <c r="J125" s="78"/>
      <c r="K125" s="78"/>
      <c r="L125" s="78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3.8" hidden="false" customHeight="false" outlineLevel="0" collapsed="false">
      <c r="A126" s="68"/>
      <c r="B126" s="68"/>
      <c r="C126" s="56" t="s">
        <v>130</v>
      </c>
      <c r="D126" s="82" t="n">
        <f aca="false">IF(D124="Oui",($D$125),0)</f>
        <v>0</v>
      </c>
      <c r="E126" s="82" t="n">
        <f aca="false">IF(E124="Oui",($D$125),0)</f>
        <v>0</v>
      </c>
      <c r="F126" s="82" t="n">
        <f aca="false">IF(F124="Oui",($D$125),0)</f>
        <v>0</v>
      </c>
      <c r="G126" s="82" t="n">
        <f aca="false">IF(G124="Oui",($D$125),0)</f>
        <v>0</v>
      </c>
      <c r="H126" s="82" t="n">
        <f aca="false">IF(H124="Oui",($D$125),0)</f>
        <v>0</v>
      </c>
      <c r="I126" s="82" t="n">
        <f aca="false">IF(I124="Oui",($D$125),0)</f>
        <v>0</v>
      </c>
      <c r="J126" s="82" t="n">
        <f aca="false">IF(J124="Oui",($D$125),0)</f>
        <v>1496</v>
      </c>
      <c r="K126" s="82" t="n">
        <f aca="false">IF(K124="Oui",($D$125),0)</f>
        <v>1496</v>
      </c>
      <c r="L126" s="82" t="n">
        <f aca="false">IF(L124="Oui",($D$125),0)</f>
        <v>1496</v>
      </c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s="80" customFormat="true" ht="12" hidden="true" customHeight="true" outlineLevel="0" collapsed="false">
      <c r="C127" s="50" t="s">
        <v>131</v>
      </c>
      <c r="D127" s="83" t="n">
        <v>0</v>
      </c>
      <c r="E127" s="83" t="n">
        <v>0</v>
      </c>
      <c r="F127" s="83" t="n">
        <v>0</v>
      </c>
      <c r="G127" s="83" t="n">
        <v>0</v>
      </c>
      <c r="H127" s="83" t="n">
        <v>0</v>
      </c>
      <c r="I127" s="83" t="n">
        <v>0.075</v>
      </c>
      <c r="J127" s="83" t="n">
        <v>0.075</v>
      </c>
      <c r="K127" s="83" t="n">
        <v>0.0375</v>
      </c>
      <c r="L127" s="83" t="n">
        <v>0.0375</v>
      </c>
    </row>
    <row r="128" s="68" customFormat="true" ht="12.8" hidden="false" customHeight="false" outlineLevel="0" collapsed="false">
      <c r="C128" s="84" t="s">
        <v>132</v>
      </c>
      <c r="D128" s="85" t="n">
        <f aca="false">[3]Intrants!D128</f>
        <v>0</v>
      </c>
      <c r="E128" s="85" t="n">
        <f aca="false">[3]Intrants!E128</f>
        <v>0</v>
      </c>
      <c r="F128" s="85" t="n">
        <f aca="false">[3]Intrants!F128</f>
        <v>0</v>
      </c>
      <c r="G128" s="85" t="n">
        <f aca="false">[3]Intrants!G128</f>
        <v>0</v>
      </c>
      <c r="H128" s="85" t="n">
        <f aca="false">[3]Intrants!H128</f>
        <v>0</v>
      </c>
      <c r="I128" s="85" t="n">
        <f aca="false">[3]Intrants!I128</f>
        <v>1</v>
      </c>
      <c r="J128" s="85" t="n">
        <f aca="false">[3]Intrants!J128</f>
        <v>1</v>
      </c>
      <c r="K128" s="85" t="n">
        <f aca="false">[3]Intrants!K128</f>
        <v>1</v>
      </c>
      <c r="L128" s="85" t="n">
        <f aca="false">[3]Intrants!L128</f>
        <v>1</v>
      </c>
      <c r="M128" s="72" t="s">
        <v>133</v>
      </c>
      <c r="N128" s="80"/>
      <c r="O128" s="80"/>
    </row>
    <row r="129" customFormat="false" ht="13.8" hidden="false" customHeight="false" outlineLevel="0" collapsed="false">
      <c r="A129" s="68"/>
      <c r="B129" s="68"/>
      <c r="C129" s="86" t="s">
        <v>134</v>
      </c>
      <c r="D129" s="79" t="n">
        <f aca="false">[3]Intrants!D129</f>
        <v>1</v>
      </c>
      <c r="E129" s="79" t="n">
        <f aca="false">[3]Intrants!E129</f>
        <v>1</v>
      </c>
      <c r="F129" s="79" t="n">
        <f aca="false">[3]Intrants!F129</f>
        <v>1</v>
      </c>
      <c r="G129" s="79" t="n">
        <f aca="false">[3]Intrants!G129</f>
        <v>1</v>
      </c>
      <c r="H129" s="79" t="n">
        <f aca="false">[3]Intrants!H129</f>
        <v>1</v>
      </c>
      <c r="I129" s="79" t="n">
        <f aca="false">[3]Intrants!I129</f>
        <v>1</v>
      </c>
      <c r="J129" s="79" t="n">
        <f aca="false">[3]Intrants!J129</f>
        <v>1</v>
      </c>
      <c r="K129" s="79" t="n">
        <f aca="false">[3]Intrants!K129</f>
        <v>1</v>
      </c>
      <c r="L129" s="79" t="n">
        <f aca="false">[3]Intrants!L129</f>
        <v>1</v>
      </c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3.8" hidden="false" customHeight="false" outlineLevel="0" collapsed="false">
      <c r="A130" s="68"/>
      <c r="B130" s="68"/>
      <c r="C130" s="56" t="s">
        <v>135</v>
      </c>
      <c r="D130" s="78" t="n">
        <f aca="false">[3]Intrants!D130</f>
        <v>0</v>
      </c>
      <c r="E130" s="78" t="n">
        <f aca="false">[3]Intrants!E130</f>
        <v>0</v>
      </c>
      <c r="F130" s="78" t="n">
        <f aca="false">[3]Intrants!F130</f>
        <v>1</v>
      </c>
      <c r="G130" s="78" t="n">
        <f aca="false">[3]Intrants!G130</f>
        <v>1</v>
      </c>
      <c r="H130" s="78" t="n">
        <f aca="false">[3]Intrants!H130</f>
        <v>1</v>
      </c>
      <c r="I130" s="78" t="n">
        <f aca="false">[3]Intrants!I130</f>
        <v>2</v>
      </c>
      <c r="J130" s="78" t="n">
        <f aca="false">[3]Intrants!J130</f>
        <v>2</v>
      </c>
      <c r="K130" s="78" t="n">
        <f aca="false">[3]Intrants!K130</f>
        <v>3</v>
      </c>
      <c r="L130" s="78" t="n">
        <f aca="false">[3]Intrants!L130</f>
        <v>4</v>
      </c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3.8" hidden="false" customHeight="false" outlineLevel="0" collapsed="false">
      <c r="A131" s="68"/>
      <c r="B131" s="68"/>
      <c r="C131" s="68" t="s">
        <v>136</v>
      </c>
      <c r="D131" s="78" t="n">
        <f aca="false">[3]Intrants!D131</f>
        <v>0</v>
      </c>
      <c r="E131" s="78" t="n">
        <f aca="false">[3]Intrants!E131</f>
        <v>0</v>
      </c>
      <c r="F131" s="87" t="n">
        <f aca="false">[3]Intrants!F131</f>
        <v>0</v>
      </c>
      <c r="G131" s="87" t="n">
        <f aca="false">[3]Intrants!G131</f>
        <v>0</v>
      </c>
      <c r="H131" s="87" t="n">
        <f aca="false">[3]Intrants!H131</f>
        <v>0</v>
      </c>
      <c r="I131" s="87" t="n">
        <f aca="false">[3]Intrants!I131</f>
        <v>0</v>
      </c>
      <c r="J131" s="87" t="n">
        <f aca="false">[3]Intrants!J131</f>
        <v>0</v>
      </c>
      <c r="K131" s="87" t="n">
        <f aca="false">[3]Intrants!K131</f>
        <v>0</v>
      </c>
      <c r="L131" s="87" t="n">
        <f aca="false">[3]Intrants!L131</f>
        <v>0</v>
      </c>
      <c r="M131" s="72" t="s">
        <v>137</v>
      </c>
      <c r="N131" s="8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s="80" customFormat="true" ht="12.8" hidden="true" customHeight="false" outlineLevel="0" collapsed="false">
      <c r="C132" s="88" t="s">
        <v>138</v>
      </c>
      <c r="D132" s="89" t="s">
        <v>35</v>
      </c>
      <c r="E132" s="89" t="s">
        <v>35</v>
      </c>
      <c r="F132" s="89" t="s">
        <v>35</v>
      </c>
      <c r="G132" s="89" t="s">
        <v>24</v>
      </c>
      <c r="H132" s="89" t="s">
        <v>24</v>
      </c>
      <c r="I132" s="89" t="s">
        <v>34</v>
      </c>
      <c r="J132" s="89" t="s">
        <v>34</v>
      </c>
      <c r="K132" s="89" t="s">
        <v>34</v>
      </c>
      <c r="L132" s="89" t="s">
        <v>34</v>
      </c>
    </row>
    <row r="133" s="68" customFormat="true" ht="12.8" hidden="false" customHeight="false" outlineLevel="0" collapsed="false">
      <c r="C133" s="56"/>
      <c r="D133" s="90"/>
      <c r="E133" s="90"/>
      <c r="F133" s="91"/>
      <c r="G133" s="91"/>
      <c r="H133" s="91"/>
      <c r="I133" s="91"/>
      <c r="J133" s="91"/>
      <c r="K133" s="91"/>
    </row>
    <row r="134" customFormat="false" ht="13.8" hidden="false" customHeight="false" outlineLevel="0" collapsed="false">
      <c r="A134" s="68"/>
      <c r="B134" s="68"/>
      <c r="C134" s="35" t="s">
        <v>33</v>
      </c>
      <c r="D134" s="53" t="s">
        <v>34</v>
      </c>
      <c r="E134" s="54" t="s">
        <v>24</v>
      </c>
      <c r="F134" s="54" t="s">
        <v>35</v>
      </c>
      <c r="G134" s="92"/>
      <c r="H134" s="93"/>
      <c r="I134" s="93"/>
      <c r="J134" s="93"/>
      <c r="K134" s="93"/>
      <c r="L134" s="75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3.8" hidden="false" customHeight="false" outlineLevel="0" collapsed="false">
      <c r="A135" s="68"/>
      <c r="B135" s="68"/>
      <c r="C135" s="69" t="s">
        <v>36</v>
      </c>
      <c r="D135" s="94" t="n">
        <f aca="false">[3]Intrants!D135</f>
        <v>350</v>
      </c>
      <c r="E135" s="94" t="n">
        <f aca="false">[3]Intrants!E135</f>
        <v>400</v>
      </c>
      <c r="F135" s="94" t="n">
        <f aca="false">[3]Intrants!F135</f>
        <v>550</v>
      </c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3.8" hidden="false" customHeight="false" outlineLevel="0" collapsed="false">
      <c r="A136" s="68"/>
      <c r="B136" s="68"/>
      <c r="C136" s="69" t="s">
        <v>37</v>
      </c>
      <c r="D136" s="94" t="n">
        <f aca="false">[3]Intrants!D136</f>
        <v>625</v>
      </c>
      <c r="E136" s="94" t="n">
        <f aca="false">[3]Intrants!E136</f>
        <v>750</v>
      </c>
      <c r="F136" s="94" t="n">
        <f aca="false">[3]Intrants!F136</f>
        <v>900</v>
      </c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3.8" hidden="false" customHeight="false" outlineLevel="0" collapsed="false">
      <c r="A137" s="68"/>
      <c r="B137" s="68"/>
      <c r="C137" s="69" t="s">
        <v>38</v>
      </c>
      <c r="D137" s="94" t="n">
        <f aca="false">[3]Intrants!D137</f>
        <v>825</v>
      </c>
      <c r="E137" s="94" t="n">
        <f aca="false">[3]Intrants!E137</f>
        <v>1100</v>
      </c>
      <c r="F137" s="94" t="n">
        <f aca="false">[3]Intrants!F137</f>
        <v>1250</v>
      </c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3.8" hidden="false" customHeight="false" outlineLevel="0" collapsed="false">
      <c r="A138" s="68"/>
      <c r="B138" s="68"/>
      <c r="C138" s="69" t="s">
        <v>39</v>
      </c>
      <c r="D138" s="94" t="n">
        <f aca="false">[3]Intrants!D138</f>
        <v>1025</v>
      </c>
      <c r="E138" s="94" t="n">
        <f aca="false">[3]Intrants!E138</f>
        <v>1250</v>
      </c>
      <c r="F138" s="94" t="n">
        <f aca="false">[3]Intrants!F138</f>
        <v>1500</v>
      </c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3.8" hidden="false" customHeight="false" outlineLevel="0" collapsed="false">
      <c r="A139" s="68"/>
      <c r="B139" s="68"/>
      <c r="C139" s="69" t="s">
        <v>40</v>
      </c>
      <c r="D139" s="94" t="n">
        <f aca="false">[3]Intrants!D139</f>
        <v>1500</v>
      </c>
      <c r="E139" s="94" t="n">
        <f aca="false">[3]Intrants!E139</f>
        <v>1750</v>
      </c>
      <c r="F139" s="94" t="n">
        <f aca="false">[3]Intrants!F139</f>
        <v>2000</v>
      </c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3.8" hidden="false" customHeight="false" outlineLevel="0" collapsed="false">
      <c r="A140" s="0"/>
      <c r="B140" s="0"/>
      <c r="C140" s="0"/>
      <c r="D140" s="0"/>
      <c r="E140" s="0"/>
      <c r="F140" s="0"/>
      <c r="G140" s="0"/>
      <c r="H140" s="95"/>
      <c r="I140" s="95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3.8" hidden="false" customHeight="false" outlineLevel="0" collapsed="false">
      <c r="A141" s="0"/>
      <c r="B141" s="0"/>
      <c r="C141" s="35" t="s">
        <v>41</v>
      </c>
      <c r="D141" s="53" t="s">
        <v>34</v>
      </c>
      <c r="E141" s="54" t="s">
        <v>24</v>
      </c>
      <c r="F141" s="54" t="s">
        <v>35</v>
      </c>
      <c r="G141" s="0"/>
      <c r="H141" s="95"/>
      <c r="I141" s="95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3.8" hidden="false" customHeight="false" outlineLevel="0" collapsed="false">
      <c r="A142" s="0"/>
      <c r="B142" s="0"/>
      <c r="C142" s="69" t="s">
        <v>38</v>
      </c>
      <c r="D142" s="94" t="n">
        <f aca="false">[3]Intrants!D142</f>
        <v>825</v>
      </c>
      <c r="E142" s="94" t="n">
        <f aca="false">[3]Intrants!E142</f>
        <v>1100</v>
      </c>
      <c r="F142" s="94" t="n">
        <f aca="false">[3]Intrants!F142</f>
        <v>1250</v>
      </c>
      <c r="G142" s="0"/>
      <c r="H142" s="95"/>
      <c r="I142" s="95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3.8" hidden="false" customHeight="false" outlineLevel="0" collapsed="false">
      <c r="A143" s="0"/>
      <c r="B143" s="0"/>
      <c r="C143" s="69" t="s">
        <v>39</v>
      </c>
      <c r="D143" s="94" t="n">
        <f aca="false">[3]Intrants!D143</f>
        <v>1025</v>
      </c>
      <c r="E143" s="94" t="n">
        <f aca="false">[3]Intrants!E143</f>
        <v>1250</v>
      </c>
      <c r="F143" s="94" t="n">
        <f aca="false">[3]Intrants!F143</f>
        <v>1500</v>
      </c>
      <c r="G143" s="0"/>
      <c r="H143" s="95"/>
      <c r="I143" s="95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3.8" hidden="false" customHeight="false" outlineLevel="0" collapsed="false">
      <c r="A144" s="0"/>
      <c r="B144" s="0"/>
      <c r="C144" s="0"/>
      <c r="D144" s="0"/>
      <c r="E144" s="0"/>
      <c r="F144" s="0"/>
      <c r="G144" s="0"/>
      <c r="H144" s="95"/>
      <c r="I144" s="95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9.7" hidden="false" customHeight="false" outlineLevel="0" collapsed="false">
      <c r="A145" s="0"/>
      <c r="B145" s="96" t="s">
        <v>139</v>
      </c>
      <c r="C145" s="97"/>
      <c r="D145" s="53" t="s">
        <v>43</v>
      </c>
      <c r="E145" s="53" t="s">
        <v>44</v>
      </c>
      <c r="F145" s="53" t="s">
        <v>45</v>
      </c>
      <c r="G145" s="95"/>
      <c r="H145" s="95"/>
      <c r="I145" s="95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s="68" customFormat="true" ht="33" hidden="false" customHeight="true" outlineLevel="0" collapsed="false">
      <c r="C146" s="98"/>
      <c r="D146" s="99" t="s">
        <v>140</v>
      </c>
      <c r="E146" s="100" t="s">
        <v>141</v>
      </c>
      <c r="F146" s="99" t="s">
        <v>142</v>
      </c>
      <c r="G146" s="95"/>
      <c r="H146" s="95"/>
      <c r="I146" s="95"/>
      <c r="K146" s="69"/>
      <c r="L146" s="47"/>
    </row>
    <row r="147" customFormat="false" ht="13.8" hidden="false" customHeight="false" outlineLevel="0" collapsed="false">
      <c r="A147" s="68"/>
      <c r="B147" s="68"/>
      <c r="C147" s="98" t="s">
        <v>143</v>
      </c>
      <c r="D147" s="94" t="n">
        <f aca="false">[3]Intrants!D147</f>
        <v>1</v>
      </c>
      <c r="E147" s="94" t="n">
        <f aca="false">[3]Intrants!E147</f>
        <v>2</v>
      </c>
      <c r="F147" s="94" t="n">
        <f aca="false">[3]Intrants!F147</f>
        <v>25</v>
      </c>
      <c r="G147" s="101"/>
      <c r="H147" s="101"/>
      <c r="I147" s="95"/>
      <c r="J147" s="0"/>
      <c r="K147" s="69"/>
      <c r="L147" s="0"/>
      <c r="M147" s="0"/>
      <c r="N147" s="0"/>
    </row>
    <row r="148" customFormat="false" ht="13.8" hidden="false" customHeight="false" outlineLevel="0" collapsed="false">
      <c r="A148" s="68"/>
      <c r="B148" s="68"/>
      <c r="C148" s="102" t="s">
        <v>144</v>
      </c>
      <c r="D148" s="94" t="n">
        <f aca="false">[3]Intrants!D148</f>
        <v>1</v>
      </c>
      <c r="E148" s="103" t="str">
        <f aca="false">[3]Intrants!E148</f>
        <v>2-5</v>
      </c>
      <c r="F148" s="94" t="str">
        <f aca="false">[3]Intrants!F148</f>
        <v>na</v>
      </c>
      <c r="G148" s="101"/>
      <c r="H148" s="95"/>
      <c r="I148" s="95"/>
      <c r="J148" s="0"/>
      <c r="K148" s="69"/>
      <c r="L148" s="69"/>
      <c r="M148" s="0"/>
      <c r="N148" s="0"/>
    </row>
    <row r="149" customFormat="false" ht="13.8" hidden="false" customHeight="false" outlineLevel="0" collapsed="false">
      <c r="B149" s="0"/>
      <c r="C149" s="98" t="s">
        <v>145</v>
      </c>
      <c r="D149" s="94" t="n">
        <f aca="false">[3]Intrants!D149</f>
        <v>1</v>
      </c>
      <c r="E149" s="94" t="n">
        <f aca="false">[3]Intrants!E149</f>
        <v>2</v>
      </c>
      <c r="F149" s="94" t="n">
        <f aca="false">[3]Intrants!F149</f>
        <v>2</v>
      </c>
      <c r="G149" s="104"/>
      <c r="H149" s="105"/>
      <c r="I149" s="105"/>
      <c r="J149" s="0"/>
      <c r="K149" s="47"/>
      <c r="L149" s="0"/>
      <c r="M149" s="0"/>
      <c r="N149" s="0"/>
    </row>
    <row r="150" customFormat="false" ht="13.8" hidden="false" customHeight="false" outlineLevel="0" collapsed="false">
      <c r="B150" s="0"/>
      <c r="C150" s="50" t="s">
        <v>144</v>
      </c>
      <c r="D150" s="94" t="n">
        <f aca="false">[3]Intrants!D150</f>
        <v>1</v>
      </c>
      <c r="E150" s="103" t="str">
        <f aca="false">[3]Intrants!E150</f>
        <v>1-5</v>
      </c>
      <c r="F150" s="94" t="str">
        <f aca="false">[3]Intrants!F150</f>
        <v>na</v>
      </c>
      <c r="G150" s="104"/>
      <c r="H150" s="105"/>
      <c r="I150" s="105"/>
      <c r="J150" s="0"/>
      <c r="K150" s="0"/>
      <c r="L150" s="0"/>
      <c r="M150" s="0"/>
      <c r="N150" s="0"/>
    </row>
    <row r="151" customFormat="false" ht="13.8" hidden="false" customHeight="false" outlineLevel="0" collapsed="false">
      <c r="B151" s="0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</row>
    <row r="152" customFormat="false" ht="13.8" hidden="false" customHeight="false" outlineLevel="0" collapsed="false">
      <c r="B152" s="0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</row>
    <row r="153" customFormat="false" ht="15" hidden="false" customHeight="false" outlineLevel="0" collapsed="false">
      <c r="B153" s="0"/>
      <c r="C153" s="48" t="s">
        <v>146</v>
      </c>
      <c r="D153" s="49"/>
      <c r="E153" s="49"/>
      <c r="F153" s="49"/>
      <c r="G153" s="49"/>
      <c r="H153" s="49"/>
      <c r="I153" s="49"/>
      <c r="J153" s="49"/>
      <c r="K153" s="48"/>
      <c r="L153" s="48"/>
    </row>
    <row r="154" customFormat="false" ht="13.8" hidden="false" customHeight="false" outlineLevel="0" collapsed="false">
      <c r="B154" s="0"/>
      <c r="C154" s="0"/>
      <c r="D154" s="106"/>
      <c r="E154" s="106"/>
      <c r="F154" s="106"/>
      <c r="G154" s="106"/>
      <c r="H154" s="106"/>
      <c r="I154" s="106"/>
      <c r="J154" s="107"/>
      <c r="K154" s="47"/>
      <c r="L154" s="0"/>
    </row>
    <row r="155" customFormat="false" ht="15" hidden="false" customHeight="false" outlineLevel="0" collapsed="false">
      <c r="B155" s="0"/>
      <c r="C155" s="108" t="s">
        <v>147</v>
      </c>
      <c r="D155" s="41"/>
      <c r="E155" s="41"/>
      <c r="F155" s="41"/>
      <c r="G155" s="41"/>
      <c r="H155" s="41"/>
      <c r="I155" s="41"/>
      <c r="J155" s="97"/>
      <c r="K155" s="97"/>
      <c r="L155" s="97"/>
    </row>
    <row r="156" customFormat="false" ht="13.8" hidden="false" customHeight="false" outlineLevel="0" collapsed="false">
      <c r="B156" s="0"/>
      <c r="C156" s="65"/>
      <c r="D156" s="0"/>
      <c r="E156" s="51"/>
      <c r="F156" s="51"/>
      <c r="G156" s="51"/>
      <c r="H156" s="51"/>
      <c r="I156" s="51"/>
      <c r="J156" s="0"/>
      <c r="K156" s="47"/>
      <c r="L156" s="0"/>
    </row>
    <row r="157" customFormat="false" ht="13.8" hidden="false" customHeight="false" outlineLevel="0" collapsed="false">
      <c r="B157" s="0"/>
      <c r="C157" s="52" t="s">
        <v>99</v>
      </c>
      <c r="D157" s="53" t="s">
        <v>2</v>
      </c>
      <c r="E157" s="54" t="s">
        <v>3</v>
      </c>
      <c r="F157" s="54" t="s">
        <v>4</v>
      </c>
      <c r="G157" s="54" t="s">
        <v>5</v>
      </c>
      <c r="H157" s="54" t="s">
        <v>6</v>
      </c>
      <c r="I157" s="54" t="s">
        <v>7</v>
      </c>
      <c r="J157" s="55" t="s">
        <v>8</v>
      </c>
      <c r="K157" s="54" t="s">
        <v>9</v>
      </c>
      <c r="L157" s="54" t="s">
        <v>10</v>
      </c>
    </row>
    <row r="158" customFormat="false" ht="13.8" hidden="false" customHeight="false" outlineLevel="0" collapsed="false">
      <c r="B158" s="0"/>
      <c r="C158" s="56" t="s">
        <v>21</v>
      </c>
      <c r="D158" s="58" t="n">
        <f aca="false">D167+D176+D185+D194+D203</f>
        <v>1</v>
      </c>
      <c r="E158" s="58" t="n">
        <f aca="false">E167+E176+E185+E194+E203</f>
        <v>3</v>
      </c>
      <c r="F158" s="58" t="n">
        <f aca="false">F167+F176+F185+F194+F203</f>
        <v>16</v>
      </c>
      <c r="G158" s="58" t="n">
        <f aca="false">G167+G176+G185+G194+G203</f>
        <v>84</v>
      </c>
      <c r="H158" s="58" t="n">
        <f aca="false">H167+H176+H185+H194+H203</f>
        <v>112</v>
      </c>
      <c r="I158" s="58" t="n">
        <f aca="false">I167+I176+I185+I194+I203</f>
        <v>108</v>
      </c>
      <c r="J158" s="58" t="n">
        <f aca="false">J167+J176+J185+J194+J203</f>
        <v>107.831884057971</v>
      </c>
      <c r="K158" s="58" t="n">
        <f aca="false">K167+K176+K185+K194+K203</f>
        <v>118.012620391896</v>
      </c>
      <c r="L158" s="58" t="n">
        <f aca="false">L167+L176+L185+L194+L203</f>
        <v>120</v>
      </c>
    </row>
    <row r="159" customFormat="false" ht="13.8" hidden="false" customHeight="false" outlineLevel="0" collapsed="false">
      <c r="B159" s="0"/>
      <c r="C159" s="56" t="s">
        <v>23</v>
      </c>
      <c r="D159" s="58" t="n">
        <f aca="false">D168+D177+D186+D195+D204</f>
        <v>1</v>
      </c>
      <c r="E159" s="58" t="n">
        <f aca="false">E168+E177+E186+E195+E204</f>
        <v>3</v>
      </c>
      <c r="F159" s="58" t="n">
        <f aca="false">F168+F177+F186+F195+F204</f>
        <v>16</v>
      </c>
      <c r="G159" s="58" t="n">
        <f aca="false">G168+G177+G186+G195+G204</f>
        <v>84</v>
      </c>
      <c r="H159" s="58" t="n">
        <f aca="false">H168+H177+H186+H195+H204</f>
        <v>112</v>
      </c>
      <c r="I159" s="58" t="n">
        <f aca="false">I168+I177+I186+I195+I204</f>
        <v>108</v>
      </c>
      <c r="J159" s="58" t="n">
        <f aca="false">J168+J177+J186+J195+J204</f>
        <v>107.831884057971</v>
      </c>
      <c r="K159" s="58" t="n">
        <f aca="false">K168+K177+K186+K195+K204</f>
        <v>118.012620391896</v>
      </c>
      <c r="L159" s="58" t="n">
        <f aca="false">L168+L177+L186+L195+L204</f>
        <v>120</v>
      </c>
    </row>
    <row r="160" customFormat="false" ht="13.8" hidden="false" customHeight="false" outlineLevel="0" collapsed="false">
      <c r="B160" s="0"/>
      <c r="C160" s="56" t="s">
        <v>25</v>
      </c>
      <c r="D160" s="58" t="n">
        <f aca="false">D169+D178+D187+D196+D205</f>
        <v>1.66666666666667</v>
      </c>
      <c r="E160" s="58" t="n">
        <f aca="false">E169+E178+E187+E196+E205</f>
        <v>4.16666666666667</v>
      </c>
      <c r="F160" s="58" t="n">
        <f aca="false">F169+F178+F187+F196+F205</f>
        <v>16.6666666666667</v>
      </c>
      <c r="G160" s="58" t="n">
        <f aca="false">G169+G178+G187+G196+G205</f>
        <v>81.6666666666667</v>
      </c>
      <c r="H160" s="58" t="n">
        <f aca="false">H169+H178+H187+H196+H205</f>
        <v>105</v>
      </c>
      <c r="I160" s="58" t="n">
        <f aca="false">I169+I178+I187+I196+I205</f>
        <v>98</v>
      </c>
      <c r="J160" s="58" t="n">
        <f aca="false">J169+J178+J187+J196+J205</f>
        <v>96.1652173913044</v>
      </c>
      <c r="K160" s="58" t="n">
        <f aca="false">K169+K178+K187+K196+K205</f>
        <v>96.3459537252298</v>
      </c>
      <c r="L160" s="58" t="n">
        <f aca="false">L169+L178+L187+L196+L205</f>
        <v>98.3333333333333</v>
      </c>
    </row>
    <row r="161" customFormat="false" ht="13.8" hidden="false" customHeight="false" outlineLevel="0" collapsed="false">
      <c r="B161" s="0"/>
      <c r="C161" s="56" t="s">
        <v>27</v>
      </c>
      <c r="D161" s="58" t="n">
        <f aca="false">D170+D179+D188+D197+D206</f>
        <v>1.53846153846154</v>
      </c>
      <c r="E161" s="58" t="n">
        <f aca="false">E170+E179+E188+E197+E206</f>
        <v>3.84615384615385</v>
      </c>
      <c r="F161" s="58" t="n">
        <f aca="false">F170+F179+F188+F197+F206</f>
        <v>15.3846153846154</v>
      </c>
      <c r="G161" s="58" t="n">
        <f aca="false">G170+G179+G188+G197+G206</f>
        <v>75.3846153846154</v>
      </c>
      <c r="H161" s="58" t="n">
        <f aca="false">H170+H179+H188+H197+H206</f>
        <v>96.9230769230769</v>
      </c>
      <c r="I161" s="58" t="n">
        <f aca="false">I170+I179+I188+I197+I206</f>
        <v>89.5384615384616</v>
      </c>
      <c r="J161" s="58" t="n">
        <f aca="false">J170+J179+J188+J197+J206</f>
        <v>87.831884057971</v>
      </c>
      <c r="K161" s="58" t="n">
        <f aca="false">K170+K179+K188+K197+K206</f>
        <v>88.0126203918964</v>
      </c>
      <c r="L161" s="58" t="n">
        <f aca="false">L170+L179+L188+L197+L206</f>
        <v>90</v>
      </c>
    </row>
    <row r="162" customFormat="false" ht="13.8" hidden="false" customHeight="false" outlineLevel="0" collapsed="false">
      <c r="B162" s="0"/>
      <c r="C162" s="56" t="s">
        <v>28</v>
      </c>
      <c r="D162" s="58" t="n">
        <f aca="false">D171+D180+D189+D198+D207</f>
        <v>3.33333333333333</v>
      </c>
      <c r="E162" s="58" t="n">
        <f aca="false">E171+E180+E189+E198+E207</f>
        <v>6.66666666666667</v>
      </c>
      <c r="F162" s="58" t="n">
        <f aca="false">F171+F180+F189+F198+F207</f>
        <v>26.6666666666667</v>
      </c>
      <c r="G162" s="58" t="n">
        <f aca="false">G171+G180+G189+G198+G207</f>
        <v>112</v>
      </c>
      <c r="H162" s="58" t="n">
        <f aca="false">H171+H180+H189+H198+H207</f>
        <v>112</v>
      </c>
      <c r="I162" s="58" t="n">
        <f aca="false">I171+I180+I189+I198+I207</f>
        <v>92</v>
      </c>
      <c r="J162" s="58" t="n">
        <f aca="false">J171+J180+J189+J198+J207</f>
        <v>147.831884057971</v>
      </c>
      <c r="K162" s="58" t="n">
        <f aca="false">K171+K180+K189+K198+K207</f>
        <v>148.012620391896</v>
      </c>
      <c r="L162" s="58" t="n">
        <f aca="false">L171+L180+L189+L198+L207</f>
        <v>150</v>
      </c>
    </row>
    <row r="163" customFormat="false" ht="13.8" hidden="false" customHeight="false" outlineLevel="0" collapsed="false">
      <c r="B163" s="0"/>
      <c r="C163" s="56" t="s">
        <v>29</v>
      </c>
      <c r="D163" s="58" t="n">
        <f aca="false">D172+D181+D190+D199+D208</f>
        <v>3.33333333333333</v>
      </c>
      <c r="E163" s="58" t="n">
        <f aca="false">E172+E181+E190+E199+E208</f>
        <v>6.66666666666667</v>
      </c>
      <c r="F163" s="58" t="n">
        <f aca="false">F172+F181+F190+F199+F208</f>
        <v>26.6666666666667</v>
      </c>
      <c r="G163" s="58" t="n">
        <f aca="false">G172+G181+G190+G199+G208</f>
        <v>112</v>
      </c>
      <c r="H163" s="58" t="n">
        <f aca="false">H172+H181+H190+H199+H208</f>
        <v>112</v>
      </c>
      <c r="I163" s="58" t="n">
        <f aca="false">I172+I181+I190+I199+I208</f>
        <v>92</v>
      </c>
      <c r="J163" s="58" t="n">
        <f aca="false">J172+J181+J190+J199+J208</f>
        <v>147.831884057971</v>
      </c>
      <c r="K163" s="58" t="n">
        <f aca="false">K172+K181+K190+K199+K208</f>
        <v>148.012620391896</v>
      </c>
      <c r="L163" s="58" t="n">
        <f aca="false">L172+L181+L190+L199+L208</f>
        <v>150</v>
      </c>
    </row>
    <row r="164" customFormat="false" ht="13.8" hidden="false" customHeight="false" outlineLevel="0" collapsed="false">
      <c r="B164" s="0"/>
      <c r="C164" s="56" t="s">
        <v>30</v>
      </c>
      <c r="D164" s="58" t="n">
        <f aca="false">D173+D182+D191+D200+D209</f>
        <v>3.33333333333333</v>
      </c>
      <c r="E164" s="58" t="n">
        <f aca="false">E173+E182+E191+E200+E209</f>
        <v>6.66666666666667</v>
      </c>
      <c r="F164" s="58" t="n">
        <f aca="false">F173+F182+F191+F200+F209</f>
        <v>26.6666666666667</v>
      </c>
      <c r="G164" s="58" t="n">
        <f aca="false">G173+G182+G191+G200+G209</f>
        <v>112</v>
      </c>
      <c r="H164" s="58" t="n">
        <f aca="false">H173+H182+H191+H200+H209</f>
        <v>112</v>
      </c>
      <c r="I164" s="58" t="n">
        <f aca="false">I173+I182+I191+I200+I209</f>
        <v>92</v>
      </c>
      <c r="J164" s="58" t="n">
        <f aca="false">J173+J182+J191+J200+J209</f>
        <v>147.831884057971</v>
      </c>
      <c r="K164" s="58" t="n">
        <f aca="false">K173+K182+K191+K200+K209</f>
        <v>148.012620391896</v>
      </c>
      <c r="L164" s="58" t="n">
        <f aca="false">L173+L182+L191+L200+L209</f>
        <v>150</v>
      </c>
    </row>
    <row r="165" customFormat="false" ht="13.8" hidden="false" customHeight="false" outlineLevel="0" collapsed="false">
      <c r="B165" s="0"/>
      <c r="C165" s="65"/>
      <c r="D165" s="0"/>
      <c r="E165" s="51"/>
      <c r="F165" s="51"/>
      <c r="G165" s="51"/>
      <c r="H165" s="51"/>
      <c r="I165" s="51"/>
      <c r="J165" s="0"/>
      <c r="K165" s="47"/>
      <c r="L165" s="0"/>
    </row>
    <row r="166" customFormat="false" ht="13.8" hidden="false" customHeight="false" outlineLevel="0" collapsed="false">
      <c r="B166" s="0"/>
      <c r="C166" s="52" t="s">
        <v>148</v>
      </c>
      <c r="D166" s="53" t="s">
        <v>2</v>
      </c>
      <c r="E166" s="54" t="s">
        <v>3</v>
      </c>
      <c r="F166" s="54" t="s">
        <v>4</v>
      </c>
      <c r="G166" s="54" t="s">
        <v>5</v>
      </c>
      <c r="H166" s="54" t="s">
        <v>6</v>
      </c>
      <c r="I166" s="54" t="s">
        <v>7</v>
      </c>
      <c r="J166" s="55" t="s">
        <v>8</v>
      </c>
      <c r="K166" s="54" t="s">
        <v>9</v>
      </c>
      <c r="L166" s="54" t="s">
        <v>10</v>
      </c>
    </row>
    <row r="167" customFormat="false" ht="13.8" hidden="false" customHeight="false" outlineLevel="0" collapsed="false">
      <c r="B167" s="0"/>
      <c r="C167" s="56" t="s">
        <v>21</v>
      </c>
      <c r="D167" s="109" t="n">
        <f aca="false">D293/D230</f>
        <v>0</v>
      </c>
      <c r="E167" s="110" t="n">
        <f aca="false">E293/E230</f>
        <v>0</v>
      </c>
      <c r="F167" s="110" t="n">
        <f aca="false">F293/F230</f>
        <v>0.8</v>
      </c>
      <c r="G167" s="110" t="n">
        <f aca="false">G293/G230</f>
        <v>4.2</v>
      </c>
      <c r="H167" s="110" t="n">
        <f aca="false">H293/H230</f>
        <v>5.6</v>
      </c>
      <c r="I167" s="110" t="n">
        <f aca="false">I293/I230</f>
        <v>10.8</v>
      </c>
      <c r="J167" s="110" t="n">
        <f aca="false">J293/J230</f>
        <v>12.9398260869565</v>
      </c>
      <c r="K167" s="110" t="n">
        <f aca="false">K293/K230</f>
        <v>12.9813882431086</v>
      </c>
      <c r="L167" s="111" t="n">
        <f aca="false">L293/L230</f>
        <v>16.8</v>
      </c>
    </row>
    <row r="168" customFormat="false" ht="13.8" hidden="false" customHeight="false" outlineLevel="0" collapsed="false">
      <c r="B168" s="0"/>
      <c r="C168" s="56" t="s">
        <v>23</v>
      </c>
      <c r="D168" s="112" t="n">
        <f aca="false">D294/D231</f>
        <v>0</v>
      </c>
      <c r="E168" s="113" t="n">
        <f aca="false">E294/E231</f>
        <v>0</v>
      </c>
      <c r="F168" s="113" t="n">
        <f aca="false">F294/F231</f>
        <v>0.8</v>
      </c>
      <c r="G168" s="113" t="n">
        <f aca="false">G294/G231</f>
        <v>4.2</v>
      </c>
      <c r="H168" s="113" t="n">
        <f aca="false">H294/H231</f>
        <v>5.6</v>
      </c>
      <c r="I168" s="113" t="n">
        <f aca="false">I294/I231</f>
        <v>10.8</v>
      </c>
      <c r="J168" s="113" t="n">
        <f aca="false">J294/J231</f>
        <v>12.9398260869565</v>
      </c>
      <c r="K168" s="113" t="n">
        <f aca="false">K294/K231</f>
        <v>12.9813882431086</v>
      </c>
      <c r="L168" s="114" t="n">
        <f aca="false">L294/L231</f>
        <v>16.8</v>
      </c>
    </row>
    <row r="169" customFormat="false" ht="13.8" hidden="false" customHeight="false" outlineLevel="0" collapsed="false">
      <c r="B169" s="0"/>
      <c r="C169" s="56" t="s">
        <v>25</v>
      </c>
      <c r="D169" s="112" t="n">
        <f aca="false">D295/D232</f>
        <v>0</v>
      </c>
      <c r="E169" s="113" t="n">
        <f aca="false">E295/E232</f>
        <v>0</v>
      </c>
      <c r="F169" s="113" t="n">
        <f aca="false">F295/F232</f>
        <v>0.833333333333333</v>
      </c>
      <c r="G169" s="113" t="n">
        <f aca="false">G295/G232</f>
        <v>4.08333333333333</v>
      </c>
      <c r="H169" s="113" t="n">
        <f aca="false">H295/H232</f>
        <v>5.25</v>
      </c>
      <c r="I169" s="113" t="n">
        <f aca="false">I295/I232</f>
        <v>9.8</v>
      </c>
      <c r="J169" s="113" t="n">
        <f aca="false">J295/J232</f>
        <v>11.5398260869565</v>
      </c>
      <c r="K169" s="113" t="n">
        <f aca="false">K295/K232</f>
        <v>10.5980549097753</v>
      </c>
      <c r="L169" s="114" t="n">
        <f aca="false">L295/L232</f>
        <v>13.7666666666667</v>
      </c>
    </row>
    <row r="170" customFormat="false" ht="13.8" hidden="false" customHeight="false" outlineLevel="0" collapsed="false">
      <c r="B170" s="0"/>
      <c r="C170" s="56" t="s">
        <v>27</v>
      </c>
      <c r="D170" s="112" t="n">
        <f aca="false">D296/D233</f>
        <v>0</v>
      </c>
      <c r="E170" s="113" t="n">
        <f aca="false">E296/E233</f>
        <v>0</v>
      </c>
      <c r="F170" s="113" t="n">
        <f aca="false">F296/F233</f>
        <v>0.769230769230769</v>
      </c>
      <c r="G170" s="113" t="n">
        <f aca="false">G296/G233</f>
        <v>3.76923076923077</v>
      </c>
      <c r="H170" s="113" t="n">
        <f aca="false">H296/H233</f>
        <v>4.84615384615385</v>
      </c>
      <c r="I170" s="113" t="n">
        <f aca="false">I296/I233</f>
        <v>8.95384615384616</v>
      </c>
      <c r="J170" s="113" t="n">
        <f aca="false">J296/J233</f>
        <v>10.5398260869565</v>
      </c>
      <c r="K170" s="113" t="n">
        <f aca="false">K296/K233</f>
        <v>9.6813882431086</v>
      </c>
      <c r="L170" s="114" t="n">
        <f aca="false">L296/L233</f>
        <v>12.6</v>
      </c>
    </row>
    <row r="171" customFormat="false" ht="13.8" hidden="false" customHeight="false" outlineLevel="0" collapsed="false">
      <c r="B171" s="0"/>
      <c r="C171" s="56" t="s">
        <v>28</v>
      </c>
      <c r="D171" s="112" t="n">
        <f aca="false">D297/D234</f>
        <v>0</v>
      </c>
      <c r="E171" s="113" t="n">
        <f aca="false">E297/E234</f>
        <v>0</v>
      </c>
      <c r="F171" s="113" t="n">
        <f aca="false">F297/F234</f>
        <v>1.33333333333333</v>
      </c>
      <c r="G171" s="113" t="n">
        <f aca="false">G297/G234</f>
        <v>5.6</v>
      </c>
      <c r="H171" s="113" t="n">
        <f aca="false">H297/H234</f>
        <v>5.6</v>
      </c>
      <c r="I171" s="113" t="n">
        <f aca="false">I297/I234</f>
        <v>9.2</v>
      </c>
      <c r="J171" s="113" t="n">
        <f aca="false">J297/J234</f>
        <v>17.7398260869565</v>
      </c>
      <c r="K171" s="113" t="n">
        <f aca="false">K297/K234</f>
        <v>16.2813882431086</v>
      </c>
      <c r="L171" s="114" t="n">
        <f aca="false">L297/L234</f>
        <v>21</v>
      </c>
    </row>
    <row r="172" customFormat="false" ht="13.8" hidden="false" customHeight="false" outlineLevel="0" collapsed="false">
      <c r="B172" s="0"/>
      <c r="C172" s="56" t="s">
        <v>29</v>
      </c>
      <c r="D172" s="112" t="n">
        <f aca="false">D298/D235</f>
        <v>0</v>
      </c>
      <c r="E172" s="113" t="n">
        <f aca="false">E298/E235</f>
        <v>0</v>
      </c>
      <c r="F172" s="113" t="n">
        <f aca="false">F298/F235</f>
        <v>1.33333333333333</v>
      </c>
      <c r="G172" s="113" t="n">
        <f aca="false">G298/G235</f>
        <v>5.6</v>
      </c>
      <c r="H172" s="113" t="n">
        <f aca="false">H298/H235</f>
        <v>5.6</v>
      </c>
      <c r="I172" s="113" t="n">
        <f aca="false">I298/I235</f>
        <v>9.2</v>
      </c>
      <c r="J172" s="113" t="n">
        <f aca="false">J298/J235</f>
        <v>17.7398260869565</v>
      </c>
      <c r="K172" s="113" t="n">
        <f aca="false">K298/K235</f>
        <v>16.2813882431086</v>
      </c>
      <c r="L172" s="114" t="n">
        <f aca="false">L298/L235</f>
        <v>21</v>
      </c>
    </row>
    <row r="173" customFormat="false" ht="13.8" hidden="false" customHeight="false" outlineLevel="0" collapsed="false">
      <c r="B173" s="0"/>
      <c r="C173" s="56" t="s">
        <v>30</v>
      </c>
      <c r="D173" s="112" t="n">
        <f aca="false">D299/D236</f>
        <v>0</v>
      </c>
      <c r="E173" s="113" t="n">
        <f aca="false">E299/E236</f>
        <v>0</v>
      </c>
      <c r="F173" s="113" t="n">
        <f aca="false">F299/F236</f>
        <v>1.33333333333333</v>
      </c>
      <c r="G173" s="113" t="n">
        <f aca="false">G299/G236</f>
        <v>5.6</v>
      </c>
      <c r="H173" s="113" t="n">
        <f aca="false">H299/H236</f>
        <v>5.6</v>
      </c>
      <c r="I173" s="113" t="n">
        <f aca="false">I299/I236</f>
        <v>9.2</v>
      </c>
      <c r="J173" s="113" t="n">
        <f aca="false">J299/J236</f>
        <v>17.7398260869565</v>
      </c>
      <c r="K173" s="113" t="n">
        <f aca="false">K299/K236</f>
        <v>16.2813882431086</v>
      </c>
      <c r="L173" s="114" t="n">
        <f aca="false">L299/L236</f>
        <v>21</v>
      </c>
    </row>
    <row r="174" customFormat="false" ht="13.8" hidden="false" customHeight="false" outlineLevel="0" collapsed="false">
      <c r="B174" s="0"/>
      <c r="C174" s="56"/>
      <c r="D174" s="0"/>
      <c r="E174" s="51"/>
      <c r="F174" s="51"/>
      <c r="G174" s="51"/>
      <c r="H174" s="51"/>
      <c r="I174" s="51"/>
      <c r="J174" s="0"/>
      <c r="K174" s="47"/>
      <c r="L174" s="0"/>
    </row>
    <row r="175" customFormat="false" ht="13.8" hidden="false" customHeight="false" outlineLevel="0" collapsed="false">
      <c r="B175" s="0"/>
      <c r="C175" s="52" t="s">
        <v>149</v>
      </c>
      <c r="D175" s="53" t="s">
        <v>2</v>
      </c>
      <c r="E175" s="54" t="s">
        <v>3</v>
      </c>
      <c r="F175" s="54" t="s">
        <v>4</v>
      </c>
      <c r="G175" s="54" t="s">
        <v>5</v>
      </c>
      <c r="H175" s="54" t="s">
        <v>6</v>
      </c>
      <c r="I175" s="54" t="s">
        <v>7</v>
      </c>
      <c r="J175" s="55" t="s">
        <v>8</v>
      </c>
      <c r="K175" s="54" t="s">
        <v>9</v>
      </c>
      <c r="L175" s="54" t="s">
        <v>10</v>
      </c>
    </row>
    <row r="176" customFormat="false" ht="13.8" hidden="false" customHeight="false" outlineLevel="0" collapsed="false">
      <c r="B176" s="0"/>
      <c r="C176" s="56" t="s">
        <v>21</v>
      </c>
      <c r="D176" s="109" t="n">
        <f aca="false">D302/D239</f>
        <v>0</v>
      </c>
      <c r="E176" s="110" t="n">
        <f aca="false">E302/E239</f>
        <v>0</v>
      </c>
      <c r="F176" s="110" t="n">
        <f aca="false">F302/F239</f>
        <v>5.44</v>
      </c>
      <c r="G176" s="110" t="n">
        <f aca="false">G302/G239</f>
        <v>28.56</v>
      </c>
      <c r="H176" s="110" t="n">
        <f aca="false">H302/H239</f>
        <v>38.08</v>
      </c>
      <c r="I176" s="110" t="n">
        <f aca="false">I302/I239</f>
        <v>41.04</v>
      </c>
      <c r="J176" s="110" t="n">
        <f aca="false">J302/J239</f>
        <v>51.7593043478261</v>
      </c>
      <c r="K176" s="110" t="n">
        <f aca="false">K302/K239</f>
        <v>44.8447957489206</v>
      </c>
      <c r="L176" s="111" t="n">
        <f aca="false">L302/L239</f>
        <v>55.2</v>
      </c>
    </row>
    <row r="177" customFormat="false" ht="13.8" hidden="false" customHeight="false" outlineLevel="0" collapsed="false">
      <c r="B177" s="0"/>
      <c r="C177" s="56" t="s">
        <v>23</v>
      </c>
      <c r="D177" s="112" t="n">
        <f aca="false">D303/D240</f>
        <v>0</v>
      </c>
      <c r="E177" s="113" t="n">
        <f aca="false">E303/E240</f>
        <v>0</v>
      </c>
      <c r="F177" s="113" t="n">
        <f aca="false">F303/F240</f>
        <v>5.44</v>
      </c>
      <c r="G177" s="113" t="n">
        <f aca="false">G303/G240</f>
        <v>28.56</v>
      </c>
      <c r="H177" s="113" t="n">
        <f aca="false">H303/H240</f>
        <v>38.08</v>
      </c>
      <c r="I177" s="113" t="n">
        <f aca="false">I303/I240</f>
        <v>41.04</v>
      </c>
      <c r="J177" s="113" t="n">
        <f aca="false">J303/J240</f>
        <v>51.7593043478261</v>
      </c>
      <c r="K177" s="113" t="n">
        <f aca="false">K303/K240</f>
        <v>44.8447957489206</v>
      </c>
      <c r="L177" s="114" t="n">
        <f aca="false">L303/L240</f>
        <v>55.2</v>
      </c>
    </row>
    <row r="178" customFormat="false" ht="13.8" hidden="false" customHeight="false" outlineLevel="0" collapsed="false">
      <c r="B178" s="0"/>
      <c r="C178" s="56" t="s">
        <v>25</v>
      </c>
      <c r="D178" s="112" t="n">
        <f aca="false">D304/D241</f>
        <v>0</v>
      </c>
      <c r="E178" s="113" t="n">
        <f aca="false">E304/E241</f>
        <v>0</v>
      </c>
      <c r="F178" s="113" t="n">
        <f aca="false">F304/F241</f>
        <v>5.66666666666667</v>
      </c>
      <c r="G178" s="113" t="n">
        <f aca="false">G304/G241</f>
        <v>27.7666666666667</v>
      </c>
      <c r="H178" s="113" t="n">
        <f aca="false">H304/H241</f>
        <v>35.7</v>
      </c>
      <c r="I178" s="113" t="n">
        <f aca="false">I304/I241</f>
        <v>37.24</v>
      </c>
      <c r="J178" s="113" t="n">
        <f aca="false">J304/J241</f>
        <v>46.1593043478261</v>
      </c>
      <c r="K178" s="113" t="n">
        <f aca="false">K304/K241</f>
        <v>36.6114624155873</v>
      </c>
      <c r="L178" s="114" t="n">
        <f aca="false">L304/L241</f>
        <v>45.2333333333333</v>
      </c>
    </row>
    <row r="179" customFormat="false" ht="13.8" hidden="false" customHeight="false" outlineLevel="0" collapsed="false">
      <c r="B179" s="0"/>
      <c r="C179" s="56" t="s">
        <v>27</v>
      </c>
      <c r="D179" s="112" t="n">
        <f aca="false">D305/D242</f>
        <v>0</v>
      </c>
      <c r="E179" s="113" t="n">
        <f aca="false">E305/E242</f>
        <v>0</v>
      </c>
      <c r="F179" s="113" t="n">
        <f aca="false">F305/F242</f>
        <v>5.23076923076923</v>
      </c>
      <c r="G179" s="113" t="n">
        <f aca="false">G305/G242</f>
        <v>25.6307692307692</v>
      </c>
      <c r="H179" s="113" t="n">
        <f aca="false">H305/H242</f>
        <v>32.9538461538462</v>
      </c>
      <c r="I179" s="113" t="n">
        <f aca="false">I305/I242</f>
        <v>34.0246153846154</v>
      </c>
      <c r="J179" s="113" t="n">
        <f aca="false">J305/J242</f>
        <v>42.1593043478261</v>
      </c>
      <c r="K179" s="113" t="n">
        <f aca="false">K305/K242</f>
        <v>33.4447957489206</v>
      </c>
      <c r="L179" s="114" t="n">
        <f aca="false">L305/L242</f>
        <v>41.4</v>
      </c>
    </row>
    <row r="180" customFormat="false" ht="13.8" hidden="false" customHeight="false" outlineLevel="0" collapsed="false">
      <c r="B180" s="0"/>
      <c r="C180" s="56" t="s">
        <v>28</v>
      </c>
      <c r="D180" s="112" t="n">
        <f aca="false">D306/D243</f>
        <v>0</v>
      </c>
      <c r="E180" s="113" t="n">
        <f aca="false">E306/E243</f>
        <v>0</v>
      </c>
      <c r="F180" s="113" t="n">
        <f aca="false">F306/F243</f>
        <v>9.06666666666667</v>
      </c>
      <c r="G180" s="113" t="n">
        <f aca="false">G306/G243</f>
        <v>38.08</v>
      </c>
      <c r="H180" s="113" t="n">
        <f aca="false">H306/H243</f>
        <v>38.08</v>
      </c>
      <c r="I180" s="113" t="n">
        <f aca="false">I306/I243</f>
        <v>34.96</v>
      </c>
      <c r="J180" s="113" t="n">
        <f aca="false">J306/J243</f>
        <v>70.9593043478261</v>
      </c>
      <c r="K180" s="113" t="n">
        <f aca="false">K306/K243</f>
        <v>56.2447957489206</v>
      </c>
      <c r="L180" s="114" t="n">
        <f aca="false">L306/L243</f>
        <v>69</v>
      </c>
    </row>
    <row r="181" customFormat="false" ht="13.8" hidden="false" customHeight="false" outlineLevel="0" collapsed="false">
      <c r="B181" s="0"/>
      <c r="C181" s="56" t="s">
        <v>29</v>
      </c>
      <c r="D181" s="112" t="n">
        <f aca="false">D307/D244</f>
        <v>0</v>
      </c>
      <c r="E181" s="113" t="n">
        <f aca="false">E307/E244</f>
        <v>0</v>
      </c>
      <c r="F181" s="113" t="n">
        <f aca="false">F307/F244</f>
        <v>9.06666666666667</v>
      </c>
      <c r="G181" s="113" t="n">
        <f aca="false">G307/G244</f>
        <v>38.08</v>
      </c>
      <c r="H181" s="113" t="n">
        <f aca="false">H307/H244</f>
        <v>38.08</v>
      </c>
      <c r="I181" s="113" t="n">
        <f aca="false">I307/I244</f>
        <v>34.96</v>
      </c>
      <c r="J181" s="113" t="n">
        <f aca="false">J307/J244</f>
        <v>70.9593043478261</v>
      </c>
      <c r="K181" s="113" t="n">
        <f aca="false">K307/K244</f>
        <v>56.2447957489206</v>
      </c>
      <c r="L181" s="114" t="n">
        <f aca="false">L307/L244</f>
        <v>69</v>
      </c>
    </row>
    <row r="182" customFormat="false" ht="13.8" hidden="false" customHeight="false" outlineLevel="0" collapsed="false">
      <c r="B182" s="0"/>
      <c r="C182" s="56" t="s">
        <v>30</v>
      </c>
      <c r="D182" s="112" t="n">
        <f aca="false">D308/D245</f>
        <v>0</v>
      </c>
      <c r="E182" s="113" t="n">
        <f aca="false">E308/E245</f>
        <v>0</v>
      </c>
      <c r="F182" s="113" t="n">
        <f aca="false">F308/F245</f>
        <v>9.06666666666667</v>
      </c>
      <c r="G182" s="113" t="n">
        <f aca="false">G308/G245</f>
        <v>38.08</v>
      </c>
      <c r="H182" s="113" t="n">
        <f aca="false">H308/H245</f>
        <v>38.08</v>
      </c>
      <c r="I182" s="113" t="n">
        <f aca="false">I308/I245</f>
        <v>34.96</v>
      </c>
      <c r="J182" s="113" t="n">
        <f aca="false">J308/J245</f>
        <v>70.9593043478261</v>
      </c>
      <c r="K182" s="113" t="n">
        <f aca="false">K308/K245</f>
        <v>56.2447957489206</v>
      </c>
      <c r="L182" s="114" t="n">
        <f aca="false">L308/L245</f>
        <v>69</v>
      </c>
    </row>
    <row r="183" customFormat="false" ht="13.8" hidden="false" customHeight="false" outlineLevel="0" collapsed="false">
      <c r="B183" s="0"/>
      <c r="C183" s="56"/>
      <c r="D183" s="0"/>
      <c r="E183" s="51"/>
      <c r="F183" s="51"/>
      <c r="G183" s="51"/>
      <c r="H183" s="51"/>
      <c r="I183" s="51"/>
      <c r="J183" s="0"/>
      <c r="K183" s="47"/>
      <c r="L183" s="0"/>
    </row>
    <row r="184" customFormat="false" ht="13.8" hidden="false" customHeight="false" outlineLevel="0" collapsed="false">
      <c r="B184" s="0"/>
      <c r="C184" s="52" t="s">
        <v>150</v>
      </c>
      <c r="D184" s="53" t="s">
        <v>2</v>
      </c>
      <c r="E184" s="54" t="s">
        <v>3</v>
      </c>
      <c r="F184" s="54" t="s">
        <v>4</v>
      </c>
      <c r="G184" s="54" t="s">
        <v>5</v>
      </c>
      <c r="H184" s="54" t="s">
        <v>6</v>
      </c>
      <c r="I184" s="54" t="s">
        <v>7</v>
      </c>
      <c r="J184" s="55" t="s">
        <v>8</v>
      </c>
      <c r="K184" s="54" t="s">
        <v>9</v>
      </c>
      <c r="L184" s="54" t="s">
        <v>10</v>
      </c>
    </row>
    <row r="185" customFormat="false" ht="13.8" hidden="false" customHeight="false" outlineLevel="0" collapsed="false">
      <c r="B185" s="0"/>
      <c r="C185" s="56" t="s">
        <v>21</v>
      </c>
      <c r="D185" s="115" t="n">
        <f aca="false">D311/D248</f>
        <v>0</v>
      </c>
      <c r="E185" s="116" t="n">
        <f aca="false">E311/E248</f>
        <v>1.5</v>
      </c>
      <c r="F185" s="116" t="n">
        <f aca="false">F311/F248</f>
        <v>6.56</v>
      </c>
      <c r="G185" s="116" t="n">
        <f aca="false">G311/G248</f>
        <v>34.44</v>
      </c>
      <c r="H185" s="116" t="n">
        <f aca="false">H311/H248</f>
        <v>45.92</v>
      </c>
      <c r="I185" s="116" t="n">
        <f aca="false">I311/I248</f>
        <v>42.12</v>
      </c>
      <c r="J185" s="116" t="n">
        <f aca="false">J311/J248</f>
        <v>33.427884057971</v>
      </c>
      <c r="K185" s="116" t="n">
        <f aca="false">K311/K248</f>
        <v>27.1429026901362</v>
      </c>
      <c r="L185" s="117" t="n">
        <f aca="false">L311/L248</f>
        <v>42</v>
      </c>
    </row>
    <row r="186" customFormat="false" ht="13.8" hidden="false" customHeight="false" outlineLevel="0" collapsed="false">
      <c r="B186" s="0"/>
      <c r="C186" s="56" t="s">
        <v>23</v>
      </c>
      <c r="D186" s="118" t="n">
        <f aca="false">D312/D249</f>
        <v>0</v>
      </c>
      <c r="E186" s="119" t="n">
        <f aca="false">E312/E249</f>
        <v>1.5</v>
      </c>
      <c r="F186" s="119" t="n">
        <f aca="false">F312/F249</f>
        <v>6.56</v>
      </c>
      <c r="G186" s="119" t="n">
        <f aca="false">G312/G249</f>
        <v>34.44</v>
      </c>
      <c r="H186" s="119" t="n">
        <f aca="false">H312/H249</f>
        <v>45.92</v>
      </c>
      <c r="I186" s="119" t="n">
        <f aca="false">I312/I249</f>
        <v>42.12</v>
      </c>
      <c r="J186" s="119" t="n">
        <f aca="false">J312/J249</f>
        <v>33.427884057971</v>
      </c>
      <c r="K186" s="119" t="n">
        <f aca="false">K312/K249</f>
        <v>27.1429026901362</v>
      </c>
      <c r="L186" s="120" t="n">
        <f aca="false">L312/L249</f>
        <v>42</v>
      </c>
    </row>
    <row r="187" customFormat="false" ht="13.8" hidden="false" customHeight="false" outlineLevel="0" collapsed="false">
      <c r="B187" s="0"/>
      <c r="C187" s="56" t="s">
        <v>25</v>
      </c>
      <c r="D187" s="118" t="n">
        <f aca="false">D313/D250</f>
        <v>0</v>
      </c>
      <c r="E187" s="119" t="n">
        <f aca="false">E313/E250</f>
        <v>2.08333333333333</v>
      </c>
      <c r="F187" s="119" t="n">
        <f aca="false">F313/F250</f>
        <v>6.83333333333333</v>
      </c>
      <c r="G187" s="119" t="n">
        <f aca="false">G313/G250</f>
        <v>33.4833333333333</v>
      </c>
      <c r="H187" s="119" t="n">
        <f aca="false">H313/H250</f>
        <v>43.05</v>
      </c>
      <c r="I187" s="119" t="n">
        <f aca="false">I313/I250</f>
        <v>38.22</v>
      </c>
      <c r="J187" s="119" t="n">
        <f aca="false">J313/J250</f>
        <v>29.8112173913043</v>
      </c>
      <c r="K187" s="119" t="n">
        <f aca="false">K313/K250</f>
        <v>22.1595693568028</v>
      </c>
      <c r="L187" s="120" t="n">
        <f aca="false">L313/L250</f>
        <v>34.4166666666667</v>
      </c>
    </row>
    <row r="188" customFormat="false" ht="13.8" hidden="false" customHeight="false" outlineLevel="0" collapsed="false">
      <c r="B188" s="0"/>
      <c r="C188" s="56" t="s">
        <v>27</v>
      </c>
      <c r="D188" s="118" t="n">
        <f aca="false">D314/D251</f>
        <v>0</v>
      </c>
      <c r="E188" s="119" t="n">
        <f aca="false">E314/E251</f>
        <v>1.92307692307692</v>
      </c>
      <c r="F188" s="119" t="n">
        <f aca="false">F314/F251</f>
        <v>6.30769230769231</v>
      </c>
      <c r="G188" s="119" t="n">
        <f aca="false">G314/G251</f>
        <v>30.9076923076923</v>
      </c>
      <c r="H188" s="119" t="n">
        <f aca="false">H314/H251</f>
        <v>39.7384615384615</v>
      </c>
      <c r="I188" s="119" t="n">
        <f aca="false">I314/I251</f>
        <v>34.92</v>
      </c>
      <c r="J188" s="119" t="n">
        <f aca="false">J314/J251</f>
        <v>27.227884057971</v>
      </c>
      <c r="K188" s="119" t="n">
        <f aca="false">K314/K251</f>
        <v>20.2429026901362</v>
      </c>
      <c r="L188" s="120" t="n">
        <f aca="false">L314/L251</f>
        <v>31.5</v>
      </c>
    </row>
    <row r="189" customFormat="false" ht="13.8" hidden="false" customHeight="false" outlineLevel="0" collapsed="false">
      <c r="B189" s="0"/>
      <c r="C189" s="56" t="s">
        <v>28</v>
      </c>
      <c r="D189" s="118" t="n">
        <f aca="false">D315/D252</f>
        <v>0</v>
      </c>
      <c r="E189" s="119" t="n">
        <f aca="false">E315/E252</f>
        <v>3.33333333333333</v>
      </c>
      <c r="F189" s="119" t="n">
        <f aca="false">F315/F252</f>
        <v>10.9333333333333</v>
      </c>
      <c r="G189" s="119" t="n">
        <f aca="false">G315/G252</f>
        <v>45.92</v>
      </c>
      <c r="H189" s="119" t="n">
        <f aca="false">H315/H252</f>
        <v>45.92</v>
      </c>
      <c r="I189" s="119" t="n">
        <f aca="false">I315/I252</f>
        <v>35.88</v>
      </c>
      <c r="J189" s="119" t="n">
        <f aca="false">J315/J252</f>
        <v>45.827884057971</v>
      </c>
      <c r="K189" s="119" t="n">
        <f aca="false">K315/K252</f>
        <v>34.0429026901362</v>
      </c>
      <c r="L189" s="120" t="n">
        <f aca="false">L315/L252</f>
        <v>52.5</v>
      </c>
    </row>
    <row r="190" customFormat="false" ht="13.8" hidden="false" customHeight="false" outlineLevel="0" collapsed="false">
      <c r="B190" s="0"/>
      <c r="C190" s="56" t="s">
        <v>29</v>
      </c>
      <c r="D190" s="118" t="n">
        <f aca="false">D316/D253</f>
        <v>0</v>
      </c>
      <c r="E190" s="119" t="n">
        <f aca="false">E316/E253</f>
        <v>3.33333333333333</v>
      </c>
      <c r="F190" s="119" t="n">
        <f aca="false">F316/F253</f>
        <v>10.9333333333333</v>
      </c>
      <c r="G190" s="119" t="n">
        <f aca="false">G316/G253</f>
        <v>45.92</v>
      </c>
      <c r="H190" s="119" t="n">
        <f aca="false">H316/H253</f>
        <v>45.92</v>
      </c>
      <c r="I190" s="119" t="n">
        <f aca="false">I316/I253</f>
        <v>35.88</v>
      </c>
      <c r="J190" s="119" t="n">
        <f aca="false">J316/J253</f>
        <v>45.827884057971</v>
      </c>
      <c r="K190" s="119" t="n">
        <f aca="false">K316/K253</f>
        <v>34.0429026901362</v>
      </c>
      <c r="L190" s="120" t="n">
        <f aca="false">L316/L253</f>
        <v>52.5</v>
      </c>
    </row>
    <row r="191" customFormat="false" ht="13.8" hidden="false" customHeight="false" outlineLevel="0" collapsed="false">
      <c r="B191" s="0"/>
      <c r="C191" s="56" t="s">
        <v>30</v>
      </c>
      <c r="D191" s="118" t="n">
        <f aca="false">D317/D254</f>
        <v>0</v>
      </c>
      <c r="E191" s="119" t="n">
        <f aca="false">E317/E254</f>
        <v>3.33333333333333</v>
      </c>
      <c r="F191" s="119" t="n">
        <f aca="false">F317/F254</f>
        <v>10.9333333333333</v>
      </c>
      <c r="G191" s="119" t="n">
        <f aca="false">G317/G254</f>
        <v>45.92</v>
      </c>
      <c r="H191" s="119" t="n">
        <f aca="false">H317/H254</f>
        <v>45.92</v>
      </c>
      <c r="I191" s="119" t="n">
        <f aca="false">I317/I254</f>
        <v>35.88</v>
      </c>
      <c r="J191" s="119" t="n">
        <f aca="false">J317/J254</f>
        <v>45.827884057971</v>
      </c>
      <c r="K191" s="119" t="n">
        <f aca="false">K317/K254</f>
        <v>34.0429026901362</v>
      </c>
      <c r="L191" s="120" t="n">
        <f aca="false">L317/L254</f>
        <v>52.5</v>
      </c>
    </row>
    <row r="192" customFormat="false" ht="13.8" hidden="false" customHeight="false" outlineLevel="0" collapsed="false">
      <c r="B192" s="0"/>
      <c r="C192" s="56"/>
      <c r="D192" s="0"/>
      <c r="E192" s="51"/>
      <c r="F192" s="51"/>
      <c r="G192" s="51"/>
      <c r="H192" s="51"/>
      <c r="I192" s="51"/>
      <c r="J192" s="0"/>
      <c r="K192" s="47"/>
      <c r="L192" s="0"/>
    </row>
    <row r="193" customFormat="false" ht="13.8" hidden="false" customHeight="false" outlineLevel="0" collapsed="false">
      <c r="B193" s="0"/>
      <c r="C193" s="52" t="s">
        <v>151</v>
      </c>
      <c r="D193" s="53" t="s">
        <v>2</v>
      </c>
      <c r="E193" s="54" t="s">
        <v>3</v>
      </c>
      <c r="F193" s="54" t="s">
        <v>4</v>
      </c>
      <c r="G193" s="54" t="s">
        <v>5</v>
      </c>
      <c r="H193" s="54" t="s">
        <v>6</v>
      </c>
      <c r="I193" s="54" t="s">
        <v>7</v>
      </c>
      <c r="J193" s="55" t="s">
        <v>8</v>
      </c>
      <c r="K193" s="54" t="s">
        <v>9</v>
      </c>
      <c r="L193" s="54" t="s">
        <v>10</v>
      </c>
    </row>
    <row r="194" customFormat="false" ht="13.8" hidden="false" customHeight="false" outlineLevel="0" collapsed="false">
      <c r="B194" s="0"/>
      <c r="C194" s="56" t="s">
        <v>21</v>
      </c>
      <c r="D194" s="121" t="n">
        <f aca="false">D320/D257</f>
        <v>1</v>
      </c>
      <c r="E194" s="121" t="n">
        <f aca="false">E320/E257</f>
        <v>1.5</v>
      </c>
      <c r="F194" s="121" t="n">
        <f aca="false">F320/F257</f>
        <v>3.2</v>
      </c>
      <c r="G194" s="121" t="n">
        <f aca="false">G320/G257</f>
        <v>16.8</v>
      </c>
      <c r="H194" s="121" t="n">
        <f aca="false">H320/H257</f>
        <v>22.4</v>
      </c>
      <c r="I194" s="121" t="n">
        <f aca="false">I320/I257</f>
        <v>14.04</v>
      </c>
      <c r="J194" s="121" t="n">
        <f aca="false">J320/J257</f>
        <v>9.70486956521739</v>
      </c>
      <c r="K194" s="121" t="n">
        <f aca="false">K320/K257</f>
        <v>33.043533709731</v>
      </c>
      <c r="L194" s="121" t="n">
        <f aca="false">L320/L257</f>
        <v>6</v>
      </c>
    </row>
    <row r="195" customFormat="false" ht="13.8" hidden="false" customHeight="false" outlineLevel="0" collapsed="false">
      <c r="B195" s="0"/>
      <c r="C195" s="56" t="s">
        <v>23</v>
      </c>
      <c r="D195" s="121" t="n">
        <f aca="false">D321/D258</f>
        <v>1</v>
      </c>
      <c r="E195" s="121" t="n">
        <f aca="false">E321/E258</f>
        <v>1.5</v>
      </c>
      <c r="F195" s="121" t="n">
        <f aca="false">F321/F258</f>
        <v>3.2</v>
      </c>
      <c r="G195" s="121" t="n">
        <f aca="false">G321/G258</f>
        <v>16.8</v>
      </c>
      <c r="H195" s="121" t="n">
        <f aca="false">H321/H258</f>
        <v>22.4</v>
      </c>
      <c r="I195" s="121" t="n">
        <f aca="false">I321/I258</f>
        <v>14.04</v>
      </c>
      <c r="J195" s="121" t="n">
        <f aca="false">J321/J258</f>
        <v>9.70486956521739</v>
      </c>
      <c r="K195" s="121" t="n">
        <f aca="false">K321/K258</f>
        <v>33.043533709731</v>
      </c>
      <c r="L195" s="121" t="n">
        <f aca="false">L321/L258</f>
        <v>6</v>
      </c>
    </row>
    <row r="196" customFormat="false" ht="13.8" hidden="false" customHeight="false" outlineLevel="0" collapsed="false">
      <c r="B196" s="0"/>
      <c r="C196" s="56" t="s">
        <v>25</v>
      </c>
      <c r="D196" s="121" t="n">
        <f aca="false">D322/D259</f>
        <v>1.66666666666667</v>
      </c>
      <c r="E196" s="121" t="n">
        <f aca="false">E322/E259</f>
        <v>2.08333333333333</v>
      </c>
      <c r="F196" s="121" t="n">
        <f aca="false">F322/F259</f>
        <v>3.33333333333333</v>
      </c>
      <c r="G196" s="121" t="n">
        <f aca="false">G322/G259</f>
        <v>16.3333333333333</v>
      </c>
      <c r="H196" s="121" t="n">
        <f aca="false">H322/H259</f>
        <v>21</v>
      </c>
      <c r="I196" s="121" t="n">
        <f aca="false">I322/I259</f>
        <v>12.74</v>
      </c>
      <c r="J196" s="121" t="n">
        <f aca="false">J322/J259</f>
        <v>8.65486956521739</v>
      </c>
      <c r="K196" s="121" t="n">
        <f aca="false">K322/K259</f>
        <v>26.9768670430643</v>
      </c>
      <c r="L196" s="121" t="n">
        <f aca="false">L322/L259</f>
        <v>4.91666666666667</v>
      </c>
    </row>
    <row r="197" customFormat="false" ht="13.8" hidden="false" customHeight="false" outlineLevel="0" collapsed="false">
      <c r="B197" s="0"/>
      <c r="C197" s="56" t="s">
        <v>27</v>
      </c>
      <c r="D197" s="121" t="n">
        <f aca="false">D323/D260</f>
        <v>1.53846153846154</v>
      </c>
      <c r="E197" s="121" t="n">
        <f aca="false">E323/E260</f>
        <v>1.92307692307692</v>
      </c>
      <c r="F197" s="121" t="n">
        <f aca="false">F323/F260</f>
        <v>3.07692307692308</v>
      </c>
      <c r="G197" s="121" t="n">
        <f aca="false">G323/G260</f>
        <v>15.0769230769231</v>
      </c>
      <c r="H197" s="121" t="n">
        <f aca="false">H323/H260</f>
        <v>19.3846153846154</v>
      </c>
      <c r="I197" s="121" t="n">
        <f aca="false">I323/I260</f>
        <v>11.64</v>
      </c>
      <c r="J197" s="121" t="n">
        <f aca="false">J323/J260</f>
        <v>7.90486956521739</v>
      </c>
      <c r="K197" s="121" t="n">
        <f aca="false">K323/K260</f>
        <v>24.643533709731</v>
      </c>
      <c r="L197" s="121" t="n">
        <f aca="false">L323/L260</f>
        <v>4.5</v>
      </c>
    </row>
    <row r="198" customFormat="false" ht="13.8" hidden="false" customHeight="false" outlineLevel="0" collapsed="false">
      <c r="B198" s="0"/>
      <c r="C198" s="56" t="s">
        <v>28</v>
      </c>
      <c r="D198" s="121" t="n">
        <f aca="false">D324/D261</f>
        <v>3.33333333333333</v>
      </c>
      <c r="E198" s="121" t="n">
        <f aca="false">E324/E261</f>
        <v>3.33333333333333</v>
      </c>
      <c r="F198" s="121" t="n">
        <f aca="false">F324/F261</f>
        <v>5.33333333333334</v>
      </c>
      <c r="G198" s="121" t="n">
        <f aca="false">G324/G261</f>
        <v>22.4</v>
      </c>
      <c r="H198" s="121" t="n">
        <f aca="false">H324/H261</f>
        <v>22.4</v>
      </c>
      <c r="I198" s="121" t="n">
        <f aca="false">I324/I261</f>
        <v>11.96</v>
      </c>
      <c r="J198" s="121" t="n">
        <f aca="false">J324/J261</f>
        <v>13.3048695652174</v>
      </c>
      <c r="K198" s="121" t="n">
        <f aca="false">K324/K261</f>
        <v>41.443533709731</v>
      </c>
      <c r="L198" s="121" t="n">
        <f aca="false">L324/L261</f>
        <v>7.5</v>
      </c>
    </row>
    <row r="199" customFormat="false" ht="13.8" hidden="false" customHeight="false" outlineLevel="0" collapsed="false">
      <c r="B199" s="0"/>
      <c r="C199" s="56" t="s">
        <v>29</v>
      </c>
      <c r="D199" s="121" t="n">
        <f aca="false">D325/D262</f>
        <v>3.33333333333333</v>
      </c>
      <c r="E199" s="121" t="n">
        <f aca="false">E325/E262</f>
        <v>3.33333333333333</v>
      </c>
      <c r="F199" s="121" t="n">
        <f aca="false">F325/F262</f>
        <v>5.33333333333334</v>
      </c>
      <c r="G199" s="121" t="n">
        <f aca="false">G325/G262</f>
        <v>22.4</v>
      </c>
      <c r="H199" s="121" t="n">
        <f aca="false">H325/H262</f>
        <v>22.4</v>
      </c>
      <c r="I199" s="121" t="n">
        <f aca="false">I325/I262</f>
        <v>11.96</v>
      </c>
      <c r="J199" s="121" t="n">
        <f aca="false">J325/J262</f>
        <v>13.3048695652174</v>
      </c>
      <c r="K199" s="121" t="n">
        <f aca="false">K325/K262</f>
        <v>41.443533709731</v>
      </c>
      <c r="L199" s="121" t="n">
        <f aca="false">L325/L262</f>
        <v>7.5</v>
      </c>
    </row>
    <row r="200" customFormat="false" ht="13.8" hidden="false" customHeight="false" outlineLevel="0" collapsed="false">
      <c r="B200" s="0"/>
      <c r="C200" s="56" t="s">
        <v>30</v>
      </c>
      <c r="D200" s="121" t="n">
        <f aca="false">D326/D263</f>
        <v>3.33333333333333</v>
      </c>
      <c r="E200" s="121" t="n">
        <f aca="false">E326/E263</f>
        <v>3.33333333333333</v>
      </c>
      <c r="F200" s="121" t="n">
        <f aca="false">F326/F263</f>
        <v>5.33333333333334</v>
      </c>
      <c r="G200" s="121" t="n">
        <f aca="false">G326/G263</f>
        <v>22.4</v>
      </c>
      <c r="H200" s="121" t="n">
        <f aca="false">H326/H263</f>
        <v>22.4</v>
      </c>
      <c r="I200" s="121" t="n">
        <f aca="false">I326/I263</f>
        <v>11.96</v>
      </c>
      <c r="J200" s="121" t="n">
        <f aca="false">J326/J263</f>
        <v>13.3048695652174</v>
      </c>
      <c r="K200" s="121" t="n">
        <f aca="false">K326/K263</f>
        <v>41.443533709731</v>
      </c>
      <c r="L200" s="121" t="n">
        <f aca="false">L326/L263</f>
        <v>7.5</v>
      </c>
    </row>
    <row r="201" customFormat="false" ht="13.8" hidden="false" customHeight="false" outlineLevel="0" collapsed="false">
      <c r="B201" s="0"/>
      <c r="C201" s="56"/>
      <c r="D201" s="0"/>
      <c r="E201" s="51"/>
      <c r="F201" s="51"/>
      <c r="G201" s="51"/>
      <c r="H201" s="51"/>
      <c r="I201" s="51"/>
      <c r="J201" s="0"/>
      <c r="K201" s="47"/>
      <c r="L201" s="0"/>
    </row>
    <row r="202" customFormat="false" ht="13.8" hidden="false" customHeight="false" outlineLevel="0" collapsed="false">
      <c r="B202" s="0"/>
      <c r="C202" s="52" t="s">
        <v>152</v>
      </c>
      <c r="D202" s="53" t="s">
        <v>2</v>
      </c>
      <c r="E202" s="54" t="s">
        <v>3</v>
      </c>
      <c r="F202" s="54" t="s">
        <v>4</v>
      </c>
      <c r="G202" s="54" t="s">
        <v>5</v>
      </c>
      <c r="H202" s="54" t="s">
        <v>6</v>
      </c>
      <c r="I202" s="54" t="s">
        <v>7</v>
      </c>
      <c r="J202" s="55" t="s">
        <v>8</v>
      </c>
      <c r="K202" s="54" t="s">
        <v>9</v>
      </c>
      <c r="L202" s="54" t="s">
        <v>10</v>
      </c>
    </row>
    <row r="203" customFormat="false" ht="13.8" hidden="false" customHeight="false" outlineLevel="0" collapsed="false">
      <c r="B203" s="0"/>
      <c r="C203" s="56" t="s">
        <v>21</v>
      </c>
      <c r="D203" s="109" t="n">
        <f aca="false">D329/D266</f>
        <v>0</v>
      </c>
      <c r="E203" s="110" t="n">
        <f aca="false">E329/E266</f>
        <v>0</v>
      </c>
      <c r="F203" s="110" t="n">
        <f aca="false">F329/F266</f>
        <v>0</v>
      </c>
      <c r="G203" s="110" t="n">
        <f aca="false">G329/G266</f>
        <v>0</v>
      </c>
      <c r="H203" s="110" t="n">
        <f aca="false">H329/H266</f>
        <v>0</v>
      </c>
      <c r="I203" s="110" t="n">
        <f aca="false">I329/I266</f>
        <v>0</v>
      </c>
      <c r="J203" s="110" t="n">
        <f aca="false">J329/J266</f>
        <v>0</v>
      </c>
      <c r="K203" s="110" t="n">
        <f aca="false">K329/K266</f>
        <v>0</v>
      </c>
      <c r="L203" s="111" t="n">
        <f aca="false">L329/L266</f>
        <v>0</v>
      </c>
    </row>
    <row r="204" customFormat="false" ht="13.8" hidden="false" customHeight="false" outlineLevel="0" collapsed="false">
      <c r="B204" s="0"/>
      <c r="C204" s="56" t="s">
        <v>23</v>
      </c>
      <c r="D204" s="112" t="n">
        <f aca="false">D330/D267</f>
        <v>0</v>
      </c>
      <c r="E204" s="113" t="n">
        <f aca="false">E330/E267</f>
        <v>0</v>
      </c>
      <c r="F204" s="113" t="n">
        <f aca="false">F330/F267</f>
        <v>0</v>
      </c>
      <c r="G204" s="113" t="n">
        <f aca="false">G330/G267</f>
        <v>0</v>
      </c>
      <c r="H204" s="113" t="n">
        <f aca="false">H330/H267</f>
        <v>0</v>
      </c>
      <c r="I204" s="113" t="n">
        <f aca="false">I330/I267</f>
        <v>0</v>
      </c>
      <c r="J204" s="113" t="n">
        <f aca="false">J330/J267</f>
        <v>0</v>
      </c>
      <c r="K204" s="113" t="n">
        <f aca="false">K330/K267</f>
        <v>0</v>
      </c>
      <c r="L204" s="114" t="n">
        <f aca="false">L330/L267</f>
        <v>0</v>
      </c>
    </row>
    <row r="205" customFormat="false" ht="13.8" hidden="false" customHeight="false" outlineLevel="0" collapsed="false">
      <c r="B205" s="0"/>
      <c r="C205" s="56" t="s">
        <v>25</v>
      </c>
      <c r="D205" s="112" t="n">
        <f aca="false">D331/D268</f>
        <v>0</v>
      </c>
      <c r="E205" s="113" t="n">
        <f aca="false">E331/E268</f>
        <v>0</v>
      </c>
      <c r="F205" s="113" t="n">
        <f aca="false">F331/F268</f>
        <v>0</v>
      </c>
      <c r="G205" s="113" t="n">
        <f aca="false">G331/G268</f>
        <v>0</v>
      </c>
      <c r="H205" s="113" t="n">
        <f aca="false">H331/H268</f>
        <v>0</v>
      </c>
      <c r="I205" s="113" t="n">
        <f aca="false">I331/I268</f>
        <v>0</v>
      </c>
      <c r="J205" s="113" t="n">
        <f aca="false">J331/J268</f>
        <v>0</v>
      </c>
      <c r="K205" s="113" t="n">
        <f aca="false">K331/K268</f>
        <v>0</v>
      </c>
      <c r="L205" s="114" t="n">
        <f aca="false">L331/L268</f>
        <v>0</v>
      </c>
    </row>
    <row r="206" customFormat="false" ht="13.8" hidden="false" customHeight="false" outlineLevel="0" collapsed="false">
      <c r="B206" s="0"/>
      <c r="C206" s="56" t="s">
        <v>27</v>
      </c>
      <c r="D206" s="112" t="n">
        <f aca="false">D332/D269</f>
        <v>0</v>
      </c>
      <c r="E206" s="113" t="n">
        <f aca="false">E332/E269</f>
        <v>0</v>
      </c>
      <c r="F206" s="113" t="n">
        <f aca="false">F332/F269</f>
        <v>0</v>
      </c>
      <c r="G206" s="113" t="n">
        <f aca="false">G332/G269</f>
        <v>0</v>
      </c>
      <c r="H206" s="113" t="n">
        <f aca="false">H332/H269</f>
        <v>0</v>
      </c>
      <c r="I206" s="113" t="n">
        <f aca="false">I332/I269</f>
        <v>0</v>
      </c>
      <c r="J206" s="113" t="n">
        <f aca="false">J332/J269</f>
        <v>0</v>
      </c>
      <c r="K206" s="113" t="n">
        <f aca="false">K332/K269</f>
        <v>0</v>
      </c>
      <c r="L206" s="114" t="n">
        <f aca="false">L332/L269</f>
        <v>0</v>
      </c>
    </row>
    <row r="207" customFormat="false" ht="13.8" hidden="false" customHeight="false" outlineLevel="0" collapsed="false">
      <c r="B207" s="0"/>
      <c r="C207" s="56" t="s">
        <v>28</v>
      </c>
      <c r="D207" s="112" t="n">
        <f aca="false">D333/D270</f>
        <v>0</v>
      </c>
      <c r="E207" s="113" t="n">
        <f aca="false">E333/E270</f>
        <v>0</v>
      </c>
      <c r="F207" s="113" t="n">
        <f aca="false">F333/F270</f>
        <v>0</v>
      </c>
      <c r="G207" s="113" t="n">
        <f aca="false">G333/G270</f>
        <v>0</v>
      </c>
      <c r="H207" s="113" t="n">
        <f aca="false">H333/H270</f>
        <v>0</v>
      </c>
      <c r="I207" s="113" t="n">
        <f aca="false">I333/I270</f>
        <v>0</v>
      </c>
      <c r="J207" s="113" t="n">
        <f aca="false">J333/J270</f>
        <v>0</v>
      </c>
      <c r="K207" s="113" t="n">
        <f aca="false">K333/K270</f>
        <v>0</v>
      </c>
      <c r="L207" s="114" t="n">
        <f aca="false">L333/L270</f>
        <v>0</v>
      </c>
    </row>
    <row r="208" customFormat="false" ht="13.8" hidden="false" customHeight="false" outlineLevel="0" collapsed="false">
      <c r="B208" s="0"/>
      <c r="C208" s="56" t="s">
        <v>29</v>
      </c>
      <c r="D208" s="112" t="n">
        <f aca="false">D334/D271</f>
        <v>0</v>
      </c>
      <c r="E208" s="113" t="n">
        <f aca="false">E334/E271</f>
        <v>0</v>
      </c>
      <c r="F208" s="113" t="n">
        <f aca="false">F334/F271</f>
        <v>0</v>
      </c>
      <c r="G208" s="113" t="n">
        <f aca="false">G334/G271</f>
        <v>0</v>
      </c>
      <c r="H208" s="113" t="n">
        <f aca="false">H334/H271</f>
        <v>0</v>
      </c>
      <c r="I208" s="113" t="n">
        <f aca="false">I334/I271</f>
        <v>0</v>
      </c>
      <c r="J208" s="113" t="n">
        <f aca="false">J334/J271</f>
        <v>0</v>
      </c>
      <c r="K208" s="113" t="n">
        <f aca="false">K334/K271</f>
        <v>0</v>
      </c>
      <c r="L208" s="114" t="n">
        <f aca="false">L334/L271</f>
        <v>0</v>
      </c>
    </row>
    <row r="209" customFormat="false" ht="13.8" hidden="false" customHeight="false" outlineLevel="0" collapsed="false">
      <c r="B209" s="0"/>
      <c r="C209" s="56" t="s">
        <v>30</v>
      </c>
      <c r="D209" s="112" t="n">
        <f aca="false">D335/D272</f>
        <v>0</v>
      </c>
      <c r="E209" s="113" t="n">
        <f aca="false">E335/E272</f>
        <v>0</v>
      </c>
      <c r="F209" s="113" t="n">
        <f aca="false">F335/F272</f>
        <v>0</v>
      </c>
      <c r="G209" s="113" t="n">
        <f aca="false">G335/G272</f>
        <v>0</v>
      </c>
      <c r="H209" s="113" t="n">
        <f aca="false">H335/H272</f>
        <v>0</v>
      </c>
      <c r="I209" s="113" t="n">
        <f aca="false">I335/I272</f>
        <v>0</v>
      </c>
      <c r="J209" s="113" t="n">
        <f aca="false">J335/J272</f>
        <v>0</v>
      </c>
      <c r="K209" s="113" t="n">
        <f aca="false">K335/K272</f>
        <v>0</v>
      </c>
      <c r="L209" s="114" t="n">
        <f aca="false">L335/L272</f>
        <v>0</v>
      </c>
    </row>
    <row r="210" customFormat="false" ht="13.8" hidden="false" customHeight="false" outlineLevel="0" collapsed="false">
      <c r="B210" s="0"/>
      <c r="C210" s="56"/>
      <c r="D210" s="0"/>
      <c r="E210" s="51"/>
      <c r="F210" s="51"/>
      <c r="G210" s="51"/>
      <c r="H210" s="51"/>
      <c r="I210" s="51"/>
      <c r="J210" s="0"/>
      <c r="K210" s="47"/>
      <c r="L210" s="0"/>
    </row>
    <row r="211" customFormat="false" ht="13.8" hidden="false" customHeight="false" outlineLevel="0" collapsed="false">
      <c r="B211" s="0"/>
      <c r="C211" s="52" t="s">
        <v>153</v>
      </c>
      <c r="D211" s="53" t="s">
        <v>2</v>
      </c>
      <c r="E211" s="54" t="s">
        <v>3</v>
      </c>
      <c r="F211" s="54" t="s">
        <v>4</v>
      </c>
      <c r="G211" s="54" t="s">
        <v>5</v>
      </c>
      <c r="H211" s="54" t="s">
        <v>6</v>
      </c>
      <c r="I211" s="54" t="s">
        <v>7</v>
      </c>
      <c r="J211" s="55" t="s">
        <v>8</v>
      </c>
      <c r="K211" s="54" t="s">
        <v>9</v>
      </c>
      <c r="L211" s="54" t="s">
        <v>10</v>
      </c>
    </row>
    <row r="212" customFormat="false" ht="13.8" hidden="false" customHeight="false" outlineLevel="0" collapsed="false">
      <c r="B212" s="0"/>
      <c r="C212" s="56" t="s">
        <v>21</v>
      </c>
      <c r="D212" s="109" t="n">
        <f aca="false">D338/D275</f>
        <v>0</v>
      </c>
      <c r="E212" s="110" t="n">
        <f aca="false">E338/E275</f>
        <v>0</v>
      </c>
      <c r="F212" s="110" t="n">
        <f aca="false">F338/F275</f>
        <v>0</v>
      </c>
      <c r="G212" s="110" t="n">
        <f aca="false">G338/G275</f>
        <v>0</v>
      </c>
      <c r="H212" s="110" t="n">
        <f aca="false">H338/H275</f>
        <v>0</v>
      </c>
      <c r="I212" s="110" t="n">
        <f aca="false">I338/I275</f>
        <v>0</v>
      </c>
      <c r="J212" s="110" t="n">
        <f aca="false">J338/J275</f>
        <v>0</v>
      </c>
      <c r="K212" s="110" t="n">
        <f aca="false">K338/K275</f>
        <v>0</v>
      </c>
      <c r="L212" s="111" t="n">
        <f aca="false">L338/L275</f>
        <v>0</v>
      </c>
    </row>
    <row r="213" customFormat="false" ht="13.8" hidden="false" customHeight="false" outlineLevel="0" collapsed="false">
      <c r="B213" s="0"/>
      <c r="C213" s="56" t="s">
        <v>23</v>
      </c>
      <c r="D213" s="112" t="n">
        <f aca="false">D339/D276</f>
        <v>0</v>
      </c>
      <c r="E213" s="113" t="n">
        <f aca="false">E339/E276</f>
        <v>0</v>
      </c>
      <c r="F213" s="113" t="n">
        <f aca="false">F339/F276</f>
        <v>0</v>
      </c>
      <c r="G213" s="113" t="n">
        <f aca="false">G339/G276</f>
        <v>0</v>
      </c>
      <c r="H213" s="113" t="n">
        <f aca="false">H339/H276</f>
        <v>0</v>
      </c>
      <c r="I213" s="113" t="n">
        <f aca="false">I339/I276</f>
        <v>0</v>
      </c>
      <c r="J213" s="113" t="n">
        <f aca="false">J339/J276</f>
        <v>0</v>
      </c>
      <c r="K213" s="113" t="n">
        <f aca="false">K339/K276</f>
        <v>0</v>
      </c>
      <c r="L213" s="114" t="n">
        <f aca="false">L339/L276</f>
        <v>0</v>
      </c>
    </row>
    <row r="214" customFormat="false" ht="13.8" hidden="false" customHeight="false" outlineLevel="0" collapsed="false">
      <c r="B214" s="0"/>
      <c r="C214" s="56" t="s">
        <v>25</v>
      </c>
      <c r="D214" s="112" t="n">
        <f aca="false">D340/D277</f>
        <v>0</v>
      </c>
      <c r="E214" s="113" t="n">
        <f aca="false">E340/E277</f>
        <v>0</v>
      </c>
      <c r="F214" s="113" t="n">
        <f aca="false">F340/F277</f>
        <v>0</v>
      </c>
      <c r="G214" s="113" t="n">
        <f aca="false">G340/G277</f>
        <v>0</v>
      </c>
      <c r="H214" s="113" t="n">
        <f aca="false">H340/H277</f>
        <v>0</v>
      </c>
      <c r="I214" s="113" t="n">
        <f aca="false">I340/I277</f>
        <v>0</v>
      </c>
      <c r="J214" s="113" t="n">
        <f aca="false">J340/J277</f>
        <v>0</v>
      </c>
      <c r="K214" s="113" t="n">
        <f aca="false">K340/K277</f>
        <v>0</v>
      </c>
      <c r="L214" s="114" t="n">
        <f aca="false">L340/L277</f>
        <v>0</v>
      </c>
    </row>
    <row r="215" customFormat="false" ht="13.8" hidden="false" customHeight="false" outlineLevel="0" collapsed="false">
      <c r="B215" s="0"/>
      <c r="C215" s="56" t="s">
        <v>27</v>
      </c>
      <c r="D215" s="112" t="n">
        <f aca="false">D341/D278</f>
        <v>0</v>
      </c>
      <c r="E215" s="113" t="n">
        <f aca="false">E341/E278</f>
        <v>0</v>
      </c>
      <c r="F215" s="113" t="n">
        <f aca="false">F341/F278</f>
        <v>0</v>
      </c>
      <c r="G215" s="113" t="n">
        <f aca="false">G341/G278</f>
        <v>0</v>
      </c>
      <c r="H215" s="113" t="n">
        <f aca="false">H341/H278</f>
        <v>0</v>
      </c>
      <c r="I215" s="113" t="n">
        <f aca="false">I341/I278</f>
        <v>0</v>
      </c>
      <c r="J215" s="113" t="n">
        <f aca="false">J341/J278</f>
        <v>0</v>
      </c>
      <c r="K215" s="113" t="n">
        <f aca="false">K341/K278</f>
        <v>0</v>
      </c>
      <c r="L215" s="114" t="n">
        <f aca="false">L341/L278</f>
        <v>0</v>
      </c>
    </row>
    <row r="216" customFormat="false" ht="13.8" hidden="false" customHeight="false" outlineLevel="0" collapsed="false">
      <c r="B216" s="0"/>
      <c r="C216" s="56" t="s">
        <v>28</v>
      </c>
      <c r="D216" s="112" t="n">
        <f aca="false">D342/D279</f>
        <v>0</v>
      </c>
      <c r="E216" s="113" t="n">
        <f aca="false">E342/E279</f>
        <v>0</v>
      </c>
      <c r="F216" s="113" t="n">
        <f aca="false">F342/F279</f>
        <v>0</v>
      </c>
      <c r="G216" s="113" t="n">
        <f aca="false">G342/G279</f>
        <v>0</v>
      </c>
      <c r="H216" s="113" t="n">
        <f aca="false">H342/H279</f>
        <v>0</v>
      </c>
      <c r="I216" s="113" t="n">
        <f aca="false">I342/I279</f>
        <v>0</v>
      </c>
      <c r="J216" s="113" t="n">
        <f aca="false">J342/J279</f>
        <v>0</v>
      </c>
      <c r="K216" s="113" t="n">
        <f aca="false">K342/K279</f>
        <v>0</v>
      </c>
      <c r="L216" s="114" t="n">
        <f aca="false">L342/L279</f>
        <v>0</v>
      </c>
    </row>
    <row r="217" customFormat="false" ht="13.8" hidden="false" customHeight="false" outlineLevel="0" collapsed="false">
      <c r="B217" s="0"/>
      <c r="C217" s="56" t="s">
        <v>29</v>
      </c>
      <c r="D217" s="112" t="n">
        <f aca="false">D343/D280</f>
        <v>0</v>
      </c>
      <c r="E217" s="113" t="n">
        <f aca="false">E343/E280</f>
        <v>0</v>
      </c>
      <c r="F217" s="113" t="n">
        <f aca="false">F343/F280</f>
        <v>0</v>
      </c>
      <c r="G217" s="113" t="n">
        <f aca="false">G343/G280</f>
        <v>0</v>
      </c>
      <c r="H217" s="113" t="n">
        <f aca="false">H343/H280</f>
        <v>0</v>
      </c>
      <c r="I217" s="113" t="n">
        <f aca="false">I343/I280</f>
        <v>0</v>
      </c>
      <c r="J217" s="113" t="n">
        <f aca="false">J343/J280</f>
        <v>0</v>
      </c>
      <c r="K217" s="113" t="n">
        <f aca="false">K343/K280</f>
        <v>0</v>
      </c>
      <c r="L217" s="114" t="n">
        <f aca="false">L343/L280</f>
        <v>0</v>
      </c>
    </row>
    <row r="218" customFormat="false" ht="13.8" hidden="false" customHeight="false" outlineLevel="0" collapsed="false">
      <c r="B218" s="0"/>
      <c r="C218" s="56" t="s">
        <v>30</v>
      </c>
      <c r="D218" s="112" t="n">
        <f aca="false">D344/D281</f>
        <v>0</v>
      </c>
      <c r="E218" s="113" t="n">
        <f aca="false">E344/E281</f>
        <v>0</v>
      </c>
      <c r="F218" s="113" t="n">
        <f aca="false">F344/F281</f>
        <v>0</v>
      </c>
      <c r="G218" s="113" t="n">
        <f aca="false">G344/G281</f>
        <v>0</v>
      </c>
      <c r="H218" s="113" t="n">
        <f aca="false">H344/H281</f>
        <v>0</v>
      </c>
      <c r="I218" s="113" t="n">
        <f aca="false">I344/I281</f>
        <v>0</v>
      </c>
      <c r="J218" s="113" t="n">
        <f aca="false">J344/J281</f>
        <v>0</v>
      </c>
      <c r="K218" s="113" t="n">
        <f aca="false">K344/K281</f>
        <v>0</v>
      </c>
      <c r="L218" s="114" t="n">
        <f aca="false">L344/L281</f>
        <v>0</v>
      </c>
    </row>
    <row r="219" customFormat="false" ht="13.8" hidden="false" customHeight="false" outlineLevel="0" collapsed="false">
      <c r="B219" s="0"/>
      <c r="C219" s="56"/>
      <c r="D219" s="0"/>
      <c r="E219" s="51"/>
      <c r="F219" s="51"/>
      <c r="G219" s="51"/>
      <c r="H219" s="51"/>
      <c r="I219" s="51"/>
      <c r="J219" s="0"/>
      <c r="K219" s="47"/>
      <c r="L219" s="0"/>
    </row>
    <row r="220" customFormat="false" ht="13.8" hidden="false" customHeight="false" outlineLevel="0" collapsed="false">
      <c r="B220" s="0"/>
      <c r="C220" s="52" t="s">
        <v>154</v>
      </c>
      <c r="D220" s="53" t="s">
        <v>2</v>
      </c>
      <c r="E220" s="54" t="s">
        <v>3</v>
      </c>
      <c r="F220" s="54" t="s">
        <v>4</v>
      </c>
      <c r="G220" s="54" t="s">
        <v>5</v>
      </c>
      <c r="H220" s="54" t="s">
        <v>6</v>
      </c>
      <c r="I220" s="54" t="s">
        <v>7</v>
      </c>
      <c r="J220" s="55" t="s">
        <v>8</v>
      </c>
      <c r="K220" s="54" t="s">
        <v>9</v>
      </c>
      <c r="L220" s="54" t="s">
        <v>10</v>
      </c>
    </row>
    <row r="221" customFormat="false" ht="13.8" hidden="false" customHeight="false" outlineLevel="0" collapsed="false">
      <c r="B221" s="0"/>
      <c r="C221" s="56" t="s">
        <v>21</v>
      </c>
      <c r="D221" s="109" t="n">
        <f aca="false">D347/D284</f>
        <v>0</v>
      </c>
      <c r="E221" s="110" t="n">
        <f aca="false">E347/E284</f>
        <v>0</v>
      </c>
      <c r="F221" s="110" t="n">
        <f aca="false">F347/F284</f>
        <v>0</v>
      </c>
      <c r="G221" s="110" t="n">
        <f aca="false">G347/G284</f>
        <v>0</v>
      </c>
      <c r="H221" s="110" t="n">
        <f aca="false">H347/H284</f>
        <v>0</v>
      </c>
      <c r="I221" s="110" t="n">
        <f aca="false">I347/I284</f>
        <v>0</v>
      </c>
      <c r="J221" s="110" t="n">
        <f aca="false">J347/J284</f>
        <v>0</v>
      </c>
      <c r="K221" s="110" t="n">
        <f aca="false">K347/K284</f>
        <v>0</v>
      </c>
      <c r="L221" s="111" t="n">
        <f aca="false">L347/L284</f>
        <v>0</v>
      </c>
    </row>
    <row r="222" customFormat="false" ht="13.8" hidden="false" customHeight="false" outlineLevel="0" collapsed="false">
      <c r="B222" s="0"/>
      <c r="C222" s="56" t="s">
        <v>23</v>
      </c>
      <c r="D222" s="112" t="n">
        <f aca="false">D348/D285</f>
        <v>0</v>
      </c>
      <c r="E222" s="113" t="n">
        <f aca="false">E348/E285</f>
        <v>0</v>
      </c>
      <c r="F222" s="113" t="n">
        <f aca="false">F348/F285</f>
        <v>0</v>
      </c>
      <c r="G222" s="113" t="n">
        <f aca="false">G348/G285</f>
        <v>0</v>
      </c>
      <c r="H222" s="113" t="n">
        <f aca="false">H348/H285</f>
        <v>0</v>
      </c>
      <c r="I222" s="113" t="n">
        <f aca="false">I348/I285</f>
        <v>0</v>
      </c>
      <c r="J222" s="113" t="n">
        <f aca="false">J348/J285</f>
        <v>0</v>
      </c>
      <c r="K222" s="113" t="n">
        <f aca="false">K348/K285</f>
        <v>0</v>
      </c>
      <c r="L222" s="114" t="n">
        <f aca="false">L348/L285</f>
        <v>0</v>
      </c>
    </row>
    <row r="223" customFormat="false" ht="13.8" hidden="false" customHeight="false" outlineLevel="0" collapsed="false">
      <c r="B223" s="0"/>
      <c r="C223" s="56" t="s">
        <v>25</v>
      </c>
      <c r="D223" s="112" t="n">
        <f aca="false">D349/D286</f>
        <v>0</v>
      </c>
      <c r="E223" s="113" t="n">
        <f aca="false">E349/E286</f>
        <v>0</v>
      </c>
      <c r="F223" s="113" t="n">
        <f aca="false">F349/F286</f>
        <v>0</v>
      </c>
      <c r="G223" s="113" t="n">
        <f aca="false">G349/G286</f>
        <v>0</v>
      </c>
      <c r="H223" s="113" t="n">
        <f aca="false">H349/H286</f>
        <v>0</v>
      </c>
      <c r="I223" s="113" t="n">
        <f aca="false">I349/I286</f>
        <v>0</v>
      </c>
      <c r="J223" s="113" t="n">
        <f aca="false">J349/J286</f>
        <v>0</v>
      </c>
      <c r="K223" s="113" t="n">
        <f aca="false">K349/K286</f>
        <v>0</v>
      </c>
      <c r="L223" s="114" t="n">
        <f aca="false">L349/L286</f>
        <v>0</v>
      </c>
    </row>
    <row r="224" customFormat="false" ht="13.8" hidden="false" customHeight="false" outlineLevel="0" collapsed="false">
      <c r="B224" s="0"/>
      <c r="C224" s="56" t="s">
        <v>27</v>
      </c>
      <c r="D224" s="112" t="n">
        <f aca="false">D350/D287</f>
        <v>0</v>
      </c>
      <c r="E224" s="113" t="n">
        <f aca="false">E350/E287</f>
        <v>0</v>
      </c>
      <c r="F224" s="113" t="n">
        <f aca="false">F350/F287</f>
        <v>0</v>
      </c>
      <c r="G224" s="113" t="n">
        <f aca="false">G350/G287</f>
        <v>0</v>
      </c>
      <c r="H224" s="113" t="n">
        <f aca="false">H350/H287</f>
        <v>0</v>
      </c>
      <c r="I224" s="113" t="n">
        <f aca="false">I350/I287</f>
        <v>0</v>
      </c>
      <c r="J224" s="113" t="n">
        <f aca="false">J350/J287</f>
        <v>0</v>
      </c>
      <c r="K224" s="113" t="n">
        <f aca="false">K350/K287</f>
        <v>0</v>
      </c>
      <c r="L224" s="114" t="n">
        <f aca="false">L350/L287</f>
        <v>0</v>
      </c>
    </row>
    <row r="225" customFormat="false" ht="13.8" hidden="false" customHeight="false" outlineLevel="0" collapsed="false">
      <c r="B225" s="0"/>
      <c r="C225" s="56" t="s">
        <v>28</v>
      </c>
      <c r="D225" s="112" t="n">
        <f aca="false">D351/D288</f>
        <v>0</v>
      </c>
      <c r="E225" s="113" t="n">
        <f aca="false">E351/E288</f>
        <v>0</v>
      </c>
      <c r="F225" s="113" t="n">
        <f aca="false">F351/F288</f>
        <v>0</v>
      </c>
      <c r="G225" s="113" t="n">
        <f aca="false">G351/G288</f>
        <v>0</v>
      </c>
      <c r="H225" s="113" t="n">
        <f aca="false">H351/H288</f>
        <v>0</v>
      </c>
      <c r="I225" s="113" t="n">
        <f aca="false">I351/I288</f>
        <v>0</v>
      </c>
      <c r="J225" s="113" t="n">
        <f aca="false">J351/J288</f>
        <v>0</v>
      </c>
      <c r="K225" s="113" t="n">
        <f aca="false">K351/K288</f>
        <v>0</v>
      </c>
      <c r="L225" s="114" t="n">
        <f aca="false">L351/L288</f>
        <v>0</v>
      </c>
    </row>
    <row r="226" customFormat="false" ht="13.8" hidden="false" customHeight="false" outlineLevel="0" collapsed="false">
      <c r="B226" s="0"/>
      <c r="C226" s="56" t="s">
        <v>29</v>
      </c>
      <c r="D226" s="112" t="n">
        <f aca="false">D352/D289</f>
        <v>0</v>
      </c>
      <c r="E226" s="113" t="n">
        <f aca="false">E352/E289</f>
        <v>0</v>
      </c>
      <c r="F226" s="113" t="n">
        <f aca="false">F352/F289</f>
        <v>0</v>
      </c>
      <c r="G226" s="113" t="n">
        <f aca="false">G352/G289</f>
        <v>0</v>
      </c>
      <c r="H226" s="113" t="n">
        <f aca="false">H352/H289</f>
        <v>0</v>
      </c>
      <c r="I226" s="113" t="n">
        <f aca="false">I352/I289</f>
        <v>0</v>
      </c>
      <c r="J226" s="113" t="n">
        <f aca="false">J352/J289</f>
        <v>0</v>
      </c>
      <c r="K226" s="113" t="n">
        <f aca="false">K352/K289</f>
        <v>0</v>
      </c>
      <c r="L226" s="114" t="n">
        <f aca="false">L352/L289</f>
        <v>0</v>
      </c>
    </row>
    <row r="227" customFormat="false" ht="13.8" hidden="false" customHeight="false" outlineLevel="0" collapsed="false">
      <c r="B227" s="0"/>
      <c r="C227" s="56" t="s">
        <v>30</v>
      </c>
      <c r="D227" s="112" t="n">
        <f aca="false">D353/D290</f>
        <v>0</v>
      </c>
      <c r="E227" s="113" t="n">
        <f aca="false">E353/E290</f>
        <v>0</v>
      </c>
      <c r="F227" s="113" t="n">
        <f aca="false">F353/F290</f>
        <v>0</v>
      </c>
      <c r="G227" s="113" t="n">
        <f aca="false">G353/G290</f>
        <v>0</v>
      </c>
      <c r="H227" s="113" t="n">
        <f aca="false">H353/H290</f>
        <v>0</v>
      </c>
      <c r="I227" s="113" t="n">
        <f aca="false">I353/I290</f>
        <v>0</v>
      </c>
      <c r="J227" s="113" t="n">
        <f aca="false">J353/J290</f>
        <v>0</v>
      </c>
      <c r="K227" s="113" t="n">
        <f aca="false">K353/K290</f>
        <v>0</v>
      </c>
      <c r="L227" s="114" t="n">
        <f aca="false">L353/L290</f>
        <v>0</v>
      </c>
    </row>
    <row r="228" customFormat="false" ht="13.8" hidden="false" customHeight="false" outlineLevel="0" collapsed="false">
      <c r="B228" s="0"/>
      <c r="C228" s="56"/>
      <c r="D228" s="0"/>
      <c r="E228" s="51"/>
      <c r="F228" s="51"/>
      <c r="G228" s="51"/>
      <c r="H228" s="51"/>
      <c r="I228" s="51"/>
      <c r="J228" s="0"/>
      <c r="K228" s="47"/>
      <c r="L228" s="0"/>
    </row>
    <row r="229" customFormat="false" ht="13.8" hidden="false" customHeight="false" outlineLevel="0" collapsed="false">
      <c r="B229" s="0"/>
      <c r="C229" s="52" t="s">
        <v>155</v>
      </c>
      <c r="D229" s="53" t="s">
        <v>2</v>
      </c>
      <c r="E229" s="54" t="s">
        <v>3</v>
      </c>
      <c r="F229" s="54" t="s">
        <v>4</v>
      </c>
      <c r="G229" s="54" t="s">
        <v>5</v>
      </c>
      <c r="H229" s="54" t="s">
        <v>6</v>
      </c>
      <c r="I229" s="54" t="s">
        <v>7</v>
      </c>
      <c r="J229" s="55" t="s">
        <v>8</v>
      </c>
      <c r="K229" s="54" t="s">
        <v>9</v>
      </c>
      <c r="L229" s="54" t="s">
        <v>10</v>
      </c>
    </row>
    <row r="230" customFormat="false" ht="13.8" hidden="false" customHeight="false" outlineLevel="0" collapsed="false">
      <c r="B230" s="0"/>
      <c r="C230" s="56" t="s">
        <v>21</v>
      </c>
      <c r="D230" s="121" t="n">
        <f aca="false">IF(D38=$N$5,$D$135,IF(D38=$N$6,$E$135,$F$135))</f>
        <v>550</v>
      </c>
      <c r="E230" s="121" t="n">
        <f aca="false">IF(E38=$N$5,$D$135,IF(E38=$N$6,$E$135,$F$135))</f>
        <v>550</v>
      </c>
      <c r="F230" s="121" t="n">
        <f aca="false">IF(F38=$N$5,$D$135,IF(F38=$N$6,$E$135,$F$135))</f>
        <v>550</v>
      </c>
      <c r="G230" s="121" t="n">
        <f aca="false">IF(G38=$N$5,$D$135,IF(G38=$N$6,$E$135,$F$135))</f>
        <v>400</v>
      </c>
      <c r="H230" s="121" t="n">
        <f aca="false">IF(H38=$N$5,$D$135,IF(H38=$N$6,$E$135,$F$135))</f>
        <v>400</v>
      </c>
      <c r="I230" s="121" t="n">
        <f aca="false">IF(I38=$N$5,$D$135,IF(I38=$N$6,$E$135,$F$135))</f>
        <v>350</v>
      </c>
      <c r="J230" s="121" t="n">
        <f aca="false">IF(J38=$N$5,$D$135,IF(J38=$N$6,$E$135,$F$135))</f>
        <v>350</v>
      </c>
      <c r="K230" s="121" t="n">
        <f aca="false">IF(K38=$N$5,$D$135,IF(K38=$N$6,$E$135,$F$135))</f>
        <v>350</v>
      </c>
      <c r="L230" s="121" t="n">
        <f aca="false">IF(L38=$N$5,$D$135,IF(L38=$N$6,$E$135,$F$135))</f>
        <v>350</v>
      </c>
    </row>
    <row r="231" customFormat="false" ht="13.8" hidden="false" customHeight="false" outlineLevel="0" collapsed="false">
      <c r="B231" s="0"/>
      <c r="C231" s="56" t="s">
        <v>23</v>
      </c>
      <c r="D231" s="121" t="n">
        <f aca="false">IF(D39=$N$5,$D$135,IF(D39=$N$6,$E$135,$F$135))</f>
        <v>550</v>
      </c>
      <c r="E231" s="121" t="n">
        <f aca="false">IF(E39=$N$5,$D$135,IF(E39=$N$6,$E$135,$F$135))</f>
        <v>550</v>
      </c>
      <c r="F231" s="121" t="n">
        <f aca="false">IF(F39=$N$5,$D$135,IF(F39=$N$6,$E$135,$F$135))</f>
        <v>550</v>
      </c>
      <c r="G231" s="121" t="n">
        <f aca="false">IF(G39=$N$5,$D$135,IF(G39=$N$6,$E$135,$F$135))</f>
        <v>400</v>
      </c>
      <c r="H231" s="121" t="n">
        <f aca="false">IF(H39=$N$5,$D$135,IF(H39=$N$6,$E$135,$F$135))</f>
        <v>400</v>
      </c>
      <c r="I231" s="121" t="n">
        <f aca="false">IF(I39=$N$5,$D$135,IF(I39=$N$6,$E$135,$F$135))</f>
        <v>350</v>
      </c>
      <c r="J231" s="121" t="n">
        <f aca="false">IF(J39=$N$5,$D$135,IF(J39=$N$6,$E$135,$F$135))</f>
        <v>350</v>
      </c>
      <c r="K231" s="121" t="n">
        <f aca="false">IF(K39=$N$5,$D$135,IF(K39=$N$6,$E$135,$F$135))</f>
        <v>350</v>
      </c>
      <c r="L231" s="121" t="n">
        <f aca="false">IF(L39=$N$5,$D$135,IF(L39=$N$6,$E$135,$F$135))</f>
        <v>350</v>
      </c>
    </row>
    <row r="232" customFormat="false" ht="13.8" hidden="false" customHeight="false" outlineLevel="0" collapsed="false">
      <c r="B232" s="0"/>
      <c r="C232" s="56" t="s">
        <v>25</v>
      </c>
      <c r="D232" s="121" t="n">
        <f aca="false">IF(D40=$N$5,$D$135,IF(D40=$N$6,$E$135,$F$135))</f>
        <v>550</v>
      </c>
      <c r="E232" s="121" t="n">
        <f aca="false">IF(E40=$N$5,$D$135,IF(E40=$N$6,$E$135,$F$135))</f>
        <v>550</v>
      </c>
      <c r="F232" s="121" t="n">
        <f aca="false">IF(F40=$N$5,$D$135,IF(F40=$N$6,$E$135,$F$135))</f>
        <v>550</v>
      </c>
      <c r="G232" s="121" t="n">
        <f aca="false">IF(G40=$N$5,$D$135,IF(G40=$N$6,$E$135,$F$135))</f>
        <v>400</v>
      </c>
      <c r="H232" s="121" t="n">
        <f aca="false">IF(H40=$N$5,$D$135,IF(H40=$N$6,$E$135,$F$135))</f>
        <v>400</v>
      </c>
      <c r="I232" s="121" t="n">
        <f aca="false">IF(I40=$N$5,$D$135,IF(I40=$N$6,$E$135,$F$135))</f>
        <v>350</v>
      </c>
      <c r="J232" s="121" t="n">
        <f aca="false">IF(J40=$N$5,$D$135,IF(J40=$N$6,$E$135,$F$135))</f>
        <v>350</v>
      </c>
      <c r="K232" s="121" t="n">
        <f aca="false">IF(K40=$N$5,$D$135,IF(K40=$N$6,$E$135,$F$135))</f>
        <v>350</v>
      </c>
      <c r="L232" s="121" t="n">
        <f aca="false">IF(L40=$N$5,$D$135,IF(L40=$N$6,$E$135,$F$135))</f>
        <v>350</v>
      </c>
    </row>
    <row r="233" customFormat="false" ht="13.8" hidden="false" customHeight="false" outlineLevel="0" collapsed="false">
      <c r="B233" s="0"/>
      <c r="C233" s="56" t="s">
        <v>27</v>
      </c>
      <c r="D233" s="121" t="n">
        <f aca="false">IF(D41=$N$5,$D$135,IF(D41=$N$6,$E$135,$F$135))</f>
        <v>550</v>
      </c>
      <c r="E233" s="121" t="n">
        <f aca="false">IF(E41=$N$5,$D$135,IF(E41=$N$6,$E$135,$F$135))</f>
        <v>550</v>
      </c>
      <c r="F233" s="121" t="n">
        <f aca="false">IF(F41=$N$5,$D$135,IF(F41=$N$6,$E$135,$F$135))</f>
        <v>550</v>
      </c>
      <c r="G233" s="121" t="n">
        <f aca="false">IF(G41=$N$5,$D$135,IF(G41=$N$6,$E$135,$F$135))</f>
        <v>400</v>
      </c>
      <c r="H233" s="121" t="n">
        <f aca="false">IF(H41=$N$5,$D$135,IF(H41=$N$6,$E$135,$F$135))</f>
        <v>400</v>
      </c>
      <c r="I233" s="121" t="n">
        <f aca="false">IF(I41=$N$5,$D$135,IF(I41=$N$6,$E$135,$F$135))</f>
        <v>350</v>
      </c>
      <c r="J233" s="121" t="n">
        <f aca="false">IF(J41=$N$5,$D$135,IF(J41=$N$6,$E$135,$F$135))</f>
        <v>350</v>
      </c>
      <c r="K233" s="121" t="n">
        <f aca="false">IF(K41=$N$5,$D$135,IF(K41=$N$6,$E$135,$F$135))</f>
        <v>350</v>
      </c>
      <c r="L233" s="121" t="n">
        <f aca="false">IF(L41=$N$5,$D$135,IF(L41=$N$6,$E$135,$F$135))</f>
        <v>350</v>
      </c>
    </row>
    <row r="234" customFormat="false" ht="13.8" hidden="false" customHeight="false" outlineLevel="0" collapsed="false">
      <c r="B234" s="0"/>
      <c r="C234" s="56" t="s">
        <v>28</v>
      </c>
      <c r="D234" s="121" t="n">
        <f aca="false">IF(D42=$N$5,$D$135,IF(D42=$N$6,$E$135,$F$135))</f>
        <v>550</v>
      </c>
      <c r="E234" s="121" t="n">
        <f aca="false">IF(E42=$N$5,$D$135,IF(E42=$N$6,$E$135,$F$135))</f>
        <v>550</v>
      </c>
      <c r="F234" s="121" t="n">
        <f aca="false">IF(F42=$N$5,$D$135,IF(F42=$N$6,$E$135,$F$135))</f>
        <v>550</v>
      </c>
      <c r="G234" s="121" t="n">
        <f aca="false">IF(G42=$N$5,$D$135,IF(G42=$N$6,$E$135,$F$135))</f>
        <v>400</v>
      </c>
      <c r="H234" s="121" t="n">
        <f aca="false">IF(H42=$N$5,$D$135,IF(H42=$N$6,$E$135,$F$135))</f>
        <v>400</v>
      </c>
      <c r="I234" s="121" t="n">
        <f aca="false">IF(I42=$N$5,$D$135,IF(I42=$N$6,$E$135,$F$135))</f>
        <v>350</v>
      </c>
      <c r="J234" s="121" t="n">
        <f aca="false">IF(J42=$N$5,$D$135,IF(J42=$N$6,$E$135,$F$135))</f>
        <v>350</v>
      </c>
      <c r="K234" s="121" t="n">
        <f aca="false">IF(K42=$N$5,$D$135,IF(K42=$N$6,$E$135,$F$135))</f>
        <v>350</v>
      </c>
      <c r="L234" s="121" t="n">
        <f aca="false">IF(L42=$N$5,$D$135,IF(L42=$N$6,$E$135,$F$135))</f>
        <v>350</v>
      </c>
    </row>
    <row r="235" customFormat="false" ht="13.8" hidden="false" customHeight="false" outlineLevel="0" collapsed="false">
      <c r="B235" s="0"/>
      <c r="C235" s="56" t="s">
        <v>29</v>
      </c>
      <c r="D235" s="121" t="n">
        <f aca="false">IF(D43=$N$5,$D$135,IF(D43=$N$6,$E$135,$F$135))</f>
        <v>550</v>
      </c>
      <c r="E235" s="121" t="n">
        <f aca="false">IF(E43=$N$5,$D$135,IF(E43=$N$6,$E$135,$F$135))</f>
        <v>550</v>
      </c>
      <c r="F235" s="121" t="n">
        <f aca="false">IF(F43=$N$5,$D$135,IF(F43=$N$6,$E$135,$F$135))</f>
        <v>550</v>
      </c>
      <c r="G235" s="121" t="n">
        <f aca="false">IF(G43=$N$5,$D$135,IF(G43=$N$6,$E$135,$F$135))</f>
        <v>400</v>
      </c>
      <c r="H235" s="121" t="n">
        <f aca="false">IF(H43=$N$5,$D$135,IF(H43=$N$6,$E$135,$F$135))</f>
        <v>400</v>
      </c>
      <c r="I235" s="121" t="n">
        <f aca="false">IF(I43=$N$5,$D$135,IF(I43=$N$6,$E$135,$F$135))</f>
        <v>350</v>
      </c>
      <c r="J235" s="121" t="n">
        <f aca="false">IF(J43=$N$5,$D$135,IF(J43=$N$6,$E$135,$F$135))</f>
        <v>350</v>
      </c>
      <c r="K235" s="121" t="n">
        <f aca="false">IF(K43=$N$5,$D$135,IF(K43=$N$6,$E$135,$F$135))</f>
        <v>350</v>
      </c>
      <c r="L235" s="121" t="n">
        <f aca="false">IF(L43=$N$5,$D$135,IF(L43=$N$6,$E$135,$F$135))</f>
        <v>350</v>
      </c>
    </row>
    <row r="236" customFormat="false" ht="13.8" hidden="false" customHeight="false" outlineLevel="0" collapsed="false">
      <c r="B236" s="0"/>
      <c r="C236" s="56" t="s">
        <v>30</v>
      </c>
      <c r="D236" s="121" t="n">
        <f aca="false">IF(D44=$N$5,$D$135,IF(D44=$N$6,$E$135,$F$135))</f>
        <v>550</v>
      </c>
      <c r="E236" s="121" t="n">
        <f aca="false">IF(E44=$N$5,$D$135,IF(E44=$N$6,$E$135,$F$135))</f>
        <v>550</v>
      </c>
      <c r="F236" s="121" t="n">
        <f aca="false">IF(F44=$N$5,$D$135,IF(F44=$N$6,$E$135,$F$135))</f>
        <v>550</v>
      </c>
      <c r="G236" s="121" t="n">
        <f aca="false">IF(G44=$N$5,$D$135,IF(G44=$N$6,$E$135,$F$135))</f>
        <v>400</v>
      </c>
      <c r="H236" s="121" t="n">
        <f aca="false">IF(H44=$N$5,$D$135,IF(H44=$N$6,$E$135,$F$135))</f>
        <v>400</v>
      </c>
      <c r="I236" s="121" t="n">
        <f aca="false">IF(I44=$N$5,$D$135,IF(I44=$N$6,$E$135,$F$135))</f>
        <v>350</v>
      </c>
      <c r="J236" s="121" t="n">
        <f aca="false">IF(J44=$N$5,$D$135,IF(J44=$N$6,$E$135,$F$135))</f>
        <v>350</v>
      </c>
      <c r="K236" s="121" t="n">
        <f aca="false">IF(K44=$N$5,$D$135,IF(K44=$N$6,$E$135,$F$135))</f>
        <v>350</v>
      </c>
      <c r="L236" s="121" t="n">
        <f aca="false">IF(L44=$N$5,$D$135,IF(L44=$N$6,$E$135,$F$135))</f>
        <v>350</v>
      </c>
    </row>
    <row r="237" customFormat="false" ht="13.8" hidden="false" customHeight="false" outlineLevel="0" collapsed="false">
      <c r="B237" s="0"/>
      <c r="C237" s="56"/>
      <c r="D237" s="0"/>
      <c r="E237" s="51"/>
      <c r="F237" s="51"/>
      <c r="G237" s="51"/>
      <c r="H237" s="51"/>
      <c r="I237" s="51"/>
      <c r="J237" s="0"/>
      <c r="K237" s="47"/>
      <c r="L237" s="0"/>
    </row>
    <row r="238" customFormat="false" ht="13.8" hidden="false" customHeight="false" outlineLevel="0" collapsed="false">
      <c r="B238" s="0"/>
      <c r="C238" s="52" t="s">
        <v>156</v>
      </c>
      <c r="D238" s="53" t="s">
        <v>2</v>
      </c>
      <c r="E238" s="54" t="s">
        <v>3</v>
      </c>
      <c r="F238" s="54" t="s">
        <v>4</v>
      </c>
      <c r="G238" s="54" t="s">
        <v>5</v>
      </c>
      <c r="H238" s="54" t="s">
        <v>6</v>
      </c>
      <c r="I238" s="54" t="s">
        <v>7</v>
      </c>
      <c r="J238" s="55" t="s">
        <v>8</v>
      </c>
      <c r="K238" s="54" t="s">
        <v>9</v>
      </c>
      <c r="L238" s="54" t="s">
        <v>10</v>
      </c>
    </row>
    <row r="239" customFormat="false" ht="13.8" hidden="false" customHeight="false" outlineLevel="0" collapsed="false">
      <c r="B239" s="0"/>
      <c r="C239" s="56" t="s">
        <v>21</v>
      </c>
      <c r="D239" s="121" t="n">
        <f aca="false">IF(D38=$N$5,$D$136,IF(D38=$N$6,$E$136,$F$136))</f>
        <v>900</v>
      </c>
      <c r="E239" s="121" t="n">
        <f aca="false">IF(E38=$N$5,$D$136,IF(E38=$N$6,$E$136,$F$136))</f>
        <v>900</v>
      </c>
      <c r="F239" s="121" t="n">
        <f aca="false">IF(F38=$N$5,$D$136,IF(F38=$N$6,$E$136,$F$136))</f>
        <v>900</v>
      </c>
      <c r="G239" s="121" t="n">
        <f aca="false">IF(G38=$N$5,$D$136,IF(G38=$N$6,$E$136,$F$136))</f>
        <v>750</v>
      </c>
      <c r="H239" s="121" t="n">
        <f aca="false">IF(H38=$N$5,$D$136,IF(H38=$N$6,$E$136,$F$136))</f>
        <v>750</v>
      </c>
      <c r="I239" s="121" t="n">
        <f aca="false">IF(I38=$N$5,$D$136,IF(I38=$N$6,$E$136,$F$136))</f>
        <v>625</v>
      </c>
      <c r="J239" s="121" t="n">
        <f aca="false">IF(J38=$N$5,$D$136,IF(J38=$N$6,$E$136,$F$136))</f>
        <v>625</v>
      </c>
      <c r="K239" s="121" t="n">
        <f aca="false">IF(K38=$N$5,$D$136,IF(K38=$N$6,$E$136,$F$136))</f>
        <v>625</v>
      </c>
      <c r="L239" s="121" t="n">
        <f aca="false">IF(L38=$N$5,$D$136,IF(L38=$N$6,$E$136,$F$136))</f>
        <v>625</v>
      </c>
    </row>
    <row r="240" customFormat="false" ht="13.8" hidden="false" customHeight="false" outlineLevel="0" collapsed="false">
      <c r="B240" s="0"/>
      <c r="C240" s="56" t="s">
        <v>23</v>
      </c>
      <c r="D240" s="121" t="n">
        <f aca="false">IF(D39=$N$5,$D$136,IF(D39=$N$6,$E$136,$F$136))</f>
        <v>900</v>
      </c>
      <c r="E240" s="121" t="n">
        <f aca="false">IF(E39=$N$5,$D$136,IF(E39=$N$6,$E$136,$F$136))</f>
        <v>900</v>
      </c>
      <c r="F240" s="121" t="n">
        <f aca="false">IF(F39=$N$5,$D$136,IF(F39=$N$6,$E$136,$F$136))</f>
        <v>900</v>
      </c>
      <c r="G240" s="121" t="n">
        <f aca="false">IF(G39=$N$5,$D$136,IF(G39=$N$6,$E$136,$F$136))</f>
        <v>750</v>
      </c>
      <c r="H240" s="121" t="n">
        <f aca="false">IF(H39=$N$5,$D$136,IF(H39=$N$6,$E$136,$F$136))</f>
        <v>750</v>
      </c>
      <c r="I240" s="121" t="n">
        <f aca="false">IF(I39=$N$5,$D$136,IF(I39=$N$6,$E$136,$F$136))</f>
        <v>625</v>
      </c>
      <c r="J240" s="121" t="n">
        <f aca="false">IF(J39=$N$5,$D$136,IF(J39=$N$6,$E$136,$F$136))</f>
        <v>625</v>
      </c>
      <c r="K240" s="121" t="n">
        <f aca="false">IF(K39=$N$5,$D$136,IF(K39=$N$6,$E$136,$F$136))</f>
        <v>625</v>
      </c>
      <c r="L240" s="121" t="n">
        <f aca="false">IF(L39=$N$5,$D$136,IF(L39=$N$6,$E$136,$F$136))</f>
        <v>625</v>
      </c>
    </row>
    <row r="241" customFormat="false" ht="13.8" hidden="false" customHeight="false" outlineLevel="0" collapsed="false">
      <c r="B241" s="0"/>
      <c r="C241" s="56" t="s">
        <v>25</v>
      </c>
      <c r="D241" s="121" t="n">
        <f aca="false">IF(D40=$N$5,$D$136,IF(D40=$N$6,$E$136,$F$136))</f>
        <v>900</v>
      </c>
      <c r="E241" s="121" t="n">
        <f aca="false">IF(E40=$N$5,$D$136,IF(E40=$N$6,$E$136,$F$136))</f>
        <v>900</v>
      </c>
      <c r="F241" s="121" t="n">
        <f aca="false">IF(F40=$N$5,$D$136,IF(F40=$N$6,$E$136,$F$136))</f>
        <v>900</v>
      </c>
      <c r="G241" s="121" t="n">
        <f aca="false">IF(G40=$N$5,$D$136,IF(G40=$N$6,$E$136,$F$136))</f>
        <v>750</v>
      </c>
      <c r="H241" s="121" t="n">
        <f aca="false">IF(H40=$N$5,$D$136,IF(H40=$N$6,$E$136,$F$136))</f>
        <v>750</v>
      </c>
      <c r="I241" s="121" t="n">
        <f aca="false">IF(I40=$N$5,$D$136,IF(I40=$N$6,$E$136,$F$136))</f>
        <v>625</v>
      </c>
      <c r="J241" s="121" t="n">
        <f aca="false">IF(J40=$N$5,$D$136,IF(J40=$N$6,$E$136,$F$136))</f>
        <v>625</v>
      </c>
      <c r="K241" s="121" t="n">
        <f aca="false">IF(K40=$N$5,$D$136,IF(K40=$N$6,$E$136,$F$136))</f>
        <v>625</v>
      </c>
      <c r="L241" s="121" t="n">
        <f aca="false">IF(L40=$N$5,$D$136,IF(L40=$N$6,$E$136,$F$136))</f>
        <v>625</v>
      </c>
    </row>
    <row r="242" customFormat="false" ht="13.8" hidden="false" customHeight="false" outlineLevel="0" collapsed="false">
      <c r="B242" s="0"/>
      <c r="C242" s="56" t="s">
        <v>27</v>
      </c>
      <c r="D242" s="121" t="n">
        <f aca="false">IF(D41=$N$5,$D$136,IF(D41=$N$6,$E$136,$F$136))</f>
        <v>900</v>
      </c>
      <c r="E242" s="121" t="n">
        <f aca="false">IF(E41=$N$5,$D$136,IF(E41=$N$6,$E$136,$F$136))</f>
        <v>900</v>
      </c>
      <c r="F242" s="121" t="n">
        <f aca="false">IF(F41=$N$5,$D$136,IF(F41=$N$6,$E$136,$F$136))</f>
        <v>900</v>
      </c>
      <c r="G242" s="121" t="n">
        <f aca="false">IF(G41=$N$5,$D$136,IF(G41=$N$6,$E$136,$F$136))</f>
        <v>750</v>
      </c>
      <c r="H242" s="121" t="n">
        <f aca="false">IF(H41=$N$5,$D$136,IF(H41=$N$6,$E$136,$F$136))</f>
        <v>750</v>
      </c>
      <c r="I242" s="121" t="n">
        <f aca="false">IF(I41=$N$5,$D$136,IF(I41=$N$6,$E$136,$F$136))</f>
        <v>625</v>
      </c>
      <c r="J242" s="121" t="n">
        <f aca="false">IF(J41=$N$5,$D$136,IF(J41=$N$6,$E$136,$F$136))</f>
        <v>625</v>
      </c>
      <c r="K242" s="121" t="n">
        <f aca="false">IF(K41=$N$5,$D$136,IF(K41=$N$6,$E$136,$F$136))</f>
        <v>625</v>
      </c>
      <c r="L242" s="121" t="n">
        <f aca="false">IF(L41=$N$5,$D$136,IF(L41=$N$6,$E$136,$F$136))</f>
        <v>625</v>
      </c>
    </row>
    <row r="243" customFormat="false" ht="13.8" hidden="false" customHeight="false" outlineLevel="0" collapsed="false">
      <c r="B243" s="0"/>
      <c r="C243" s="56" t="s">
        <v>28</v>
      </c>
      <c r="D243" s="121" t="n">
        <f aca="false">IF(D42=$N$5,$D$136,IF(D42=$N$6,$E$136,$F$136))</f>
        <v>900</v>
      </c>
      <c r="E243" s="121" t="n">
        <f aca="false">IF(E42=$N$5,$D$136,IF(E42=$N$6,$E$136,$F$136))</f>
        <v>900</v>
      </c>
      <c r="F243" s="121" t="n">
        <f aca="false">IF(F42=$N$5,$D$136,IF(F42=$N$6,$E$136,$F$136))</f>
        <v>900</v>
      </c>
      <c r="G243" s="121" t="n">
        <f aca="false">IF(G42=$N$5,$D$136,IF(G42=$N$6,$E$136,$F$136))</f>
        <v>750</v>
      </c>
      <c r="H243" s="121" t="n">
        <f aca="false">IF(H42=$N$5,$D$136,IF(H42=$N$6,$E$136,$F$136))</f>
        <v>750</v>
      </c>
      <c r="I243" s="121" t="n">
        <f aca="false">IF(I42=$N$5,$D$136,IF(I42=$N$6,$E$136,$F$136))</f>
        <v>625</v>
      </c>
      <c r="J243" s="121" t="n">
        <f aca="false">IF(J42=$N$5,$D$136,IF(J42=$N$6,$E$136,$F$136))</f>
        <v>625</v>
      </c>
      <c r="K243" s="121" t="n">
        <f aca="false">IF(K42=$N$5,$D$136,IF(K42=$N$6,$E$136,$F$136))</f>
        <v>625</v>
      </c>
      <c r="L243" s="121" t="n">
        <f aca="false">IF(L42=$N$5,$D$136,IF(L42=$N$6,$E$136,$F$136))</f>
        <v>625</v>
      </c>
    </row>
    <row r="244" customFormat="false" ht="13.8" hidden="false" customHeight="false" outlineLevel="0" collapsed="false">
      <c r="B244" s="0"/>
      <c r="C244" s="56" t="s">
        <v>29</v>
      </c>
      <c r="D244" s="121" t="n">
        <f aca="false">IF(D43=$N$5,$D$136,IF(D43=$N$6,$E$136,$F$136))</f>
        <v>900</v>
      </c>
      <c r="E244" s="121" t="n">
        <f aca="false">IF(E43=$N$5,$D$136,IF(E43=$N$6,$E$136,$F$136))</f>
        <v>900</v>
      </c>
      <c r="F244" s="121" t="n">
        <f aca="false">IF(F43=$N$5,$D$136,IF(F43=$N$6,$E$136,$F$136))</f>
        <v>900</v>
      </c>
      <c r="G244" s="121" t="n">
        <f aca="false">IF(G43=$N$5,$D$136,IF(G43=$N$6,$E$136,$F$136))</f>
        <v>750</v>
      </c>
      <c r="H244" s="121" t="n">
        <f aca="false">IF(H43=$N$5,$D$136,IF(H43=$N$6,$E$136,$F$136))</f>
        <v>750</v>
      </c>
      <c r="I244" s="121" t="n">
        <f aca="false">IF(I43=$N$5,$D$136,IF(I43=$N$6,$E$136,$F$136))</f>
        <v>625</v>
      </c>
      <c r="J244" s="121" t="n">
        <f aca="false">IF(J43=$N$5,$D$136,IF(J43=$N$6,$E$136,$F$136))</f>
        <v>625</v>
      </c>
      <c r="K244" s="121" t="n">
        <f aca="false">IF(K43=$N$5,$D$136,IF(K43=$N$6,$E$136,$F$136))</f>
        <v>625</v>
      </c>
      <c r="L244" s="121" t="n">
        <f aca="false">IF(L43=$N$5,$D$136,IF(L43=$N$6,$E$136,$F$136))</f>
        <v>625</v>
      </c>
    </row>
    <row r="245" customFormat="false" ht="13.8" hidden="false" customHeight="false" outlineLevel="0" collapsed="false">
      <c r="B245" s="0"/>
      <c r="C245" s="56" t="s">
        <v>30</v>
      </c>
      <c r="D245" s="121" t="n">
        <f aca="false">IF(D44=$N$5,$D$136,IF(D44=$N$6,$E$136,$F$136))</f>
        <v>900</v>
      </c>
      <c r="E245" s="121" t="n">
        <f aca="false">IF(E44=$N$5,$D$136,IF(E44=$N$6,$E$136,$F$136))</f>
        <v>900</v>
      </c>
      <c r="F245" s="121" t="n">
        <f aca="false">IF(F44=$N$5,$D$136,IF(F44=$N$6,$E$136,$F$136))</f>
        <v>900</v>
      </c>
      <c r="G245" s="121" t="n">
        <f aca="false">IF(G44=$N$5,$D$136,IF(G44=$N$6,$E$136,$F$136))</f>
        <v>750</v>
      </c>
      <c r="H245" s="121" t="n">
        <f aca="false">IF(H44=$N$5,$D$136,IF(H44=$N$6,$E$136,$F$136))</f>
        <v>750</v>
      </c>
      <c r="I245" s="121" t="n">
        <f aca="false">IF(I44=$N$5,$D$136,IF(I44=$N$6,$E$136,$F$136))</f>
        <v>625</v>
      </c>
      <c r="J245" s="121" t="n">
        <f aca="false">IF(J44=$N$5,$D$136,IF(J44=$N$6,$E$136,$F$136))</f>
        <v>625</v>
      </c>
      <c r="K245" s="121" t="n">
        <f aca="false">IF(K44=$N$5,$D$136,IF(K44=$N$6,$E$136,$F$136))</f>
        <v>625</v>
      </c>
      <c r="L245" s="121" t="n">
        <f aca="false">IF(L44=$N$5,$D$136,IF(L44=$N$6,$E$136,$F$136))</f>
        <v>625</v>
      </c>
    </row>
    <row r="246" customFormat="false" ht="13.8" hidden="false" customHeight="false" outlineLevel="0" collapsed="false">
      <c r="B246" s="0"/>
      <c r="C246" s="56"/>
      <c r="D246" s="0"/>
      <c r="E246" s="51"/>
      <c r="F246" s="51"/>
      <c r="G246" s="51"/>
      <c r="H246" s="51"/>
      <c r="I246" s="51"/>
      <c r="J246" s="0"/>
      <c r="K246" s="47"/>
      <c r="L246" s="0"/>
    </row>
    <row r="247" customFormat="false" ht="13.8" hidden="false" customHeight="false" outlineLevel="0" collapsed="false">
      <c r="B247" s="0"/>
      <c r="C247" s="52" t="s">
        <v>157</v>
      </c>
      <c r="D247" s="53" t="s">
        <v>2</v>
      </c>
      <c r="E247" s="54" t="s">
        <v>3</v>
      </c>
      <c r="F247" s="54" t="s">
        <v>4</v>
      </c>
      <c r="G247" s="54" t="s">
        <v>5</v>
      </c>
      <c r="H247" s="54" t="s">
        <v>6</v>
      </c>
      <c r="I247" s="54" t="s">
        <v>7</v>
      </c>
      <c r="J247" s="55" t="s">
        <v>8</v>
      </c>
      <c r="K247" s="54" t="s">
        <v>9</v>
      </c>
      <c r="L247" s="54" t="s">
        <v>10</v>
      </c>
    </row>
    <row r="248" customFormat="false" ht="13.8" hidden="false" customHeight="false" outlineLevel="0" collapsed="false">
      <c r="B248" s="0"/>
      <c r="C248" s="56" t="s">
        <v>21</v>
      </c>
      <c r="D248" s="121" t="n">
        <f aca="false">IF(D38=$N$5,$D$137,IF(D38=$N$6,$E$137,$F$137))</f>
        <v>1250</v>
      </c>
      <c r="E248" s="121" t="n">
        <f aca="false">IF(E38=$N$5,$D$137,IF(E38=$N$6,$E$137,$F$137))</f>
        <v>1250</v>
      </c>
      <c r="F248" s="121" t="n">
        <f aca="false">IF(F38=$N$5,$D$137,IF(F38=$N$6,$E$137,$F$137))</f>
        <v>1250</v>
      </c>
      <c r="G248" s="121" t="n">
        <f aca="false">IF(G38=$N$5,$D$137,IF(G38=$N$6,$E$137,$F$137))</f>
        <v>1100</v>
      </c>
      <c r="H248" s="121" t="n">
        <f aca="false">IF(H38=$N$5,$D$137,IF(H38=$N$6,$E$137,$F$137))</f>
        <v>1100</v>
      </c>
      <c r="I248" s="121" t="n">
        <f aca="false">IF(I38=$N$5,$D$137,IF(I38=$N$6,$E$137,$F$137))</f>
        <v>825</v>
      </c>
      <c r="J248" s="121" t="n">
        <f aca="false">IF(J38=$N$5,$D$137,IF(J38=$N$6,$E$137,$F$137))</f>
        <v>825</v>
      </c>
      <c r="K248" s="121" t="n">
        <f aca="false">IF(K38=$N$5,$D$137,IF(K38=$N$6,$E$137,$F$137))</f>
        <v>825</v>
      </c>
      <c r="L248" s="121" t="n">
        <f aca="false">IF(L38=$N$5,$D$137,IF(L38=$N$6,$E$137,$F$137))</f>
        <v>825</v>
      </c>
    </row>
    <row r="249" customFormat="false" ht="13.8" hidden="false" customHeight="false" outlineLevel="0" collapsed="false">
      <c r="B249" s="0"/>
      <c r="C249" s="56" t="s">
        <v>23</v>
      </c>
      <c r="D249" s="121" t="n">
        <f aca="false">IF(D39=$N$5,$D$137,IF(D39=$N$6,$E$137,$F$137))</f>
        <v>1250</v>
      </c>
      <c r="E249" s="121" t="n">
        <f aca="false">IF(E39=$N$5,$D$137,IF(E39=$N$6,$E$137,$F$137))</f>
        <v>1250</v>
      </c>
      <c r="F249" s="121" t="n">
        <f aca="false">IF(F39=$N$5,$D$137,IF(F39=$N$6,$E$137,$F$137))</f>
        <v>1250</v>
      </c>
      <c r="G249" s="121" t="n">
        <f aca="false">IF(G39=$N$5,$D$137,IF(G39=$N$6,$E$137,$F$137))</f>
        <v>1100</v>
      </c>
      <c r="H249" s="121" t="n">
        <f aca="false">IF(H39=$N$5,$D$137,IF(H39=$N$6,$E$137,$F$137))</f>
        <v>1100</v>
      </c>
      <c r="I249" s="121" t="n">
        <f aca="false">IF(I39=$N$5,$D$137,IF(I39=$N$6,$E$137,$F$137))</f>
        <v>825</v>
      </c>
      <c r="J249" s="121" t="n">
        <f aca="false">IF(J39=$N$5,$D$137,IF(J39=$N$6,$E$137,$F$137))</f>
        <v>825</v>
      </c>
      <c r="K249" s="121" t="n">
        <f aca="false">IF(K39=$N$5,$D$137,IF(K39=$N$6,$E$137,$F$137))</f>
        <v>825</v>
      </c>
      <c r="L249" s="121" t="n">
        <f aca="false">IF(L39=$N$5,$D$137,IF(L39=$N$6,$E$137,$F$137))</f>
        <v>825</v>
      </c>
    </row>
    <row r="250" customFormat="false" ht="13.8" hidden="false" customHeight="false" outlineLevel="0" collapsed="false">
      <c r="B250" s="0"/>
      <c r="C250" s="56" t="s">
        <v>25</v>
      </c>
      <c r="D250" s="121" t="n">
        <f aca="false">IF(D40=$N$5,$D$137,IF(D40=$N$6,$E$137,$F$137))</f>
        <v>1250</v>
      </c>
      <c r="E250" s="121" t="n">
        <f aca="false">IF(E40=$N$5,$D$137,IF(E40=$N$6,$E$137,$F$137))</f>
        <v>1250</v>
      </c>
      <c r="F250" s="121" t="n">
        <f aca="false">IF(F40=$N$5,$D$137,IF(F40=$N$6,$E$137,$F$137))</f>
        <v>1250</v>
      </c>
      <c r="G250" s="121" t="n">
        <f aca="false">IF(G40=$N$5,$D$137,IF(G40=$N$6,$E$137,$F$137))</f>
        <v>1100</v>
      </c>
      <c r="H250" s="121" t="n">
        <f aca="false">IF(H40=$N$5,$D$137,IF(H40=$N$6,$E$137,$F$137))</f>
        <v>1100</v>
      </c>
      <c r="I250" s="121" t="n">
        <f aca="false">IF(I40=$N$5,$D$137,IF(I40=$N$6,$E$137,$F$137))</f>
        <v>825</v>
      </c>
      <c r="J250" s="121" t="n">
        <f aca="false">IF(J40=$N$5,$D$137,IF(J40=$N$6,$E$137,$F$137))</f>
        <v>825</v>
      </c>
      <c r="K250" s="121" t="n">
        <f aca="false">IF(K40=$N$5,$D$137,IF(K40=$N$6,$E$137,$F$137))</f>
        <v>825</v>
      </c>
      <c r="L250" s="121" t="n">
        <f aca="false">IF(L40=$N$5,$D$137,IF(L40=$N$6,$E$137,$F$137))</f>
        <v>825</v>
      </c>
    </row>
    <row r="251" customFormat="false" ht="13.8" hidden="false" customHeight="false" outlineLevel="0" collapsed="false">
      <c r="B251" s="0"/>
      <c r="C251" s="56" t="s">
        <v>27</v>
      </c>
      <c r="D251" s="121" t="n">
        <f aca="false">IF(D41=$N$5,$D$137,IF(D41=$N$6,$E$137,$F$137))</f>
        <v>1250</v>
      </c>
      <c r="E251" s="121" t="n">
        <f aca="false">IF(E41=$N$5,$D$137,IF(E41=$N$6,$E$137,$F$137))</f>
        <v>1250</v>
      </c>
      <c r="F251" s="121" t="n">
        <f aca="false">IF(F41=$N$5,$D$137,IF(F41=$N$6,$E$137,$F$137))</f>
        <v>1250</v>
      </c>
      <c r="G251" s="121" t="n">
        <f aca="false">IF(G41=$N$5,$D$137,IF(G41=$N$6,$E$137,$F$137))</f>
        <v>1100</v>
      </c>
      <c r="H251" s="121" t="n">
        <f aca="false">IF(H41=$N$5,$D$137,IF(H41=$N$6,$E$137,$F$137))</f>
        <v>1100</v>
      </c>
      <c r="I251" s="121" t="n">
        <f aca="false">IF(I41=$N$5,$D$137,IF(I41=$N$6,$E$137,$F$137))</f>
        <v>825</v>
      </c>
      <c r="J251" s="121" t="n">
        <f aca="false">IF(J41=$N$5,$D$137,IF(J41=$N$6,$E$137,$F$137))</f>
        <v>825</v>
      </c>
      <c r="K251" s="121" t="n">
        <f aca="false">IF(K41=$N$5,$D$137,IF(K41=$N$6,$E$137,$F$137))</f>
        <v>825</v>
      </c>
      <c r="L251" s="121" t="n">
        <f aca="false">IF(L41=$N$5,$D$137,IF(L41=$N$6,$E$137,$F$137))</f>
        <v>825</v>
      </c>
    </row>
    <row r="252" customFormat="false" ht="13.8" hidden="false" customHeight="false" outlineLevel="0" collapsed="false">
      <c r="B252" s="0"/>
      <c r="C252" s="56" t="s">
        <v>28</v>
      </c>
      <c r="D252" s="121" t="n">
        <f aca="false">IF(D42=$N$5,$D$137,IF(D42=$N$6,$E$137,$F$137))</f>
        <v>1250</v>
      </c>
      <c r="E252" s="121" t="n">
        <f aca="false">IF(E42=$N$5,$D$137,IF(E42=$N$6,$E$137,$F$137))</f>
        <v>1250</v>
      </c>
      <c r="F252" s="121" t="n">
        <f aca="false">IF(F42=$N$5,$D$137,IF(F42=$N$6,$E$137,$F$137))</f>
        <v>1250</v>
      </c>
      <c r="G252" s="121" t="n">
        <f aca="false">IF(G42=$N$5,$D$137,IF(G42=$N$6,$E$137,$F$137))</f>
        <v>1100</v>
      </c>
      <c r="H252" s="121" t="n">
        <f aca="false">IF(H42=$N$5,$D$137,IF(H42=$N$6,$E$137,$F$137))</f>
        <v>1100</v>
      </c>
      <c r="I252" s="121" t="n">
        <f aca="false">IF(I42=$N$5,$D$137,IF(I42=$N$6,$E$137,$F$137))</f>
        <v>825</v>
      </c>
      <c r="J252" s="121" t="n">
        <f aca="false">IF(J42=$N$5,$D$137,IF(J42=$N$6,$E$137,$F$137))</f>
        <v>825</v>
      </c>
      <c r="K252" s="121" t="n">
        <f aca="false">IF(K42=$N$5,$D$137,IF(K42=$N$6,$E$137,$F$137))</f>
        <v>825</v>
      </c>
      <c r="L252" s="121" t="n">
        <f aca="false">IF(L42=$N$5,$D$137,IF(L42=$N$6,$E$137,$F$137))</f>
        <v>825</v>
      </c>
    </row>
    <row r="253" customFormat="false" ht="13.8" hidden="false" customHeight="false" outlineLevel="0" collapsed="false">
      <c r="B253" s="0"/>
      <c r="C253" s="56" t="s">
        <v>29</v>
      </c>
      <c r="D253" s="121" t="n">
        <f aca="false">IF(D43=$N$5,$D$137,IF(D43=$N$6,$E$137,$F$137))</f>
        <v>1250</v>
      </c>
      <c r="E253" s="121" t="n">
        <f aca="false">IF(E43=$N$5,$D$137,IF(E43=$N$6,$E$137,$F$137))</f>
        <v>1250</v>
      </c>
      <c r="F253" s="121" t="n">
        <f aca="false">IF(F43=$N$5,$D$137,IF(F43=$N$6,$E$137,$F$137))</f>
        <v>1250</v>
      </c>
      <c r="G253" s="121" t="n">
        <f aca="false">IF(G43=$N$5,$D$137,IF(G43=$N$6,$E$137,$F$137))</f>
        <v>1100</v>
      </c>
      <c r="H253" s="121" t="n">
        <f aca="false">IF(H43=$N$5,$D$137,IF(H43=$N$6,$E$137,$F$137))</f>
        <v>1100</v>
      </c>
      <c r="I253" s="121" t="n">
        <f aca="false">IF(I43=$N$5,$D$137,IF(I43=$N$6,$E$137,$F$137))</f>
        <v>825</v>
      </c>
      <c r="J253" s="121" t="n">
        <f aca="false">IF(J43=$N$5,$D$137,IF(J43=$N$6,$E$137,$F$137))</f>
        <v>825</v>
      </c>
      <c r="K253" s="121" t="n">
        <f aca="false">IF(K43=$N$5,$D$137,IF(K43=$N$6,$E$137,$F$137))</f>
        <v>825</v>
      </c>
      <c r="L253" s="121" t="n">
        <f aca="false">IF(L43=$N$5,$D$137,IF(L43=$N$6,$E$137,$F$137))</f>
        <v>825</v>
      </c>
    </row>
    <row r="254" customFormat="false" ht="13.8" hidden="false" customHeight="false" outlineLevel="0" collapsed="false">
      <c r="B254" s="0"/>
      <c r="C254" s="56" t="s">
        <v>30</v>
      </c>
      <c r="D254" s="121" t="n">
        <f aca="false">IF(D44=$N$5,$D$137,IF(D44=$N$6,$E$137,$F$137))</f>
        <v>1250</v>
      </c>
      <c r="E254" s="121" t="n">
        <f aca="false">IF(E44=$N$5,$D$137,IF(E44=$N$6,$E$137,$F$137))</f>
        <v>1250</v>
      </c>
      <c r="F254" s="121" t="n">
        <f aca="false">IF(F44=$N$5,$D$137,IF(F44=$N$6,$E$137,$F$137))</f>
        <v>1250</v>
      </c>
      <c r="G254" s="121" t="n">
        <f aca="false">IF(G44=$N$5,$D$137,IF(G44=$N$6,$E$137,$F$137))</f>
        <v>1100</v>
      </c>
      <c r="H254" s="121" t="n">
        <f aca="false">IF(H44=$N$5,$D$137,IF(H44=$N$6,$E$137,$F$137))</f>
        <v>1100</v>
      </c>
      <c r="I254" s="121" t="n">
        <f aca="false">IF(I44=$N$5,$D$137,IF(I44=$N$6,$E$137,$F$137))</f>
        <v>825</v>
      </c>
      <c r="J254" s="121" t="n">
        <f aca="false">IF(J44=$N$5,$D$137,IF(J44=$N$6,$E$137,$F$137))</f>
        <v>825</v>
      </c>
      <c r="K254" s="121" t="n">
        <f aca="false">IF(K44=$N$5,$D$137,IF(K44=$N$6,$E$137,$F$137))</f>
        <v>825</v>
      </c>
      <c r="L254" s="121" t="n">
        <f aca="false">IF(L44=$N$5,$D$137,IF(L44=$N$6,$E$137,$F$137))</f>
        <v>825</v>
      </c>
    </row>
    <row r="255" customFormat="false" ht="13.8" hidden="false" customHeight="false" outlineLevel="0" collapsed="false">
      <c r="B255" s="0"/>
      <c r="C255" s="56"/>
      <c r="D255" s="0"/>
      <c r="E255" s="51"/>
      <c r="F255" s="51"/>
      <c r="G255" s="51"/>
      <c r="H255" s="51"/>
      <c r="I255" s="51"/>
      <c r="J255" s="0"/>
      <c r="K255" s="47"/>
      <c r="L255" s="0"/>
    </row>
    <row r="256" customFormat="false" ht="13.8" hidden="false" customHeight="false" outlineLevel="0" collapsed="false">
      <c r="B256" s="0"/>
      <c r="C256" s="52" t="s">
        <v>158</v>
      </c>
      <c r="D256" s="53" t="s">
        <v>2</v>
      </c>
      <c r="E256" s="54" t="s">
        <v>3</v>
      </c>
      <c r="F256" s="54" t="s">
        <v>4</v>
      </c>
      <c r="G256" s="54" t="s">
        <v>5</v>
      </c>
      <c r="H256" s="54" t="s">
        <v>6</v>
      </c>
      <c r="I256" s="54" t="s">
        <v>7</v>
      </c>
      <c r="J256" s="55" t="s">
        <v>8</v>
      </c>
      <c r="K256" s="54" t="s">
        <v>9</v>
      </c>
      <c r="L256" s="54" t="s">
        <v>10</v>
      </c>
    </row>
    <row r="257" customFormat="false" ht="13.8" hidden="false" customHeight="false" outlineLevel="0" collapsed="false">
      <c r="B257" s="0"/>
      <c r="C257" s="56" t="s">
        <v>21</v>
      </c>
      <c r="D257" s="121" t="n">
        <f aca="false">IF(D38=$N$5,$D$138,IF(D38=$N$6,$E$138,$F$138))</f>
        <v>1500</v>
      </c>
      <c r="E257" s="121" t="n">
        <f aca="false">IF(E38=$N$5,$D$138,IF(E38=$N$6,$E$138,$F$138))</f>
        <v>1500</v>
      </c>
      <c r="F257" s="121" t="n">
        <f aca="false">IF(F38=$N$5,$D$138,IF(F38=$N$6,$E$138,$F$138))</f>
        <v>1500</v>
      </c>
      <c r="G257" s="121" t="n">
        <f aca="false">IF(G38=$N$5,$D$138,IF(G38=$N$6,$E$138,$F$138))</f>
        <v>1250</v>
      </c>
      <c r="H257" s="121" t="n">
        <f aca="false">IF(H38=$N$5,$D$138,IF(H38=$N$6,$E$138,$F$138))</f>
        <v>1250</v>
      </c>
      <c r="I257" s="121" t="n">
        <f aca="false">IF(I38=$N$5,$D$138,IF(I38=$N$6,$E$138,$F$138))</f>
        <v>1025</v>
      </c>
      <c r="J257" s="121" t="n">
        <f aca="false">IF(J38=$N$5,$D$138,IF(J38=$N$6,$E$138,$F$138))</f>
        <v>1025</v>
      </c>
      <c r="K257" s="121" t="n">
        <f aca="false">IF(K38=$N$5,$D$138,IF(K38=$N$6,$E$138,$F$138))</f>
        <v>1025</v>
      </c>
      <c r="L257" s="121" t="n">
        <f aca="false">IF(L38=$N$5,$D$138,IF(L38=$N$6,$E$138,$F$138))</f>
        <v>1025</v>
      </c>
    </row>
    <row r="258" customFormat="false" ht="13.8" hidden="false" customHeight="false" outlineLevel="0" collapsed="false">
      <c r="B258" s="0"/>
      <c r="C258" s="56" t="s">
        <v>23</v>
      </c>
      <c r="D258" s="121" t="n">
        <f aca="false">IF(D39=$N$5,$D$138,IF(D39=$N$6,$E$138,$F$138))</f>
        <v>1500</v>
      </c>
      <c r="E258" s="121" t="n">
        <f aca="false">IF(E39=$N$5,$D$138,IF(E39=$N$6,$E$138,$F$138))</f>
        <v>1500</v>
      </c>
      <c r="F258" s="121" t="n">
        <f aca="false">IF(F39=$N$5,$D$138,IF(F39=$N$6,$E$138,$F$138))</f>
        <v>1500</v>
      </c>
      <c r="G258" s="121" t="n">
        <f aca="false">IF(G39=$N$5,$D$138,IF(G39=$N$6,$E$138,$F$138))</f>
        <v>1250</v>
      </c>
      <c r="H258" s="121" t="n">
        <f aca="false">IF(H39=$N$5,$D$138,IF(H39=$N$6,$E$138,$F$138))</f>
        <v>1250</v>
      </c>
      <c r="I258" s="121" t="n">
        <f aca="false">IF(I39=$N$5,$D$138,IF(I39=$N$6,$E$138,$F$138))</f>
        <v>1025</v>
      </c>
      <c r="J258" s="121" t="n">
        <f aca="false">IF(J39=$N$5,$D$138,IF(J39=$N$6,$E$138,$F$138))</f>
        <v>1025</v>
      </c>
      <c r="K258" s="121" t="n">
        <f aca="false">IF(K39=$N$5,$D$138,IF(K39=$N$6,$E$138,$F$138))</f>
        <v>1025</v>
      </c>
      <c r="L258" s="121" t="n">
        <f aca="false">IF(L39=$N$5,$D$138,IF(L39=$N$6,$E$138,$F$138))</f>
        <v>1025</v>
      </c>
    </row>
    <row r="259" customFormat="false" ht="13.8" hidden="false" customHeight="false" outlineLevel="0" collapsed="false">
      <c r="B259" s="0"/>
      <c r="C259" s="56" t="s">
        <v>25</v>
      </c>
      <c r="D259" s="121" t="n">
        <f aca="false">IF(D40=$N$5,$D$138,IF(D40=$N$6,$E$138,$F$138))</f>
        <v>1500</v>
      </c>
      <c r="E259" s="121" t="n">
        <f aca="false">IF(E40=$N$5,$D$138,IF(E40=$N$6,$E$138,$F$138))</f>
        <v>1500</v>
      </c>
      <c r="F259" s="121" t="n">
        <f aca="false">IF(F40=$N$5,$D$138,IF(F40=$N$6,$E$138,$F$138))</f>
        <v>1500</v>
      </c>
      <c r="G259" s="121" t="n">
        <f aca="false">IF(G40=$N$5,$D$138,IF(G40=$N$6,$E$138,$F$138))</f>
        <v>1250</v>
      </c>
      <c r="H259" s="121" t="n">
        <f aca="false">IF(H40=$N$5,$D$138,IF(H40=$N$6,$E$138,$F$138))</f>
        <v>1250</v>
      </c>
      <c r="I259" s="121" t="n">
        <f aca="false">IF(I40=$N$5,$D$138,IF(I40=$N$6,$E$138,$F$138))</f>
        <v>1025</v>
      </c>
      <c r="J259" s="121" t="n">
        <f aca="false">IF(J40=$N$5,$D$138,IF(J40=$N$6,$E$138,$F$138))</f>
        <v>1025</v>
      </c>
      <c r="K259" s="121" t="n">
        <f aca="false">IF(K40=$N$5,$D$138,IF(K40=$N$6,$E$138,$F$138))</f>
        <v>1025</v>
      </c>
      <c r="L259" s="121" t="n">
        <f aca="false">IF(L40=$N$5,$D$138,IF(L40=$N$6,$E$138,$F$138))</f>
        <v>1025</v>
      </c>
    </row>
    <row r="260" customFormat="false" ht="13.8" hidden="false" customHeight="false" outlineLevel="0" collapsed="false">
      <c r="B260" s="0"/>
      <c r="C260" s="56" t="s">
        <v>27</v>
      </c>
      <c r="D260" s="121" t="n">
        <f aca="false">IF(D41=$N$5,$D$138,IF(D41=$N$6,$E$138,$F$138))</f>
        <v>1500</v>
      </c>
      <c r="E260" s="121" t="n">
        <f aca="false">IF(E41=$N$5,$D$138,IF(E41=$N$6,$E$138,$F$138))</f>
        <v>1500</v>
      </c>
      <c r="F260" s="121" t="n">
        <f aca="false">IF(F41=$N$5,$D$138,IF(F41=$N$6,$E$138,$F$138))</f>
        <v>1500</v>
      </c>
      <c r="G260" s="121" t="n">
        <f aca="false">IF(G41=$N$5,$D$138,IF(G41=$N$6,$E$138,$F$138))</f>
        <v>1250</v>
      </c>
      <c r="H260" s="121" t="n">
        <f aca="false">IF(H41=$N$5,$D$138,IF(H41=$N$6,$E$138,$F$138))</f>
        <v>1250</v>
      </c>
      <c r="I260" s="121" t="n">
        <f aca="false">IF(I41=$N$5,$D$138,IF(I41=$N$6,$E$138,$F$138))</f>
        <v>1025</v>
      </c>
      <c r="J260" s="121" t="n">
        <f aca="false">IF(J41=$N$5,$D$138,IF(J41=$N$6,$E$138,$F$138))</f>
        <v>1025</v>
      </c>
      <c r="K260" s="121" t="n">
        <f aca="false">IF(K41=$N$5,$D$138,IF(K41=$N$6,$E$138,$F$138))</f>
        <v>1025</v>
      </c>
      <c r="L260" s="121" t="n">
        <f aca="false">IF(L41=$N$5,$D$138,IF(L41=$N$6,$E$138,$F$138))</f>
        <v>1025</v>
      </c>
    </row>
    <row r="261" customFormat="false" ht="13.8" hidden="false" customHeight="false" outlineLevel="0" collapsed="false">
      <c r="B261" s="0"/>
      <c r="C261" s="56" t="s">
        <v>28</v>
      </c>
      <c r="D261" s="121" t="n">
        <f aca="false">IF(D42=$N$5,$D$138,IF(D42=$N$6,$E$138,$F$138))</f>
        <v>1500</v>
      </c>
      <c r="E261" s="121" t="n">
        <f aca="false">IF(E42=$N$5,$D$138,IF(E42=$N$6,$E$138,$F$138))</f>
        <v>1500</v>
      </c>
      <c r="F261" s="121" t="n">
        <f aca="false">IF(F42=$N$5,$D$138,IF(F42=$N$6,$E$138,$F$138))</f>
        <v>1500</v>
      </c>
      <c r="G261" s="121" t="n">
        <f aca="false">IF(G42=$N$5,$D$138,IF(G42=$N$6,$E$138,$F$138))</f>
        <v>1250</v>
      </c>
      <c r="H261" s="121" t="n">
        <f aca="false">IF(H42=$N$5,$D$138,IF(H42=$N$6,$E$138,$F$138))</f>
        <v>1250</v>
      </c>
      <c r="I261" s="121" t="n">
        <f aca="false">IF(I42=$N$5,$D$138,IF(I42=$N$6,$E$138,$F$138))</f>
        <v>1025</v>
      </c>
      <c r="J261" s="121" t="n">
        <f aca="false">IF(J42=$N$5,$D$138,IF(J42=$N$6,$E$138,$F$138))</f>
        <v>1025</v>
      </c>
      <c r="K261" s="121" t="n">
        <f aca="false">IF(K42=$N$5,$D$138,IF(K42=$N$6,$E$138,$F$138))</f>
        <v>1025</v>
      </c>
      <c r="L261" s="121" t="n">
        <f aca="false">IF(L42=$N$5,$D$138,IF(L42=$N$6,$E$138,$F$138))</f>
        <v>1025</v>
      </c>
    </row>
    <row r="262" customFormat="false" ht="13.8" hidden="false" customHeight="false" outlineLevel="0" collapsed="false">
      <c r="B262" s="0"/>
      <c r="C262" s="56" t="s">
        <v>29</v>
      </c>
      <c r="D262" s="121" t="n">
        <f aca="false">IF(D43=$N$5,$D$138,IF(D43=$N$6,$E$138,$F$138))</f>
        <v>1500</v>
      </c>
      <c r="E262" s="121" t="n">
        <f aca="false">IF(E43=$N$5,$D$138,IF(E43=$N$6,$E$138,$F$138))</f>
        <v>1500</v>
      </c>
      <c r="F262" s="121" t="n">
        <f aca="false">IF(F43=$N$5,$D$138,IF(F43=$N$6,$E$138,$F$138))</f>
        <v>1500</v>
      </c>
      <c r="G262" s="121" t="n">
        <f aca="false">IF(G43=$N$5,$D$138,IF(G43=$N$6,$E$138,$F$138))</f>
        <v>1250</v>
      </c>
      <c r="H262" s="121" t="n">
        <f aca="false">IF(H43=$N$5,$D$138,IF(H43=$N$6,$E$138,$F$138))</f>
        <v>1250</v>
      </c>
      <c r="I262" s="121" t="n">
        <f aca="false">IF(I43=$N$5,$D$138,IF(I43=$N$6,$E$138,$F$138))</f>
        <v>1025</v>
      </c>
      <c r="J262" s="121" t="n">
        <f aca="false">IF(J43=$N$5,$D$138,IF(J43=$N$6,$E$138,$F$138))</f>
        <v>1025</v>
      </c>
      <c r="K262" s="121" t="n">
        <f aca="false">IF(K43=$N$5,$D$138,IF(K43=$N$6,$E$138,$F$138))</f>
        <v>1025</v>
      </c>
      <c r="L262" s="121" t="n">
        <f aca="false">IF(L43=$N$5,$D$138,IF(L43=$N$6,$E$138,$F$138))</f>
        <v>1025</v>
      </c>
    </row>
    <row r="263" customFormat="false" ht="13.8" hidden="false" customHeight="false" outlineLevel="0" collapsed="false">
      <c r="B263" s="0"/>
      <c r="C263" s="56" t="s">
        <v>30</v>
      </c>
      <c r="D263" s="121" t="n">
        <f aca="false">IF(D44=$N$5,$D$138,IF(D44=$N$6,$E$138,$F$138))</f>
        <v>1500</v>
      </c>
      <c r="E263" s="121" t="n">
        <f aca="false">IF(E44=$N$5,$D$138,IF(E44=$N$6,$E$138,$F$138))</f>
        <v>1500</v>
      </c>
      <c r="F263" s="121" t="n">
        <f aca="false">IF(F44=$N$5,$D$138,IF(F44=$N$6,$E$138,$F$138))</f>
        <v>1500</v>
      </c>
      <c r="G263" s="121" t="n">
        <f aca="false">IF(G44=$N$5,$D$138,IF(G44=$N$6,$E$138,$F$138))</f>
        <v>1250</v>
      </c>
      <c r="H263" s="121" t="n">
        <f aca="false">IF(H44=$N$5,$D$138,IF(H44=$N$6,$E$138,$F$138))</f>
        <v>1250</v>
      </c>
      <c r="I263" s="121" t="n">
        <f aca="false">IF(I44=$N$5,$D$138,IF(I44=$N$6,$E$138,$F$138))</f>
        <v>1025</v>
      </c>
      <c r="J263" s="121" t="n">
        <f aca="false">IF(J44=$N$5,$D$138,IF(J44=$N$6,$E$138,$F$138))</f>
        <v>1025</v>
      </c>
      <c r="K263" s="121" t="n">
        <f aca="false">IF(K44=$N$5,$D$138,IF(K44=$N$6,$E$138,$F$138))</f>
        <v>1025</v>
      </c>
      <c r="L263" s="121" t="n">
        <f aca="false">IF(L44=$N$5,$D$138,IF(L44=$N$6,$E$138,$F$138))</f>
        <v>1025</v>
      </c>
    </row>
    <row r="264" customFormat="false" ht="13.8" hidden="false" customHeight="false" outlineLevel="0" collapsed="false">
      <c r="B264" s="0"/>
      <c r="C264" s="56"/>
      <c r="D264" s="0"/>
      <c r="E264" s="51"/>
      <c r="F264" s="51"/>
      <c r="G264" s="51"/>
      <c r="H264" s="51"/>
      <c r="I264" s="51"/>
      <c r="J264" s="0"/>
      <c r="K264" s="47"/>
      <c r="L264" s="0"/>
    </row>
    <row r="265" customFormat="false" ht="13.8" hidden="false" customHeight="false" outlineLevel="0" collapsed="false">
      <c r="B265" s="0"/>
      <c r="C265" s="52" t="s">
        <v>159</v>
      </c>
      <c r="D265" s="53" t="s">
        <v>2</v>
      </c>
      <c r="E265" s="54" t="s">
        <v>3</v>
      </c>
      <c r="F265" s="54" t="s">
        <v>4</v>
      </c>
      <c r="G265" s="54" t="s">
        <v>5</v>
      </c>
      <c r="H265" s="54" t="s">
        <v>6</v>
      </c>
      <c r="I265" s="54" t="s">
        <v>7</v>
      </c>
      <c r="J265" s="55" t="s">
        <v>8</v>
      </c>
      <c r="K265" s="54" t="s">
        <v>9</v>
      </c>
      <c r="L265" s="54" t="s">
        <v>10</v>
      </c>
    </row>
    <row r="266" customFormat="false" ht="13.8" hidden="false" customHeight="false" outlineLevel="0" collapsed="false">
      <c r="B266" s="0"/>
      <c r="C266" s="56" t="s">
        <v>21</v>
      </c>
      <c r="D266" s="121" t="n">
        <f aca="false">IF(D38=$N$5,$D$139,IF(D38=$N$6,$E$139,$F$139))</f>
        <v>2000</v>
      </c>
      <c r="E266" s="121" t="n">
        <f aca="false">IF(E38=$N$5,$D$139,IF(E38=$N$6,$E$139,$F$139))</f>
        <v>2000</v>
      </c>
      <c r="F266" s="121" t="n">
        <f aca="false">IF(F38=$N$5,$D$139,IF(F38=$N$6,$E$139,$F$139))</f>
        <v>2000</v>
      </c>
      <c r="G266" s="121" t="n">
        <f aca="false">IF(G38=$N$5,$D$139,IF(G38=$N$6,$E$139,$F$139))</f>
        <v>1750</v>
      </c>
      <c r="H266" s="121" t="n">
        <f aca="false">IF(H38=$N$5,$D$139,IF(H38=$N$6,$E$139,$F$139))</f>
        <v>1750</v>
      </c>
      <c r="I266" s="121" t="n">
        <f aca="false">IF(I38=$N$5,$D$139,IF(I38=$N$6,$E$139,$F$139))</f>
        <v>1500</v>
      </c>
      <c r="J266" s="121" t="n">
        <f aca="false">IF(J38=$N$5,$D$139,IF(J38=$N$6,$E$139,$F$139))</f>
        <v>1500</v>
      </c>
      <c r="K266" s="121" t="n">
        <f aca="false">IF(K38=$N$5,$D$139,IF(K38=$N$6,$E$139,$F$139))</f>
        <v>1500</v>
      </c>
      <c r="L266" s="121" t="n">
        <f aca="false">IF(L38=$N$5,$D$139,IF(L38=$N$6,$E$139,$F$139))</f>
        <v>1500</v>
      </c>
    </row>
    <row r="267" customFormat="false" ht="13.8" hidden="false" customHeight="false" outlineLevel="0" collapsed="false">
      <c r="B267" s="0"/>
      <c r="C267" s="56" t="s">
        <v>23</v>
      </c>
      <c r="D267" s="121" t="n">
        <f aca="false">IF(D39=$N$5,$D$139,IF(D39=$N$6,$E$139,$F$139))</f>
        <v>2000</v>
      </c>
      <c r="E267" s="121" t="n">
        <f aca="false">IF(E39=$N$5,$D$139,IF(E39=$N$6,$E$139,$F$139))</f>
        <v>2000</v>
      </c>
      <c r="F267" s="121" t="n">
        <f aca="false">IF(F39=$N$5,$D$139,IF(F39=$N$6,$E$139,$F$139))</f>
        <v>2000</v>
      </c>
      <c r="G267" s="121" t="n">
        <f aca="false">IF(G39=$N$5,$D$139,IF(G39=$N$6,$E$139,$F$139))</f>
        <v>1750</v>
      </c>
      <c r="H267" s="121" t="n">
        <f aca="false">IF(H39=$N$5,$D$139,IF(H39=$N$6,$E$139,$F$139))</f>
        <v>1750</v>
      </c>
      <c r="I267" s="121" t="n">
        <f aca="false">IF(I39=$N$5,$D$139,IF(I39=$N$6,$E$139,$F$139))</f>
        <v>1500</v>
      </c>
      <c r="J267" s="121" t="n">
        <f aca="false">IF(J39=$N$5,$D$139,IF(J39=$N$6,$E$139,$F$139))</f>
        <v>1500</v>
      </c>
      <c r="K267" s="121" t="n">
        <f aca="false">IF(K39=$N$5,$D$139,IF(K39=$N$6,$E$139,$F$139))</f>
        <v>1500</v>
      </c>
      <c r="L267" s="121" t="n">
        <f aca="false">IF(L39=$N$5,$D$139,IF(L39=$N$6,$E$139,$F$139))</f>
        <v>1500</v>
      </c>
    </row>
    <row r="268" customFormat="false" ht="13.8" hidden="false" customHeight="false" outlineLevel="0" collapsed="false">
      <c r="B268" s="0"/>
      <c r="C268" s="56" t="s">
        <v>25</v>
      </c>
      <c r="D268" s="121" t="n">
        <f aca="false">IF(D40=$N$5,$D$139,IF(D40=$N$6,$E$139,$F$139))</f>
        <v>2000</v>
      </c>
      <c r="E268" s="121" t="n">
        <f aca="false">IF(E40=$N$5,$D$139,IF(E40=$N$6,$E$139,$F$139))</f>
        <v>2000</v>
      </c>
      <c r="F268" s="121" t="n">
        <f aca="false">IF(F40=$N$5,$D$139,IF(F40=$N$6,$E$139,$F$139))</f>
        <v>2000</v>
      </c>
      <c r="G268" s="121" t="n">
        <f aca="false">IF(G40=$N$5,$D$139,IF(G40=$N$6,$E$139,$F$139))</f>
        <v>1750</v>
      </c>
      <c r="H268" s="121" t="n">
        <f aca="false">IF(H40=$N$5,$D$139,IF(H40=$N$6,$E$139,$F$139))</f>
        <v>1750</v>
      </c>
      <c r="I268" s="121" t="n">
        <f aca="false">IF(I40=$N$5,$D$139,IF(I40=$N$6,$E$139,$F$139))</f>
        <v>1500</v>
      </c>
      <c r="J268" s="121" t="n">
        <f aca="false">IF(J40=$N$5,$D$139,IF(J40=$N$6,$E$139,$F$139))</f>
        <v>1500</v>
      </c>
      <c r="K268" s="121" t="n">
        <f aca="false">IF(K40=$N$5,$D$139,IF(K40=$N$6,$E$139,$F$139))</f>
        <v>1500</v>
      </c>
      <c r="L268" s="121" t="n">
        <f aca="false">IF(L40=$N$5,$D$139,IF(L40=$N$6,$E$139,$F$139))</f>
        <v>1500</v>
      </c>
    </row>
    <row r="269" customFormat="false" ht="13.8" hidden="false" customHeight="false" outlineLevel="0" collapsed="false">
      <c r="B269" s="0"/>
      <c r="C269" s="56" t="s">
        <v>27</v>
      </c>
      <c r="D269" s="121" t="n">
        <f aca="false">IF(D41=$N$5,$D$139,IF(D41=$N$6,$E$139,$F$139))</f>
        <v>2000</v>
      </c>
      <c r="E269" s="121" t="n">
        <f aca="false">IF(E41=$N$5,$D$139,IF(E41=$N$6,$E$139,$F$139))</f>
        <v>2000</v>
      </c>
      <c r="F269" s="121" t="n">
        <f aca="false">IF(F41=$N$5,$D$139,IF(F41=$N$6,$E$139,$F$139))</f>
        <v>2000</v>
      </c>
      <c r="G269" s="121" t="n">
        <f aca="false">IF(G41=$N$5,$D$139,IF(G41=$N$6,$E$139,$F$139))</f>
        <v>1750</v>
      </c>
      <c r="H269" s="121" t="n">
        <f aca="false">IF(H41=$N$5,$D$139,IF(H41=$N$6,$E$139,$F$139))</f>
        <v>1750</v>
      </c>
      <c r="I269" s="121" t="n">
        <f aca="false">IF(I41=$N$5,$D$139,IF(I41=$N$6,$E$139,$F$139))</f>
        <v>1500</v>
      </c>
      <c r="J269" s="121" t="n">
        <f aca="false">IF(J41=$N$5,$D$139,IF(J41=$N$6,$E$139,$F$139))</f>
        <v>1500</v>
      </c>
      <c r="K269" s="121" t="n">
        <f aca="false">IF(K41=$N$5,$D$139,IF(K41=$N$6,$E$139,$F$139))</f>
        <v>1500</v>
      </c>
      <c r="L269" s="121" t="n">
        <f aca="false">IF(L41=$N$5,$D$139,IF(L41=$N$6,$E$139,$F$139))</f>
        <v>1500</v>
      </c>
    </row>
    <row r="270" customFormat="false" ht="13.8" hidden="false" customHeight="false" outlineLevel="0" collapsed="false">
      <c r="B270" s="0"/>
      <c r="C270" s="56" t="s">
        <v>28</v>
      </c>
      <c r="D270" s="121" t="n">
        <f aca="false">IF(D42=$N$5,$D$139,IF(D42=$N$6,$E$139,$F$139))</f>
        <v>2000</v>
      </c>
      <c r="E270" s="121" t="n">
        <f aca="false">IF(E42=$N$5,$D$139,IF(E42=$N$6,$E$139,$F$139))</f>
        <v>2000</v>
      </c>
      <c r="F270" s="121" t="n">
        <f aca="false">IF(F42=$N$5,$D$139,IF(F42=$N$6,$E$139,$F$139))</f>
        <v>2000</v>
      </c>
      <c r="G270" s="121" t="n">
        <f aca="false">IF(G42=$N$5,$D$139,IF(G42=$N$6,$E$139,$F$139))</f>
        <v>1750</v>
      </c>
      <c r="H270" s="121" t="n">
        <f aca="false">IF(H42=$N$5,$D$139,IF(H42=$N$6,$E$139,$F$139))</f>
        <v>1750</v>
      </c>
      <c r="I270" s="121" t="n">
        <f aca="false">IF(I42=$N$5,$D$139,IF(I42=$N$6,$E$139,$F$139))</f>
        <v>1500</v>
      </c>
      <c r="J270" s="121" t="n">
        <f aca="false">IF(J42=$N$5,$D$139,IF(J42=$N$6,$E$139,$F$139))</f>
        <v>1500</v>
      </c>
      <c r="K270" s="121" t="n">
        <f aca="false">IF(K42=$N$5,$D$139,IF(K42=$N$6,$E$139,$F$139))</f>
        <v>1500</v>
      </c>
      <c r="L270" s="121" t="n">
        <f aca="false">IF(L42=$N$5,$D$139,IF(L42=$N$6,$E$139,$F$139))</f>
        <v>1500</v>
      </c>
    </row>
    <row r="271" customFormat="false" ht="13.8" hidden="false" customHeight="false" outlineLevel="0" collapsed="false">
      <c r="B271" s="0"/>
      <c r="C271" s="56" t="s">
        <v>29</v>
      </c>
      <c r="D271" s="121" t="n">
        <f aca="false">IF(D43=$N$5,$D$139,IF(D43=$N$6,$E$139,$F$139))</f>
        <v>2000</v>
      </c>
      <c r="E271" s="121" t="n">
        <f aca="false">IF(E43=$N$5,$D$139,IF(E43=$N$6,$E$139,$F$139))</f>
        <v>2000</v>
      </c>
      <c r="F271" s="121" t="n">
        <f aca="false">IF(F43=$N$5,$D$139,IF(F43=$N$6,$E$139,$F$139))</f>
        <v>2000</v>
      </c>
      <c r="G271" s="121" t="n">
        <f aca="false">IF(G43=$N$5,$D$139,IF(G43=$N$6,$E$139,$F$139))</f>
        <v>1750</v>
      </c>
      <c r="H271" s="121" t="n">
        <f aca="false">IF(H43=$N$5,$D$139,IF(H43=$N$6,$E$139,$F$139))</f>
        <v>1750</v>
      </c>
      <c r="I271" s="121" t="n">
        <f aca="false">IF(I43=$N$5,$D$139,IF(I43=$N$6,$E$139,$F$139))</f>
        <v>1500</v>
      </c>
      <c r="J271" s="121" t="n">
        <f aca="false">IF(J43=$N$5,$D$139,IF(J43=$N$6,$E$139,$F$139))</f>
        <v>1500</v>
      </c>
      <c r="K271" s="121" t="n">
        <f aca="false">IF(K43=$N$5,$D$139,IF(K43=$N$6,$E$139,$F$139))</f>
        <v>1500</v>
      </c>
      <c r="L271" s="121" t="n">
        <f aca="false">IF(L43=$N$5,$D$139,IF(L43=$N$6,$E$139,$F$139))</f>
        <v>1500</v>
      </c>
    </row>
    <row r="272" customFormat="false" ht="13.8" hidden="false" customHeight="false" outlineLevel="0" collapsed="false">
      <c r="B272" s="0"/>
      <c r="C272" s="56" t="s">
        <v>30</v>
      </c>
      <c r="D272" s="121" t="n">
        <f aca="false">IF(D44=$N$5,$D$139,IF(D44=$N$6,$E$139,$F$139))</f>
        <v>2000</v>
      </c>
      <c r="E272" s="121" t="n">
        <f aca="false">IF(E44=$N$5,$D$139,IF(E44=$N$6,$E$139,$F$139))</f>
        <v>2000</v>
      </c>
      <c r="F272" s="121" t="n">
        <f aca="false">IF(F44=$N$5,$D$139,IF(F44=$N$6,$E$139,$F$139))</f>
        <v>2000</v>
      </c>
      <c r="G272" s="121" t="n">
        <f aca="false">IF(G44=$N$5,$D$139,IF(G44=$N$6,$E$139,$F$139))</f>
        <v>1750</v>
      </c>
      <c r="H272" s="121" t="n">
        <f aca="false">IF(H44=$N$5,$D$139,IF(H44=$N$6,$E$139,$F$139))</f>
        <v>1750</v>
      </c>
      <c r="I272" s="121" t="n">
        <f aca="false">IF(I44=$N$5,$D$139,IF(I44=$N$6,$E$139,$F$139))</f>
        <v>1500</v>
      </c>
      <c r="J272" s="121" t="n">
        <f aca="false">IF(J44=$N$5,$D$139,IF(J44=$N$6,$E$139,$F$139))</f>
        <v>1500</v>
      </c>
      <c r="K272" s="121" t="n">
        <f aca="false">IF(K44=$N$5,$D$139,IF(K44=$N$6,$E$139,$F$139))</f>
        <v>1500</v>
      </c>
      <c r="L272" s="121" t="n">
        <f aca="false">IF(L44=$N$5,$D$139,IF(L44=$N$6,$E$139,$F$139))</f>
        <v>1500</v>
      </c>
    </row>
    <row r="273" customFormat="false" ht="13.8" hidden="false" customHeight="false" outlineLevel="0" collapsed="false">
      <c r="B273" s="0"/>
      <c r="C273" s="56"/>
      <c r="D273" s="50"/>
      <c r="E273" s="50"/>
      <c r="F273" s="50"/>
      <c r="G273" s="50"/>
      <c r="H273" s="50"/>
      <c r="I273" s="50"/>
      <c r="J273" s="50"/>
      <c r="K273" s="47"/>
      <c r="L273" s="0"/>
    </row>
    <row r="274" customFormat="false" ht="13.8" hidden="false" customHeight="false" outlineLevel="0" collapsed="false">
      <c r="B274" s="0"/>
      <c r="C274" s="52" t="s">
        <v>160</v>
      </c>
      <c r="D274" s="53" t="s">
        <v>2</v>
      </c>
      <c r="E274" s="54" t="s">
        <v>3</v>
      </c>
      <c r="F274" s="54" t="s">
        <v>4</v>
      </c>
      <c r="G274" s="54" t="s">
        <v>5</v>
      </c>
      <c r="H274" s="54" t="s">
        <v>6</v>
      </c>
      <c r="I274" s="54" t="s">
        <v>7</v>
      </c>
      <c r="J274" s="55" t="s">
        <v>8</v>
      </c>
      <c r="K274" s="54" t="s">
        <v>9</v>
      </c>
      <c r="L274" s="54" t="s">
        <v>10</v>
      </c>
    </row>
    <row r="275" customFormat="false" ht="13.8" hidden="false" customHeight="false" outlineLevel="0" collapsed="false">
      <c r="B275" s="0"/>
      <c r="C275" s="56" t="s">
        <v>21</v>
      </c>
      <c r="D275" s="121" t="n">
        <f aca="false">IF(D47=$N$5,$D$142,IF(D47=$N$6,$E$142,$F$142))</f>
        <v>1250</v>
      </c>
      <c r="E275" s="121" t="n">
        <f aca="false">IF(E47=$N$5,$D$142,IF(E47=$N$6,$E$142,$F$142))</f>
        <v>1250</v>
      </c>
      <c r="F275" s="121" t="n">
        <f aca="false">IF(F47=$N$5,$D$142,IF(F47=$N$6,$E$142,$F$142))</f>
        <v>1250</v>
      </c>
      <c r="G275" s="121" t="n">
        <f aca="false">IF(G47=$N$5,$D$142,IF(G47=$N$6,$E$142,$F$142))</f>
        <v>1100</v>
      </c>
      <c r="H275" s="121" t="n">
        <f aca="false">IF(H47=$N$5,$D$142,IF(H47=$N$6,$E$142,$F$142))</f>
        <v>1100</v>
      </c>
      <c r="I275" s="121" t="n">
        <f aca="false">IF(I47=$N$5,$D$142,IF(I47=$N$6,$E$142,$F$142))</f>
        <v>825</v>
      </c>
      <c r="J275" s="121" t="n">
        <f aca="false">IF(J47=$N$5,$D$142,IF(J47=$N$6,$E$142,$F$142))</f>
        <v>825</v>
      </c>
      <c r="K275" s="121" t="n">
        <f aca="false">IF(K47=$N$5,$D$142,IF(K47=$N$6,$E$142,$F$142))</f>
        <v>825</v>
      </c>
      <c r="L275" s="121" t="n">
        <f aca="false">IF(L47=$N$5,$D$142,IF(L47=$N$6,$E$142,$F$142))</f>
        <v>825</v>
      </c>
    </row>
    <row r="276" customFormat="false" ht="13.8" hidden="false" customHeight="false" outlineLevel="0" collapsed="false">
      <c r="B276" s="0"/>
      <c r="C276" s="56" t="s">
        <v>23</v>
      </c>
      <c r="D276" s="121" t="n">
        <f aca="false">IF(D48=$N$5,$D$142,IF(D48=$N$6,$E$142,$F$142))</f>
        <v>1250</v>
      </c>
      <c r="E276" s="121" t="n">
        <f aca="false">IF(E48=$N$5,$D$142,IF(E48=$N$6,$E$142,$F$142))</f>
        <v>1250</v>
      </c>
      <c r="F276" s="121" t="n">
        <f aca="false">IF(F48=$N$5,$D$142,IF(F48=$N$6,$E$142,$F$142))</f>
        <v>1250</v>
      </c>
      <c r="G276" s="121" t="n">
        <f aca="false">IF(G48=$N$5,$D$142,IF(G48=$N$6,$E$142,$F$142))</f>
        <v>1100</v>
      </c>
      <c r="H276" s="121" t="n">
        <f aca="false">IF(H48=$N$5,$D$142,IF(H48=$N$6,$E$142,$F$142))</f>
        <v>1100</v>
      </c>
      <c r="I276" s="121" t="n">
        <f aca="false">IF(I48=$N$5,$D$142,IF(I48=$N$6,$E$142,$F$142))</f>
        <v>825</v>
      </c>
      <c r="J276" s="121" t="n">
        <f aca="false">IF(J48=$N$5,$D$142,IF(J48=$N$6,$E$142,$F$142))</f>
        <v>825</v>
      </c>
      <c r="K276" s="121" t="n">
        <f aca="false">IF(K48=$N$5,$D$142,IF(K48=$N$6,$E$142,$F$142))</f>
        <v>825</v>
      </c>
      <c r="L276" s="121" t="n">
        <f aca="false">IF(L48=$N$5,$D$142,IF(L48=$N$6,$E$142,$F$142))</f>
        <v>825</v>
      </c>
    </row>
    <row r="277" customFormat="false" ht="13.8" hidden="false" customHeight="false" outlineLevel="0" collapsed="false">
      <c r="B277" s="0"/>
      <c r="C277" s="56" t="s">
        <v>25</v>
      </c>
      <c r="D277" s="121" t="n">
        <f aca="false">IF(D49=$N$5,$D$142,IF(D49=$N$6,$E$142,$F$142))</f>
        <v>1250</v>
      </c>
      <c r="E277" s="121" t="n">
        <f aca="false">IF(E49=$N$5,$D$142,IF(E49=$N$6,$E$142,$F$142))</f>
        <v>1250</v>
      </c>
      <c r="F277" s="121" t="n">
        <f aca="false">IF(F49=$N$5,$D$142,IF(F49=$N$6,$E$142,$F$142))</f>
        <v>1250</v>
      </c>
      <c r="G277" s="121" t="n">
        <f aca="false">IF(G49=$N$5,$D$142,IF(G49=$N$6,$E$142,$F$142))</f>
        <v>1100</v>
      </c>
      <c r="H277" s="121" t="n">
        <f aca="false">IF(H49=$N$5,$D$142,IF(H49=$N$6,$E$142,$F$142))</f>
        <v>1100</v>
      </c>
      <c r="I277" s="121" t="n">
        <f aca="false">IF(I49=$N$5,$D$142,IF(I49=$N$6,$E$142,$F$142))</f>
        <v>825</v>
      </c>
      <c r="J277" s="121" t="n">
        <f aca="false">IF(J49=$N$5,$D$142,IF(J49=$N$6,$E$142,$F$142))</f>
        <v>825</v>
      </c>
      <c r="K277" s="121" t="n">
        <f aca="false">IF(K49=$N$5,$D$142,IF(K49=$N$6,$E$142,$F$142))</f>
        <v>825</v>
      </c>
      <c r="L277" s="121" t="n">
        <f aca="false">IF(L49=$N$5,$D$142,IF(L49=$N$6,$E$142,$F$142))</f>
        <v>825</v>
      </c>
    </row>
    <row r="278" customFormat="false" ht="13.8" hidden="false" customHeight="false" outlineLevel="0" collapsed="false">
      <c r="B278" s="0"/>
      <c r="C278" s="56" t="s">
        <v>27</v>
      </c>
      <c r="D278" s="121" t="n">
        <f aca="false">IF(D50=$N$5,$D$142,IF(D50=$N$6,$E$142,$F$142))</f>
        <v>1250</v>
      </c>
      <c r="E278" s="121" t="n">
        <f aca="false">IF(E50=$N$5,$D$142,IF(E50=$N$6,$E$142,$F$142))</f>
        <v>1250</v>
      </c>
      <c r="F278" s="121" t="n">
        <f aca="false">IF(F50=$N$5,$D$142,IF(F50=$N$6,$E$142,$F$142))</f>
        <v>1250</v>
      </c>
      <c r="G278" s="121" t="n">
        <f aca="false">IF(G50=$N$5,$D$142,IF(G50=$N$6,$E$142,$F$142))</f>
        <v>1100</v>
      </c>
      <c r="H278" s="121" t="n">
        <f aca="false">IF(H50=$N$5,$D$142,IF(H50=$N$6,$E$142,$F$142))</f>
        <v>1100</v>
      </c>
      <c r="I278" s="121" t="n">
        <f aca="false">IF(I50=$N$5,$D$142,IF(I50=$N$6,$E$142,$F$142))</f>
        <v>825</v>
      </c>
      <c r="J278" s="121" t="n">
        <f aca="false">IF(J50=$N$5,$D$142,IF(J50=$N$6,$E$142,$F$142))</f>
        <v>825</v>
      </c>
      <c r="K278" s="121" t="n">
        <f aca="false">IF(K50=$N$5,$D$142,IF(K50=$N$6,$E$142,$F$142))</f>
        <v>825</v>
      </c>
      <c r="L278" s="121" t="n">
        <f aca="false">IF(L50=$N$5,$D$142,IF(L50=$N$6,$E$142,$F$142))</f>
        <v>825</v>
      </c>
    </row>
    <row r="279" customFormat="false" ht="13.8" hidden="false" customHeight="false" outlineLevel="0" collapsed="false">
      <c r="B279" s="0"/>
      <c r="C279" s="56" t="s">
        <v>28</v>
      </c>
      <c r="D279" s="121" t="n">
        <f aca="false">IF(D51=$N$5,$D$142,IF(D51=$N$6,$E$142,$F$142))</f>
        <v>1250</v>
      </c>
      <c r="E279" s="121" t="n">
        <f aca="false">IF(E51=$N$5,$D$142,IF(E51=$N$6,$E$142,$F$142))</f>
        <v>1250</v>
      </c>
      <c r="F279" s="121" t="n">
        <f aca="false">IF(F51=$N$5,$D$142,IF(F51=$N$6,$E$142,$F$142))</f>
        <v>1250</v>
      </c>
      <c r="G279" s="121" t="n">
        <f aca="false">IF(G51=$N$5,$D$142,IF(G51=$N$6,$E$142,$F$142))</f>
        <v>1100</v>
      </c>
      <c r="H279" s="121" t="n">
        <f aca="false">IF(H51=$N$5,$D$142,IF(H51=$N$6,$E$142,$F$142))</f>
        <v>1100</v>
      </c>
      <c r="I279" s="121" t="n">
        <f aca="false">IF(I51=$N$5,$D$142,IF(I51=$N$6,$E$142,$F$142))</f>
        <v>825</v>
      </c>
      <c r="J279" s="121" t="n">
        <f aca="false">IF(J51=$N$5,$D$142,IF(J51=$N$6,$E$142,$F$142))</f>
        <v>825</v>
      </c>
      <c r="K279" s="121" t="n">
        <f aca="false">IF(K51=$N$5,$D$142,IF(K51=$N$6,$E$142,$F$142))</f>
        <v>825</v>
      </c>
      <c r="L279" s="121" t="n">
        <f aca="false">IF(L51=$N$5,$D$142,IF(L51=$N$6,$E$142,$F$142))</f>
        <v>825</v>
      </c>
    </row>
    <row r="280" customFormat="false" ht="13.8" hidden="false" customHeight="false" outlineLevel="0" collapsed="false">
      <c r="B280" s="0"/>
      <c r="C280" s="56" t="s">
        <v>29</v>
      </c>
      <c r="D280" s="121" t="n">
        <f aca="false">IF(D52=$N$5,$D$142,IF(D52=$N$6,$E$142,$F$142))</f>
        <v>1250</v>
      </c>
      <c r="E280" s="121" t="n">
        <f aca="false">IF(E52=$N$5,$D$142,IF(E52=$N$6,$E$142,$F$142))</f>
        <v>1250</v>
      </c>
      <c r="F280" s="121" t="n">
        <f aca="false">IF(F52=$N$5,$D$142,IF(F52=$N$6,$E$142,$F$142))</f>
        <v>1250</v>
      </c>
      <c r="G280" s="121" t="n">
        <f aca="false">IF(G52=$N$5,$D$142,IF(G52=$N$6,$E$142,$F$142))</f>
        <v>1100</v>
      </c>
      <c r="H280" s="121" t="n">
        <f aca="false">IF(H52=$N$5,$D$142,IF(H52=$N$6,$E$142,$F$142))</f>
        <v>1100</v>
      </c>
      <c r="I280" s="121" t="n">
        <f aca="false">IF(I52=$N$5,$D$142,IF(I52=$N$6,$E$142,$F$142))</f>
        <v>825</v>
      </c>
      <c r="J280" s="121" t="n">
        <f aca="false">IF(J52=$N$5,$D$142,IF(J52=$N$6,$E$142,$F$142))</f>
        <v>825</v>
      </c>
      <c r="K280" s="121" t="n">
        <f aca="false">IF(K52=$N$5,$D$142,IF(K52=$N$6,$E$142,$F$142))</f>
        <v>825</v>
      </c>
      <c r="L280" s="121" t="n">
        <f aca="false">IF(L52=$N$5,$D$142,IF(L52=$N$6,$E$142,$F$142))</f>
        <v>825</v>
      </c>
    </row>
    <row r="281" customFormat="false" ht="13.8" hidden="false" customHeight="false" outlineLevel="0" collapsed="false">
      <c r="B281" s="0"/>
      <c r="C281" s="56" t="s">
        <v>30</v>
      </c>
      <c r="D281" s="121" t="n">
        <f aca="false">IF(D53=$N$5,$D$142,IF(D53=$N$6,$E$142,$F$142))</f>
        <v>1250</v>
      </c>
      <c r="E281" s="121" t="n">
        <f aca="false">IF(E53=$N$5,$D$142,IF(E53=$N$6,$E$142,$F$142))</f>
        <v>1250</v>
      </c>
      <c r="F281" s="121" t="n">
        <f aca="false">IF(F53=$N$5,$D$142,IF(F53=$N$6,$E$142,$F$142))</f>
        <v>1250</v>
      </c>
      <c r="G281" s="121" t="n">
        <f aca="false">IF(G53=$N$5,$D$142,IF(G53=$N$6,$E$142,$F$142))</f>
        <v>1100</v>
      </c>
      <c r="H281" s="121" t="n">
        <f aca="false">IF(H53=$N$5,$D$142,IF(H53=$N$6,$E$142,$F$142))</f>
        <v>1100</v>
      </c>
      <c r="I281" s="121" t="n">
        <f aca="false">IF(I53=$N$5,$D$142,IF(I53=$N$6,$E$142,$F$142))</f>
        <v>825</v>
      </c>
      <c r="J281" s="121" t="n">
        <f aca="false">IF(J53=$N$5,$D$142,IF(J53=$N$6,$E$142,$F$142))</f>
        <v>825</v>
      </c>
      <c r="K281" s="121" t="n">
        <f aca="false">IF(K53=$N$5,$D$142,IF(K53=$N$6,$E$142,$F$142))</f>
        <v>825</v>
      </c>
      <c r="L281" s="121" t="n">
        <f aca="false">IF(L53=$N$5,$D$142,IF(L53=$N$6,$E$142,$F$142))</f>
        <v>825</v>
      </c>
    </row>
    <row r="282" customFormat="false" ht="13.8" hidden="false" customHeight="false" outlineLevel="0" collapsed="false">
      <c r="B282" s="0"/>
      <c r="C282" s="56"/>
      <c r="D282" s="50"/>
      <c r="E282" s="50"/>
      <c r="F282" s="50"/>
      <c r="G282" s="50"/>
      <c r="H282" s="50"/>
      <c r="I282" s="50"/>
      <c r="J282" s="50"/>
      <c r="K282" s="47"/>
      <c r="L282" s="0"/>
    </row>
    <row r="283" customFormat="false" ht="13.8" hidden="false" customHeight="false" outlineLevel="0" collapsed="false">
      <c r="B283" s="0"/>
      <c r="C283" s="52" t="s">
        <v>161</v>
      </c>
      <c r="D283" s="53" t="s">
        <v>2</v>
      </c>
      <c r="E283" s="54" t="s">
        <v>3</v>
      </c>
      <c r="F283" s="54" t="s">
        <v>4</v>
      </c>
      <c r="G283" s="54" t="s">
        <v>5</v>
      </c>
      <c r="H283" s="54" t="s">
        <v>6</v>
      </c>
      <c r="I283" s="54" t="s">
        <v>7</v>
      </c>
      <c r="J283" s="55" t="s">
        <v>8</v>
      </c>
      <c r="K283" s="54" t="s">
        <v>9</v>
      </c>
      <c r="L283" s="54" t="s">
        <v>10</v>
      </c>
    </row>
    <row r="284" customFormat="false" ht="13.8" hidden="false" customHeight="false" outlineLevel="0" collapsed="false">
      <c r="B284" s="0"/>
      <c r="C284" s="56" t="s">
        <v>21</v>
      </c>
      <c r="D284" s="121" t="n">
        <f aca="false">IF(D47=$N$5,$D$143,IF(D47=$N$6,$E$143,$F$143))</f>
        <v>1500</v>
      </c>
      <c r="E284" s="121" t="n">
        <f aca="false">IF(E47=$N$5,$D$143,IF(E47=$N$6,$E$143,$F$143))</f>
        <v>1500</v>
      </c>
      <c r="F284" s="121" t="n">
        <f aca="false">IF(F47=$N$5,$D$143,IF(F47=$N$6,$E$143,$F$143))</f>
        <v>1500</v>
      </c>
      <c r="G284" s="121" t="n">
        <f aca="false">IF(G47=$N$5,$D$143,IF(G47=$N$6,$E$143,$F$143))</f>
        <v>1250</v>
      </c>
      <c r="H284" s="121" t="n">
        <f aca="false">IF(H47=$N$5,$D$143,IF(H47=$N$6,$E$143,$F$143))</f>
        <v>1250</v>
      </c>
      <c r="I284" s="121" t="n">
        <f aca="false">IF(I47=$N$5,$D$143,IF(I47=$N$6,$E$143,$F$143))</f>
        <v>1025</v>
      </c>
      <c r="J284" s="121" t="n">
        <f aca="false">IF(J47=$N$5,$D$143,IF(J47=$N$6,$E$143,$F$143))</f>
        <v>1025</v>
      </c>
      <c r="K284" s="121" t="n">
        <f aca="false">IF(K47=$N$5,$D$143,IF(K47=$N$6,$E$143,$F$143))</f>
        <v>1025</v>
      </c>
      <c r="L284" s="121" t="n">
        <f aca="false">IF(L47=$N$5,$D$143,IF(L47=$N$6,$E$143,$F$143))</f>
        <v>1025</v>
      </c>
    </row>
    <row r="285" customFormat="false" ht="13.8" hidden="false" customHeight="false" outlineLevel="0" collapsed="false">
      <c r="B285" s="0"/>
      <c r="C285" s="56" t="s">
        <v>23</v>
      </c>
      <c r="D285" s="121" t="n">
        <f aca="false">IF(D48=$N$5,$D$143,IF(D48=$N$6,$E$143,$F$143))</f>
        <v>1500</v>
      </c>
      <c r="E285" s="121" t="n">
        <f aca="false">IF(E48=$N$5,$D$143,IF(E48=$N$6,$E$143,$F$143))</f>
        <v>1500</v>
      </c>
      <c r="F285" s="121" t="n">
        <f aca="false">IF(F48=$N$5,$D$143,IF(F48=$N$6,$E$143,$F$143))</f>
        <v>1500</v>
      </c>
      <c r="G285" s="121" t="n">
        <f aca="false">IF(G48=$N$5,$D$143,IF(G48=$N$6,$E$143,$F$143))</f>
        <v>1250</v>
      </c>
      <c r="H285" s="121" t="n">
        <f aca="false">IF(H48=$N$5,$D$143,IF(H48=$N$6,$E$143,$F$143))</f>
        <v>1250</v>
      </c>
      <c r="I285" s="121" t="n">
        <f aca="false">IF(I48=$N$5,$D$143,IF(I48=$N$6,$E$143,$F$143))</f>
        <v>1025</v>
      </c>
      <c r="J285" s="121" t="n">
        <f aca="false">IF(J48=$N$5,$D$143,IF(J48=$N$6,$E$143,$F$143))</f>
        <v>1025</v>
      </c>
      <c r="K285" s="121" t="n">
        <f aca="false">IF(K48=$N$5,$D$143,IF(K48=$N$6,$E$143,$F$143))</f>
        <v>1025</v>
      </c>
      <c r="L285" s="121" t="n">
        <f aca="false">IF(L48=$N$5,$D$143,IF(L48=$N$6,$E$143,$F$143))</f>
        <v>1025</v>
      </c>
    </row>
    <row r="286" customFormat="false" ht="13.8" hidden="false" customHeight="false" outlineLevel="0" collapsed="false">
      <c r="B286" s="0"/>
      <c r="C286" s="56" t="s">
        <v>25</v>
      </c>
      <c r="D286" s="121" t="n">
        <f aca="false">IF(D49=$N$5,$D$143,IF(D49=$N$6,$E$143,$F$143))</f>
        <v>1500</v>
      </c>
      <c r="E286" s="121" t="n">
        <f aca="false">IF(E49=$N$5,$D$143,IF(E49=$N$6,$E$143,$F$143))</f>
        <v>1500</v>
      </c>
      <c r="F286" s="121" t="n">
        <f aca="false">IF(F49=$N$5,$D$143,IF(F49=$N$6,$E$143,$F$143))</f>
        <v>1500</v>
      </c>
      <c r="G286" s="121" t="n">
        <f aca="false">IF(G49=$N$5,$D$143,IF(G49=$N$6,$E$143,$F$143))</f>
        <v>1250</v>
      </c>
      <c r="H286" s="121" t="n">
        <f aca="false">IF(H49=$N$5,$D$143,IF(H49=$N$6,$E$143,$F$143))</f>
        <v>1250</v>
      </c>
      <c r="I286" s="121" t="n">
        <f aca="false">IF(I49=$N$5,$D$143,IF(I49=$N$6,$E$143,$F$143))</f>
        <v>1025</v>
      </c>
      <c r="J286" s="121" t="n">
        <f aca="false">IF(J49=$N$5,$D$143,IF(J49=$N$6,$E$143,$F$143))</f>
        <v>1025</v>
      </c>
      <c r="K286" s="121" t="n">
        <f aca="false">IF(K49=$N$5,$D$143,IF(K49=$N$6,$E$143,$F$143))</f>
        <v>1025</v>
      </c>
      <c r="L286" s="121" t="n">
        <f aca="false">IF(L49=$N$5,$D$143,IF(L49=$N$6,$E$143,$F$143))</f>
        <v>1025</v>
      </c>
    </row>
    <row r="287" customFormat="false" ht="13.8" hidden="false" customHeight="false" outlineLevel="0" collapsed="false">
      <c r="B287" s="0"/>
      <c r="C287" s="56" t="s">
        <v>27</v>
      </c>
      <c r="D287" s="121" t="n">
        <f aca="false">IF(D50=$N$5,$D$143,IF(D50=$N$6,$E$143,$F$143))</f>
        <v>1500</v>
      </c>
      <c r="E287" s="121" t="n">
        <f aca="false">IF(E50=$N$5,$D$143,IF(E50=$N$6,$E$143,$F$143))</f>
        <v>1500</v>
      </c>
      <c r="F287" s="121" t="n">
        <f aca="false">IF(F50=$N$5,$D$143,IF(F50=$N$6,$E$143,$F$143))</f>
        <v>1500</v>
      </c>
      <c r="G287" s="121" t="n">
        <f aca="false">IF(G50=$N$5,$D$143,IF(G50=$N$6,$E$143,$F$143))</f>
        <v>1250</v>
      </c>
      <c r="H287" s="121" t="n">
        <f aca="false">IF(H50=$N$5,$D$143,IF(H50=$N$6,$E$143,$F$143))</f>
        <v>1250</v>
      </c>
      <c r="I287" s="121" t="n">
        <f aca="false">IF(I50=$N$5,$D$143,IF(I50=$N$6,$E$143,$F$143))</f>
        <v>1025</v>
      </c>
      <c r="J287" s="121" t="n">
        <f aca="false">IF(J50=$N$5,$D$143,IF(J50=$N$6,$E$143,$F$143))</f>
        <v>1025</v>
      </c>
      <c r="K287" s="121" t="n">
        <f aca="false">IF(K50=$N$5,$D$143,IF(K50=$N$6,$E$143,$F$143))</f>
        <v>1025</v>
      </c>
      <c r="L287" s="121" t="n">
        <f aca="false">IF(L50=$N$5,$D$143,IF(L50=$N$6,$E$143,$F$143))</f>
        <v>1025</v>
      </c>
    </row>
    <row r="288" customFormat="false" ht="13.8" hidden="false" customHeight="false" outlineLevel="0" collapsed="false">
      <c r="B288" s="0"/>
      <c r="C288" s="56" t="s">
        <v>28</v>
      </c>
      <c r="D288" s="121" t="n">
        <f aca="false">IF(D51=$N$5,$D$143,IF(D51=$N$6,$E$143,$F$143))</f>
        <v>1500</v>
      </c>
      <c r="E288" s="121" t="n">
        <f aca="false">IF(E51=$N$5,$D$143,IF(E51=$N$6,$E$143,$F$143))</f>
        <v>1500</v>
      </c>
      <c r="F288" s="121" t="n">
        <f aca="false">IF(F51=$N$5,$D$143,IF(F51=$N$6,$E$143,$F$143))</f>
        <v>1500</v>
      </c>
      <c r="G288" s="121" t="n">
        <f aca="false">IF(G51=$N$5,$D$143,IF(G51=$N$6,$E$143,$F$143))</f>
        <v>1250</v>
      </c>
      <c r="H288" s="121" t="n">
        <f aca="false">IF(H51=$N$5,$D$143,IF(H51=$N$6,$E$143,$F$143))</f>
        <v>1250</v>
      </c>
      <c r="I288" s="121" t="n">
        <f aca="false">IF(I51=$N$5,$D$143,IF(I51=$N$6,$E$143,$F$143))</f>
        <v>1025</v>
      </c>
      <c r="J288" s="121" t="n">
        <f aca="false">IF(J51=$N$5,$D$143,IF(J51=$N$6,$E$143,$F$143))</f>
        <v>1025</v>
      </c>
      <c r="K288" s="121" t="n">
        <f aca="false">IF(K51=$N$5,$D$143,IF(K51=$N$6,$E$143,$F$143))</f>
        <v>1025</v>
      </c>
      <c r="L288" s="121" t="n">
        <f aca="false">IF(L51=$N$5,$D$143,IF(L51=$N$6,$E$143,$F$143))</f>
        <v>1025</v>
      </c>
    </row>
    <row r="289" customFormat="false" ht="13.8" hidden="false" customHeight="false" outlineLevel="0" collapsed="false">
      <c r="B289" s="0"/>
      <c r="C289" s="56" t="s">
        <v>29</v>
      </c>
      <c r="D289" s="121" t="n">
        <f aca="false">IF(D52=$N$5,$D$143,IF(D52=$N$6,$E$143,$F$143))</f>
        <v>1500</v>
      </c>
      <c r="E289" s="121" t="n">
        <f aca="false">IF(E52=$N$5,$D$143,IF(E52=$N$6,$E$143,$F$143))</f>
        <v>1500</v>
      </c>
      <c r="F289" s="121" t="n">
        <f aca="false">IF(F52=$N$5,$D$143,IF(F52=$N$6,$E$143,$F$143))</f>
        <v>1500</v>
      </c>
      <c r="G289" s="121" t="n">
        <f aca="false">IF(G52=$N$5,$D$143,IF(G52=$N$6,$E$143,$F$143))</f>
        <v>1250</v>
      </c>
      <c r="H289" s="121" t="n">
        <f aca="false">IF(H52=$N$5,$D$143,IF(H52=$N$6,$E$143,$F$143))</f>
        <v>1250</v>
      </c>
      <c r="I289" s="121" t="n">
        <f aca="false">IF(I52=$N$5,$D$143,IF(I52=$N$6,$E$143,$F$143))</f>
        <v>1025</v>
      </c>
      <c r="J289" s="121" t="n">
        <f aca="false">IF(J52=$N$5,$D$143,IF(J52=$N$6,$E$143,$F$143))</f>
        <v>1025</v>
      </c>
      <c r="K289" s="121" t="n">
        <f aca="false">IF(K52=$N$5,$D$143,IF(K52=$N$6,$E$143,$F$143))</f>
        <v>1025</v>
      </c>
      <c r="L289" s="121" t="n">
        <f aca="false">IF(L52=$N$5,$D$143,IF(L52=$N$6,$E$143,$F$143))</f>
        <v>1025</v>
      </c>
    </row>
    <row r="290" customFormat="false" ht="13.8" hidden="false" customHeight="false" outlineLevel="0" collapsed="false">
      <c r="B290" s="0"/>
      <c r="C290" s="56" t="s">
        <v>30</v>
      </c>
      <c r="D290" s="121" t="n">
        <f aca="false">IF(D53=$N$5,$D$143,IF(D53=$N$6,$E$143,$F$143))</f>
        <v>1500</v>
      </c>
      <c r="E290" s="121" t="n">
        <f aca="false">IF(E53=$N$5,$D$143,IF(E53=$N$6,$E$143,$F$143))</f>
        <v>1500</v>
      </c>
      <c r="F290" s="121" t="n">
        <f aca="false">IF(F53=$N$5,$D$143,IF(F53=$N$6,$E$143,$F$143))</f>
        <v>1500</v>
      </c>
      <c r="G290" s="121" t="n">
        <f aca="false">IF(G53=$N$5,$D$143,IF(G53=$N$6,$E$143,$F$143))</f>
        <v>1250</v>
      </c>
      <c r="H290" s="121" t="n">
        <f aca="false">IF(H53=$N$5,$D$143,IF(H53=$N$6,$E$143,$F$143))</f>
        <v>1250</v>
      </c>
      <c r="I290" s="121" t="n">
        <f aca="false">IF(I53=$N$5,$D$143,IF(I53=$N$6,$E$143,$F$143))</f>
        <v>1025</v>
      </c>
      <c r="J290" s="121" t="n">
        <f aca="false">IF(J53=$N$5,$D$143,IF(J53=$N$6,$E$143,$F$143))</f>
        <v>1025</v>
      </c>
      <c r="K290" s="121" t="n">
        <f aca="false">IF(K53=$N$5,$D$143,IF(K53=$N$6,$E$143,$F$143))</f>
        <v>1025</v>
      </c>
      <c r="L290" s="121" t="n">
        <f aca="false">IF(L53=$N$5,$D$143,IF(L53=$N$6,$E$143,$F$143))</f>
        <v>1025</v>
      </c>
    </row>
    <row r="291" customFormat="false" ht="13.8" hidden="false" customHeight="false" outlineLevel="0" collapsed="false">
      <c r="B291" s="0"/>
      <c r="C291" s="56"/>
      <c r="D291" s="50"/>
      <c r="E291" s="50"/>
      <c r="F291" s="50"/>
      <c r="G291" s="50"/>
      <c r="H291" s="50"/>
      <c r="I291" s="50"/>
      <c r="J291" s="50"/>
      <c r="K291" s="47"/>
      <c r="L291" s="0"/>
    </row>
    <row r="292" customFormat="false" ht="13.8" hidden="false" customHeight="false" outlineLevel="0" collapsed="false">
      <c r="B292" s="0"/>
      <c r="C292" s="52" t="s">
        <v>162</v>
      </c>
      <c r="D292" s="53" t="s">
        <v>2</v>
      </c>
      <c r="E292" s="54" t="s">
        <v>3</v>
      </c>
      <c r="F292" s="54" t="s">
        <v>4</v>
      </c>
      <c r="G292" s="54" t="s">
        <v>5</v>
      </c>
      <c r="H292" s="54" t="s">
        <v>6</v>
      </c>
      <c r="I292" s="54" t="s">
        <v>7</v>
      </c>
      <c r="J292" s="55" t="s">
        <v>8</v>
      </c>
      <c r="K292" s="54" t="s">
        <v>9</v>
      </c>
      <c r="L292" s="54" t="s">
        <v>10</v>
      </c>
    </row>
    <row r="293" customFormat="false" ht="13.8" hidden="false" customHeight="false" outlineLevel="0" collapsed="false">
      <c r="B293" s="0"/>
      <c r="C293" s="56" t="s">
        <v>21</v>
      </c>
      <c r="D293" s="121" t="n">
        <f aca="false">D356*D$101</f>
        <v>0</v>
      </c>
      <c r="E293" s="121" t="n">
        <f aca="false">E356*E$101</f>
        <v>0</v>
      </c>
      <c r="F293" s="121" t="n">
        <f aca="false">F356*F$101</f>
        <v>440</v>
      </c>
      <c r="G293" s="121" t="n">
        <f aca="false">G356*G$101</f>
        <v>1680</v>
      </c>
      <c r="H293" s="121" t="n">
        <f aca="false">H356*H$101</f>
        <v>2240</v>
      </c>
      <c r="I293" s="121" t="n">
        <f aca="false">I356*I$101</f>
        <v>3780</v>
      </c>
      <c r="J293" s="121" t="n">
        <f aca="false">J356*J$101</f>
        <v>4528.93913043478</v>
      </c>
      <c r="K293" s="121" t="n">
        <f aca="false">K356*K$101</f>
        <v>4543.48588508801</v>
      </c>
      <c r="L293" s="121" t="n">
        <f aca="false">L356*L$101</f>
        <v>5880</v>
      </c>
    </row>
    <row r="294" customFormat="false" ht="13.8" hidden="false" customHeight="false" outlineLevel="0" collapsed="false">
      <c r="B294" s="0"/>
      <c r="C294" s="56" t="s">
        <v>23</v>
      </c>
      <c r="D294" s="121" t="n">
        <f aca="false">D357*D$101</f>
        <v>0</v>
      </c>
      <c r="E294" s="121" t="n">
        <f aca="false">E357*E$101</f>
        <v>0</v>
      </c>
      <c r="F294" s="121" t="n">
        <f aca="false">F357*F$101</f>
        <v>440</v>
      </c>
      <c r="G294" s="121" t="n">
        <f aca="false">G357*G$101</f>
        <v>1680</v>
      </c>
      <c r="H294" s="121" t="n">
        <f aca="false">H357*H$101</f>
        <v>2240</v>
      </c>
      <c r="I294" s="121" t="n">
        <f aca="false">I357*I$101</f>
        <v>3780</v>
      </c>
      <c r="J294" s="121" t="n">
        <f aca="false">J357*J$101</f>
        <v>4528.93913043478</v>
      </c>
      <c r="K294" s="121" t="n">
        <f aca="false">K357*K$101</f>
        <v>4543.48588508801</v>
      </c>
      <c r="L294" s="121" t="n">
        <f aca="false">L357*L$101</f>
        <v>5880</v>
      </c>
    </row>
    <row r="295" customFormat="false" ht="13.8" hidden="false" customHeight="false" outlineLevel="0" collapsed="false">
      <c r="B295" s="0"/>
      <c r="C295" s="56" t="s">
        <v>25</v>
      </c>
      <c r="D295" s="121" t="n">
        <f aca="false">D358*D$101</f>
        <v>0</v>
      </c>
      <c r="E295" s="121" t="n">
        <f aca="false">E358*E$101</f>
        <v>0</v>
      </c>
      <c r="F295" s="121" t="n">
        <f aca="false">F358*F$101</f>
        <v>458.333333333333</v>
      </c>
      <c r="G295" s="121" t="n">
        <f aca="false">G358*G$101</f>
        <v>1633.33333333333</v>
      </c>
      <c r="H295" s="121" t="n">
        <f aca="false">H358*H$101</f>
        <v>2100</v>
      </c>
      <c r="I295" s="121" t="n">
        <f aca="false">I358*I$101</f>
        <v>3430</v>
      </c>
      <c r="J295" s="121" t="n">
        <f aca="false">J358*J$101</f>
        <v>4038.93913043478</v>
      </c>
      <c r="K295" s="121" t="n">
        <f aca="false">K358*K$101</f>
        <v>3709.31921842134</v>
      </c>
      <c r="L295" s="121" t="n">
        <f aca="false">L358*L$101</f>
        <v>4818.33333333333</v>
      </c>
    </row>
    <row r="296" customFormat="false" ht="13.8" hidden="false" customHeight="false" outlineLevel="0" collapsed="false">
      <c r="B296" s="0"/>
      <c r="C296" s="56" t="s">
        <v>27</v>
      </c>
      <c r="D296" s="121" t="n">
        <f aca="false">D359*D$101</f>
        <v>0</v>
      </c>
      <c r="E296" s="121" t="n">
        <f aca="false">E359*E$101</f>
        <v>0</v>
      </c>
      <c r="F296" s="121" t="n">
        <f aca="false">F359*F$101</f>
        <v>423.076923076923</v>
      </c>
      <c r="G296" s="121" t="n">
        <f aca="false">G359*G$101</f>
        <v>1507.69230769231</v>
      </c>
      <c r="H296" s="121" t="n">
        <f aca="false">H359*H$101</f>
        <v>1938.46153846154</v>
      </c>
      <c r="I296" s="121" t="n">
        <f aca="false">I359*I$101</f>
        <v>3133.84615384615</v>
      </c>
      <c r="J296" s="121" t="n">
        <f aca="false">J359*J$101</f>
        <v>3688.93913043478</v>
      </c>
      <c r="K296" s="121" t="n">
        <f aca="false">K359*K$101</f>
        <v>3388.48588508801</v>
      </c>
      <c r="L296" s="121" t="n">
        <f aca="false">L359*L$101</f>
        <v>4410</v>
      </c>
    </row>
    <row r="297" customFormat="false" ht="13.8" hidden="false" customHeight="false" outlineLevel="0" collapsed="false">
      <c r="B297" s="0"/>
      <c r="C297" s="56" t="s">
        <v>28</v>
      </c>
      <c r="D297" s="121" t="n">
        <f aca="false">D360*D$101</f>
        <v>0</v>
      </c>
      <c r="E297" s="121" t="n">
        <f aca="false">E360*E$101</f>
        <v>0</v>
      </c>
      <c r="F297" s="121" t="n">
        <f aca="false">F360*F$101</f>
        <v>733.333333333333</v>
      </c>
      <c r="G297" s="121" t="n">
        <f aca="false">G360*G$101</f>
        <v>2240</v>
      </c>
      <c r="H297" s="121" t="n">
        <f aca="false">H360*H$101</f>
        <v>2240</v>
      </c>
      <c r="I297" s="121" t="n">
        <f aca="false">I360*I$101</f>
        <v>3220</v>
      </c>
      <c r="J297" s="121" t="n">
        <f aca="false">J360*J$101</f>
        <v>6208.93913043478</v>
      </c>
      <c r="K297" s="121" t="n">
        <f aca="false">K360*K$101</f>
        <v>5698.48588508801</v>
      </c>
      <c r="L297" s="121" t="n">
        <f aca="false">L360*L$101</f>
        <v>7350</v>
      </c>
    </row>
    <row r="298" customFormat="false" ht="13.8" hidden="false" customHeight="false" outlineLevel="0" collapsed="false">
      <c r="B298" s="0"/>
      <c r="C298" s="56" t="s">
        <v>29</v>
      </c>
      <c r="D298" s="121" t="n">
        <f aca="false">D361*D$101</f>
        <v>0</v>
      </c>
      <c r="E298" s="121" t="n">
        <f aca="false">E361*E$101</f>
        <v>0</v>
      </c>
      <c r="F298" s="121" t="n">
        <f aca="false">F361*F$101</f>
        <v>733.333333333333</v>
      </c>
      <c r="G298" s="121" t="n">
        <f aca="false">G361*G$101</f>
        <v>2240</v>
      </c>
      <c r="H298" s="121" t="n">
        <f aca="false">H361*H$101</f>
        <v>2240</v>
      </c>
      <c r="I298" s="121" t="n">
        <f aca="false">I361*I$101</f>
        <v>3220</v>
      </c>
      <c r="J298" s="121" t="n">
        <f aca="false">J361*J$101</f>
        <v>6208.93913043478</v>
      </c>
      <c r="K298" s="121" t="n">
        <f aca="false">K361*K$101</f>
        <v>5698.48588508801</v>
      </c>
      <c r="L298" s="121" t="n">
        <f aca="false">L361*L$101</f>
        <v>7350</v>
      </c>
    </row>
    <row r="299" customFormat="false" ht="13.8" hidden="false" customHeight="false" outlineLevel="0" collapsed="false">
      <c r="B299" s="0"/>
      <c r="C299" s="56" t="s">
        <v>30</v>
      </c>
      <c r="D299" s="121" t="n">
        <f aca="false">D362*D$101</f>
        <v>0</v>
      </c>
      <c r="E299" s="121" t="n">
        <f aca="false">E362*E$101</f>
        <v>0</v>
      </c>
      <c r="F299" s="121" t="n">
        <f aca="false">F362*F$101</f>
        <v>733.333333333333</v>
      </c>
      <c r="G299" s="121" t="n">
        <f aca="false">G362*G$101</f>
        <v>2240</v>
      </c>
      <c r="H299" s="121" t="n">
        <f aca="false">H362*H$101</f>
        <v>2240</v>
      </c>
      <c r="I299" s="121" t="n">
        <f aca="false">I362*I$101</f>
        <v>3220</v>
      </c>
      <c r="J299" s="121" t="n">
        <f aca="false">J362*J$101</f>
        <v>6208.93913043478</v>
      </c>
      <c r="K299" s="121" t="n">
        <f aca="false">K362*K$101</f>
        <v>5698.48588508801</v>
      </c>
      <c r="L299" s="121" t="n">
        <f aca="false">L362*L$101</f>
        <v>7350</v>
      </c>
    </row>
    <row r="300" customFormat="false" ht="13.8" hidden="false" customHeight="false" outlineLevel="0" collapsed="false">
      <c r="B300" s="0"/>
      <c r="C300" s="56"/>
      <c r="D300" s="50"/>
      <c r="E300" s="50"/>
      <c r="F300" s="50"/>
      <c r="G300" s="50"/>
      <c r="H300" s="50"/>
      <c r="I300" s="50"/>
      <c r="J300" s="50"/>
      <c r="K300" s="47"/>
      <c r="L300" s="0"/>
    </row>
    <row r="301" customFormat="false" ht="13.8" hidden="false" customHeight="false" outlineLevel="0" collapsed="false">
      <c r="B301" s="0"/>
      <c r="C301" s="52" t="s">
        <v>163</v>
      </c>
      <c r="D301" s="53" t="s">
        <v>2</v>
      </c>
      <c r="E301" s="54" t="s">
        <v>3</v>
      </c>
      <c r="F301" s="54" t="s">
        <v>4</v>
      </c>
      <c r="G301" s="54" t="s">
        <v>5</v>
      </c>
      <c r="H301" s="54" t="s">
        <v>6</v>
      </c>
      <c r="I301" s="54" t="s">
        <v>7</v>
      </c>
      <c r="J301" s="55" t="s">
        <v>8</v>
      </c>
      <c r="K301" s="54" t="s">
        <v>9</v>
      </c>
      <c r="L301" s="54" t="s">
        <v>10</v>
      </c>
    </row>
    <row r="302" customFormat="false" ht="13.8" hidden="false" customHeight="false" outlineLevel="0" collapsed="false">
      <c r="B302" s="0"/>
      <c r="C302" s="56" t="s">
        <v>21</v>
      </c>
      <c r="D302" s="121" t="n">
        <f aca="false">D356*D$102</f>
        <v>0</v>
      </c>
      <c r="E302" s="121" t="n">
        <f aca="false">E356*E$102</f>
        <v>0</v>
      </c>
      <c r="F302" s="121" t="n">
        <f aca="false">F356*F$102</f>
        <v>4896</v>
      </c>
      <c r="G302" s="121" t="n">
        <f aca="false">G356*G$102</f>
        <v>21420</v>
      </c>
      <c r="H302" s="121" t="n">
        <f aca="false">H356*H$102</f>
        <v>28560</v>
      </c>
      <c r="I302" s="121" t="n">
        <f aca="false">I356*I$102</f>
        <v>25650</v>
      </c>
      <c r="J302" s="121" t="n">
        <f aca="false">J356*J$102</f>
        <v>32349.5652173913</v>
      </c>
      <c r="K302" s="121" t="n">
        <f aca="false">K356*K$102</f>
        <v>28027.9973430754</v>
      </c>
      <c r="L302" s="121" t="n">
        <f aca="false">L356*L$102</f>
        <v>34500</v>
      </c>
    </row>
    <row r="303" customFormat="false" ht="13.8" hidden="false" customHeight="false" outlineLevel="0" collapsed="false">
      <c r="B303" s="0"/>
      <c r="C303" s="56" t="s">
        <v>23</v>
      </c>
      <c r="D303" s="121" t="n">
        <f aca="false">D357*D$102</f>
        <v>0</v>
      </c>
      <c r="E303" s="121" t="n">
        <f aca="false">E357*E$102</f>
        <v>0</v>
      </c>
      <c r="F303" s="121" t="n">
        <f aca="false">F357*F$102</f>
        <v>4896</v>
      </c>
      <c r="G303" s="121" t="n">
        <f aca="false">G357*G$102</f>
        <v>21420</v>
      </c>
      <c r="H303" s="121" t="n">
        <f aca="false">H357*H$102</f>
        <v>28560</v>
      </c>
      <c r="I303" s="121" t="n">
        <f aca="false">I357*I$102</f>
        <v>25650</v>
      </c>
      <c r="J303" s="121" t="n">
        <f aca="false">J357*J$102</f>
        <v>32349.5652173913</v>
      </c>
      <c r="K303" s="121" t="n">
        <f aca="false">K357*K$102</f>
        <v>28027.9973430754</v>
      </c>
      <c r="L303" s="121" t="n">
        <f aca="false">L357*L$102</f>
        <v>34500</v>
      </c>
    </row>
    <row r="304" customFormat="false" ht="13.8" hidden="false" customHeight="false" outlineLevel="0" collapsed="false">
      <c r="B304" s="0"/>
      <c r="C304" s="56" t="s">
        <v>25</v>
      </c>
      <c r="D304" s="121" t="n">
        <f aca="false">D358*D$102</f>
        <v>0</v>
      </c>
      <c r="E304" s="121" t="n">
        <f aca="false">E358*E$102</f>
        <v>0</v>
      </c>
      <c r="F304" s="121" t="n">
        <f aca="false">F358*F$102</f>
        <v>5100</v>
      </c>
      <c r="G304" s="121" t="n">
        <f aca="false">G358*G$102</f>
        <v>20825</v>
      </c>
      <c r="H304" s="121" t="n">
        <f aca="false">H358*H$102</f>
        <v>26775</v>
      </c>
      <c r="I304" s="121" t="n">
        <f aca="false">I358*I$102</f>
        <v>23275</v>
      </c>
      <c r="J304" s="121" t="n">
        <f aca="false">J358*J$102</f>
        <v>28849.5652173913</v>
      </c>
      <c r="K304" s="121" t="n">
        <f aca="false">K358*K$102</f>
        <v>22882.1640097421</v>
      </c>
      <c r="L304" s="121" t="n">
        <f aca="false">L358*L$102</f>
        <v>28270.8333333333</v>
      </c>
    </row>
    <row r="305" customFormat="false" ht="13.8" hidden="false" customHeight="false" outlineLevel="0" collapsed="false">
      <c r="B305" s="0"/>
      <c r="C305" s="56" t="s">
        <v>27</v>
      </c>
      <c r="D305" s="121" t="n">
        <f aca="false">D359*D$102</f>
        <v>0</v>
      </c>
      <c r="E305" s="121" t="n">
        <f aca="false">E359*E$102</f>
        <v>0</v>
      </c>
      <c r="F305" s="121" t="n">
        <f aca="false">F359*F$102</f>
        <v>4707.69230769231</v>
      </c>
      <c r="G305" s="121" t="n">
        <f aca="false">G359*G$102</f>
        <v>19223.0769230769</v>
      </c>
      <c r="H305" s="121" t="n">
        <f aca="false">H359*H$102</f>
        <v>24715.3846153846</v>
      </c>
      <c r="I305" s="121" t="n">
        <f aca="false">I359*I$102</f>
        <v>21265.3846153846</v>
      </c>
      <c r="J305" s="121" t="n">
        <f aca="false">J359*J$102</f>
        <v>26349.5652173913</v>
      </c>
      <c r="K305" s="121" t="n">
        <f aca="false">K359*K$102</f>
        <v>20902.9973430754</v>
      </c>
      <c r="L305" s="121" t="n">
        <f aca="false">L359*L$102</f>
        <v>25875</v>
      </c>
    </row>
    <row r="306" customFormat="false" ht="13.8" hidden="false" customHeight="false" outlineLevel="0" collapsed="false">
      <c r="B306" s="0"/>
      <c r="C306" s="56" t="s">
        <v>28</v>
      </c>
      <c r="D306" s="121" t="n">
        <f aca="false">D360*D$102</f>
        <v>0</v>
      </c>
      <c r="E306" s="121" t="n">
        <f aca="false">E360*E$102</f>
        <v>0</v>
      </c>
      <c r="F306" s="121" t="n">
        <f aca="false">F360*F$102</f>
        <v>8160</v>
      </c>
      <c r="G306" s="121" t="n">
        <f aca="false">G360*G$102</f>
        <v>28560</v>
      </c>
      <c r="H306" s="121" t="n">
        <f aca="false">H360*H$102</f>
        <v>28560</v>
      </c>
      <c r="I306" s="121" t="n">
        <f aca="false">I360*I$102</f>
        <v>21850</v>
      </c>
      <c r="J306" s="121" t="n">
        <f aca="false">J360*J$102</f>
        <v>44349.5652173913</v>
      </c>
      <c r="K306" s="121" t="n">
        <f aca="false">K360*K$102</f>
        <v>35152.9973430754</v>
      </c>
      <c r="L306" s="121" t="n">
        <f aca="false">L360*L$102</f>
        <v>43125</v>
      </c>
    </row>
    <row r="307" customFormat="false" ht="13.8" hidden="false" customHeight="false" outlineLevel="0" collapsed="false">
      <c r="B307" s="0"/>
      <c r="C307" s="56" t="s">
        <v>29</v>
      </c>
      <c r="D307" s="121" t="n">
        <f aca="false">D361*D$102</f>
        <v>0</v>
      </c>
      <c r="E307" s="121" t="n">
        <f aca="false">E361*E$102</f>
        <v>0</v>
      </c>
      <c r="F307" s="121" t="n">
        <f aca="false">F361*F$102</f>
        <v>8160</v>
      </c>
      <c r="G307" s="121" t="n">
        <f aca="false">G361*G$102</f>
        <v>28560</v>
      </c>
      <c r="H307" s="121" t="n">
        <f aca="false">H361*H$102</f>
        <v>28560</v>
      </c>
      <c r="I307" s="121" t="n">
        <f aca="false">I361*I$102</f>
        <v>21850</v>
      </c>
      <c r="J307" s="121" t="n">
        <f aca="false">J361*J$102</f>
        <v>44349.5652173913</v>
      </c>
      <c r="K307" s="121" t="n">
        <f aca="false">K361*K$102</f>
        <v>35152.9973430754</v>
      </c>
      <c r="L307" s="121" t="n">
        <f aca="false">L361*L$102</f>
        <v>43125</v>
      </c>
    </row>
    <row r="308" customFormat="false" ht="13.8" hidden="false" customHeight="false" outlineLevel="0" collapsed="false">
      <c r="B308" s="0"/>
      <c r="C308" s="56" t="s">
        <v>30</v>
      </c>
      <c r="D308" s="121" t="n">
        <f aca="false">D362*D$102</f>
        <v>0</v>
      </c>
      <c r="E308" s="121" t="n">
        <f aca="false">E362*E$102</f>
        <v>0</v>
      </c>
      <c r="F308" s="121" t="n">
        <f aca="false">F362*F$102</f>
        <v>8160</v>
      </c>
      <c r="G308" s="121" t="n">
        <f aca="false">G362*G$102</f>
        <v>28560</v>
      </c>
      <c r="H308" s="121" t="n">
        <f aca="false">H362*H$102</f>
        <v>28560</v>
      </c>
      <c r="I308" s="121" t="n">
        <f aca="false">I362*I$102</f>
        <v>21850</v>
      </c>
      <c r="J308" s="121" t="n">
        <f aca="false">J362*J$102</f>
        <v>44349.5652173913</v>
      </c>
      <c r="K308" s="121" t="n">
        <f aca="false">K362*K$102</f>
        <v>35152.9973430754</v>
      </c>
      <c r="L308" s="121" t="n">
        <f aca="false">L362*L$102</f>
        <v>43125</v>
      </c>
    </row>
    <row r="309" customFormat="false" ht="13.8" hidden="false" customHeight="false" outlineLevel="0" collapsed="false">
      <c r="B309" s="0"/>
      <c r="C309" s="56"/>
      <c r="D309" s="50"/>
      <c r="E309" s="50"/>
      <c r="F309" s="50"/>
      <c r="G309" s="50"/>
      <c r="H309" s="50"/>
      <c r="I309" s="50"/>
      <c r="J309" s="50"/>
      <c r="K309" s="47"/>
      <c r="L309" s="0"/>
    </row>
    <row r="310" customFormat="false" ht="13.8" hidden="false" customHeight="false" outlineLevel="0" collapsed="false">
      <c r="B310" s="0"/>
      <c r="C310" s="52" t="s">
        <v>164</v>
      </c>
      <c r="D310" s="53" t="s">
        <v>2</v>
      </c>
      <c r="E310" s="54" t="s">
        <v>3</v>
      </c>
      <c r="F310" s="54" t="s">
        <v>4</v>
      </c>
      <c r="G310" s="54" t="s">
        <v>5</v>
      </c>
      <c r="H310" s="54" t="s">
        <v>6</v>
      </c>
      <c r="I310" s="54" t="s">
        <v>7</v>
      </c>
      <c r="J310" s="55" t="s">
        <v>8</v>
      </c>
      <c r="K310" s="54" t="s">
        <v>9</v>
      </c>
      <c r="L310" s="54" t="s">
        <v>10</v>
      </c>
    </row>
    <row r="311" customFormat="false" ht="13.8" hidden="false" customHeight="false" outlineLevel="0" collapsed="false">
      <c r="B311" s="0"/>
      <c r="C311" s="56" t="s">
        <v>21</v>
      </c>
      <c r="D311" s="121" t="n">
        <f aca="false">D356*D$103</f>
        <v>0</v>
      </c>
      <c r="E311" s="121" t="n">
        <f aca="false">E356*E$103</f>
        <v>1875</v>
      </c>
      <c r="F311" s="121" t="n">
        <f aca="false">F356*F$103</f>
        <v>8200</v>
      </c>
      <c r="G311" s="121" t="n">
        <f aca="false">G356*G$103</f>
        <v>37884</v>
      </c>
      <c r="H311" s="121" t="n">
        <f aca="false">H356*H$103</f>
        <v>50512</v>
      </c>
      <c r="I311" s="121" t="n">
        <f aca="false">I356*I$103</f>
        <v>34749</v>
      </c>
      <c r="J311" s="121" t="n">
        <f aca="false">J356*J$103</f>
        <v>27578.0043478261</v>
      </c>
      <c r="K311" s="121" t="n">
        <f aca="false">K356*K$103</f>
        <v>22392.8947193623</v>
      </c>
      <c r="L311" s="121" t="n">
        <f aca="false">L356*L$103</f>
        <v>34650</v>
      </c>
    </row>
    <row r="312" customFormat="false" ht="13.8" hidden="false" customHeight="false" outlineLevel="0" collapsed="false">
      <c r="B312" s="0"/>
      <c r="C312" s="56" t="s">
        <v>23</v>
      </c>
      <c r="D312" s="121" t="n">
        <f aca="false">D357*D$103</f>
        <v>0</v>
      </c>
      <c r="E312" s="121" t="n">
        <f aca="false">E357*E$103</f>
        <v>1875</v>
      </c>
      <c r="F312" s="121" t="n">
        <f aca="false">F357*F$103</f>
        <v>8200</v>
      </c>
      <c r="G312" s="121" t="n">
        <f aca="false">G357*G$103</f>
        <v>37884</v>
      </c>
      <c r="H312" s="121" t="n">
        <f aca="false">H357*H$103</f>
        <v>50512</v>
      </c>
      <c r="I312" s="121" t="n">
        <f aca="false">I357*I$103</f>
        <v>34749</v>
      </c>
      <c r="J312" s="121" t="n">
        <f aca="false">J357*J$103</f>
        <v>27578.0043478261</v>
      </c>
      <c r="K312" s="121" t="n">
        <f aca="false">K357*K$103</f>
        <v>22392.8947193623</v>
      </c>
      <c r="L312" s="121" t="n">
        <f aca="false">L357*L$103</f>
        <v>34650</v>
      </c>
    </row>
    <row r="313" customFormat="false" ht="13.8" hidden="false" customHeight="false" outlineLevel="0" collapsed="false">
      <c r="B313" s="0"/>
      <c r="C313" s="56" t="s">
        <v>25</v>
      </c>
      <c r="D313" s="121" t="n">
        <f aca="false">D358*D$103</f>
        <v>0</v>
      </c>
      <c r="E313" s="121" t="n">
        <f aca="false">E358*E$103</f>
        <v>2604.16666666667</v>
      </c>
      <c r="F313" s="121" t="n">
        <f aca="false">F358*F$103</f>
        <v>8541.66666666667</v>
      </c>
      <c r="G313" s="121" t="n">
        <f aca="false">G358*G$103</f>
        <v>36831.6666666667</v>
      </c>
      <c r="H313" s="121" t="n">
        <f aca="false">H358*H$103</f>
        <v>47355</v>
      </c>
      <c r="I313" s="121" t="n">
        <f aca="false">I358*I$103</f>
        <v>31531.5</v>
      </c>
      <c r="J313" s="121" t="n">
        <f aca="false">J358*J$103</f>
        <v>24594.2543478261</v>
      </c>
      <c r="K313" s="121" t="n">
        <f aca="false">K358*K$103</f>
        <v>18281.6447193623</v>
      </c>
      <c r="L313" s="121" t="n">
        <f aca="false">L358*L$103</f>
        <v>28393.75</v>
      </c>
    </row>
    <row r="314" customFormat="false" ht="13.8" hidden="false" customHeight="false" outlineLevel="0" collapsed="false">
      <c r="B314" s="0"/>
      <c r="C314" s="56" t="s">
        <v>27</v>
      </c>
      <c r="D314" s="121" t="n">
        <f aca="false">D359*D$103</f>
        <v>0</v>
      </c>
      <c r="E314" s="121" t="n">
        <f aca="false">E359*E$103</f>
        <v>2403.84615384615</v>
      </c>
      <c r="F314" s="121" t="n">
        <f aca="false">F359*F$103</f>
        <v>7884.61538461539</v>
      </c>
      <c r="G314" s="121" t="n">
        <f aca="false">G359*G$103</f>
        <v>33998.4615384616</v>
      </c>
      <c r="H314" s="121" t="n">
        <f aca="false">H359*H$103</f>
        <v>43712.3076923077</v>
      </c>
      <c r="I314" s="121" t="n">
        <f aca="false">I359*I$103</f>
        <v>28809</v>
      </c>
      <c r="J314" s="121" t="n">
        <f aca="false">J359*J$103</f>
        <v>22463.0043478261</v>
      </c>
      <c r="K314" s="121" t="n">
        <f aca="false">K359*K$103</f>
        <v>16700.3947193623</v>
      </c>
      <c r="L314" s="121" t="n">
        <f aca="false">L359*L$103</f>
        <v>25987.5</v>
      </c>
    </row>
    <row r="315" customFormat="false" ht="13.8" hidden="false" customHeight="false" outlineLevel="0" collapsed="false">
      <c r="B315" s="0"/>
      <c r="C315" s="56" t="s">
        <v>28</v>
      </c>
      <c r="D315" s="121" t="n">
        <f aca="false">D360*D$103</f>
        <v>0</v>
      </c>
      <c r="E315" s="121" t="n">
        <f aca="false">E360*E$103</f>
        <v>4166.66666666667</v>
      </c>
      <c r="F315" s="121" t="n">
        <f aca="false">F360*F$103</f>
        <v>13666.6666666667</v>
      </c>
      <c r="G315" s="121" t="n">
        <f aca="false">G360*G$103</f>
        <v>50512</v>
      </c>
      <c r="H315" s="121" t="n">
        <f aca="false">H360*H$103</f>
        <v>50512</v>
      </c>
      <c r="I315" s="121" t="n">
        <f aca="false">I360*I$103</f>
        <v>29601</v>
      </c>
      <c r="J315" s="121" t="n">
        <f aca="false">J360*J$103</f>
        <v>37808.0043478261</v>
      </c>
      <c r="K315" s="121" t="n">
        <f aca="false">K360*K$103</f>
        <v>28085.3947193623</v>
      </c>
      <c r="L315" s="121" t="n">
        <f aca="false">L360*L$103</f>
        <v>43312.5</v>
      </c>
    </row>
    <row r="316" customFormat="false" ht="13.8" hidden="false" customHeight="false" outlineLevel="0" collapsed="false">
      <c r="B316" s="0"/>
      <c r="C316" s="56" t="s">
        <v>29</v>
      </c>
      <c r="D316" s="121" t="n">
        <f aca="false">D361*D$103</f>
        <v>0</v>
      </c>
      <c r="E316" s="121" t="n">
        <f aca="false">E361*E$103</f>
        <v>4166.66666666667</v>
      </c>
      <c r="F316" s="121" t="n">
        <f aca="false">F361*F$103</f>
        <v>13666.6666666667</v>
      </c>
      <c r="G316" s="121" t="n">
        <f aca="false">G361*G$103</f>
        <v>50512</v>
      </c>
      <c r="H316" s="121" t="n">
        <f aca="false">H361*H$103</f>
        <v>50512</v>
      </c>
      <c r="I316" s="121" t="n">
        <f aca="false">I361*I$103</f>
        <v>29601</v>
      </c>
      <c r="J316" s="121" t="n">
        <f aca="false">J361*J$103</f>
        <v>37808.0043478261</v>
      </c>
      <c r="K316" s="121" t="n">
        <f aca="false">K361*K$103</f>
        <v>28085.3947193623</v>
      </c>
      <c r="L316" s="121" t="n">
        <f aca="false">L361*L$103</f>
        <v>43312.5</v>
      </c>
    </row>
    <row r="317" customFormat="false" ht="13.8" hidden="false" customHeight="false" outlineLevel="0" collapsed="false">
      <c r="B317" s="0"/>
      <c r="C317" s="56" t="s">
        <v>30</v>
      </c>
      <c r="D317" s="121" t="n">
        <f aca="false">D362*D$103</f>
        <v>0</v>
      </c>
      <c r="E317" s="121" t="n">
        <f aca="false">E362*E$103</f>
        <v>4166.66666666667</v>
      </c>
      <c r="F317" s="121" t="n">
        <f aca="false">F362*F$103</f>
        <v>13666.6666666667</v>
      </c>
      <c r="G317" s="121" t="n">
        <f aca="false">G362*G$103</f>
        <v>50512</v>
      </c>
      <c r="H317" s="121" t="n">
        <f aca="false">H362*H$103</f>
        <v>50512</v>
      </c>
      <c r="I317" s="121" t="n">
        <f aca="false">I362*I$103</f>
        <v>29601</v>
      </c>
      <c r="J317" s="121" t="n">
        <f aca="false">J362*J$103</f>
        <v>37808.0043478261</v>
      </c>
      <c r="K317" s="121" t="n">
        <f aca="false">K362*K$103</f>
        <v>28085.3947193623</v>
      </c>
      <c r="L317" s="121" t="n">
        <f aca="false">L362*L$103</f>
        <v>43312.5</v>
      </c>
    </row>
    <row r="318" customFormat="false" ht="13.8" hidden="false" customHeight="false" outlineLevel="0" collapsed="false">
      <c r="B318" s="0"/>
      <c r="C318" s="56"/>
      <c r="D318" s="50"/>
      <c r="E318" s="50"/>
      <c r="F318" s="50"/>
      <c r="G318" s="50"/>
      <c r="H318" s="50"/>
      <c r="I318" s="50"/>
      <c r="J318" s="50"/>
      <c r="K318" s="47"/>
      <c r="L318" s="0"/>
    </row>
    <row r="319" customFormat="false" ht="13.8" hidden="false" customHeight="false" outlineLevel="0" collapsed="false">
      <c r="B319" s="0"/>
      <c r="C319" s="52" t="s">
        <v>165</v>
      </c>
      <c r="D319" s="53" t="s">
        <v>2</v>
      </c>
      <c r="E319" s="54" t="s">
        <v>3</v>
      </c>
      <c r="F319" s="54" t="s">
        <v>4</v>
      </c>
      <c r="G319" s="54" t="s">
        <v>5</v>
      </c>
      <c r="H319" s="54" t="s">
        <v>6</v>
      </c>
      <c r="I319" s="54" t="s">
        <v>7</v>
      </c>
      <c r="J319" s="55" t="s">
        <v>8</v>
      </c>
      <c r="K319" s="54" t="s">
        <v>9</v>
      </c>
      <c r="L319" s="54" t="s">
        <v>10</v>
      </c>
    </row>
    <row r="320" customFormat="false" ht="13.8" hidden="false" customHeight="false" outlineLevel="0" collapsed="false">
      <c r="B320" s="0"/>
      <c r="C320" s="56" t="s">
        <v>21</v>
      </c>
      <c r="D320" s="121" t="n">
        <f aca="false">D356*D$104</f>
        <v>1500</v>
      </c>
      <c r="E320" s="121" t="n">
        <f aca="false">E356*E$104</f>
        <v>2250</v>
      </c>
      <c r="F320" s="121" t="n">
        <f aca="false">F356*F$104</f>
        <v>4800</v>
      </c>
      <c r="G320" s="121" t="n">
        <f aca="false">G356*G$104</f>
        <v>21000</v>
      </c>
      <c r="H320" s="121" t="n">
        <f aca="false">H356*H$104</f>
        <v>28000</v>
      </c>
      <c r="I320" s="121" t="n">
        <f aca="false">I356*I$104</f>
        <v>14391</v>
      </c>
      <c r="J320" s="121" t="n">
        <f aca="false">J356*J$104</f>
        <v>9947.49130434783</v>
      </c>
      <c r="K320" s="121" t="n">
        <f aca="false">K356*K$104</f>
        <v>33869.6220524743</v>
      </c>
      <c r="L320" s="121" t="n">
        <f aca="false">L356*L$104</f>
        <v>6150</v>
      </c>
    </row>
    <row r="321" customFormat="false" ht="13.8" hidden="false" customHeight="false" outlineLevel="0" collapsed="false">
      <c r="B321" s="0"/>
      <c r="C321" s="56" t="s">
        <v>23</v>
      </c>
      <c r="D321" s="121" t="n">
        <f aca="false">D357*D$104</f>
        <v>1500</v>
      </c>
      <c r="E321" s="121" t="n">
        <f aca="false">E357*E$104</f>
        <v>2250</v>
      </c>
      <c r="F321" s="121" t="n">
        <f aca="false">F357*F$104</f>
        <v>4800</v>
      </c>
      <c r="G321" s="121" t="n">
        <f aca="false">G357*G$104</f>
        <v>21000</v>
      </c>
      <c r="H321" s="121" t="n">
        <f aca="false">H357*H$104</f>
        <v>28000</v>
      </c>
      <c r="I321" s="121" t="n">
        <f aca="false">I357*I$104</f>
        <v>14391</v>
      </c>
      <c r="J321" s="121" t="n">
        <f aca="false">J357*J$104</f>
        <v>9947.49130434783</v>
      </c>
      <c r="K321" s="121" t="n">
        <f aca="false">K357*K$104</f>
        <v>33869.6220524743</v>
      </c>
      <c r="L321" s="121" t="n">
        <f aca="false">L357*L$104</f>
        <v>6150</v>
      </c>
    </row>
    <row r="322" customFormat="false" ht="13.8" hidden="false" customHeight="false" outlineLevel="0" collapsed="false">
      <c r="B322" s="0"/>
      <c r="C322" s="56" t="s">
        <v>25</v>
      </c>
      <c r="D322" s="121" t="n">
        <f aca="false">D358*D$104</f>
        <v>2500</v>
      </c>
      <c r="E322" s="121" t="n">
        <f aca="false">E358*E$104</f>
        <v>3125</v>
      </c>
      <c r="F322" s="121" t="n">
        <f aca="false">F358*F$104</f>
        <v>5000</v>
      </c>
      <c r="G322" s="121" t="n">
        <f aca="false">G358*G$104</f>
        <v>20416.6666666667</v>
      </c>
      <c r="H322" s="121" t="n">
        <f aca="false">H358*H$104</f>
        <v>26250</v>
      </c>
      <c r="I322" s="121" t="n">
        <f aca="false">I358*I$104</f>
        <v>13058.5</v>
      </c>
      <c r="J322" s="121" t="n">
        <f aca="false">J358*J$104</f>
        <v>8871.24130434783</v>
      </c>
      <c r="K322" s="121" t="n">
        <f aca="false">K358*K$104</f>
        <v>27651.2887191409</v>
      </c>
      <c r="L322" s="121" t="n">
        <f aca="false">L358*L$104</f>
        <v>5039.58333333333</v>
      </c>
    </row>
    <row r="323" customFormat="false" ht="13.8" hidden="false" customHeight="false" outlineLevel="0" collapsed="false">
      <c r="B323" s="0"/>
      <c r="C323" s="56" t="s">
        <v>27</v>
      </c>
      <c r="D323" s="121" t="n">
        <f aca="false">D359*D$104</f>
        <v>2307.69230769231</v>
      </c>
      <c r="E323" s="121" t="n">
        <f aca="false">E359*E$104</f>
        <v>2884.61538461538</v>
      </c>
      <c r="F323" s="121" t="n">
        <f aca="false">F359*F$104</f>
        <v>4615.38461538462</v>
      </c>
      <c r="G323" s="121" t="n">
        <f aca="false">G359*G$104</f>
        <v>18846.1538461538</v>
      </c>
      <c r="H323" s="121" t="n">
        <f aca="false">H359*H$104</f>
        <v>24230.7692307692</v>
      </c>
      <c r="I323" s="121" t="n">
        <f aca="false">I359*I$104</f>
        <v>11931</v>
      </c>
      <c r="J323" s="121" t="n">
        <f aca="false">J359*J$104</f>
        <v>8102.49130434783</v>
      </c>
      <c r="K323" s="121" t="n">
        <f aca="false">K359*K$104</f>
        <v>25259.6220524743</v>
      </c>
      <c r="L323" s="121" t="n">
        <f aca="false">L359*L$104</f>
        <v>4612.5</v>
      </c>
    </row>
    <row r="324" customFormat="false" ht="13.8" hidden="false" customHeight="false" outlineLevel="0" collapsed="false">
      <c r="B324" s="0"/>
      <c r="C324" s="56" t="s">
        <v>28</v>
      </c>
      <c r="D324" s="121" t="n">
        <f aca="false">D360*D$104</f>
        <v>5000</v>
      </c>
      <c r="E324" s="121" t="n">
        <f aca="false">E360*E$104</f>
        <v>5000</v>
      </c>
      <c r="F324" s="121" t="n">
        <f aca="false">F360*F$104</f>
        <v>8000</v>
      </c>
      <c r="G324" s="121" t="n">
        <f aca="false">G360*G$104</f>
        <v>28000</v>
      </c>
      <c r="H324" s="121" t="n">
        <f aca="false">H360*H$104</f>
        <v>28000</v>
      </c>
      <c r="I324" s="121" t="n">
        <f aca="false">I360*I$104</f>
        <v>12259</v>
      </c>
      <c r="J324" s="121" t="n">
        <f aca="false">J360*J$104</f>
        <v>13637.4913043478</v>
      </c>
      <c r="K324" s="121" t="n">
        <f aca="false">K360*K$104</f>
        <v>42479.6220524743</v>
      </c>
      <c r="L324" s="121" t="n">
        <f aca="false">L360*L$104</f>
        <v>7687.5</v>
      </c>
    </row>
    <row r="325" customFormat="false" ht="13.8" hidden="false" customHeight="false" outlineLevel="0" collapsed="false">
      <c r="B325" s="0"/>
      <c r="C325" s="56" t="s">
        <v>29</v>
      </c>
      <c r="D325" s="121" t="n">
        <f aca="false">D361*D$104</f>
        <v>5000</v>
      </c>
      <c r="E325" s="121" t="n">
        <f aca="false">E361*E$104</f>
        <v>5000</v>
      </c>
      <c r="F325" s="121" t="n">
        <f aca="false">F361*F$104</f>
        <v>8000</v>
      </c>
      <c r="G325" s="121" t="n">
        <f aca="false">G361*G$104</f>
        <v>28000</v>
      </c>
      <c r="H325" s="121" t="n">
        <f aca="false">H361*H$104</f>
        <v>28000</v>
      </c>
      <c r="I325" s="121" t="n">
        <f aca="false">I361*I$104</f>
        <v>12259</v>
      </c>
      <c r="J325" s="121" t="n">
        <f aca="false">J361*J$104</f>
        <v>13637.4913043478</v>
      </c>
      <c r="K325" s="121" t="n">
        <f aca="false">K361*K$104</f>
        <v>42479.6220524743</v>
      </c>
      <c r="L325" s="121" t="n">
        <f aca="false">L361*L$104</f>
        <v>7687.5</v>
      </c>
    </row>
    <row r="326" customFormat="false" ht="13.8" hidden="false" customHeight="false" outlineLevel="0" collapsed="false">
      <c r="B326" s="0"/>
      <c r="C326" s="56" t="s">
        <v>30</v>
      </c>
      <c r="D326" s="121" t="n">
        <f aca="false">D362*D$104</f>
        <v>5000</v>
      </c>
      <c r="E326" s="121" t="n">
        <f aca="false">E362*E$104</f>
        <v>5000</v>
      </c>
      <c r="F326" s="121" t="n">
        <f aca="false">F362*F$104</f>
        <v>8000</v>
      </c>
      <c r="G326" s="121" t="n">
        <f aca="false">G362*G$104</f>
        <v>28000</v>
      </c>
      <c r="H326" s="121" t="n">
        <f aca="false">H362*H$104</f>
        <v>28000</v>
      </c>
      <c r="I326" s="121" t="n">
        <f aca="false">I362*I$104</f>
        <v>12259</v>
      </c>
      <c r="J326" s="121" t="n">
        <f aca="false">J362*J$104</f>
        <v>13637.4913043478</v>
      </c>
      <c r="K326" s="121" t="n">
        <f aca="false">K362*K$104</f>
        <v>42479.6220524743</v>
      </c>
      <c r="L326" s="121" t="n">
        <f aca="false">L362*L$104</f>
        <v>7687.5</v>
      </c>
    </row>
    <row r="327" customFormat="false" ht="13.8" hidden="false" customHeight="false" outlineLevel="0" collapsed="false">
      <c r="B327" s="0"/>
      <c r="C327" s="56"/>
      <c r="D327" s="50"/>
      <c r="E327" s="50"/>
      <c r="F327" s="50"/>
      <c r="G327" s="50"/>
      <c r="H327" s="50"/>
      <c r="I327" s="50"/>
      <c r="J327" s="50"/>
      <c r="K327" s="47"/>
      <c r="L327" s="0"/>
    </row>
    <row r="328" customFormat="false" ht="13.8" hidden="false" customHeight="false" outlineLevel="0" collapsed="false">
      <c r="B328" s="0"/>
      <c r="C328" s="52" t="s">
        <v>166</v>
      </c>
      <c r="D328" s="53" t="s">
        <v>2</v>
      </c>
      <c r="E328" s="54" t="s">
        <v>3</v>
      </c>
      <c r="F328" s="54" t="s">
        <v>4</v>
      </c>
      <c r="G328" s="54" t="s">
        <v>5</v>
      </c>
      <c r="H328" s="54" t="s">
        <v>6</v>
      </c>
      <c r="I328" s="54" t="s">
        <v>7</v>
      </c>
      <c r="J328" s="55" t="s">
        <v>8</v>
      </c>
      <c r="K328" s="54" t="s">
        <v>9</v>
      </c>
      <c r="L328" s="54" t="s">
        <v>10</v>
      </c>
    </row>
    <row r="329" customFormat="false" ht="13.8" hidden="false" customHeight="false" outlineLevel="0" collapsed="false">
      <c r="B329" s="0"/>
      <c r="C329" s="56" t="s">
        <v>21</v>
      </c>
      <c r="D329" s="121" t="n">
        <f aca="false">D356*D$105</f>
        <v>0</v>
      </c>
      <c r="E329" s="121" t="n">
        <f aca="false">E356*E$105</f>
        <v>0</v>
      </c>
      <c r="F329" s="121" t="n">
        <f aca="false">F356*F$105</f>
        <v>0</v>
      </c>
      <c r="G329" s="121" t="n">
        <f aca="false">G356*G$105</f>
        <v>0</v>
      </c>
      <c r="H329" s="121" t="n">
        <f aca="false">H356*H$105</f>
        <v>0</v>
      </c>
      <c r="I329" s="121" t="n">
        <f aca="false">I356*I$105</f>
        <v>0</v>
      </c>
      <c r="J329" s="121" t="n">
        <f aca="false">J356*J$105</f>
        <v>0</v>
      </c>
      <c r="K329" s="121" t="n">
        <f aca="false">K356*K$105</f>
        <v>0</v>
      </c>
      <c r="L329" s="121" t="n">
        <f aca="false">L356*L$105</f>
        <v>0</v>
      </c>
    </row>
    <row r="330" customFormat="false" ht="13.8" hidden="false" customHeight="false" outlineLevel="0" collapsed="false">
      <c r="B330" s="0"/>
      <c r="C330" s="56" t="s">
        <v>23</v>
      </c>
      <c r="D330" s="121" t="n">
        <f aca="false">D357*D$105</f>
        <v>0</v>
      </c>
      <c r="E330" s="121" t="n">
        <f aca="false">E357*E$105</f>
        <v>0</v>
      </c>
      <c r="F330" s="121" t="n">
        <f aca="false">F357*F$105</f>
        <v>0</v>
      </c>
      <c r="G330" s="121" t="n">
        <f aca="false">G357*G$105</f>
        <v>0</v>
      </c>
      <c r="H330" s="121" t="n">
        <f aca="false">H357*H$105</f>
        <v>0</v>
      </c>
      <c r="I330" s="121" t="n">
        <f aca="false">I357*I$105</f>
        <v>0</v>
      </c>
      <c r="J330" s="121" t="n">
        <f aca="false">J357*J$105</f>
        <v>0</v>
      </c>
      <c r="K330" s="121" t="n">
        <f aca="false">K357*K$105</f>
        <v>0</v>
      </c>
      <c r="L330" s="121" t="n">
        <f aca="false">L357*L$105</f>
        <v>0</v>
      </c>
    </row>
    <row r="331" customFormat="false" ht="13.8" hidden="false" customHeight="false" outlineLevel="0" collapsed="false">
      <c r="B331" s="0"/>
      <c r="C331" s="56" t="s">
        <v>25</v>
      </c>
      <c r="D331" s="121" t="n">
        <f aca="false">D358*D$105</f>
        <v>0</v>
      </c>
      <c r="E331" s="121" t="n">
        <f aca="false">E358*E$105</f>
        <v>0</v>
      </c>
      <c r="F331" s="121" t="n">
        <f aca="false">F358*F$105</f>
        <v>0</v>
      </c>
      <c r="G331" s="121" t="n">
        <f aca="false">G358*G$105</f>
        <v>0</v>
      </c>
      <c r="H331" s="121" t="n">
        <f aca="false">H358*H$105</f>
        <v>0</v>
      </c>
      <c r="I331" s="121" t="n">
        <f aca="false">I358*I$105</f>
        <v>0</v>
      </c>
      <c r="J331" s="121" t="n">
        <f aca="false">J358*J$105</f>
        <v>0</v>
      </c>
      <c r="K331" s="121" t="n">
        <f aca="false">K358*K$105</f>
        <v>0</v>
      </c>
      <c r="L331" s="121" t="n">
        <f aca="false">L358*L$105</f>
        <v>0</v>
      </c>
    </row>
    <row r="332" customFormat="false" ht="13.8" hidden="false" customHeight="false" outlineLevel="0" collapsed="false">
      <c r="B332" s="0"/>
      <c r="C332" s="56" t="s">
        <v>27</v>
      </c>
      <c r="D332" s="121" t="n">
        <f aca="false">D359*D$105</f>
        <v>0</v>
      </c>
      <c r="E332" s="121" t="n">
        <f aca="false">E359*E$105</f>
        <v>0</v>
      </c>
      <c r="F332" s="121" t="n">
        <f aca="false">F359*F$105</f>
        <v>0</v>
      </c>
      <c r="G332" s="121" t="n">
        <f aca="false">G359*G$105</f>
        <v>0</v>
      </c>
      <c r="H332" s="121" t="n">
        <f aca="false">H359*H$105</f>
        <v>0</v>
      </c>
      <c r="I332" s="121" t="n">
        <f aca="false">I359*I$105</f>
        <v>0</v>
      </c>
      <c r="J332" s="121" t="n">
        <f aca="false">J359*J$105</f>
        <v>0</v>
      </c>
      <c r="K332" s="121" t="n">
        <f aca="false">K359*K$105</f>
        <v>0</v>
      </c>
      <c r="L332" s="121" t="n">
        <f aca="false">L359*L$105</f>
        <v>0</v>
      </c>
    </row>
    <row r="333" customFormat="false" ht="13.8" hidden="false" customHeight="false" outlineLevel="0" collapsed="false">
      <c r="B333" s="0"/>
      <c r="C333" s="56" t="s">
        <v>28</v>
      </c>
      <c r="D333" s="121" t="n">
        <f aca="false">D360*D$105</f>
        <v>0</v>
      </c>
      <c r="E333" s="121" t="n">
        <f aca="false">E360*E$105</f>
        <v>0</v>
      </c>
      <c r="F333" s="121" t="n">
        <f aca="false">F360*F$105</f>
        <v>0</v>
      </c>
      <c r="G333" s="121" t="n">
        <f aca="false">G360*G$105</f>
        <v>0</v>
      </c>
      <c r="H333" s="121" t="n">
        <f aca="false">H360*H$105</f>
        <v>0</v>
      </c>
      <c r="I333" s="121" t="n">
        <f aca="false">I360*I$105</f>
        <v>0</v>
      </c>
      <c r="J333" s="121" t="n">
        <f aca="false">J360*J$105</f>
        <v>0</v>
      </c>
      <c r="K333" s="121" t="n">
        <f aca="false">K360*K$105</f>
        <v>0</v>
      </c>
      <c r="L333" s="121" t="n">
        <f aca="false">L360*L$105</f>
        <v>0</v>
      </c>
    </row>
    <row r="334" customFormat="false" ht="13.8" hidden="false" customHeight="false" outlineLevel="0" collapsed="false">
      <c r="B334" s="0"/>
      <c r="C334" s="56" t="s">
        <v>29</v>
      </c>
      <c r="D334" s="121" t="n">
        <f aca="false">D361*D$105</f>
        <v>0</v>
      </c>
      <c r="E334" s="121" t="n">
        <f aca="false">E361*E$105</f>
        <v>0</v>
      </c>
      <c r="F334" s="121" t="n">
        <f aca="false">F361*F$105</f>
        <v>0</v>
      </c>
      <c r="G334" s="121" t="n">
        <f aca="false">G361*G$105</f>
        <v>0</v>
      </c>
      <c r="H334" s="121" t="n">
        <f aca="false">H361*H$105</f>
        <v>0</v>
      </c>
      <c r="I334" s="121" t="n">
        <f aca="false">I361*I$105</f>
        <v>0</v>
      </c>
      <c r="J334" s="121" t="n">
        <f aca="false">J361*J$105</f>
        <v>0</v>
      </c>
      <c r="K334" s="121" t="n">
        <f aca="false">K361*K$105</f>
        <v>0</v>
      </c>
      <c r="L334" s="121" t="n">
        <f aca="false">L361*L$105</f>
        <v>0</v>
      </c>
    </row>
    <row r="335" customFormat="false" ht="13.8" hidden="false" customHeight="false" outlineLevel="0" collapsed="false">
      <c r="B335" s="0"/>
      <c r="C335" s="56" t="s">
        <v>30</v>
      </c>
      <c r="D335" s="121" t="n">
        <f aca="false">D362*D$105</f>
        <v>0</v>
      </c>
      <c r="E335" s="121" t="n">
        <f aca="false">E362*E$105</f>
        <v>0</v>
      </c>
      <c r="F335" s="121" t="n">
        <f aca="false">F362*F$105</f>
        <v>0</v>
      </c>
      <c r="G335" s="121" t="n">
        <f aca="false">G362*G$105</f>
        <v>0</v>
      </c>
      <c r="H335" s="121" t="n">
        <f aca="false">H362*H$105</f>
        <v>0</v>
      </c>
      <c r="I335" s="121" t="n">
        <f aca="false">I362*I$105</f>
        <v>0</v>
      </c>
      <c r="J335" s="121" t="n">
        <f aca="false">J362*J$105</f>
        <v>0</v>
      </c>
      <c r="K335" s="121" t="n">
        <f aca="false">K362*K$105</f>
        <v>0</v>
      </c>
      <c r="L335" s="121" t="n">
        <f aca="false">L362*L$105</f>
        <v>0</v>
      </c>
    </row>
    <row r="336" customFormat="false" ht="13.8" hidden="false" customHeight="false" outlineLevel="0" collapsed="false">
      <c r="B336" s="0"/>
      <c r="C336" s="56"/>
      <c r="D336" s="50"/>
      <c r="E336" s="50"/>
      <c r="F336" s="50"/>
      <c r="G336" s="50"/>
      <c r="H336" s="50"/>
      <c r="I336" s="50"/>
      <c r="J336" s="50"/>
      <c r="K336" s="47"/>
      <c r="L336" s="0"/>
    </row>
    <row r="337" customFormat="false" ht="13.8" hidden="false" customHeight="false" outlineLevel="0" collapsed="false">
      <c r="B337" s="0"/>
      <c r="C337" s="52" t="s">
        <v>167</v>
      </c>
      <c r="D337" s="53" t="s">
        <v>2</v>
      </c>
      <c r="E337" s="54" t="s">
        <v>3</v>
      </c>
      <c r="F337" s="54" t="s">
        <v>4</v>
      </c>
      <c r="G337" s="54" t="s">
        <v>5</v>
      </c>
      <c r="H337" s="54" t="s">
        <v>6</v>
      </c>
      <c r="I337" s="54" t="s">
        <v>7</v>
      </c>
      <c r="J337" s="55" t="s">
        <v>8</v>
      </c>
      <c r="K337" s="54" t="s">
        <v>9</v>
      </c>
      <c r="L337" s="54" t="s">
        <v>10</v>
      </c>
    </row>
    <row r="338" customFormat="false" ht="13.8" hidden="false" customHeight="false" outlineLevel="0" collapsed="false">
      <c r="B338" s="0"/>
      <c r="C338" s="56" t="s">
        <v>21</v>
      </c>
      <c r="D338" s="121" t="n">
        <f aca="false">D356*D$106</f>
        <v>0</v>
      </c>
      <c r="E338" s="121" t="n">
        <f aca="false">E356*E$106</f>
        <v>0</v>
      </c>
      <c r="F338" s="121" t="n">
        <f aca="false">F356*F$106</f>
        <v>0</v>
      </c>
      <c r="G338" s="121" t="n">
        <f aca="false">G356*G$106</f>
        <v>0</v>
      </c>
      <c r="H338" s="121" t="n">
        <f aca="false">H356*H$106</f>
        <v>0</v>
      </c>
      <c r="I338" s="121" t="n">
        <f aca="false">I356*I$106</f>
        <v>0</v>
      </c>
      <c r="J338" s="121" t="n">
        <f aca="false">J356*J$106</f>
        <v>0</v>
      </c>
      <c r="K338" s="121" t="n">
        <f aca="false">K356*K$106</f>
        <v>0</v>
      </c>
      <c r="L338" s="121" t="n">
        <f aca="false">L356*L$106</f>
        <v>0</v>
      </c>
    </row>
    <row r="339" customFormat="false" ht="13.8" hidden="false" customHeight="false" outlineLevel="0" collapsed="false">
      <c r="B339" s="0"/>
      <c r="C339" s="56" t="s">
        <v>23</v>
      </c>
      <c r="D339" s="121" t="n">
        <f aca="false">D357*D$106</f>
        <v>0</v>
      </c>
      <c r="E339" s="121" t="n">
        <f aca="false">E357*E$106</f>
        <v>0</v>
      </c>
      <c r="F339" s="121" t="n">
        <f aca="false">F357*F$106</f>
        <v>0</v>
      </c>
      <c r="G339" s="121" t="n">
        <f aca="false">G357*G$106</f>
        <v>0</v>
      </c>
      <c r="H339" s="121" t="n">
        <f aca="false">H357*H$106</f>
        <v>0</v>
      </c>
      <c r="I339" s="121" t="n">
        <f aca="false">I357*I$106</f>
        <v>0</v>
      </c>
      <c r="J339" s="121" t="n">
        <f aca="false">J357*J$106</f>
        <v>0</v>
      </c>
      <c r="K339" s="121" t="n">
        <f aca="false">K357*K$106</f>
        <v>0</v>
      </c>
      <c r="L339" s="121" t="n">
        <f aca="false">L357*L$106</f>
        <v>0</v>
      </c>
    </row>
    <row r="340" customFormat="false" ht="13.8" hidden="false" customHeight="false" outlineLevel="0" collapsed="false">
      <c r="B340" s="0"/>
      <c r="C340" s="56" t="s">
        <v>25</v>
      </c>
      <c r="D340" s="121" t="n">
        <f aca="false">D358*D$106</f>
        <v>0</v>
      </c>
      <c r="E340" s="121" t="n">
        <f aca="false">E358*E$106</f>
        <v>0</v>
      </c>
      <c r="F340" s="121" t="n">
        <f aca="false">F358*F$106</f>
        <v>0</v>
      </c>
      <c r="G340" s="121" t="n">
        <f aca="false">G358*G$106</f>
        <v>0</v>
      </c>
      <c r="H340" s="121" t="n">
        <f aca="false">H358*H$106</f>
        <v>0</v>
      </c>
      <c r="I340" s="121" t="n">
        <f aca="false">I358*I$106</f>
        <v>0</v>
      </c>
      <c r="J340" s="121" t="n">
        <f aca="false">J358*J$106</f>
        <v>0</v>
      </c>
      <c r="K340" s="121" t="n">
        <f aca="false">K358*K$106</f>
        <v>0</v>
      </c>
      <c r="L340" s="121" t="n">
        <f aca="false">L358*L$106</f>
        <v>0</v>
      </c>
    </row>
    <row r="341" customFormat="false" ht="13.8" hidden="false" customHeight="false" outlineLevel="0" collapsed="false">
      <c r="B341" s="0"/>
      <c r="C341" s="56" t="s">
        <v>27</v>
      </c>
      <c r="D341" s="121" t="n">
        <f aca="false">D359*D$106</f>
        <v>0</v>
      </c>
      <c r="E341" s="121" t="n">
        <f aca="false">E359*E$106</f>
        <v>0</v>
      </c>
      <c r="F341" s="121" t="n">
        <f aca="false">F359*F$106</f>
        <v>0</v>
      </c>
      <c r="G341" s="121" t="n">
        <f aca="false">G359*G$106</f>
        <v>0</v>
      </c>
      <c r="H341" s="121" t="n">
        <f aca="false">H359*H$106</f>
        <v>0</v>
      </c>
      <c r="I341" s="121" t="n">
        <f aca="false">I359*I$106</f>
        <v>0</v>
      </c>
      <c r="J341" s="121" t="n">
        <f aca="false">J359*J$106</f>
        <v>0</v>
      </c>
      <c r="K341" s="121" t="n">
        <f aca="false">K359*K$106</f>
        <v>0</v>
      </c>
      <c r="L341" s="121" t="n">
        <f aca="false">L359*L$106</f>
        <v>0</v>
      </c>
    </row>
    <row r="342" customFormat="false" ht="13.8" hidden="false" customHeight="false" outlineLevel="0" collapsed="false">
      <c r="B342" s="0"/>
      <c r="C342" s="56" t="s">
        <v>28</v>
      </c>
      <c r="D342" s="121" t="n">
        <f aca="false">D360*D$106</f>
        <v>0</v>
      </c>
      <c r="E342" s="121" t="n">
        <f aca="false">E360*E$106</f>
        <v>0</v>
      </c>
      <c r="F342" s="121" t="n">
        <f aca="false">F360*F$106</f>
        <v>0</v>
      </c>
      <c r="G342" s="121" t="n">
        <f aca="false">G360*G$106</f>
        <v>0</v>
      </c>
      <c r="H342" s="121" t="n">
        <f aca="false">H360*H$106</f>
        <v>0</v>
      </c>
      <c r="I342" s="121" t="n">
        <f aca="false">I360*I$106</f>
        <v>0</v>
      </c>
      <c r="J342" s="121" t="n">
        <f aca="false">J360*J$106</f>
        <v>0</v>
      </c>
      <c r="K342" s="121" t="n">
        <f aca="false">K360*K$106</f>
        <v>0</v>
      </c>
      <c r="L342" s="121" t="n">
        <f aca="false">L360*L$106</f>
        <v>0</v>
      </c>
    </row>
    <row r="343" customFormat="false" ht="13.8" hidden="false" customHeight="false" outlineLevel="0" collapsed="false">
      <c r="B343" s="0"/>
      <c r="C343" s="56" t="s">
        <v>29</v>
      </c>
      <c r="D343" s="121" t="n">
        <f aca="false">D361*D$106</f>
        <v>0</v>
      </c>
      <c r="E343" s="121" t="n">
        <f aca="false">E361*E$106</f>
        <v>0</v>
      </c>
      <c r="F343" s="121" t="n">
        <f aca="false">F361*F$106</f>
        <v>0</v>
      </c>
      <c r="G343" s="121" t="n">
        <f aca="false">G361*G$106</f>
        <v>0</v>
      </c>
      <c r="H343" s="121" t="n">
        <f aca="false">H361*H$106</f>
        <v>0</v>
      </c>
      <c r="I343" s="121" t="n">
        <f aca="false">I361*I$106</f>
        <v>0</v>
      </c>
      <c r="J343" s="121" t="n">
        <f aca="false">J361*J$106</f>
        <v>0</v>
      </c>
      <c r="K343" s="121" t="n">
        <f aca="false">K361*K$106</f>
        <v>0</v>
      </c>
      <c r="L343" s="121" t="n">
        <f aca="false">L361*L$106</f>
        <v>0</v>
      </c>
    </row>
    <row r="344" customFormat="false" ht="13.8" hidden="false" customHeight="false" outlineLevel="0" collapsed="false">
      <c r="B344" s="0"/>
      <c r="C344" s="56" t="s">
        <v>30</v>
      </c>
      <c r="D344" s="121" t="n">
        <f aca="false">D362*D$106</f>
        <v>0</v>
      </c>
      <c r="E344" s="121" t="n">
        <f aca="false">E362*E$106</f>
        <v>0</v>
      </c>
      <c r="F344" s="121" t="n">
        <f aca="false">F362*F$106</f>
        <v>0</v>
      </c>
      <c r="G344" s="121" t="n">
        <f aca="false">G362*G$106</f>
        <v>0</v>
      </c>
      <c r="H344" s="121" t="n">
        <f aca="false">H362*H$106</f>
        <v>0</v>
      </c>
      <c r="I344" s="121" t="n">
        <f aca="false">I362*I$106</f>
        <v>0</v>
      </c>
      <c r="J344" s="121" t="n">
        <f aca="false">J362*J$106</f>
        <v>0</v>
      </c>
      <c r="K344" s="121" t="n">
        <f aca="false">K362*K$106</f>
        <v>0</v>
      </c>
      <c r="L344" s="121" t="n">
        <f aca="false">L362*L$106</f>
        <v>0</v>
      </c>
    </row>
    <row r="345" customFormat="false" ht="13.8" hidden="false" customHeight="false" outlineLevel="0" collapsed="false">
      <c r="B345" s="0"/>
      <c r="C345" s="56"/>
      <c r="D345" s="50"/>
      <c r="E345" s="50"/>
      <c r="F345" s="50"/>
      <c r="G345" s="50"/>
      <c r="H345" s="50"/>
      <c r="I345" s="50"/>
      <c r="J345" s="50"/>
      <c r="K345" s="47"/>
      <c r="L345" s="0"/>
    </row>
    <row r="346" customFormat="false" ht="13.8" hidden="false" customHeight="false" outlineLevel="0" collapsed="false">
      <c r="B346" s="0"/>
      <c r="C346" s="52" t="s">
        <v>168</v>
      </c>
      <c r="D346" s="53" t="s">
        <v>2</v>
      </c>
      <c r="E346" s="54" t="s">
        <v>3</v>
      </c>
      <c r="F346" s="54" t="s">
        <v>4</v>
      </c>
      <c r="G346" s="54" t="s">
        <v>5</v>
      </c>
      <c r="H346" s="54" t="s">
        <v>6</v>
      </c>
      <c r="I346" s="54" t="s">
        <v>7</v>
      </c>
      <c r="J346" s="55" t="s">
        <v>8</v>
      </c>
      <c r="K346" s="54" t="s">
        <v>9</v>
      </c>
      <c r="L346" s="54" t="s">
        <v>10</v>
      </c>
    </row>
    <row r="347" customFormat="false" ht="13.8" hidden="false" customHeight="false" outlineLevel="0" collapsed="false">
      <c r="B347" s="0"/>
      <c r="C347" s="56" t="s">
        <v>21</v>
      </c>
      <c r="D347" s="121" t="n">
        <f aca="false">D356*D$107</f>
        <v>0</v>
      </c>
      <c r="E347" s="121" t="n">
        <f aca="false">E356*E$107</f>
        <v>0</v>
      </c>
      <c r="F347" s="121" t="n">
        <f aca="false">F356*F$107</f>
        <v>0</v>
      </c>
      <c r="G347" s="121" t="n">
        <f aca="false">G356*G$107</f>
        <v>0</v>
      </c>
      <c r="H347" s="121" t="n">
        <f aca="false">H356*H$107</f>
        <v>0</v>
      </c>
      <c r="I347" s="121" t="n">
        <f aca="false">I356*I$107</f>
        <v>0</v>
      </c>
      <c r="J347" s="121" t="n">
        <f aca="false">J356*J$107</f>
        <v>0</v>
      </c>
      <c r="K347" s="121" t="n">
        <f aca="false">K356*K$107</f>
        <v>0</v>
      </c>
      <c r="L347" s="121" t="n">
        <f aca="false">L356*L$107</f>
        <v>0</v>
      </c>
    </row>
    <row r="348" customFormat="false" ht="13.8" hidden="false" customHeight="false" outlineLevel="0" collapsed="false">
      <c r="B348" s="0"/>
      <c r="C348" s="56" t="s">
        <v>23</v>
      </c>
      <c r="D348" s="121" t="n">
        <f aca="false">D357*D$107</f>
        <v>0</v>
      </c>
      <c r="E348" s="121" t="n">
        <f aca="false">E357*E$107</f>
        <v>0</v>
      </c>
      <c r="F348" s="121" t="n">
        <f aca="false">F357*F$107</f>
        <v>0</v>
      </c>
      <c r="G348" s="121" t="n">
        <f aca="false">G357*G$107</f>
        <v>0</v>
      </c>
      <c r="H348" s="121" t="n">
        <f aca="false">H357*H$107</f>
        <v>0</v>
      </c>
      <c r="I348" s="121" t="n">
        <f aca="false">I357*I$107</f>
        <v>0</v>
      </c>
      <c r="J348" s="121" t="n">
        <f aca="false">J357*J$107</f>
        <v>0</v>
      </c>
      <c r="K348" s="121" t="n">
        <f aca="false">K357*K$107</f>
        <v>0</v>
      </c>
      <c r="L348" s="121" t="n">
        <f aca="false">L357*L$107</f>
        <v>0</v>
      </c>
    </row>
    <row r="349" customFormat="false" ht="13.8" hidden="false" customHeight="false" outlineLevel="0" collapsed="false">
      <c r="B349" s="0"/>
      <c r="C349" s="56" t="s">
        <v>25</v>
      </c>
      <c r="D349" s="121" t="n">
        <f aca="false">D358*D$107</f>
        <v>0</v>
      </c>
      <c r="E349" s="121" t="n">
        <f aca="false">E358*E$107</f>
        <v>0</v>
      </c>
      <c r="F349" s="121" t="n">
        <f aca="false">F358*F$107</f>
        <v>0</v>
      </c>
      <c r="G349" s="121" t="n">
        <f aca="false">G358*G$107</f>
        <v>0</v>
      </c>
      <c r="H349" s="121" t="n">
        <f aca="false">H358*H$107</f>
        <v>0</v>
      </c>
      <c r="I349" s="121" t="n">
        <f aca="false">I358*I$107</f>
        <v>0</v>
      </c>
      <c r="J349" s="121" t="n">
        <f aca="false">J358*J$107</f>
        <v>0</v>
      </c>
      <c r="K349" s="121" t="n">
        <f aca="false">K358*K$107</f>
        <v>0</v>
      </c>
      <c r="L349" s="121" t="n">
        <f aca="false">L358*L$107</f>
        <v>0</v>
      </c>
    </row>
    <row r="350" customFormat="false" ht="13.8" hidden="false" customHeight="false" outlineLevel="0" collapsed="false">
      <c r="B350" s="0"/>
      <c r="C350" s="56" t="s">
        <v>27</v>
      </c>
      <c r="D350" s="121" t="n">
        <f aca="false">D359*D$107</f>
        <v>0</v>
      </c>
      <c r="E350" s="121" t="n">
        <f aca="false">E359*E$107</f>
        <v>0</v>
      </c>
      <c r="F350" s="121" t="n">
        <f aca="false">F359*F$107</f>
        <v>0</v>
      </c>
      <c r="G350" s="121" t="n">
        <f aca="false">G359*G$107</f>
        <v>0</v>
      </c>
      <c r="H350" s="121" t="n">
        <f aca="false">H359*H$107</f>
        <v>0</v>
      </c>
      <c r="I350" s="121" t="n">
        <f aca="false">I359*I$107</f>
        <v>0</v>
      </c>
      <c r="J350" s="121" t="n">
        <f aca="false">J359*J$107</f>
        <v>0</v>
      </c>
      <c r="K350" s="121" t="n">
        <f aca="false">K359*K$107</f>
        <v>0</v>
      </c>
      <c r="L350" s="121" t="n">
        <f aca="false">L359*L$107</f>
        <v>0</v>
      </c>
    </row>
    <row r="351" customFormat="false" ht="13.8" hidden="false" customHeight="false" outlineLevel="0" collapsed="false">
      <c r="B351" s="0"/>
      <c r="C351" s="56" t="s">
        <v>28</v>
      </c>
      <c r="D351" s="121" t="n">
        <f aca="false">D360*D$107</f>
        <v>0</v>
      </c>
      <c r="E351" s="121" t="n">
        <f aca="false">E360*E$107</f>
        <v>0</v>
      </c>
      <c r="F351" s="121" t="n">
        <f aca="false">F360*F$107</f>
        <v>0</v>
      </c>
      <c r="G351" s="121" t="n">
        <f aca="false">G360*G$107</f>
        <v>0</v>
      </c>
      <c r="H351" s="121" t="n">
        <f aca="false">H360*H$107</f>
        <v>0</v>
      </c>
      <c r="I351" s="121" t="n">
        <f aca="false">I360*I$107</f>
        <v>0</v>
      </c>
      <c r="J351" s="121" t="n">
        <f aca="false">J360*J$107</f>
        <v>0</v>
      </c>
      <c r="K351" s="121" t="n">
        <f aca="false">K360*K$107</f>
        <v>0</v>
      </c>
      <c r="L351" s="121" t="n">
        <f aca="false">L360*L$107</f>
        <v>0</v>
      </c>
    </row>
    <row r="352" customFormat="false" ht="13.8" hidden="false" customHeight="false" outlineLevel="0" collapsed="false">
      <c r="B352" s="0"/>
      <c r="C352" s="56" t="s">
        <v>29</v>
      </c>
      <c r="D352" s="121" t="n">
        <f aca="false">D361*D$107</f>
        <v>0</v>
      </c>
      <c r="E352" s="121" t="n">
        <f aca="false">E361*E$107</f>
        <v>0</v>
      </c>
      <c r="F352" s="121" t="n">
        <f aca="false">F361*F$107</f>
        <v>0</v>
      </c>
      <c r="G352" s="121" t="n">
        <f aca="false">G361*G$107</f>
        <v>0</v>
      </c>
      <c r="H352" s="121" t="n">
        <f aca="false">H361*H$107</f>
        <v>0</v>
      </c>
      <c r="I352" s="121" t="n">
        <f aca="false">I361*I$107</f>
        <v>0</v>
      </c>
      <c r="J352" s="121" t="n">
        <f aca="false">J361*J$107</f>
        <v>0</v>
      </c>
      <c r="K352" s="121" t="n">
        <f aca="false">K361*K$107</f>
        <v>0</v>
      </c>
      <c r="L352" s="121" t="n">
        <f aca="false">L361*L$107</f>
        <v>0</v>
      </c>
    </row>
    <row r="353" customFormat="false" ht="13.8" hidden="false" customHeight="false" outlineLevel="0" collapsed="false">
      <c r="B353" s="0"/>
      <c r="C353" s="56" t="s">
        <v>30</v>
      </c>
      <c r="D353" s="121" t="n">
        <f aca="false">D362*D$107</f>
        <v>0</v>
      </c>
      <c r="E353" s="121" t="n">
        <f aca="false">E362*E$107</f>
        <v>0</v>
      </c>
      <c r="F353" s="121" t="n">
        <f aca="false">F362*F$107</f>
        <v>0</v>
      </c>
      <c r="G353" s="121" t="n">
        <f aca="false">G362*G$107</f>
        <v>0</v>
      </c>
      <c r="H353" s="121" t="n">
        <f aca="false">H362*H$107</f>
        <v>0</v>
      </c>
      <c r="I353" s="121" t="n">
        <f aca="false">I362*I$107</f>
        <v>0</v>
      </c>
      <c r="J353" s="121" t="n">
        <f aca="false">J362*J$107</f>
        <v>0</v>
      </c>
      <c r="K353" s="121" t="n">
        <f aca="false">K362*K$107</f>
        <v>0</v>
      </c>
      <c r="L353" s="121" t="n">
        <f aca="false">L362*L$107</f>
        <v>0</v>
      </c>
    </row>
    <row r="354" customFormat="false" ht="13.8" hidden="false" customHeight="false" outlineLevel="0" collapsed="false">
      <c r="B354" s="0"/>
      <c r="C354" s="56"/>
      <c r="D354" s="50"/>
      <c r="E354" s="50"/>
      <c r="F354" s="50"/>
      <c r="G354" s="50"/>
      <c r="H354" s="50"/>
      <c r="I354" s="50"/>
      <c r="J354" s="50"/>
      <c r="K354" s="47"/>
      <c r="L354" s="0"/>
    </row>
    <row r="355" customFormat="false" ht="13.8" hidden="false" customHeight="false" outlineLevel="0" collapsed="false">
      <c r="B355" s="0"/>
      <c r="C355" s="52" t="s">
        <v>169</v>
      </c>
      <c r="D355" s="53" t="s">
        <v>2</v>
      </c>
      <c r="E355" s="54" t="s">
        <v>3</v>
      </c>
      <c r="F355" s="54" t="s">
        <v>4</v>
      </c>
      <c r="G355" s="54" t="s">
        <v>5</v>
      </c>
      <c r="H355" s="54" t="s">
        <v>6</v>
      </c>
      <c r="I355" s="54" t="s">
        <v>7</v>
      </c>
      <c r="J355" s="55" t="s">
        <v>8</v>
      </c>
      <c r="K355" s="54" t="s">
        <v>9</v>
      </c>
      <c r="L355" s="54" t="s">
        <v>10</v>
      </c>
    </row>
    <row r="356" customFormat="false" ht="13.8" hidden="false" customHeight="false" outlineLevel="0" collapsed="false">
      <c r="B356" s="0"/>
      <c r="C356" s="56" t="s">
        <v>21</v>
      </c>
      <c r="D356" s="122" t="n">
        <f aca="false">D365*(1-D$115)</f>
        <v>1500</v>
      </c>
      <c r="E356" s="122" t="n">
        <f aca="false">E365*(1-E$115)</f>
        <v>4125</v>
      </c>
      <c r="F356" s="122" t="n">
        <f aca="false">F365*(1-F$115)</f>
        <v>18336</v>
      </c>
      <c r="G356" s="122" t="n">
        <f aca="false">G365*(1-G$115)</f>
        <v>81984</v>
      </c>
      <c r="H356" s="122" t="n">
        <f aca="false">H365*(1-H$115)</f>
        <v>109312</v>
      </c>
      <c r="I356" s="122" t="n">
        <f aca="false">I365*(1-I$115)</f>
        <v>78570</v>
      </c>
      <c r="J356" s="122" t="n">
        <f aca="false">J365*(1-J$115)</f>
        <v>74404</v>
      </c>
      <c r="K356" s="122" t="n">
        <f aca="false">K365*(1-K$115)</f>
        <v>88834</v>
      </c>
      <c r="L356" s="122" t="n">
        <f aca="false">L365*(1-L$115)</f>
        <v>81180</v>
      </c>
    </row>
    <row r="357" customFormat="false" ht="13.8" hidden="false" customHeight="false" outlineLevel="0" collapsed="false">
      <c r="B357" s="0"/>
      <c r="C357" s="56" t="s">
        <v>23</v>
      </c>
      <c r="D357" s="122" t="n">
        <f aca="false">D366*(1-D$115)</f>
        <v>1500</v>
      </c>
      <c r="E357" s="122" t="n">
        <f aca="false">E366*(1-E$115)</f>
        <v>4125</v>
      </c>
      <c r="F357" s="122" t="n">
        <f aca="false">F366*(1-F$115)</f>
        <v>18336</v>
      </c>
      <c r="G357" s="122" t="n">
        <f aca="false">G366*(1-G$115)</f>
        <v>81984</v>
      </c>
      <c r="H357" s="122" t="n">
        <f aca="false">H366*(1-H$115)</f>
        <v>109312</v>
      </c>
      <c r="I357" s="122" t="n">
        <f aca="false">I366*(1-I$115)</f>
        <v>78570</v>
      </c>
      <c r="J357" s="122" t="n">
        <f aca="false">J366*(1-J$115)</f>
        <v>74404</v>
      </c>
      <c r="K357" s="122" t="n">
        <f aca="false">K366*(1-K$115)</f>
        <v>88834</v>
      </c>
      <c r="L357" s="122" t="n">
        <f aca="false">L366*(1-L$115)</f>
        <v>81180</v>
      </c>
    </row>
    <row r="358" customFormat="false" ht="13.8" hidden="false" customHeight="false" outlineLevel="0" collapsed="false">
      <c r="B358" s="0"/>
      <c r="C358" s="56" t="s">
        <v>25</v>
      </c>
      <c r="D358" s="122" t="n">
        <f aca="false">D367*(1-D$115)</f>
        <v>2500</v>
      </c>
      <c r="E358" s="122" t="n">
        <f aca="false">E367*(1-E$115)</f>
        <v>5729.16666666667</v>
      </c>
      <c r="F358" s="122" t="n">
        <f aca="false">F367*(1-F$115)</f>
        <v>19100</v>
      </c>
      <c r="G358" s="122" t="n">
        <f aca="false">G367*(1-G$115)</f>
        <v>79706.6666666667</v>
      </c>
      <c r="H358" s="122" t="n">
        <f aca="false">H367*(1-H$115)</f>
        <v>102480</v>
      </c>
      <c r="I358" s="122" t="n">
        <f aca="false">I367*(1-I$115)</f>
        <v>71295</v>
      </c>
      <c r="J358" s="122" t="n">
        <f aca="false">J367*(1-J$115)</f>
        <v>66354</v>
      </c>
      <c r="K358" s="122" t="n">
        <f aca="false">K367*(1-K$115)</f>
        <v>72524.4166666667</v>
      </c>
      <c r="L358" s="122" t="n">
        <f aca="false">L367*(1-L$115)</f>
        <v>66522.5</v>
      </c>
    </row>
    <row r="359" customFormat="false" ht="13.8" hidden="false" customHeight="false" outlineLevel="0" collapsed="false">
      <c r="B359" s="0"/>
      <c r="C359" s="56" t="s">
        <v>27</v>
      </c>
      <c r="D359" s="122" t="n">
        <f aca="false">D368*(1-D$115)</f>
        <v>2307.69230769231</v>
      </c>
      <c r="E359" s="122" t="n">
        <f aca="false">E368*(1-E$115)</f>
        <v>5288.46153846154</v>
      </c>
      <c r="F359" s="122" t="n">
        <f aca="false">F368*(1-F$115)</f>
        <v>17630.7692307692</v>
      </c>
      <c r="G359" s="122" t="n">
        <f aca="false">G368*(1-G$115)</f>
        <v>73575.3846153846</v>
      </c>
      <c r="H359" s="122" t="n">
        <f aca="false">H368*(1-H$115)</f>
        <v>94596.9230769231</v>
      </c>
      <c r="I359" s="122" t="n">
        <f aca="false">I368*(1-I$115)</f>
        <v>65139.2307692308</v>
      </c>
      <c r="J359" s="122" t="n">
        <f aca="false">J368*(1-J$115)</f>
        <v>60604</v>
      </c>
      <c r="K359" s="122" t="n">
        <f aca="false">K368*(1-K$115)</f>
        <v>66251.5</v>
      </c>
      <c r="L359" s="122" t="n">
        <f aca="false">L368*(1-L$115)</f>
        <v>60885</v>
      </c>
    </row>
    <row r="360" customFormat="false" ht="13.8" hidden="false" customHeight="false" outlineLevel="0" collapsed="false">
      <c r="B360" s="0"/>
      <c r="C360" s="56" t="s">
        <v>28</v>
      </c>
      <c r="D360" s="122" t="n">
        <f aca="false">D369*(1-D$115)</f>
        <v>5000</v>
      </c>
      <c r="E360" s="122" t="n">
        <f aca="false">E369*(1-E$115)</f>
        <v>9166.66666666667</v>
      </c>
      <c r="F360" s="122" t="n">
        <f aca="false">F369*(1-F$115)</f>
        <v>30560</v>
      </c>
      <c r="G360" s="122" t="n">
        <f aca="false">G369*(1-G$115)</f>
        <v>109312</v>
      </c>
      <c r="H360" s="122" t="n">
        <f aca="false">H369*(1-H$115)</f>
        <v>109312</v>
      </c>
      <c r="I360" s="122" t="n">
        <f aca="false">I369*(1-I$115)</f>
        <v>66930</v>
      </c>
      <c r="J360" s="122" t="n">
        <f aca="false">J369*(1-J$115)</f>
        <v>102004</v>
      </c>
      <c r="K360" s="122" t="n">
        <f aca="false">K369*(1-K$115)</f>
        <v>111416.5</v>
      </c>
      <c r="L360" s="122" t="n">
        <f aca="false">L369*(1-L$115)</f>
        <v>101475</v>
      </c>
    </row>
    <row r="361" customFormat="false" ht="13.8" hidden="false" customHeight="false" outlineLevel="0" collapsed="false">
      <c r="B361" s="0"/>
      <c r="C361" s="56" t="s">
        <v>29</v>
      </c>
      <c r="D361" s="122" t="n">
        <f aca="false">D370*(1-D$115)</f>
        <v>5000</v>
      </c>
      <c r="E361" s="122" t="n">
        <f aca="false">E370*(1-E$115)</f>
        <v>9166.66666666667</v>
      </c>
      <c r="F361" s="122" t="n">
        <f aca="false">F370*(1-F$115)</f>
        <v>30560</v>
      </c>
      <c r="G361" s="122" t="n">
        <f aca="false">G370*(1-G$115)</f>
        <v>109312</v>
      </c>
      <c r="H361" s="122" t="n">
        <f aca="false">H370*(1-H$115)</f>
        <v>109312</v>
      </c>
      <c r="I361" s="122" t="n">
        <f aca="false">I370*(1-I$115)</f>
        <v>66930</v>
      </c>
      <c r="J361" s="122" t="n">
        <f aca="false">J370*(1-J$115)</f>
        <v>102004</v>
      </c>
      <c r="K361" s="122" t="n">
        <f aca="false">K370*(1-K$115)</f>
        <v>111416.5</v>
      </c>
      <c r="L361" s="122" t="n">
        <f aca="false">L370*(1-L$115)</f>
        <v>101475</v>
      </c>
    </row>
    <row r="362" customFormat="false" ht="13.8" hidden="false" customHeight="false" outlineLevel="0" collapsed="false">
      <c r="B362" s="0"/>
      <c r="C362" s="56" t="s">
        <v>30</v>
      </c>
      <c r="D362" s="122" t="n">
        <f aca="false">D371*(1-D$115)</f>
        <v>5000</v>
      </c>
      <c r="E362" s="122" t="n">
        <f aca="false">E371*(1-E$115)</f>
        <v>9166.66666666667</v>
      </c>
      <c r="F362" s="122" t="n">
        <f aca="false">F371*(1-F$115)</f>
        <v>30560</v>
      </c>
      <c r="G362" s="122" t="n">
        <f aca="false">G371*(1-G$115)</f>
        <v>109312</v>
      </c>
      <c r="H362" s="122" t="n">
        <f aca="false">H371*(1-H$115)</f>
        <v>109312</v>
      </c>
      <c r="I362" s="122" t="n">
        <f aca="false">I371*(1-I$115)</f>
        <v>66930</v>
      </c>
      <c r="J362" s="122" t="n">
        <f aca="false">J371*(1-J$115)</f>
        <v>102004</v>
      </c>
      <c r="K362" s="122" t="n">
        <f aca="false">K371*(1-K$115)</f>
        <v>111416.5</v>
      </c>
      <c r="L362" s="122" t="n">
        <f aca="false">L371*(1-L$115)</f>
        <v>101475</v>
      </c>
    </row>
    <row r="363" customFormat="false" ht="13.8" hidden="false" customHeight="false" outlineLevel="0" collapsed="false">
      <c r="B363" s="0"/>
      <c r="C363" s="56"/>
      <c r="D363" s="106"/>
      <c r="E363" s="106"/>
      <c r="F363" s="106"/>
      <c r="G363" s="106"/>
      <c r="H363" s="106"/>
      <c r="I363" s="106"/>
      <c r="J363" s="107"/>
      <c r="K363" s="47"/>
      <c r="L363" s="0"/>
    </row>
    <row r="364" customFormat="false" ht="13.8" hidden="false" customHeight="false" outlineLevel="0" collapsed="false">
      <c r="B364" s="0"/>
      <c r="C364" s="52" t="s">
        <v>170</v>
      </c>
      <c r="D364" s="53" t="s">
        <v>2</v>
      </c>
      <c r="E364" s="54" t="s">
        <v>3</v>
      </c>
      <c r="F364" s="54" t="s">
        <v>4</v>
      </c>
      <c r="G364" s="54" t="s">
        <v>5</v>
      </c>
      <c r="H364" s="54" t="s">
        <v>6</v>
      </c>
      <c r="I364" s="54" t="s">
        <v>7</v>
      </c>
      <c r="J364" s="55" t="s">
        <v>8</v>
      </c>
      <c r="K364" s="54" t="s">
        <v>9</v>
      </c>
      <c r="L364" s="54" t="s">
        <v>10</v>
      </c>
    </row>
    <row r="365" customFormat="false" ht="13.8" hidden="false" customHeight="false" outlineLevel="0" collapsed="false">
      <c r="B365" s="0"/>
      <c r="C365" s="56" t="s">
        <v>21</v>
      </c>
      <c r="D365" s="122" t="n">
        <f aca="false">D401-D392-D383</f>
        <v>1500</v>
      </c>
      <c r="E365" s="122" t="n">
        <f aca="false">E401-E392-E383</f>
        <v>4252.57731958763</v>
      </c>
      <c r="F365" s="122" t="n">
        <f aca="false">F401-F392-F383</f>
        <v>18903.0927835052</v>
      </c>
      <c r="G365" s="122" t="n">
        <f aca="false">G401-G392-G383</f>
        <v>84519.587628866</v>
      </c>
      <c r="H365" s="122" t="n">
        <f aca="false">H401-H392-H383</f>
        <v>112692.783505155</v>
      </c>
      <c r="I365" s="122" t="n">
        <f aca="false">I401-I392-I383</f>
        <v>86340.6593406594</v>
      </c>
      <c r="J365" s="122" t="n">
        <f aca="false">J401-J392-J383</f>
        <v>81762.6373626374</v>
      </c>
      <c r="K365" s="122" t="n">
        <f aca="false">K401-K392-K383</f>
        <v>97619.7802197802</v>
      </c>
      <c r="L365" s="122" t="n">
        <f aca="false">L401-L392-L383</f>
        <v>81180</v>
      </c>
    </row>
    <row r="366" customFormat="false" ht="13.8" hidden="false" customHeight="false" outlineLevel="0" collapsed="false">
      <c r="B366" s="0"/>
      <c r="C366" s="56" t="s">
        <v>23</v>
      </c>
      <c r="D366" s="122" t="n">
        <f aca="false">D402-D393-D384</f>
        <v>1500</v>
      </c>
      <c r="E366" s="122" t="n">
        <f aca="false">E402-E393-E384</f>
        <v>4252.57731958763</v>
      </c>
      <c r="F366" s="122" t="n">
        <f aca="false">F402-F393-F384</f>
        <v>18903.0927835052</v>
      </c>
      <c r="G366" s="122" t="n">
        <f aca="false">G402-G393-G384</f>
        <v>84519.587628866</v>
      </c>
      <c r="H366" s="122" t="n">
        <f aca="false">H402-H393-H384</f>
        <v>112692.783505155</v>
      </c>
      <c r="I366" s="122" t="n">
        <f aca="false">I402-I393-I384</f>
        <v>86340.6593406594</v>
      </c>
      <c r="J366" s="122" t="n">
        <f aca="false">J402-J393-J384</f>
        <v>81762.6373626374</v>
      </c>
      <c r="K366" s="122" t="n">
        <f aca="false">K402-K393-K384</f>
        <v>97619.7802197802</v>
      </c>
      <c r="L366" s="122" t="n">
        <f aca="false">L402-L393-L384</f>
        <v>81180</v>
      </c>
    </row>
    <row r="367" customFormat="false" ht="13.8" hidden="false" customHeight="false" outlineLevel="0" collapsed="false">
      <c r="B367" s="0"/>
      <c r="C367" s="56" t="s">
        <v>25</v>
      </c>
      <c r="D367" s="122" t="n">
        <f aca="false">D403-D394-D385</f>
        <v>2500</v>
      </c>
      <c r="E367" s="122" t="n">
        <f aca="false">E403-E394-E385</f>
        <v>5906.35738831615</v>
      </c>
      <c r="F367" s="122" t="n">
        <f aca="false">F403-F394-F385</f>
        <v>19690.7216494845</v>
      </c>
      <c r="G367" s="122" t="n">
        <f aca="false">G403-G394-G385</f>
        <v>82171.8213058419</v>
      </c>
      <c r="H367" s="122" t="n">
        <f aca="false">H403-H394-H385</f>
        <v>105649.484536083</v>
      </c>
      <c r="I367" s="122" t="n">
        <f aca="false">I403-I394-I385</f>
        <v>78346.1538461539</v>
      </c>
      <c r="J367" s="122" t="n">
        <f aca="false">J403-J394-J385</f>
        <v>72916.4835164835</v>
      </c>
      <c r="K367" s="122" t="n">
        <f aca="false">K403-K394-K385</f>
        <v>79697.1611721612</v>
      </c>
      <c r="L367" s="122" t="n">
        <f aca="false">L403-L394-L385</f>
        <v>66522.5</v>
      </c>
    </row>
    <row r="368" customFormat="false" ht="13.8" hidden="false" customHeight="false" outlineLevel="0" collapsed="false">
      <c r="B368" s="0"/>
      <c r="C368" s="56" t="s">
        <v>27</v>
      </c>
      <c r="D368" s="122" t="n">
        <f aca="false">D404-D395-D386</f>
        <v>2307.69230769231</v>
      </c>
      <c r="E368" s="122" t="n">
        <f aca="false">E404-E395-E386</f>
        <v>5452.02220459952</v>
      </c>
      <c r="F368" s="122" t="n">
        <f aca="false">F404-F395-F386</f>
        <v>18176.0507533703</v>
      </c>
      <c r="G368" s="122" t="n">
        <f aca="false">G404-G395-G386</f>
        <v>75850.9119746233</v>
      </c>
      <c r="H368" s="122" t="n">
        <f aca="false">H404-H395-H386</f>
        <v>97522.60111023</v>
      </c>
      <c r="I368" s="122" t="n">
        <f aca="false">I404-I395-I386</f>
        <v>71581.57227388</v>
      </c>
      <c r="J368" s="122" t="n">
        <f aca="false">J404-J395-J386</f>
        <v>66597.8021978022</v>
      </c>
      <c r="K368" s="122" t="n">
        <f aca="false">K404-K395-K386</f>
        <v>72803.8461538462</v>
      </c>
      <c r="L368" s="122" t="n">
        <f aca="false">L404-L395-L386</f>
        <v>60885</v>
      </c>
    </row>
    <row r="369" customFormat="false" ht="13.8" hidden="false" customHeight="false" outlineLevel="0" collapsed="false">
      <c r="B369" s="0"/>
      <c r="C369" s="56" t="s">
        <v>28</v>
      </c>
      <c r="D369" s="122" t="n">
        <f aca="false">D405-D396-D387</f>
        <v>5000</v>
      </c>
      <c r="E369" s="122" t="n">
        <f aca="false">E405-E396-E387</f>
        <v>9450.17182130584</v>
      </c>
      <c r="F369" s="122" t="n">
        <f aca="false">F405-F396-F387</f>
        <v>31505.1546391753</v>
      </c>
      <c r="G369" s="122" t="n">
        <f aca="false">G405-G396-G387</f>
        <v>112692.783505155</v>
      </c>
      <c r="H369" s="122" t="n">
        <f aca="false">H405-H396-H387</f>
        <v>112692.783505155</v>
      </c>
      <c r="I369" s="122" t="n">
        <f aca="false">I405-I396-I387</f>
        <v>73549.4505494506</v>
      </c>
      <c r="J369" s="122" t="n">
        <f aca="false">J405-J396-J387</f>
        <v>112092.307692308</v>
      </c>
      <c r="K369" s="122" t="n">
        <f aca="false">K405-K396-K387</f>
        <v>122435.714285714</v>
      </c>
      <c r="L369" s="122" t="n">
        <f aca="false">L405-L396-L387</f>
        <v>101475</v>
      </c>
    </row>
    <row r="370" customFormat="false" ht="13.8" hidden="false" customHeight="false" outlineLevel="0" collapsed="false">
      <c r="B370" s="0"/>
      <c r="C370" s="56" t="s">
        <v>29</v>
      </c>
      <c r="D370" s="122" t="n">
        <f aca="false">D406-D397-D388</f>
        <v>5000</v>
      </c>
      <c r="E370" s="122" t="n">
        <f aca="false">E406-E397-E388</f>
        <v>9450.17182130584</v>
      </c>
      <c r="F370" s="122" t="n">
        <f aca="false">F406-F397-F388</f>
        <v>31505.1546391753</v>
      </c>
      <c r="G370" s="122" t="n">
        <f aca="false">G406-G397-G388</f>
        <v>112692.783505155</v>
      </c>
      <c r="H370" s="122" t="n">
        <f aca="false">H406-H397-H388</f>
        <v>112692.783505155</v>
      </c>
      <c r="I370" s="122" t="n">
        <f aca="false">I406-I397-I388</f>
        <v>73549.4505494506</v>
      </c>
      <c r="J370" s="122" t="n">
        <f aca="false">J406-J397-J388</f>
        <v>112092.307692308</v>
      </c>
      <c r="K370" s="122" t="n">
        <f aca="false">K406-K397-K388</f>
        <v>122435.714285714</v>
      </c>
      <c r="L370" s="122" t="n">
        <f aca="false">L406-L397-L388</f>
        <v>101475</v>
      </c>
    </row>
    <row r="371" customFormat="false" ht="13.8" hidden="false" customHeight="false" outlineLevel="0" collapsed="false">
      <c r="B371" s="0"/>
      <c r="C371" s="56" t="s">
        <v>30</v>
      </c>
      <c r="D371" s="122" t="n">
        <f aca="false">D407-D398-D389</f>
        <v>5000</v>
      </c>
      <c r="E371" s="122" t="n">
        <f aca="false">E407-E398-E389</f>
        <v>9450.17182130584</v>
      </c>
      <c r="F371" s="122" t="n">
        <f aca="false">F407-F398-F389</f>
        <v>31505.1546391753</v>
      </c>
      <c r="G371" s="122" t="n">
        <f aca="false">G407-G398-G389</f>
        <v>112692.783505155</v>
      </c>
      <c r="H371" s="122" t="n">
        <f aca="false">H407-H398-H389</f>
        <v>112692.783505155</v>
      </c>
      <c r="I371" s="122" t="n">
        <f aca="false">I407-I398-I389</f>
        <v>73549.4505494506</v>
      </c>
      <c r="J371" s="122" t="n">
        <f aca="false">J407-J398-J389</f>
        <v>112092.307692308</v>
      </c>
      <c r="K371" s="122" t="n">
        <f aca="false">K407-K398-K389</f>
        <v>122435.714285714</v>
      </c>
      <c r="L371" s="122" t="n">
        <f aca="false">L407-L398-L389</f>
        <v>101475</v>
      </c>
    </row>
    <row r="372" customFormat="false" ht="13.8" hidden="false" customHeight="false" outlineLevel="0" collapsed="false">
      <c r="B372" s="0"/>
      <c r="C372" s="56"/>
      <c r="D372" s="106"/>
      <c r="E372" s="106"/>
      <c r="F372" s="106"/>
      <c r="G372" s="106"/>
      <c r="H372" s="106"/>
      <c r="I372" s="106"/>
      <c r="J372" s="107"/>
      <c r="K372" s="47"/>
      <c r="L372" s="0"/>
    </row>
    <row r="373" customFormat="false" ht="13.8" hidden="false" customHeight="false" outlineLevel="0" collapsed="false">
      <c r="B373" s="0"/>
      <c r="C373" s="52" t="s">
        <v>171</v>
      </c>
      <c r="D373" s="53" t="s">
        <v>2</v>
      </c>
      <c r="E373" s="54" t="s">
        <v>3</v>
      </c>
      <c r="F373" s="54" t="s">
        <v>4</v>
      </c>
      <c r="G373" s="54" t="s">
        <v>5</v>
      </c>
      <c r="H373" s="54" t="s">
        <v>6</v>
      </c>
      <c r="I373" s="54" t="s">
        <v>7</v>
      </c>
      <c r="J373" s="55" t="s">
        <v>8</v>
      </c>
      <c r="K373" s="54" t="s">
        <v>9</v>
      </c>
      <c r="L373" s="54" t="s">
        <v>10</v>
      </c>
    </row>
    <row r="374" customFormat="false" ht="13.8" hidden="false" customHeight="false" outlineLevel="0" collapsed="false">
      <c r="B374" s="0"/>
      <c r="C374" s="56" t="s">
        <v>21</v>
      </c>
      <c r="D374" s="122" t="n">
        <f aca="false">D$123</f>
        <v>0</v>
      </c>
      <c r="E374" s="122" t="n">
        <f aca="false">E$123</f>
        <v>0</v>
      </c>
      <c r="F374" s="122" t="n">
        <f aca="false">F$123</f>
        <v>0</v>
      </c>
      <c r="G374" s="122" t="n">
        <f aca="false">G$123</f>
        <v>0</v>
      </c>
      <c r="H374" s="122" t="n">
        <f aca="false">H$123</f>
        <v>0</v>
      </c>
      <c r="I374" s="122" t="n">
        <f aca="false">I$123</f>
        <v>0</v>
      </c>
      <c r="J374" s="122" t="n">
        <f aca="false">J$123</f>
        <v>1496</v>
      </c>
      <c r="K374" s="122" t="n">
        <f aca="false">K$123</f>
        <v>1496</v>
      </c>
      <c r="L374" s="122" t="n">
        <f aca="false">L$123</f>
        <v>0</v>
      </c>
    </row>
    <row r="375" customFormat="false" ht="13.8" hidden="false" customHeight="false" outlineLevel="0" collapsed="false">
      <c r="B375" s="0"/>
      <c r="C375" s="56" t="s">
        <v>23</v>
      </c>
      <c r="D375" s="122" t="n">
        <f aca="false">D$123</f>
        <v>0</v>
      </c>
      <c r="E375" s="122" t="n">
        <f aca="false">E$123</f>
        <v>0</v>
      </c>
      <c r="F375" s="122" t="n">
        <f aca="false">F$123</f>
        <v>0</v>
      </c>
      <c r="G375" s="122" t="n">
        <f aca="false">G$123</f>
        <v>0</v>
      </c>
      <c r="H375" s="122" t="n">
        <f aca="false">H$123</f>
        <v>0</v>
      </c>
      <c r="I375" s="122" t="n">
        <f aca="false">I$123</f>
        <v>0</v>
      </c>
      <c r="J375" s="122" t="n">
        <f aca="false">J$123</f>
        <v>1496</v>
      </c>
      <c r="K375" s="122" t="n">
        <f aca="false">K$123</f>
        <v>1496</v>
      </c>
      <c r="L375" s="122" t="n">
        <f aca="false">L$123</f>
        <v>0</v>
      </c>
    </row>
    <row r="376" customFormat="false" ht="13.8" hidden="false" customHeight="false" outlineLevel="0" collapsed="false">
      <c r="B376" s="0"/>
      <c r="C376" s="56" t="s">
        <v>25</v>
      </c>
      <c r="D376" s="122" t="n">
        <f aca="false">D$123</f>
        <v>0</v>
      </c>
      <c r="E376" s="122" t="n">
        <f aca="false">E$123</f>
        <v>0</v>
      </c>
      <c r="F376" s="122" t="n">
        <f aca="false">F$123</f>
        <v>0</v>
      </c>
      <c r="G376" s="122" t="n">
        <f aca="false">G$123</f>
        <v>0</v>
      </c>
      <c r="H376" s="122" t="n">
        <f aca="false">H$123</f>
        <v>0</v>
      </c>
      <c r="I376" s="122" t="n">
        <f aca="false">I$123</f>
        <v>0</v>
      </c>
      <c r="J376" s="122" t="n">
        <f aca="false">J$123</f>
        <v>1496</v>
      </c>
      <c r="K376" s="122" t="n">
        <f aca="false">K$123</f>
        <v>1496</v>
      </c>
      <c r="L376" s="122" t="n">
        <f aca="false">L$123</f>
        <v>0</v>
      </c>
    </row>
    <row r="377" customFormat="false" ht="13.8" hidden="false" customHeight="false" outlineLevel="0" collapsed="false">
      <c r="B377" s="0"/>
      <c r="C377" s="56" t="s">
        <v>27</v>
      </c>
      <c r="D377" s="122" t="n">
        <f aca="false">D$123</f>
        <v>0</v>
      </c>
      <c r="E377" s="122" t="n">
        <f aca="false">E$123</f>
        <v>0</v>
      </c>
      <c r="F377" s="122" t="n">
        <f aca="false">F$123</f>
        <v>0</v>
      </c>
      <c r="G377" s="122" t="n">
        <f aca="false">G$123</f>
        <v>0</v>
      </c>
      <c r="H377" s="122" t="n">
        <f aca="false">H$123</f>
        <v>0</v>
      </c>
      <c r="I377" s="122" t="n">
        <f aca="false">I$123</f>
        <v>0</v>
      </c>
      <c r="J377" s="122" t="n">
        <f aca="false">J$123</f>
        <v>1496</v>
      </c>
      <c r="K377" s="122" t="n">
        <f aca="false">K$123</f>
        <v>1496</v>
      </c>
      <c r="L377" s="122" t="n">
        <f aca="false">L$123</f>
        <v>0</v>
      </c>
    </row>
    <row r="378" customFormat="false" ht="13.8" hidden="false" customHeight="false" outlineLevel="0" collapsed="false">
      <c r="B378" s="0"/>
      <c r="C378" s="56" t="s">
        <v>28</v>
      </c>
      <c r="D378" s="122" t="n">
        <f aca="false">D$123</f>
        <v>0</v>
      </c>
      <c r="E378" s="122" t="n">
        <f aca="false">E$123</f>
        <v>0</v>
      </c>
      <c r="F378" s="122" t="n">
        <f aca="false">F$123</f>
        <v>0</v>
      </c>
      <c r="G378" s="122" t="n">
        <f aca="false">G$123</f>
        <v>0</v>
      </c>
      <c r="H378" s="122" t="n">
        <f aca="false">H$123</f>
        <v>0</v>
      </c>
      <c r="I378" s="122" t="n">
        <f aca="false">I$123</f>
        <v>0</v>
      </c>
      <c r="J378" s="122" t="n">
        <f aca="false">J$123</f>
        <v>1496</v>
      </c>
      <c r="K378" s="122" t="n">
        <f aca="false">K$123</f>
        <v>1496</v>
      </c>
      <c r="L378" s="122" t="n">
        <f aca="false">L$123</f>
        <v>0</v>
      </c>
    </row>
    <row r="379" customFormat="false" ht="13.8" hidden="false" customHeight="false" outlineLevel="0" collapsed="false">
      <c r="B379" s="0"/>
      <c r="C379" s="56" t="s">
        <v>29</v>
      </c>
      <c r="D379" s="122" t="n">
        <f aca="false">D$123</f>
        <v>0</v>
      </c>
      <c r="E379" s="122" t="n">
        <f aca="false">E$123</f>
        <v>0</v>
      </c>
      <c r="F379" s="122" t="n">
        <f aca="false">F$123</f>
        <v>0</v>
      </c>
      <c r="G379" s="122" t="n">
        <f aca="false">G$123</f>
        <v>0</v>
      </c>
      <c r="H379" s="122" t="n">
        <f aca="false">H$123</f>
        <v>0</v>
      </c>
      <c r="I379" s="122" t="n">
        <f aca="false">I$123</f>
        <v>0</v>
      </c>
      <c r="J379" s="122" t="n">
        <f aca="false">J$123</f>
        <v>1496</v>
      </c>
      <c r="K379" s="122" t="n">
        <f aca="false">K$123</f>
        <v>1496</v>
      </c>
      <c r="L379" s="122" t="n">
        <f aca="false">L$123</f>
        <v>0</v>
      </c>
    </row>
    <row r="380" customFormat="false" ht="13.8" hidden="false" customHeight="false" outlineLevel="0" collapsed="false">
      <c r="B380" s="0"/>
      <c r="C380" s="56" t="s">
        <v>30</v>
      </c>
      <c r="D380" s="122" t="n">
        <f aca="false">D$123</f>
        <v>0</v>
      </c>
      <c r="E380" s="122" t="n">
        <f aca="false">E$123</f>
        <v>0</v>
      </c>
      <c r="F380" s="122" t="n">
        <f aca="false">F$123</f>
        <v>0</v>
      </c>
      <c r="G380" s="122" t="n">
        <f aca="false">G$123</f>
        <v>0</v>
      </c>
      <c r="H380" s="122" t="n">
        <f aca="false">H$123</f>
        <v>0</v>
      </c>
      <c r="I380" s="122" t="n">
        <f aca="false">I$123</f>
        <v>0</v>
      </c>
      <c r="J380" s="122" t="n">
        <f aca="false">J$123</f>
        <v>1496</v>
      </c>
      <c r="K380" s="122" t="n">
        <f aca="false">K$123</f>
        <v>1496</v>
      </c>
      <c r="L380" s="122" t="n">
        <f aca="false">L$123</f>
        <v>0</v>
      </c>
    </row>
    <row r="381" customFormat="false" ht="13.8" hidden="false" customHeight="false" outlineLevel="0" collapsed="false">
      <c r="B381" s="0"/>
      <c r="C381" s="56"/>
      <c r="D381" s="56"/>
      <c r="E381" s="56"/>
      <c r="F381" s="56"/>
      <c r="G381" s="56"/>
      <c r="H381" s="56"/>
      <c r="I381" s="56"/>
      <c r="J381" s="56"/>
      <c r="K381" s="56"/>
      <c r="L381" s="56"/>
    </row>
    <row r="382" customFormat="false" ht="13.8" hidden="false" customHeight="false" outlineLevel="0" collapsed="false">
      <c r="B382" s="0"/>
      <c r="C382" s="52" t="s">
        <v>172</v>
      </c>
      <c r="D382" s="53" t="s">
        <v>2</v>
      </c>
      <c r="E382" s="54" t="s">
        <v>3</v>
      </c>
      <c r="F382" s="54" t="s">
        <v>4</v>
      </c>
      <c r="G382" s="54" t="s">
        <v>5</v>
      </c>
      <c r="H382" s="54" t="s">
        <v>6</v>
      </c>
      <c r="I382" s="54" t="s">
        <v>7</v>
      </c>
      <c r="J382" s="55" t="s">
        <v>8</v>
      </c>
      <c r="K382" s="54" t="s">
        <v>9</v>
      </c>
      <c r="L382" s="54" t="s">
        <v>10</v>
      </c>
    </row>
    <row r="383" customFormat="false" ht="13.8" hidden="false" customHeight="false" outlineLevel="0" collapsed="false">
      <c r="B383" s="0"/>
      <c r="C383" s="56" t="s">
        <v>21</v>
      </c>
      <c r="D383" s="122" t="n">
        <f aca="false">D374/(1-D$115)</f>
        <v>0</v>
      </c>
      <c r="E383" s="122" t="n">
        <f aca="false">E374/(1-E$115)</f>
        <v>0</v>
      </c>
      <c r="F383" s="122" t="n">
        <f aca="false">F374/(1-F$115)</f>
        <v>0</v>
      </c>
      <c r="G383" s="122" t="n">
        <f aca="false">G374/(1-G$115)</f>
        <v>0</v>
      </c>
      <c r="H383" s="122" t="n">
        <f aca="false">H374/(1-H$115)</f>
        <v>0</v>
      </c>
      <c r="I383" s="122" t="n">
        <f aca="false">I374/(1-I$115)</f>
        <v>0</v>
      </c>
      <c r="J383" s="122" t="n">
        <f aca="false">J374/(1-J$115)</f>
        <v>1643.95604395604</v>
      </c>
      <c r="K383" s="122" t="n">
        <f aca="false">K374/(1-K$115)</f>
        <v>1643.95604395604</v>
      </c>
      <c r="L383" s="122" t="n">
        <f aca="false">L374/(1-L$115)</f>
        <v>0</v>
      </c>
    </row>
    <row r="384" customFormat="false" ht="13.8" hidden="false" customHeight="false" outlineLevel="0" collapsed="false">
      <c r="B384" s="0"/>
      <c r="C384" s="56" t="s">
        <v>23</v>
      </c>
      <c r="D384" s="122" t="n">
        <f aca="false">D375/(1-D$115)</f>
        <v>0</v>
      </c>
      <c r="E384" s="122" t="n">
        <f aca="false">E375/(1-E$115)</f>
        <v>0</v>
      </c>
      <c r="F384" s="122" t="n">
        <f aca="false">F375/(1-F$115)</f>
        <v>0</v>
      </c>
      <c r="G384" s="122" t="n">
        <f aca="false">G375/(1-G$115)</f>
        <v>0</v>
      </c>
      <c r="H384" s="122" t="n">
        <f aca="false">H375/(1-H$115)</f>
        <v>0</v>
      </c>
      <c r="I384" s="122" t="n">
        <f aca="false">I375/(1-I$115)</f>
        <v>0</v>
      </c>
      <c r="J384" s="122" t="n">
        <f aca="false">J375/(1-J$115)</f>
        <v>1643.95604395604</v>
      </c>
      <c r="K384" s="122" t="n">
        <f aca="false">K375/(1-K$115)</f>
        <v>1643.95604395604</v>
      </c>
      <c r="L384" s="122" t="n">
        <f aca="false">L375/(1-L$115)</f>
        <v>0</v>
      </c>
    </row>
    <row r="385" customFormat="false" ht="13.8" hidden="false" customHeight="false" outlineLevel="0" collapsed="false">
      <c r="B385" s="0"/>
      <c r="C385" s="56" t="s">
        <v>25</v>
      </c>
      <c r="D385" s="122" t="n">
        <f aca="false">D376/(1-D$115)</f>
        <v>0</v>
      </c>
      <c r="E385" s="122" t="n">
        <f aca="false">E376/(1-E$115)</f>
        <v>0</v>
      </c>
      <c r="F385" s="122" t="n">
        <f aca="false">F376/(1-F$115)</f>
        <v>0</v>
      </c>
      <c r="G385" s="122" t="n">
        <f aca="false">G376/(1-G$115)</f>
        <v>0</v>
      </c>
      <c r="H385" s="122" t="n">
        <f aca="false">H376/(1-H$115)</f>
        <v>0</v>
      </c>
      <c r="I385" s="122" t="n">
        <f aca="false">I376/(1-I$115)</f>
        <v>0</v>
      </c>
      <c r="J385" s="122" t="n">
        <f aca="false">J376/(1-J$115)</f>
        <v>1643.95604395604</v>
      </c>
      <c r="K385" s="122" t="n">
        <f aca="false">K376/(1-K$115)</f>
        <v>1643.95604395604</v>
      </c>
      <c r="L385" s="122" t="n">
        <f aca="false">L376/(1-L$115)</f>
        <v>0</v>
      </c>
    </row>
    <row r="386" customFormat="false" ht="13.8" hidden="false" customHeight="false" outlineLevel="0" collapsed="false">
      <c r="B386" s="0"/>
      <c r="C386" s="56" t="s">
        <v>27</v>
      </c>
      <c r="D386" s="122" t="n">
        <f aca="false">D377/(1-D$115)</f>
        <v>0</v>
      </c>
      <c r="E386" s="122" t="n">
        <f aca="false">E377/(1-E$115)</f>
        <v>0</v>
      </c>
      <c r="F386" s="122" t="n">
        <f aca="false">F377/(1-F$115)</f>
        <v>0</v>
      </c>
      <c r="G386" s="122" t="n">
        <f aca="false">G377/(1-G$115)</f>
        <v>0</v>
      </c>
      <c r="H386" s="122" t="n">
        <f aca="false">H377/(1-H$115)</f>
        <v>0</v>
      </c>
      <c r="I386" s="122" t="n">
        <f aca="false">I377/(1-I$115)</f>
        <v>0</v>
      </c>
      <c r="J386" s="122" t="n">
        <f aca="false">J377/(1-J$115)</f>
        <v>1643.95604395604</v>
      </c>
      <c r="K386" s="122" t="n">
        <f aca="false">K377/(1-K$115)</f>
        <v>1643.95604395604</v>
      </c>
      <c r="L386" s="122" t="n">
        <f aca="false">L377/(1-L$115)</f>
        <v>0</v>
      </c>
    </row>
    <row r="387" customFormat="false" ht="13.8" hidden="false" customHeight="false" outlineLevel="0" collapsed="false">
      <c r="B387" s="0"/>
      <c r="C387" s="56" t="s">
        <v>28</v>
      </c>
      <c r="D387" s="122" t="n">
        <f aca="false">D378/(1-D$115)</f>
        <v>0</v>
      </c>
      <c r="E387" s="122" t="n">
        <f aca="false">E378/(1-E$115)</f>
        <v>0</v>
      </c>
      <c r="F387" s="122" t="n">
        <f aca="false">F378/(1-F$115)</f>
        <v>0</v>
      </c>
      <c r="G387" s="122" t="n">
        <f aca="false">G378/(1-G$115)</f>
        <v>0</v>
      </c>
      <c r="H387" s="122" t="n">
        <f aca="false">H378/(1-H$115)</f>
        <v>0</v>
      </c>
      <c r="I387" s="122" t="n">
        <f aca="false">I378/(1-I$115)</f>
        <v>0</v>
      </c>
      <c r="J387" s="122" t="n">
        <f aca="false">J378/(1-J$115)</f>
        <v>1643.95604395604</v>
      </c>
      <c r="K387" s="122" t="n">
        <f aca="false">K378/(1-K$115)</f>
        <v>1643.95604395604</v>
      </c>
      <c r="L387" s="122" t="n">
        <f aca="false">L378/(1-L$115)</f>
        <v>0</v>
      </c>
    </row>
    <row r="388" customFormat="false" ht="13.8" hidden="false" customHeight="false" outlineLevel="0" collapsed="false">
      <c r="B388" s="0"/>
      <c r="C388" s="56" t="s">
        <v>29</v>
      </c>
      <c r="D388" s="122" t="n">
        <f aca="false">D379/(1-D$115)</f>
        <v>0</v>
      </c>
      <c r="E388" s="122" t="n">
        <f aca="false">E379/(1-E$115)</f>
        <v>0</v>
      </c>
      <c r="F388" s="122" t="n">
        <f aca="false">F379/(1-F$115)</f>
        <v>0</v>
      </c>
      <c r="G388" s="122" t="n">
        <f aca="false">G379/(1-G$115)</f>
        <v>0</v>
      </c>
      <c r="H388" s="122" t="n">
        <f aca="false">H379/(1-H$115)</f>
        <v>0</v>
      </c>
      <c r="I388" s="122" t="n">
        <f aca="false">I379/(1-I$115)</f>
        <v>0</v>
      </c>
      <c r="J388" s="122" t="n">
        <f aca="false">J379/(1-J$115)</f>
        <v>1643.95604395604</v>
      </c>
      <c r="K388" s="122" t="n">
        <f aca="false">K379/(1-K$115)</f>
        <v>1643.95604395604</v>
      </c>
      <c r="L388" s="122" t="n">
        <f aca="false">L379/(1-L$115)</f>
        <v>0</v>
      </c>
    </row>
    <row r="389" customFormat="false" ht="13.8" hidden="false" customHeight="false" outlineLevel="0" collapsed="false">
      <c r="B389" s="0"/>
      <c r="C389" s="56" t="s">
        <v>30</v>
      </c>
      <c r="D389" s="122" t="n">
        <f aca="false">D380/(1-D$115)</f>
        <v>0</v>
      </c>
      <c r="E389" s="122" t="n">
        <f aca="false">E380/(1-E$115)</f>
        <v>0</v>
      </c>
      <c r="F389" s="122" t="n">
        <f aca="false">F380/(1-F$115)</f>
        <v>0</v>
      </c>
      <c r="G389" s="122" t="n">
        <f aca="false">G380/(1-G$115)</f>
        <v>0</v>
      </c>
      <c r="H389" s="122" t="n">
        <f aca="false">H380/(1-H$115)</f>
        <v>0</v>
      </c>
      <c r="I389" s="122" t="n">
        <f aca="false">I380/(1-I$115)</f>
        <v>0</v>
      </c>
      <c r="J389" s="122" t="n">
        <f aca="false">J380/(1-J$115)</f>
        <v>1643.95604395604</v>
      </c>
      <c r="K389" s="122" t="n">
        <f aca="false">K380/(1-K$115)</f>
        <v>1643.95604395604</v>
      </c>
      <c r="L389" s="122" t="n">
        <f aca="false">L380/(1-L$115)</f>
        <v>0</v>
      </c>
    </row>
    <row r="390" customFormat="false" ht="13.8" hidden="false" customHeight="false" outlineLevel="0" collapsed="false">
      <c r="B390" s="0"/>
      <c r="C390" s="56"/>
      <c r="D390" s="56"/>
      <c r="E390" s="56"/>
      <c r="F390" s="56"/>
      <c r="G390" s="56"/>
      <c r="H390" s="56"/>
      <c r="I390" s="56"/>
      <c r="J390" s="56"/>
      <c r="K390" s="56"/>
      <c r="L390" s="56"/>
    </row>
    <row r="391" customFormat="false" ht="13.8" hidden="false" customHeight="false" outlineLevel="0" collapsed="false">
      <c r="B391" s="0"/>
      <c r="C391" s="52" t="s">
        <v>173</v>
      </c>
      <c r="D391" s="53" t="s">
        <v>2</v>
      </c>
      <c r="E391" s="54" t="s">
        <v>3</v>
      </c>
      <c r="F391" s="54" t="s">
        <v>4</v>
      </c>
      <c r="G391" s="54" t="s">
        <v>5</v>
      </c>
      <c r="H391" s="54" t="s">
        <v>6</v>
      </c>
      <c r="I391" s="54" t="s">
        <v>7</v>
      </c>
      <c r="J391" s="55" t="s">
        <v>8</v>
      </c>
      <c r="K391" s="54" t="s">
        <v>9</v>
      </c>
      <c r="L391" s="54" t="s">
        <v>10</v>
      </c>
    </row>
    <row r="392" customFormat="false" ht="13.8" hidden="false" customHeight="false" outlineLevel="0" collapsed="false">
      <c r="B392" s="0"/>
      <c r="C392" s="56" t="s">
        <v>21</v>
      </c>
      <c r="D392" s="122" t="n">
        <f aca="false">D$128*D421</f>
        <v>0</v>
      </c>
      <c r="E392" s="122" t="n">
        <f aca="false">E$128*E421</f>
        <v>0</v>
      </c>
      <c r="F392" s="122" t="n">
        <f aca="false">F$128*F421</f>
        <v>0</v>
      </c>
      <c r="G392" s="122" t="n">
        <f aca="false">G$128*G421</f>
        <v>0</v>
      </c>
      <c r="H392" s="122" t="n">
        <f aca="false">H$128*H421</f>
        <v>0</v>
      </c>
      <c r="I392" s="122" t="n">
        <f aca="false">I$128*I421</f>
        <v>9593.4065934066</v>
      </c>
      <c r="J392" s="122" t="n">
        <f aca="false">J$128*J421</f>
        <v>7582.41758241758</v>
      </c>
      <c r="K392" s="122" t="n">
        <f aca="false">K$128*K421</f>
        <v>8271.97802197802</v>
      </c>
      <c r="L392" s="122" t="n">
        <f aca="false">L$128*L421</f>
        <v>6765</v>
      </c>
    </row>
    <row r="393" customFormat="false" ht="13.8" hidden="false" customHeight="false" outlineLevel="0" collapsed="false">
      <c r="B393" s="0"/>
      <c r="C393" s="56" t="s">
        <v>23</v>
      </c>
      <c r="D393" s="122" t="n">
        <f aca="false">D$128*D422</f>
        <v>0</v>
      </c>
      <c r="E393" s="122" t="n">
        <f aca="false">E$128*E422</f>
        <v>0</v>
      </c>
      <c r="F393" s="122" t="n">
        <f aca="false">F$128*F422</f>
        <v>0</v>
      </c>
      <c r="G393" s="122" t="n">
        <f aca="false">G$128*G422</f>
        <v>0</v>
      </c>
      <c r="H393" s="122" t="n">
        <f aca="false">H$128*H422</f>
        <v>0</v>
      </c>
      <c r="I393" s="122" t="n">
        <f aca="false">I$128*I422</f>
        <v>9593.4065934066</v>
      </c>
      <c r="J393" s="122" t="n">
        <f aca="false">J$128*J422</f>
        <v>7582.41758241758</v>
      </c>
      <c r="K393" s="122" t="n">
        <f aca="false">K$128*K422</f>
        <v>8271.97802197802</v>
      </c>
      <c r="L393" s="122" t="n">
        <f aca="false">L$128*L422</f>
        <v>6765</v>
      </c>
    </row>
    <row r="394" customFormat="false" ht="13.8" hidden="false" customHeight="false" outlineLevel="0" collapsed="false">
      <c r="B394" s="0"/>
      <c r="C394" s="56" t="s">
        <v>25</v>
      </c>
      <c r="D394" s="122" t="n">
        <f aca="false">D$128*D423</f>
        <v>0</v>
      </c>
      <c r="E394" s="122" t="n">
        <f aca="false">E$128*E423</f>
        <v>0</v>
      </c>
      <c r="F394" s="122" t="n">
        <f aca="false">F$128*F423</f>
        <v>0</v>
      </c>
      <c r="G394" s="122" t="n">
        <f aca="false">G$128*G423</f>
        <v>0</v>
      </c>
      <c r="H394" s="122" t="n">
        <f aca="false">H$128*H423</f>
        <v>0</v>
      </c>
      <c r="I394" s="122" t="n">
        <f aca="false">I$128*I423</f>
        <v>9593.4065934066</v>
      </c>
      <c r="J394" s="122" t="n">
        <f aca="false">J$128*J423</f>
        <v>7582.41758241758</v>
      </c>
      <c r="K394" s="122" t="n">
        <f aca="false">K$128*K423</f>
        <v>8271.97802197802</v>
      </c>
      <c r="L394" s="122" t="n">
        <f aca="false">L$128*L423</f>
        <v>6765</v>
      </c>
    </row>
    <row r="395" customFormat="false" ht="13.8" hidden="false" customHeight="false" outlineLevel="0" collapsed="false">
      <c r="B395" s="0"/>
      <c r="C395" s="56" t="s">
        <v>27</v>
      </c>
      <c r="D395" s="122" t="n">
        <f aca="false">D$128*D424</f>
        <v>0</v>
      </c>
      <c r="E395" s="122" t="n">
        <f aca="false">E$128*E424</f>
        <v>0</v>
      </c>
      <c r="F395" s="122" t="n">
        <f aca="false">F$128*F424</f>
        <v>0</v>
      </c>
      <c r="G395" s="122" t="n">
        <f aca="false">G$128*G424</f>
        <v>0</v>
      </c>
      <c r="H395" s="122" t="n">
        <f aca="false">H$128*H424</f>
        <v>0</v>
      </c>
      <c r="I395" s="122" t="n">
        <f aca="false">I$128*I424</f>
        <v>9593.4065934066</v>
      </c>
      <c r="J395" s="122" t="n">
        <f aca="false">J$128*J424</f>
        <v>7582.41758241758</v>
      </c>
      <c r="K395" s="122" t="n">
        <f aca="false">K$128*K424</f>
        <v>8271.97802197802</v>
      </c>
      <c r="L395" s="122" t="n">
        <f aca="false">L$128*L424</f>
        <v>6765</v>
      </c>
    </row>
    <row r="396" customFormat="false" ht="13.8" hidden="false" customHeight="false" outlineLevel="0" collapsed="false">
      <c r="B396" s="0"/>
      <c r="C396" s="56" t="s">
        <v>28</v>
      </c>
      <c r="D396" s="122" t="n">
        <f aca="false">D$128*D425</f>
        <v>0</v>
      </c>
      <c r="E396" s="122" t="n">
        <f aca="false">E$128*E425</f>
        <v>0</v>
      </c>
      <c r="F396" s="122" t="n">
        <f aca="false">F$128*F425</f>
        <v>0</v>
      </c>
      <c r="G396" s="122" t="n">
        <f aca="false">G$128*G425</f>
        <v>0</v>
      </c>
      <c r="H396" s="122" t="n">
        <f aca="false">H$128*H425</f>
        <v>0</v>
      </c>
      <c r="I396" s="122" t="n">
        <f aca="false">I$128*I425</f>
        <v>9593.4065934066</v>
      </c>
      <c r="J396" s="122" t="n">
        <f aca="false">J$128*J425</f>
        <v>7582.41758241758</v>
      </c>
      <c r="K396" s="122" t="n">
        <f aca="false">K$128*K425</f>
        <v>8271.97802197802</v>
      </c>
      <c r="L396" s="122" t="n">
        <f aca="false">L$128*L425</f>
        <v>6765</v>
      </c>
    </row>
    <row r="397" customFormat="false" ht="13.8" hidden="false" customHeight="false" outlineLevel="0" collapsed="false">
      <c r="B397" s="0"/>
      <c r="C397" s="56" t="s">
        <v>29</v>
      </c>
      <c r="D397" s="122" t="n">
        <f aca="false">D$128*D426</f>
        <v>0</v>
      </c>
      <c r="E397" s="122" t="n">
        <f aca="false">E$128*E426</f>
        <v>0</v>
      </c>
      <c r="F397" s="122" t="n">
        <f aca="false">F$128*F426</f>
        <v>0</v>
      </c>
      <c r="G397" s="122" t="n">
        <f aca="false">G$128*G426</f>
        <v>0</v>
      </c>
      <c r="H397" s="122" t="n">
        <f aca="false">H$128*H426</f>
        <v>0</v>
      </c>
      <c r="I397" s="122" t="n">
        <f aca="false">I$128*I426</f>
        <v>9593.4065934066</v>
      </c>
      <c r="J397" s="122" t="n">
        <f aca="false">J$128*J426</f>
        <v>7582.41758241758</v>
      </c>
      <c r="K397" s="122" t="n">
        <f aca="false">K$128*K426</f>
        <v>8271.97802197802</v>
      </c>
      <c r="L397" s="122" t="n">
        <f aca="false">L$128*L426</f>
        <v>6765</v>
      </c>
    </row>
    <row r="398" customFormat="false" ht="13.8" hidden="false" customHeight="false" outlineLevel="0" collapsed="false">
      <c r="B398" s="0"/>
      <c r="C398" s="56" t="s">
        <v>30</v>
      </c>
      <c r="D398" s="122" t="n">
        <f aca="false">D$128*D427</f>
        <v>0</v>
      </c>
      <c r="E398" s="122" t="n">
        <f aca="false">E$128*E427</f>
        <v>0</v>
      </c>
      <c r="F398" s="122" t="n">
        <f aca="false">F$128*F427</f>
        <v>0</v>
      </c>
      <c r="G398" s="122" t="n">
        <f aca="false">G$128*G427</f>
        <v>0</v>
      </c>
      <c r="H398" s="122" t="n">
        <f aca="false">H$128*H427</f>
        <v>0</v>
      </c>
      <c r="I398" s="122" t="n">
        <f aca="false">I$128*I427</f>
        <v>9593.4065934066</v>
      </c>
      <c r="J398" s="122" t="n">
        <f aca="false">J$128*J427</f>
        <v>7582.41758241758</v>
      </c>
      <c r="K398" s="122" t="n">
        <f aca="false">K$128*K427</f>
        <v>8271.97802197802</v>
      </c>
      <c r="L398" s="122" t="n">
        <f aca="false">L$128*L427</f>
        <v>6765</v>
      </c>
    </row>
    <row r="399" customFormat="false" ht="13.8" hidden="false" customHeight="false" outlineLevel="0" collapsed="false">
      <c r="B399" s="0"/>
      <c r="C399" s="56"/>
      <c r="D399" s="56"/>
      <c r="E399" s="56"/>
      <c r="F399" s="56"/>
      <c r="G399" s="56"/>
      <c r="H399" s="56"/>
      <c r="I399" s="56"/>
      <c r="J399" s="56"/>
      <c r="K399" s="56"/>
      <c r="L399" s="56"/>
    </row>
    <row r="400" customFormat="false" ht="13.8" hidden="false" customHeight="false" outlineLevel="0" collapsed="false">
      <c r="B400" s="0"/>
      <c r="C400" s="52" t="s">
        <v>174</v>
      </c>
      <c r="D400" s="53" t="s">
        <v>2</v>
      </c>
      <c r="E400" s="54" t="s">
        <v>3</v>
      </c>
      <c r="F400" s="54" t="s">
        <v>4</v>
      </c>
      <c r="G400" s="54" t="s">
        <v>5</v>
      </c>
      <c r="H400" s="54" t="s">
        <v>6</v>
      </c>
      <c r="I400" s="54" t="s">
        <v>7</v>
      </c>
      <c r="J400" s="55" t="s">
        <v>8</v>
      </c>
      <c r="K400" s="54" t="s">
        <v>9</v>
      </c>
      <c r="L400" s="54" t="s">
        <v>10</v>
      </c>
    </row>
    <row r="401" customFormat="false" ht="13.8" hidden="false" customHeight="false" outlineLevel="0" collapsed="false">
      <c r="B401" s="0"/>
      <c r="C401" s="56" t="s">
        <v>21</v>
      </c>
      <c r="D401" s="122" t="n">
        <f aca="false">D65*D29</f>
        <v>1500</v>
      </c>
      <c r="E401" s="122" t="n">
        <f aca="false">E65*E29</f>
        <v>4252.57731958763</v>
      </c>
      <c r="F401" s="122" t="n">
        <f aca="false">F65*F29</f>
        <v>18903.0927835052</v>
      </c>
      <c r="G401" s="122" t="n">
        <f aca="false">G65*G29</f>
        <v>84519.587628866</v>
      </c>
      <c r="H401" s="122" t="n">
        <f aca="false">H65*H29</f>
        <v>112692.783505155</v>
      </c>
      <c r="I401" s="122" t="n">
        <f aca="false">I65*I29</f>
        <v>95934.065934066</v>
      </c>
      <c r="J401" s="122" t="n">
        <f aca="false">J65*J29</f>
        <v>90989.010989011</v>
      </c>
      <c r="K401" s="122" t="n">
        <f aca="false">K65*K29</f>
        <v>107535.714285714</v>
      </c>
      <c r="L401" s="122" t="n">
        <f aca="false">L65*L29</f>
        <v>87945</v>
      </c>
    </row>
    <row r="402" customFormat="false" ht="13.8" hidden="false" customHeight="false" outlineLevel="0" collapsed="false">
      <c r="B402" s="0"/>
      <c r="C402" s="56" t="s">
        <v>23</v>
      </c>
      <c r="D402" s="122" t="n">
        <f aca="false">D66*D30</f>
        <v>1500</v>
      </c>
      <c r="E402" s="122" t="n">
        <f aca="false">E66*E30</f>
        <v>4252.57731958763</v>
      </c>
      <c r="F402" s="122" t="n">
        <f aca="false">F66*F30</f>
        <v>18903.0927835052</v>
      </c>
      <c r="G402" s="122" t="n">
        <f aca="false">G66*G30</f>
        <v>84519.587628866</v>
      </c>
      <c r="H402" s="122" t="n">
        <f aca="false">H66*H30</f>
        <v>112692.783505155</v>
      </c>
      <c r="I402" s="122" t="n">
        <f aca="false">I66*I30</f>
        <v>95934.065934066</v>
      </c>
      <c r="J402" s="122" t="n">
        <f aca="false">J66*J30</f>
        <v>90989.010989011</v>
      </c>
      <c r="K402" s="122" t="n">
        <f aca="false">K66*K30</f>
        <v>107535.714285714</v>
      </c>
      <c r="L402" s="122" t="n">
        <f aca="false">L66*L30</f>
        <v>87945</v>
      </c>
    </row>
    <row r="403" customFormat="false" ht="13.8" hidden="false" customHeight="false" outlineLevel="0" collapsed="false">
      <c r="B403" s="0"/>
      <c r="C403" s="56" t="s">
        <v>25</v>
      </c>
      <c r="D403" s="122" t="n">
        <f aca="false">D67*D31</f>
        <v>2500</v>
      </c>
      <c r="E403" s="122" t="n">
        <f aca="false">E67*E31</f>
        <v>5906.35738831615</v>
      </c>
      <c r="F403" s="122" t="n">
        <f aca="false">F67*F31</f>
        <v>19690.7216494845</v>
      </c>
      <c r="G403" s="122" t="n">
        <f aca="false">G67*G31</f>
        <v>82171.8213058419</v>
      </c>
      <c r="H403" s="122" t="n">
        <f aca="false">H67*H31</f>
        <v>105649.484536083</v>
      </c>
      <c r="I403" s="122" t="n">
        <f aca="false">I67*I31</f>
        <v>87939.5604395605</v>
      </c>
      <c r="J403" s="122" t="n">
        <f aca="false">J67*J31</f>
        <v>82142.8571428572</v>
      </c>
      <c r="K403" s="122" t="n">
        <f aca="false">K67*K31</f>
        <v>89613.0952380953</v>
      </c>
      <c r="L403" s="122" t="n">
        <f aca="false">L67*L31</f>
        <v>73287.5</v>
      </c>
    </row>
    <row r="404" customFormat="false" ht="13.8" hidden="false" customHeight="false" outlineLevel="0" collapsed="false">
      <c r="B404" s="0"/>
      <c r="C404" s="56" t="s">
        <v>27</v>
      </c>
      <c r="D404" s="122" t="n">
        <f aca="false">D68*D32</f>
        <v>2307.69230769231</v>
      </c>
      <c r="E404" s="122" t="n">
        <f aca="false">E68*E32</f>
        <v>5452.02220459952</v>
      </c>
      <c r="F404" s="122" t="n">
        <f aca="false">F68*F32</f>
        <v>18176.0507533703</v>
      </c>
      <c r="G404" s="122" t="n">
        <f aca="false">G68*G32</f>
        <v>75850.9119746233</v>
      </c>
      <c r="H404" s="122" t="n">
        <f aca="false">H68*H32</f>
        <v>97522.60111023</v>
      </c>
      <c r="I404" s="122" t="n">
        <f aca="false">I68*I32</f>
        <v>81174.9788672866</v>
      </c>
      <c r="J404" s="122" t="n">
        <f aca="false">J68*J32</f>
        <v>75824.1758241758</v>
      </c>
      <c r="K404" s="122" t="n">
        <f aca="false">K68*K32</f>
        <v>82719.7802197802</v>
      </c>
      <c r="L404" s="122" t="n">
        <f aca="false">L68*L32</f>
        <v>67650</v>
      </c>
    </row>
    <row r="405" customFormat="false" ht="13.8" hidden="false" customHeight="false" outlineLevel="0" collapsed="false">
      <c r="B405" s="0"/>
      <c r="C405" s="56" t="s">
        <v>28</v>
      </c>
      <c r="D405" s="122" t="n">
        <f aca="false">D69*D33</f>
        <v>5000</v>
      </c>
      <c r="E405" s="122" t="n">
        <f aca="false">E69*E33</f>
        <v>9450.17182130584</v>
      </c>
      <c r="F405" s="122" t="n">
        <f aca="false">F69*F33</f>
        <v>31505.1546391753</v>
      </c>
      <c r="G405" s="122" t="n">
        <f aca="false">G69*G33</f>
        <v>112692.783505155</v>
      </c>
      <c r="H405" s="122" t="n">
        <f aca="false">H69*H33</f>
        <v>112692.783505155</v>
      </c>
      <c r="I405" s="122" t="n">
        <f aca="false">I69*I33</f>
        <v>83142.8571428572</v>
      </c>
      <c r="J405" s="122" t="n">
        <f aca="false">J69*J33</f>
        <v>121318.681318681</v>
      </c>
      <c r="K405" s="122" t="n">
        <f aca="false">K69*K33</f>
        <v>132351.648351648</v>
      </c>
      <c r="L405" s="122" t="n">
        <f aca="false">L69*L33</f>
        <v>108240</v>
      </c>
    </row>
    <row r="406" customFormat="false" ht="13.8" hidden="false" customHeight="false" outlineLevel="0" collapsed="false">
      <c r="B406" s="0"/>
      <c r="C406" s="56" t="s">
        <v>29</v>
      </c>
      <c r="D406" s="122" t="n">
        <f aca="false">D70*D34</f>
        <v>5000</v>
      </c>
      <c r="E406" s="122" t="n">
        <f aca="false">E70*E34</f>
        <v>9450.17182130584</v>
      </c>
      <c r="F406" s="122" t="n">
        <f aca="false">F70*F34</f>
        <v>31505.1546391753</v>
      </c>
      <c r="G406" s="122" t="n">
        <f aca="false">G70*G34</f>
        <v>112692.783505155</v>
      </c>
      <c r="H406" s="122" t="n">
        <f aca="false">H70*H34</f>
        <v>112692.783505155</v>
      </c>
      <c r="I406" s="122" t="n">
        <f aca="false">I70*I34</f>
        <v>83142.8571428572</v>
      </c>
      <c r="J406" s="122" t="n">
        <f aca="false">J70*J34</f>
        <v>121318.681318681</v>
      </c>
      <c r="K406" s="122" t="n">
        <f aca="false">K70*K34</f>
        <v>132351.648351648</v>
      </c>
      <c r="L406" s="122" t="n">
        <f aca="false">L70*L34</f>
        <v>108240</v>
      </c>
    </row>
    <row r="407" customFormat="false" ht="13.8" hidden="false" customHeight="false" outlineLevel="0" collapsed="false">
      <c r="B407" s="0"/>
      <c r="C407" s="56" t="s">
        <v>30</v>
      </c>
      <c r="D407" s="122" t="n">
        <f aca="false">D71*D35</f>
        <v>5000</v>
      </c>
      <c r="E407" s="122" t="n">
        <f aca="false">E71*E35</f>
        <v>9450.17182130584</v>
      </c>
      <c r="F407" s="122" t="n">
        <f aca="false">F71*F35</f>
        <v>31505.1546391753</v>
      </c>
      <c r="G407" s="122" t="n">
        <f aca="false">G71*G35</f>
        <v>112692.783505155</v>
      </c>
      <c r="H407" s="122" t="n">
        <f aca="false">H71*H35</f>
        <v>112692.783505155</v>
      </c>
      <c r="I407" s="122" t="n">
        <f aca="false">I71*I35</f>
        <v>83142.8571428572</v>
      </c>
      <c r="J407" s="122" t="n">
        <f aca="false">J71*J35</f>
        <v>121318.681318681</v>
      </c>
      <c r="K407" s="122" t="n">
        <f aca="false">K71*K35</f>
        <v>132351.648351648</v>
      </c>
      <c r="L407" s="122" t="n">
        <f aca="false">L71*L35</f>
        <v>108240</v>
      </c>
    </row>
    <row r="408" customFormat="false" ht="13.8" hidden="false" customHeight="false" outlineLevel="0" collapsed="false">
      <c r="B408" s="0"/>
      <c r="C408" s="56"/>
      <c r="D408" s="106"/>
      <c r="E408" s="106"/>
      <c r="F408" s="106"/>
      <c r="G408" s="106"/>
      <c r="H408" s="106"/>
      <c r="I408" s="106"/>
      <c r="J408" s="107"/>
      <c r="K408" s="47"/>
      <c r="L408" s="0"/>
    </row>
    <row r="409" customFormat="false" ht="15" hidden="false" customHeight="false" outlineLevel="0" collapsed="false">
      <c r="B409" s="0"/>
      <c r="C409" s="108" t="s">
        <v>175</v>
      </c>
      <c r="D409" s="123"/>
      <c r="E409" s="123"/>
      <c r="F409" s="123"/>
      <c r="G409" s="123"/>
      <c r="H409" s="123"/>
      <c r="I409" s="123"/>
      <c r="J409" s="124"/>
      <c r="K409" s="97"/>
      <c r="L409" s="97"/>
    </row>
    <row r="410" customFormat="false" ht="13.8" hidden="false" customHeight="false" outlineLevel="0" collapsed="false">
      <c r="B410" s="0"/>
      <c r="C410" s="56"/>
      <c r="D410" s="106"/>
      <c r="E410" s="106"/>
      <c r="F410" s="106"/>
      <c r="G410" s="106"/>
      <c r="H410" s="106"/>
      <c r="I410" s="106"/>
      <c r="J410" s="107"/>
      <c r="K410" s="47"/>
      <c r="L410" s="0"/>
    </row>
    <row r="411" customFormat="false" ht="13.8" hidden="false" customHeight="false" outlineLevel="0" collapsed="false">
      <c r="B411" s="0"/>
      <c r="C411" s="52" t="s">
        <v>176</v>
      </c>
      <c r="D411" s="53" t="s">
        <v>2</v>
      </c>
      <c r="E411" s="54" t="s">
        <v>3</v>
      </c>
      <c r="F411" s="54" t="s">
        <v>4</v>
      </c>
      <c r="G411" s="54" t="s">
        <v>5</v>
      </c>
      <c r="H411" s="54" t="s">
        <v>6</v>
      </c>
      <c r="I411" s="54" t="s">
        <v>7</v>
      </c>
      <c r="J411" s="55" t="s">
        <v>8</v>
      </c>
      <c r="K411" s="54" t="s">
        <v>9</v>
      </c>
      <c r="L411" s="54" t="s">
        <v>10</v>
      </c>
    </row>
    <row r="412" customFormat="false" ht="13.8" hidden="false" customHeight="false" outlineLevel="0" collapsed="false">
      <c r="B412" s="0"/>
      <c r="C412" s="56" t="s">
        <v>21</v>
      </c>
      <c r="D412" s="121" t="n">
        <f aca="false">(D230*D$92+D239*D$93+D248*D$94+D257*D$95+D266*D$96+D275*D$97+D$98*D284)/(1-D$115)</f>
        <v>1500</v>
      </c>
      <c r="E412" s="121" t="n">
        <f aca="false">(E230*E$92+E239*E$93+E248*E$94+E257*E$95+E266*E$96+E275*E$97+E$98*E284)/(1-E$115)</f>
        <v>1417.52577319588</v>
      </c>
      <c r="F412" s="121" t="n">
        <f aca="false">(F230*F$92+F239*F$93+F248*F$94+F257*F$95+F266*F$96+F275*F$97+F$98*F284)/(1-F$115)</f>
        <v>1181.44329896907</v>
      </c>
      <c r="G412" s="121" t="n">
        <f aca="false">(G230*G$92+G239*G$93+G248*G$94+G257*G$95+G266*G$96+G275*G$97+G$98*G284)/(1-G$115)</f>
        <v>1006.18556701031</v>
      </c>
      <c r="H412" s="121" t="n">
        <f aca="false">(H230*H$92+H239*H$93+H248*H$94+H257*H$95+H266*H$96+H275*H$97+H$98*H284)/(1-H$115)</f>
        <v>1006.18556701031</v>
      </c>
      <c r="I412" s="121" t="n">
        <f aca="false">(I230*I$92+I239*I$93+I248*I$94+I257*I$95+I266*I$96+I275*I$97+I$98*I284)/(1-I$115)</f>
        <v>799.450549450549</v>
      </c>
      <c r="J412" s="121" t="n">
        <f aca="false">(J230*J$92+J239*J$93+J248*J$94+J257*J$95+J266*J$96+J275*J$97+J$98*J284)/(1-J$115)</f>
        <v>758.241758241758</v>
      </c>
      <c r="K412" s="121" t="n">
        <f aca="false">(K230*K$92+K239*K$93+K248*K$94+K257*K$95+K266*K$96+K275*K$97+K$98*K284)/(1-K$115)</f>
        <v>827.197802197802</v>
      </c>
      <c r="L412" s="121" t="n">
        <f aca="false">(L230*L$92+L239*L$93+L248*L$94+L257*L$95+L266*L$96+L275*L$97+L$98*L284)/(1-L$115)</f>
        <v>676.5</v>
      </c>
    </row>
    <row r="413" customFormat="false" ht="13.8" hidden="false" customHeight="false" outlineLevel="0" collapsed="false">
      <c r="B413" s="0"/>
      <c r="C413" s="56" t="s">
        <v>23</v>
      </c>
      <c r="D413" s="121" t="n">
        <f aca="false">(D231*D$92+D240*D$93+D249*D$94+D258*D$95+D267*D$96+D276*D$97+D$98*D285)/(1-D$115)</f>
        <v>1500</v>
      </c>
      <c r="E413" s="121" t="n">
        <f aca="false">(E231*E$92+E240*E$93+E249*E$94+E258*E$95+E267*E$96+E276*E$97+E$98*E285)/(1-E$115)</f>
        <v>1417.52577319588</v>
      </c>
      <c r="F413" s="121" t="n">
        <f aca="false">(F231*F$92+F240*F$93+F249*F$94+F258*F$95+F267*F$96+F276*F$97+F$98*F285)/(1-F$115)</f>
        <v>1181.44329896907</v>
      </c>
      <c r="G413" s="121" t="n">
        <f aca="false">(G231*G$92+G240*G$93+G249*G$94+G258*G$95+G267*G$96+G276*G$97+G$98*G285)/(1-G$115)</f>
        <v>1006.18556701031</v>
      </c>
      <c r="H413" s="121" t="n">
        <f aca="false">(H231*H$92+H240*H$93+H249*H$94+H258*H$95+H267*H$96+H276*H$97+H$98*H285)/(1-H$115)</f>
        <v>1006.18556701031</v>
      </c>
      <c r="I413" s="121" t="n">
        <f aca="false">(I231*I$92+I240*I$93+I249*I$94+I258*I$95+I267*I$96+I276*I$97+I$98*I285)/(1-I$115)</f>
        <v>799.450549450549</v>
      </c>
      <c r="J413" s="121" t="n">
        <f aca="false">(J231*J$92+J240*J$93+J249*J$94+J258*J$95+J267*J$96+J276*J$97+J$98*J285)/(1-J$115)</f>
        <v>758.241758241758</v>
      </c>
      <c r="K413" s="121" t="n">
        <f aca="false">(K231*K$92+K240*K$93+K249*K$94+K258*K$95+K267*K$96+K276*K$97+K$98*K285)/(1-K$115)</f>
        <v>827.197802197802</v>
      </c>
      <c r="L413" s="121" t="n">
        <f aca="false">(L231*L$92+L240*L$93+L249*L$94+L258*L$95+L267*L$96+L276*L$97+L$98*L285)/(1-L$115)</f>
        <v>676.5</v>
      </c>
    </row>
    <row r="414" customFormat="false" ht="13.8" hidden="false" customHeight="false" outlineLevel="0" collapsed="false">
      <c r="B414" s="0"/>
      <c r="C414" s="56" t="s">
        <v>25</v>
      </c>
      <c r="D414" s="121" t="n">
        <f aca="false">(D232*D$92+D241*D$93+D250*D$94+D259*D$95+D268*D$96+D277*D$97+D$98*D286)/(1-D$115)</f>
        <v>1500</v>
      </c>
      <c r="E414" s="121" t="n">
        <f aca="false">(E232*E$92+E241*E$93+E250*E$94+E259*E$95+E268*E$96+E277*E$97+E$98*E286)/(1-E$115)</f>
        <v>1417.52577319588</v>
      </c>
      <c r="F414" s="121" t="n">
        <f aca="false">(F232*F$92+F241*F$93+F250*F$94+F259*F$95+F268*F$96+F277*F$97+F$98*F286)/(1-F$115)</f>
        <v>1181.44329896907</v>
      </c>
      <c r="G414" s="121" t="n">
        <f aca="false">(G232*G$92+G241*G$93+G250*G$94+G259*G$95+G268*G$96+G277*G$97+G$98*G286)/(1-G$115)</f>
        <v>1006.18556701031</v>
      </c>
      <c r="H414" s="121" t="n">
        <f aca="false">(H232*H$92+H241*H$93+H250*H$94+H259*H$95+H268*H$96+H277*H$97+H$98*H286)/(1-H$115)</f>
        <v>1006.18556701031</v>
      </c>
      <c r="I414" s="121" t="n">
        <f aca="false">(I232*I$92+I241*I$93+I250*I$94+I259*I$95+I268*I$96+I277*I$97+I$98*I286)/(1-I$115)</f>
        <v>799.450549450549</v>
      </c>
      <c r="J414" s="121" t="n">
        <f aca="false">(J232*J$92+J241*J$93+J250*J$94+J259*J$95+J268*J$96+J277*J$97+J$98*J286)/(1-J$115)</f>
        <v>758.241758241758</v>
      </c>
      <c r="K414" s="121" t="n">
        <f aca="false">(K232*K$92+K241*K$93+K250*K$94+K259*K$95+K268*K$96+K277*K$97+K$98*K286)/(1-K$115)</f>
        <v>827.197802197802</v>
      </c>
      <c r="L414" s="121" t="n">
        <f aca="false">(L232*L$92+L241*L$93+L250*L$94+L259*L$95+L268*L$96+L277*L$97+L$98*L286)/(1-L$115)</f>
        <v>676.5</v>
      </c>
    </row>
    <row r="415" customFormat="false" ht="13.8" hidden="false" customHeight="false" outlineLevel="0" collapsed="false">
      <c r="B415" s="0"/>
      <c r="C415" s="56" t="s">
        <v>27</v>
      </c>
      <c r="D415" s="121" t="n">
        <f aca="false">(D233*D$92+D242*D$93+D251*D$94+D260*D$95+D269*D$96+D278*D$97+D$98*D287)/(1-D$115)</f>
        <v>1500</v>
      </c>
      <c r="E415" s="121" t="n">
        <f aca="false">(E233*E$92+E242*E$93+E251*E$94+E260*E$95+E269*E$96+E278*E$97+E$98*E287)/(1-E$115)</f>
        <v>1417.52577319588</v>
      </c>
      <c r="F415" s="121" t="n">
        <f aca="false">(F233*F$92+F242*F$93+F251*F$94+F260*F$95+F269*F$96+F278*F$97+F$98*F287)/(1-F$115)</f>
        <v>1181.44329896907</v>
      </c>
      <c r="G415" s="121" t="n">
        <f aca="false">(G233*G$92+G242*G$93+G251*G$94+G260*G$95+G269*G$96+G278*G$97+G$98*G287)/(1-G$115)</f>
        <v>1006.18556701031</v>
      </c>
      <c r="H415" s="121" t="n">
        <f aca="false">(H233*H$92+H242*H$93+H251*H$94+H260*H$95+H269*H$96+H278*H$97+H$98*H287)/(1-H$115)</f>
        <v>1006.18556701031</v>
      </c>
      <c r="I415" s="121" t="n">
        <f aca="false">(I233*I$92+I242*I$93+I251*I$94+I260*I$95+I269*I$96+I278*I$97+I$98*I287)/(1-I$115)</f>
        <v>799.450549450549</v>
      </c>
      <c r="J415" s="121" t="n">
        <f aca="false">(J233*J$92+J242*J$93+J251*J$94+J260*J$95+J269*J$96+J278*J$97+J$98*J287)/(1-J$115)</f>
        <v>758.241758241758</v>
      </c>
      <c r="K415" s="121" t="n">
        <f aca="false">(K233*K$92+K242*K$93+K251*K$94+K260*K$95+K269*K$96+K278*K$97+K$98*K287)/(1-K$115)</f>
        <v>827.197802197802</v>
      </c>
      <c r="L415" s="121" t="n">
        <f aca="false">(L233*L$92+L242*L$93+L251*L$94+L260*L$95+L269*L$96+L278*L$97+L$98*L287)/(1-L$115)</f>
        <v>676.5</v>
      </c>
    </row>
    <row r="416" customFormat="false" ht="13.8" hidden="false" customHeight="false" outlineLevel="0" collapsed="false">
      <c r="B416" s="0"/>
      <c r="C416" s="56" t="s">
        <v>28</v>
      </c>
      <c r="D416" s="121" t="n">
        <f aca="false">(D234*D$92+D243*D$93+D252*D$94+D261*D$95+D270*D$96+D279*D$97+D$98*D288)/(1-D$115)</f>
        <v>1500</v>
      </c>
      <c r="E416" s="121" t="n">
        <f aca="false">(E234*E$92+E243*E$93+E252*E$94+E261*E$95+E270*E$96+E279*E$97+E$98*E288)/(1-E$115)</f>
        <v>1417.52577319588</v>
      </c>
      <c r="F416" s="121" t="n">
        <f aca="false">(F234*F$92+F243*F$93+F252*F$94+F261*F$95+F270*F$96+F279*F$97+F$98*F288)/(1-F$115)</f>
        <v>1181.44329896907</v>
      </c>
      <c r="G416" s="121" t="n">
        <f aca="false">(G234*G$92+G243*G$93+G252*G$94+G261*G$95+G270*G$96+G279*G$97+G$98*G288)/(1-G$115)</f>
        <v>1006.18556701031</v>
      </c>
      <c r="H416" s="121" t="n">
        <f aca="false">(H234*H$92+H243*H$93+H252*H$94+H261*H$95+H270*H$96+H279*H$97+H$98*H288)/(1-H$115)</f>
        <v>1006.18556701031</v>
      </c>
      <c r="I416" s="121" t="n">
        <f aca="false">(I234*I$92+I243*I$93+I252*I$94+I261*I$95+I270*I$96+I279*I$97+I$98*I288)/(1-I$115)</f>
        <v>799.450549450549</v>
      </c>
      <c r="J416" s="121" t="n">
        <f aca="false">(J234*J$92+J243*J$93+J252*J$94+J261*J$95+J270*J$96+J279*J$97+J$98*J288)/(1-J$115)</f>
        <v>758.241758241758</v>
      </c>
      <c r="K416" s="121" t="n">
        <f aca="false">(K234*K$92+K243*K$93+K252*K$94+K261*K$95+K270*K$96+K279*K$97+K$98*K288)/(1-K$115)</f>
        <v>827.197802197802</v>
      </c>
      <c r="L416" s="121" t="n">
        <f aca="false">(L234*L$92+L243*L$93+L252*L$94+L261*L$95+L270*L$96+L279*L$97+L$98*L288)/(1-L$115)</f>
        <v>676.5</v>
      </c>
    </row>
    <row r="417" customFormat="false" ht="13.8" hidden="false" customHeight="false" outlineLevel="0" collapsed="false">
      <c r="B417" s="0"/>
      <c r="C417" s="56" t="s">
        <v>29</v>
      </c>
      <c r="D417" s="121" t="n">
        <f aca="false">(D235*D$92+D244*D$93+D253*D$94+D262*D$95+D271*D$96+D280*D$97+D$98*D289)/(1-D$115)</f>
        <v>1500</v>
      </c>
      <c r="E417" s="121" t="n">
        <f aca="false">(E235*E$92+E244*E$93+E253*E$94+E262*E$95+E271*E$96+E280*E$97+E$98*E289)/(1-E$115)</f>
        <v>1417.52577319588</v>
      </c>
      <c r="F417" s="121" t="n">
        <f aca="false">(F235*F$92+F244*F$93+F253*F$94+F262*F$95+F271*F$96+F280*F$97+F$98*F289)/(1-F$115)</f>
        <v>1181.44329896907</v>
      </c>
      <c r="G417" s="121" t="n">
        <f aca="false">(G235*G$92+G244*G$93+G253*G$94+G262*G$95+G271*G$96+G280*G$97+G$98*G289)/(1-G$115)</f>
        <v>1006.18556701031</v>
      </c>
      <c r="H417" s="121" t="n">
        <f aca="false">(H235*H$92+H244*H$93+H253*H$94+H262*H$95+H271*H$96+H280*H$97+H$98*H289)/(1-H$115)</f>
        <v>1006.18556701031</v>
      </c>
      <c r="I417" s="121" t="n">
        <f aca="false">(I235*I$92+I244*I$93+I253*I$94+I262*I$95+I271*I$96+I280*I$97+I$98*I289)/(1-I$115)</f>
        <v>799.450549450549</v>
      </c>
      <c r="J417" s="121" t="n">
        <f aca="false">(J235*J$92+J244*J$93+J253*J$94+J262*J$95+J271*J$96+J280*J$97+J$98*J289)/(1-J$115)</f>
        <v>758.241758241758</v>
      </c>
      <c r="K417" s="121" t="n">
        <f aca="false">(K235*K$92+K244*K$93+K253*K$94+K262*K$95+K271*K$96+K280*K$97+K$98*K289)/(1-K$115)</f>
        <v>827.197802197802</v>
      </c>
      <c r="L417" s="121" t="n">
        <f aca="false">(L235*L$92+L244*L$93+L253*L$94+L262*L$95+L271*L$96+L280*L$97+L$98*L289)/(1-L$115)</f>
        <v>676.5</v>
      </c>
    </row>
    <row r="418" customFormat="false" ht="13.8" hidden="false" customHeight="false" outlineLevel="0" collapsed="false">
      <c r="B418" s="0"/>
      <c r="C418" s="56" t="s">
        <v>30</v>
      </c>
      <c r="D418" s="121" t="n">
        <f aca="false">(D236*D$92+D245*D$93+D254*D$94+D263*D$95+D272*D$96+D281*D$97+D$98*D290)/(1-D$115)</f>
        <v>1500</v>
      </c>
      <c r="E418" s="121" t="n">
        <f aca="false">(E236*E$92+E245*E$93+E254*E$94+E263*E$95+E272*E$96+E281*E$97+E$98*E290)/(1-E$115)</f>
        <v>1417.52577319588</v>
      </c>
      <c r="F418" s="121" t="n">
        <f aca="false">(F236*F$92+F245*F$93+F254*F$94+F263*F$95+F272*F$96+F281*F$97+F$98*F290)/(1-F$115)</f>
        <v>1181.44329896907</v>
      </c>
      <c r="G418" s="121" t="n">
        <f aca="false">(G236*G$92+G245*G$93+G254*G$94+G263*G$95+G272*G$96+G281*G$97+G$98*G290)/(1-G$115)</f>
        <v>1006.18556701031</v>
      </c>
      <c r="H418" s="121" t="n">
        <f aca="false">(H236*H$92+H245*H$93+H254*H$94+H263*H$95+H272*H$96+H281*H$97+H$98*H290)/(1-H$115)</f>
        <v>1006.18556701031</v>
      </c>
      <c r="I418" s="121" t="n">
        <f aca="false">(I236*I$92+I245*I$93+I254*I$94+I263*I$95+I272*I$96+I281*I$97+I$98*I290)/(1-I$115)</f>
        <v>799.450549450549</v>
      </c>
      <c r="J418" s="121" t="n">
        <f aca="false">(J236*J$92+J245*J$93+J254*J$94+J263*J$95+J272*J$96+J281*J$97+J$98*J290)/(1-J$115)</f>
        <v>758.241758241758</v>
      </c>
      <c r="K418" s="121" t="n">
        <f aca="false">(K236*K$92+K245*K$93+K254*K$94+K263*K$95+K272*K$96+K281*K$97+K$98*K290)/(1-K$115)</f>
        <v>827.197802197802</v>
      </c>
      <c r="L418" s="121" t="n">
        <f aca="false">(L236*L$92+L245*L$93+L254*L$94+L263*L$95+L272*L$96+L281*L$97+L$98*L290)/(1-L$115)</f>
        <v>676.5</v>
      </c>
    </row>
    <row r="419" customFormat="false" ht="13.8" hidden="false" customHeight="false" outlineLevel="0" collapsed="false">
      <c r="B419" s="0"/>
      <c r="C419" s="56"/>
      <c r="D419" s="56"/>
      <c r="E419" s="56"/>
      <c r="F419" s="56"/>
      <c r="G419" s="56"/>
      <c r="H419" s="56"/>
      <c r="I419" s="56"/>
      <c r="J419" s="56"/>
      <c r="K419" s="56"/>
      <c r="L419" s="56"/>
    </row>
    <row r="420" customFormat="false" ht="13.8" hidden="false" customHeight="false" outlineLevel="0" collapsed="false">
      <c r="B420" s="0"/>
      <c r="C420" s="52" t="s">
        <v>177</v>
      </c>
      <c r="D420" s="53" t="s">
        <v>2</v>
      </c>
      <c r="E420" s="54" t="s">
        <v>3</v>
      </c>
      <c r="F420" s="54" t="s">
        <v>4</v>
      </c>
      <c r="G420" s="54" t="s">
        <v>5</v>
      </c>
      <c r="H420" s="54" t="s">
        <v>6</v>
      </c>
      <c r="I420" s="54" t="s">
        <v>7</v>
      </c>
      <c r="J420" s="55" t="s">
        <v>8</v>
      </c>
      <c r="K420" s="54" t="s">
        <v>9</v>
      </c>
      <c r="L420" s="54" t="s">
        <v>10</v>
      </c>
    </row>
    <row r="421" customFormat="false" ht="13.8" hidden="false" customHeight="false" outlineLevel="0" collapsed="false">
      <c r="B421" s="0"/>
      <c r="C421" s="56" t="s">
        <v>21</v>
      </c>
      <c r="D421" s="121" t="n">
        <f aca="false">D29*D83</f>
        <v>750</v>
      </c>
      <c r="E421" s="121" t="n">
        <f aca="false">E29*E83</f>
        <v>1417.52577319588</v>
      </c>
      <c r="F421" s="121" t="n">
        <f aca="false">F29*F83</f>
        <v>4725.77319587629</v>
      </c>
      <c r="G421" s="121" t="n">
        <f aca="false">G29*G83</f>
        <v>14086.5979381443</v>
      </c>
      <c r="H421" s="121" t="n">
        <f aca="false">H29*H83</f>
        <v>14086.5979381443</v>
      </c>
      <c r="I421" s="121" t="n">
        <f aca="false">I29*I83</f>
        <v>9593.4065934066</v>
      </c>
      <c r="J421" s="121" t="n">
        <f aca="false">J29*J83</f>
        <v>7582.41758241758</v>
      </c>
      <c r="K421" s="121" t="n">
        <f aca="false">K29*K83</f>
        <v>8271.97802197802</v>
      </c>
      <c r="L421" s="121" t="n">
        <f aca="false">L29*L83</f>
        <v>6765</v>
      </c>
    </row>
    <row r="422" customFormat="false" ht="13.8" hidden="false" customHeight="false" outlineLevel="0" collapsed="false">
      <c r="B422" s="0"/>
      <c r="C422" s="56" t="s">
        <v>23</v>
      </c>
      <c r="D422" s="121" t="n">
        <f aca="false">D30*D84</f>
        <v>750</v>
      </c>
      <c r="E422" s="121" t="n">
        <f aca="false">E30*E84</f>
        <v>1417.52577319588</v>
      </c>
      <c r="F422" s="121" t="n">
        <f aca="false">F30*F84</f>
        <v>4725.77319587629</v>
      </c>
      <c r="G422" s="121" t="n">
        <f aca="false">G30*G84</f>
        <v>14086.5979381443</v>
      </c>
      <c r="H422" s="121" t="n">
        <f aca="false">H30*H84</f>
        <v>14086.5979381443</v>
      </c>
      <c r="I422" s="121" t="n">
        <f aca="false">I30*I84</f>
        <v>9593.4065934066</v>
      </c>
      <c r="J422" s="121" t="n">
        <f aca="false">J30*J84</f>
        <v>7582.41758241758</v>
      </c>
      <c r="K422" s="121" t="n">
        <f aca="false">K30*K84</f>
        <v>8271.97802197802</v>
      </c>
      <c r="L422" s="121" t="n">
        <f aca="false">L30*L84</f>
        <v>6765</v>
      </c>
    </row>
    <row r="423" customFormat="false" ht="13.8" hidden="false" customHeight="false" outlineLevel="0" collapsed="false">
      <c r="B423" s="0"/>
      <c r="C423" s="56" t="s">
        <v>25</v>
      </c>
      <c r="D423" s="121" t="n">
        <f aca="false">D31*D85</f>
        <v>750</v>
      </c>
      <c r="E423" s="121" t="n">
        <f aca="false">E31*E85</f>
        <v>1417.52577319588</v>
      </c>
      <c r="F423" s="121" t="n">
        <f aca="false">F31*F85</f>
        <v>4725.77319587629</v>
      </c>
      <c r="G423" s="121" t="n">
        <f aca="false">G31*G85</f>
        <v>14086.5979381443</v>
      </c>
      <c r="H423" s="121" t="n">
        <f aca="false">H31*H85</f>
        <v>14086.5979381443</v>
      </c>
      <c r="I423" s="121" t="n">
        <f aca="false">I31*I85</f>
        <v>9593.4065934066</v>
      </c>
      <c r="J423" s="121" t="n">
        <f aca="false">J31*J85</f>
        <v>7582.41758241758</v>
      </c>
      <c r="K423" s="121" t="n">
        <f aca="false">K31*K85</f>
        <v>8271.97802197802</v>
      </c>
      <c r="L423" s="121" t="n">
        <f aca="false">L31*L85</f>
        <v>6765</v>
      </c>
    </row>
    <row r="424" customFormat="false" ht="13.8" hidden="false" customHeight="false" outlineLevel="0" collapsed="false">
      <c r="B424" s="0"/>
      <c r="C424" s="56" t="s">
        <v>27</v>
      </c>
      <c r="D424" s="121" t="n">
        <f aca="false">D32*D86</f>
        <v>750</v>
      </c>
      <c r="E424" s="121" t="n">
        <f aca="false">E32*E86</f>
        <v>1417.52577319588</v>
      </c>
      <c r="F424" s="121" t="n">
        <f aca="false">F32*F86</f>
        <v>4725.77319587629</v>
      </c>
      <c r="G424" s="121" t="n">
        <f aca="false">G32*G86</f>
        <v>14086.5979381443</v>
      </c>
      <c r="H424" s="121" t="n">
        <f aca="false">H32*H86</f>
        <v>14086.5979381443</v>
      </c>
      <c r="I424" s="121" t="n">
        <f aca="false">I32*I86</f>
        <v>9593.4065934066</v>
      </c>
      <c r="J424" s="121" t="n">
        <f aca="false">J32*J86</f>
        <v>7582.41758241758</v>
      </c>
      <c r="K424" s="121" t="n">
        <f aca="false">K32*K86</f>
        <v>8271.97802197802</v>
      </c>
      <c r="L424" s="121" t="n">
        <f aca="false">L32*L86</f>
        <v>6765</v>
      </c>
    </row>
    <row r="425" customFormat="false" ht="13.8" hidden="false" customHeight="false" outlineLevel="0" collapsed="false">
      <c r="B425" s="0"/>
      <c r="C425" s="56" t="s">
        <v>28</v>
      </c>
      <c r="D425" s="121" t="n">
        <f aca="false">D33*D87</f>
        <v>750</v>
      </c>
      <c r="E425" s="121" t="n">
        <f aca="false">E33*E87</f>
        <v>1417.52577319588</v>
      </c>
      <c r="F425" s="121" t="n">
        <f aca="false">F33*F87</f>
        <v>4725.77319587629</v>
      </c>
      <c r="G425" s="121" t="n">
        <f aca="false">G33*G87</f>
        <v>14086.5979381443</v>
      </c>
      <c r="H425" s="121" t="n">
        <f aca="false">H33*H87</f>
        <v>14086.5979381443</v>
      </c>
      <c r="I425" s="121" t="n">
        <f aca="false">I33*I87</f>
        <v>9593.4065934066</v>
      </c>
      <c r="J425" s="121" t="n">
        <f aca="false">J33*J87</f>
        <v>7582.41758241758</v>
      </c>
      <c r="K425" s="121" t="n">
        <f aca="false">K33*K87</f>
        <v>8271.97802197802</v>
      </c>
      <c r="L425" s="121" t="n">
        <f aca="false">L33*L87</f>
        <v>6765</v>
      </c>
    </row>
    <row r="426" customFormat="false" ht="13.8" hidden="false" customHeight="false" outlineLevel="0" collapsed="false">
      <c r="B426" s="0"/>
      <c r="C426" s="56" t="s">
        <v>29</v>
      </c>
      <c r="D426" s="121" t="n">
        <f aca="false">D34*D88</f>
        <v>750</v>
      </c>
      <c r="E426" s="121" t="n">
        <f aca="false">E34*E88</f>
        <v>1417.52577319588</v>
      </c>
      <c r="F426" s="121" t="n">
        <f aca="false">F34*F88</f>
        <v>4725.77319587629</v>
      </c>
      <c r="G426" s="121" t="n">
        <f aca="false">G34*G88</f>
        <v>14086.5979381443</v>
      </c>
      <c r="H426" s="121" t="n">
        <f aca="false">H34*H88</f>
        <v>14086.5979381443</v>
      </c>
      <c r="I426" s="121" t="n">
        <f aca="false">I34*I88</f>
        <v>9593.4065934066</v>
      </c>
      <c r="J426" s="121" t="n">
        <f aca="false">J34*J88</f>
        <v>7582.41758241758</v>
      </c>
      <c r="K426" s="121" t="n">
        <f aca="false">K34*K88</f>
        <v>8271.97802197802</v>
      </c>
      <c r="L426" s="121" t="n">
        <f aca="false">L34*L88</f>
        <v>6765</v>
      </c>
    </row>
    <row r="427" customFormat="false" ht="13.8" hidden="false" customHeight="false" outlineLevel="0" collapsed="false">
      <c r="B427" s="0"/>
      <c r="C427" s="56" t="s">
        <v>30</v>
      </c>
      <c r="D427" s="121" t="n">
        <f aca="false">D35*D89</f>
        <v>750</v>
      </c>
      <c r="E427" s="121" t="n">
        <f aca="false">E35*E89</f>
        <v>1417.52577319588</v>
      </c>
      <c r="F427" s="121" t="n">
        <f aca="false">F35*F89</f>
        <v>4725.77319587629</v>
      </c>
      <c r="G427" s="121" t="n">
        <f aca="false">G35*G89</f>
        <v>14086.5979381443</v>
      </c>
      <c r="H427" s="121" t="n">
        <f aca="false">H35*H89</f>
        <v>14086.5979381443</v>
      </c>
      <c r="I427" s="121" t="n">
        <f aca="false">I35*I89</f>
        <v>9593.4065934066</v>
      </c>
      <c r="J427" s="121" t="n">
        <f aca="false">J35*J89</f>
        <v>7582.41758241758</v>
      </c>
      <c r="K427" s="121" t="n">
        <f aca="false">K35*K89</f>
        <v>8271.97802197802</v>
      </c>
      <c r="L427" s="121" t="n">
        <f aca="false">L35*L89</f>
        <v>6765</v>
      </c>
    </row>
    <row r="428" customFormat="false" ht="13.8" hidden="false" customHeight="false" outlineLevel="0" collapsed="false">
      <c r="B428" s="0"/>
      <c r="C428" s="56"/>
      <c r="D428" s="106"/>
      <c r="E428" s="106"/>
      <c r="F428" s="106"/>
      <c r="G428" s="106"/>
      <c r="H428" s="106"/>
      <c r="I428" s="106"/>
      <c r="J428" s="107"/>
      <c r="K428" s="47"/>
      <c r="L428" s="0"/>
    </row>
    <row r="429" customFormat="false" ht="13.8" hidden="false" customHeight="false" outlineLevel="0" collapsed="false">
      <c r="B429" s="0"/>
      <c r="C429" s="41" t="s">
        <v>178</v>
      </c>
      <c r="D429" s="53" t="s">
        <v>2</v>
      </c>
      <c r="E429" s="54" t="s">
        <v>3</v>
      </c>
      <c r="F429" s="54" t="s">
        <v>4</v>
      </c>
      <c r="G429" s="54" t="s">
        <v>5</v>
      </c>
      <c r="H429" s="54" t="s">
        <v>6</v>
      </c>
      <c r="I429" s="54" t="s">
        <v>7</v>
      </c>
      <c r="J429" s="55" t="s">
        <v>8</v>
      </c>
      <c r="K429" s="54" t="s">
        <v>9</v>
      </c>
      <c r="L429" s="54" t="s">
        <v>10</v>
      </c>
    </row>
    <row r="430" customFormat="false" ht="13.8" hidden="false" customHeight="false" outlineLevel="0" collapsed="false">
      <c r="B430" s="0"/>
      <c r="C430" s="56" t="s">
        <v>21</v>
      </c>
      <c r="D430" s="121" t="n">
        <f aca="false">D421/D412</f>
        <v>0.5</v>
      </c>
      <c r="E430" s="121" t="n">
        <f aca="false">E421/E412</f>
        <v>1</v>
      </c>
      <c r="F430" s="121" t="n">
        <f aca="false">F421/F412</f>
        <v>4</v>
      </c>
      <c r="G430" s="121" t="n">
        <f aca="false">G421/G412</f>
        <v>14</v>
      </c>
      <c r="H430" s="121" t="n">
        <f aca="false">H421/H412</f>
        <v>14</v>
      </c>
      <c r="I430" s="121" t="n">
        <f aca="false">I421/I412</f>
        <v>12</v>
      </c>
      <c r="J430" s="121" t="n">
        <f aca="false">J421/J412</f>
        <v>10</v>
      </c>
      <c r="K430" s="121" t="n">
        <f aca="false">K421/K412</f>
        <v>10</v>
      </c>
      <c r="L430" s="121" t="n">
        <f aca="false">L421/L412</f>
        <v>10</v>
      </c>
    </row>
    <row r="431" customFormat="false" ht="13.8" hidden="false" customHeight="false" outlineLevel="0" collapsed="false">
      <c r="B431" s="0"/>
      <c r="C431" s="56" t="s">
        <v>23</v>
      </c>
      <c r="D431" s="121" t="n">
        <f aca="false">D422/D413</f>
        <v>0.5</v>
      </c>
      <c r="E431" s="121" t="n">
        <f aca="false">E422/E413</f>
        <v>1</v>
      </c>
      <c r="F431" s="121" t="n">
        <f aca="false">F422/F413</f>
        <v>4</v>
      </c>
      <c r="G431" s="121" t="n">
        <f aca="false">G422/G413</f>
        <v>14</v>
      </c>
      <c r="H431" s="121" t="n">
        <f aca="false">H422/H413</f>
        <v>14</v>
      </c>
      <c r="I431" s="121" t="n">
        <f aca="false">I422/I413</f>
        <v>12</v>
      </c>
      <c r="J431" s="121" t="n">
        <f aca="false">J422/J413</f>
        <v>10</v>
      </c>
      <c r="K431" s="121" t="n">
        <f aca="false">K422/K413</f>
        <v>10</v>
      </c>
      <c r="L431" s="121" t="n">
        <f aca="false">L422/L413</f>
        <v>10</v>
      </c>
    </row>
    <row r="432" customFormat="false" ht="13.8" hidden="false" customHeight="false" outlineLevel="0" collapsed="false">
      <c r="B432" s="0"/>
      <c r="C432" s="56" t="s">
        <v>25</v>
      </c>
      <c r="D432" s="121" t="n">
        <f aca="false">D423/D414</f>
        <v>0.5</v>
      </c>
      <c r="E432" s="121" t="n">
        <f aca="false">E423/E414</f>
        <v>1</v>
      </c>
      <c r="F432" s="121" t="n">
        <f aca="false">F423/F414</f>
        <v>4</v>
      </c>
      <c r="G432" s="121" t="n">
        <f aca="false">G423/G414</f>
        <v>14</v>
      </c>
      <c r="H432" s="121" t="n">
        <f aca="false">H423/H414</f>
        <v>14</v>
      </c>
      <c r="I432" s="121" t="n">
        <f aca="false">I423/I414</f>
        <v>12</v>
      </c>
      <c r="J432" s="121" t="n">
        <f aca="false">J423/J414</f>
        <v>10</v>
      </c>
      <c r="K432" s="121" t="n">
        <f aca="false">K423/K414</f>
        <v>10</v>
      </c>
      <c r="L432" s="121" t="n">
        <f aca="false">L423/L414</f>
        <v>10</v>
      </c>
    </row>
    <row r="433" customFormat="false" ht="13.8" hidden="false" customHeight="false" outlineLevel="0" collapsed="false">
      <c r="B433" s="0"/>
      <c r="C433" s="56" t="s">
        <v>27</v>
      </c>
      <c r="D433" s="121" t="n">
        <f aca="false">D424/D415</f>
        <v>0.5</v>
      </c>
      <c r="E433" s="121" t="n">
        <f aca="false">E424/E415</f>
        <v>1</v>
      </c>
      <c r="F433" s="121" t="n">
        <f aca="false">F424/F415</f>
        <v>4</v>
      </c>
      <c r="G433" s="121" t="n">
        <f aca="false">G424/G415</f>
        <v>14</v>
      </c>
      <c r="H433" s="121" t="n">
        <f aca="false">H424/H415</f>
        <v>14</v>
      </c>
      <c r="I433" s="121" t="n">
        <f aca="false">I424/I415</f>
        <v>12</v>
      </c>
      <c r="J433" s="121" t="n">
        <f aca="false">J424/J415</f>
        <v>10</v>
      </c>
      <c r="K433" s="121" t="n">
        <f aca="false">K424/K415</f>
        <v>10</v>
      </c>
      <c r="L433" s="121" t="n">
        <f aca="false">L424/L415</f>
        <v>10</v>
      </c>
    </row>
    <row r="434" customFormat="false" ht="13.8" hidden="false" customHeight="false" outlineLevel="0" collapsed="false">
      <c r="B434" s="0"/>
      <c r="C434" s="56" t="s">
        <v>28</v>
      </c>
      <c r="D434" s="121" t="n">
        <f aca="false">D425/D416</f>
        <v>0.5</v>
      </c>
      <c r="E434" s="121" t="n">
        <f aca="false">E425/E416</f>
        <v>1</v>
      </c>
      <c r="F434" s="121" t="n">
        <f aca="false">F425/F416</f>
        <v>4</v>
      </c>
      <c r="G434" s="121" t="n">
        <f aca="false">G425/G416</f>
        <v>14</v>
      </c>
      <c r="H434" s="121" t="n">
        <f aca="false">H425/H416</f>
        <v>14</v>
      </c>
      <c r="I434" s="121" t="n">
        <f aca="false">I425/I416</f>
        <v>12</v>
      </c>
      <c r="J434" s="121" t="n">
        <f aca="false">J425/J416</f>
        <v>10</v>
      </c>
      <c r="K434" s="121" t="n">
        <f aca="false">K425/K416</f>
        <v>10</v>
      </c>
      <c r="L434" s="121" t="n">
        <f aca="false">L425/L416</f>
        <v>10</v>
      </c>
    </row>
    <row r="435" customFormat="false" ht="13.8" hidden="false" customHeight="false" outlineLevel="0" collapsed="false">
      <c r="B435" s="0"/>
      <c r="C435" s="56" t="s">
        <v>29</v>
      </c>
      <c r="D435" s="121" t="n">
        <f aca="false">D426/D417</f>
        <v>0.5</v>
      </c>
      <c r="E435" s="121" t="n">
        <f aca="false">E426/E417</f>
        <v>1</v>
      </c>
      <c r="F435" s="121" t="n">
        <f aca="false">F426/F417</f>
        <v>4</v>
      </c>
      <c r="G435" s="121" t="n">
        <f aca="false">G426/G417</f>
        <v>14</v>
      </c>
      <c r="H435" s="121" t="n">
        <f aca="false">H426/H417</f>
        <v>14</v>
      </c>
      <c r="I435" s="121" t="n">
        <f aca="false">I426/I417</f>
        <v>12</v>
      </c>
      <c r="J435" s="121" t="n">
        <f aca="false">J426/J417</f>
        <v>10</v>
      </c>
      <c r="K435" s="121" t="n">
        <f aca="false">K426/K417</f>
        <v>10</v>
      </c>
      <c r="L435" s="121" t="n">
        <f aca="false">L426/L417</f>
        <v>10</v>
      </c>
    </row>
    <row r="436" customFormat="false" ht="13.8" hidden="false" customHeight="false" outlineLevel="0" collapsed="false">
      <c r="B436" s="0"/>
      <c r="C436" s="56" t="s">
        <v>30</v>
      </c>
      <c r="D436" s="121" t="n">
        <f aca="false">D427/D418</f>
        <v>0.5</v>
      </c>
      <c r="E436" s="121" t="n">
        <f aca="false">E427/E418</f>
        <v>1</v>
      </c>
      <c r="F436" s="121" t="n">
        <f aca="false">F427/F418</f>
        <v>4</v>
      </c>
      <c r="G436" s="121" t="n">
        <f aca="false">G427/G418</f>
        <v>14</v>
      </c>
      <c r="H436" s="121" t="n">
        <f aca="false">H427/H418</f>
        <v>14</v>
      </c>
      <c r="I436" s="121" t="n">
        <f aca="false">I427/I418</f>
        <v>12</v>
      </c>
      <c r="J436" s="121" t="n">
        <f aca="false">J427/J418</f>
        <v>10</v>
      </c>
      <c r="K436" s="121" t="n">
        <f aca="false">K427/K418</f>
        <v>10</v>
      </c>
      <c r="L436" s="121" t="n">
        <f aca="false">L427/L418</f>
        <v>10</v>
      </c>
    </row>
    <row r="437" customFormat="false" ht="13.8" hidden="false" customHeight="false" outlineLevel="0" collapsed="false">
      <c r="B437" s="0"/>
      <c r="C437" s="56"/>
      <c r="D437" s="106"/>
      <c r="E437" s="106"/>
      <c r="F437" s="106"/>
      <c r="G437" s="106"/>
      <c r="H437" s="106"/>
      <c r="I437" s="106"/>
      <c r="J437" s="107"/>
      <c r="K437" s="47"/>
      <c r="L437" s="0"/>
    </row>
    <row r="438" customFormat="false" ht="13.8" hidden="false" customHeight="false" outlineLevel="0" collapsed="false">
      <c r="B438" s="0"/>
      <c r="C438" s="52" t="s">
        <v>179</v>
      </c>
      <c r="D438" s="53" t="s">
        <v>2</v>
      </c>
      <c r="E438" s="54" t="s">
        <v>3</v>
      </c>
      <c r="F438" s="54" t="s">
        <v>4</v>
      </c>
      <c r="G438" s="54" t="s">
        <v>5</v>
      </c>
      <c r="H438" s="54" t="s">
        <v>6</v>
      </c>
      <c r="I438" s="54" t="s">
        <v>7</v>
      </c>
      <c r="J438" s="55" t="s">
        <v>8</v>
      </c>
      <c r="K438" s="54" t="s">
        <v>9</v>
      </c>
      <c r="L438" s="54" t="s">
        <v>10</v>
      </c>
    </row>
    <row r="439" customFormat="false" ht="13.8" hidden="false" customHeight="false" outlineLevel="0" collapsed="false">
      <c r="B439" s="0"/>
      <c r="C439" s="56" t="s">
        <v>21</v>
      </c>
      <c r="D439" s="121" t="n">
        <f aca="false">D365/D421</f>
        <v>2</v>
      </c>
      <c r="E439" s="121" t="n">
        <f aca="false">E365/E421</f>
        <v>3</v>
      </c>
      <c r="F439" s="121" t="n">
        <f aca="false">F365/F421</f>
        <v>4</v>
      </c>
      <c r="G439" s="121" t="n">
        <f aca="false">G365/G421</f>
        <v>6</v>
      </c>
      <c r="H439" s="121" t="n">
        <f aca="false">H365/H421</f>
        <v>8</v>
      </c>
      <c r="I439" s="121" t="n">
        <f aca="false">I365/I421</f>
        <v>9</v>
      </c>
      <c r="J439" s="121" t="n">
        <f aca="false">J365/J421</f>
        <v>10.7831884057971</v>
      </c>
      <c r="K439" s="121" t="n">
        <f aca="false">K365/K421</f>
        <v>11.8012620391896</v>
      </c>
      <c r="L439" s="121" t="n">
        <f aca="false">L365/L421</f>
        <v>12</v>
      </c>
    </row>
    <row r="440" customFormat="false" ht="13.8" hidden="false" customHeight="false" outlineLevel="0" collapsed="false">
      <c r="B440" s="0"/>
      <c r="C440" s="56" t="s">
        <v>23</v>
      </c>
      <c r="D440" s="121" t="n">
        <f aca="false">D366/D422</f>
        <v>2</v>
      </c>
      <c r="E440" s="121" t="n">
        <f aca="false">E366/E422</f>
        <v>3</v>
      </c>
      <c r="F440" s="121" t="n">
        <f aca="false">F366/F422</f>
        <v>4</v>
      </c>
      <c r="G440" s="121" t="n">
        <f aca="false">G366/G422</f>
        <v>6</v>
      </c>
      <c r="H440" s="121" t="n">
        <f aca="false">H366/H422</f>
        <v>8</v>
      </c>
      <c r="I440" s="121" t="n">
        <f aca="false">I366/I422</f>
        <v>9</v>
      </c>
      <c r="J440" s="121" t="n">
        <f aca="false">J366/J422</f>
        <v>10.7831884057971</v>
      </c>
      <c r="K440" s="121" t="n">
        <f aca="false">K366/K422</f>
        <v>11.8012620391896</v>
      </c>
      <c r="L440" s="121" t="n">
        <f aca="false">L366/L422</f>
        <v>12</v>
      </c>
    </row>
    <row r="441" customFormat="false" ht="13.8" hidden="false" customHeight="false" outlineLevel="0" collapsed="false">
      <c r="B441" s="0"/>
      <c r="C441" s="56" t="s">
        <v>25</v>
      </c>
      <c r="D441" s="121" t="n">
        <f aca="false">D367/D423</f>
        <v>3.33333333333333</v>
      </c>
      <c r="E441" s="121" t="n">
        <f aca="false">E367/E423</f>
        <v>4.16666666666667</v>
      </c>
      <c r="F441" s="121" t="n">
        <f aca="false">F367/F423</f>
        <v>4.16666666666667</v>
      </c>
      <c r="G441" s="121" t="n">
        <f aca="false">G367/G423</f>
        <v>5.83333333333333</v>
      </c>
      <c r="H441" s="121" t="n">
        <f aca="false">H367/H423</f>
        <v>7.5</v>
      </c>
      <c r="I441" s="121" t="n">
        <f aca="false">I367/I423</f>
        <v>8.16666666666667</v>
      </c>
      <c r="J441" s="121" t="n">
        <f aca="false">J367/J423</f>
        <v>9.61652173913043</v>
      </c>
      <c r="K441" s="121" t="n">
        <f aca="false">K367/K423</f>
        <v>9.63459537252297</v>
      </c>
      <c r="L441" s="121" t="n">
        <f aca="false">L367/L423</f>
        <v>9.83333333333333</v>
      </c>
    </row>
    <row r="442" customFormat="false" ht="13.8" hidden="false" customHeight="false" outlineLevel="0" collapsed="false">
      <c r="B442" s="0"/>
      <c r="C442" s="56" t="s">
        <v>27</v>
      </c>
      <c r="D442" s="121" t="n">
        <f aca="false">D368/D424</f>
        <v>3.07692307692308</v>
      </c>
      <c r="E442" s="121" t="n">
        <f aca="false">E368/E424</f>
        <v>3.84615384615385</v>
      </c>
      <c r="F442" s="121" t="n">
        <f aca="false">F368/F424</f>
        <v>3.84615384615385</v>
      </c>
      <c r="G442" s="121" t="n">
        <f aca="false">G368/G424</f>
        <v>5.38461538461539</v>
      </c>
      <c r="H442" s="121" t="n">
        <f aca="false">H368/H424</f>
        <v>6.92307692307692</v>
      </c>
      <c r="I442" s="121" t="n">
        <f aca="false">I368/I424</f>
        <v>7.46153846153846</v>
      </c>
      <c r="J442" s="121" t="n">
        <f aca="false">J368/J424</f>
        <v>8.7831884057971</v>
      </c>
      <c r="K442" s="121" t="n">
        <f aca="false">K368/K424</f>
        <v>8.80126203918964</v>
      </c>
      <c r="L442" s="121" t="n">
        <f aca="false">L368/L424</f>
        <v>9</v>
      </c>
    </row>
    <row r="443" customFormat="false" ht="13.8" hidden="false" customHeight="false" outlineLevel="0" collapsed="false">
      <c r="B443" s="0"/>
      <c r="C443" s="56" t="s">
        <v>28</v>
      </c>
      <c r="D443" s="121" t="n">
        <f aca="false">D369/D425</f>
        <v>6.66666666666667</v>
      </c>
      <c r="E443" s="121" t="n">
        <f aca="false">E369/E425</f>
        <v>6.66666666666667</v>
      </c>
      <c r="F443" s="121" t="n">
        <f aca="false">F369/F425</f>
        <v>6.66666666666667</v>
      </c>
      <c r="G443" s="121" t="n">
        <f aca="false">G369/G425</f>
        <v>8</v>
      </c>
      <c r="H443" s="121" t="n">
        <f aca="false">H369/H425</f>
        <v>8</v>
      </c>
      <c r="I443" s="121" t="n">
        <f aca="false">I369/I425</f>
        <v>7.66666666666667</v>
      </c>
      <c r="J443" s="121" t="n">
        <f aca="false">J369/J425</f>
        <v>14.7831884057971</v>
      </c>
      <c r="K443" s="121" t="n">
        <f aca="false">K369/K425</f>
        <v>14.8012620391896</v>
      </c>
      <c r="L443" s="121" t="n">
        <f aca="false">L369/L425</f>
        <v>15</v>
      </c>
    </row>
    <row r="444" customFormat="false" ht="13.8" hidden="false" customHeight="false" outlineLevel="0" collapsed="false">
      <c r="B444" s="0"/>
      <c r="C444" s="56" t="s">
        <v>29</v>
      </c>
      <c r="D444" s="121" t="n">
        <f aca="false">D370/D426</f>
        <v>6.66666666666667</v>
      </c>
      <c r="E444" s="121" t="n">
        <f aca="false">E370/E426</f>
        <v>6.66666666666667</v>
      </c>
      <c r="F444" s="121" t="n">
        <f aca="false">F370/F426</f>
        <v>6.66666666666667</v>
      </c>
      <c r="G444" s="121" t="n">
        <f aca="false">G370/G426</f>
        <v>8</v>
      </c>
      <c r="H444" s="121" t="n">
        <f aca="false">H370/H426</f>
        <v>8</v>
      </c>
      <c r="I444" s="121" t="n">
        <f aca="false">I370/I426</f>
        <v>7.66666666666667</v>
      </c>
      <c r="J444" s="121" t="n">
        <f aca="false">J370/J426</f>
        <v>14.7831884057971</v>
      </c>
      <c r="K444" s="121" t="n">
        <f aca="false">K370/K426</f>
        <v>14.8012620391896</v>
      </c>
      <c r="L444" s="121" t="n">
        <f aca="false">L370/L426</f>
        <v>15</v>
      </c>
    </row>
    <row r="445" customFormat="false" ht="13.8" hidden="false" customHeight="false" outlineLevel="0" collapsed="false">
      <c r="B445" s="0"/>
      <c r="C445" s="56" t="s">
        <v>30</v>
      </c>
      <c r="D445" s="121" t="n">
        <f aca="false">D371/D427</f>
        <v>6.66666666666667</v>
      </c>
      <c r="E445" s="121" t="n">
        <f aca="false">E371/E427</f>
        <v>6.66666666666667</v>
      </c>
      <c r="F445" s="121" t="n">
        <f aca="false">F371/F427</f>
        <v>6.66666666666667</v>
      </c>
      <c r="G445" s="121" t="n">
        <f aca="false">G371/G427</f>
        <v>8</v>
      </c>
      <c r="H445" s="121" t="n">
        <f aca="false">H371/H427</f>
        <v>8</v>
      </c>
      <c r="I445" s="121" t="n">
        <f aca="false">I371/I427</f>
        <v>7.66666666666667</v>
      </c>
      <c r="J445" s="121" t="n">
        <f aca="false">J371/J427</f>
        <v>14.7831884057971</v>
      </c>
      <c r="K445" s="121" t="n">
        <f aca="false">K371/K427</f>
        <v>14.8012620391896</v>
      </c>
      <c r="L445" s="121" t="n">
        <f aca="false">L371/L427</f>
        <v>15</v>
      </c>
    </row>
    <row r="446" customFormat="false" ht="13.8" hidden="false" customHeight="false" outlineLevel="0" collapsed="false">
      <c r="B446" s="0"/>
      <c r="C446" s="56"/>
      <c r="D446" s="125"/>
      <c r="E446" s="125"/>
      <c r="F446" s="125"/>
      <c r="G446" s="125"/>
      <c r="H446" s="125"/>
      <c r="I446" s="125"/>
      <c r="J446" s="126"/>
      <c r="K446" s="125"/>
      <c r="L446" s="125"/>
    </row>
    <row r="447" customFormat="false" ht="13.8" hidden="false" customHeight="false" outlineLevel="0" collapsed="false">
      <c r="B447" s="0"/>
      <c r="C447" s="52" t="s">
        <v>180</v>
      </c>
      <c r="D447" s="53" t="s">
        <v>2</v>
      </c>
      <c r="E447" s="54" t="s">
        <v>3</v>
      </c>
      <c r="F447" s="54" t="s">
        <v>4</v>
      </c>
      <c r="G447" s="54" t="s">
        <v>5</v>
      </c>
      <c r="H447" s="54" t="s">
        <v>6</v>
      </c>
      <c r="I447" s="54" t="s">
        <v>7</v>
      </c>
      <c r="J447" s="55" t="s">
        <v>8</v>
      </c>
      <c r="K447" s="54" t="s">
        <v>9</v>
      </c>
      <c r="L447" s="54" t="s">
        <v>10</v>
      </c>
    </row>
    <row r="448" customFormat="false" ht="13.8" hidden="false" customHeight="false" outlineLevel="0" collapsed="false">
      <c r="B448" s="0"/>
      <c r="C448" s="56" t="s">
        <v>21</v>
      </c>
      <c r="D448" s="121" t="n">
        <f aca="false">D392/D421</f>
        <v>0</v>
      </c>
      <c r="E448" s="121" t="n">
        <f aca="false">E392/E421</f>
        <v>0</v>
      </c>
      <c r="F448" s="121" t="n">
        <f aca="false">F392/F421</f>
        <v>0</v>
      </c>
      <c r="G448" s="121" t="n">
        <f aca="false">G392/G421</f>
        <v>0</v>
      </c>
      <c r="H448" s="121" t="n">
        <f aca="false">H392/H421</f>
        <v>0</v>
      </c>
      <c r="I448" s="121" t="n">
        <f aca="false">I392/I421</f>
        <v>1</v>
      </c>
      <c r="J448" s="121" t="n">
        <f aca="false">J392/J421</f>
        <v>1</v>
      </c>
      <c r="K448" s="121" t="n">
        <f aca="false">K392/K421</f>
        <v>1</v>
      </c>
      <c r="L448" s="121" t="n">
        <f aca="false">L392/L421</f>
        <v>1</v>
      </c>
    </row>
    <row r="449" customFormat="false" ht="13.8" hidden="false" customHeight="false" outlineLevel="0" collapsed="false">
      <c r="B449" s="0"/>
      <c r="C449" s="56" t="s">
        <v>23</v>
      </c>
      <c r="D449" s="121" t="n">
        <f aca="false">D393/D422</f>
        <v>0</v>
      </c>
      <c r="E449" s="121" t="n">
        <f aca="false">E393/E422</f>
        <v>0</v>
      </c>
      <c r="F449" s="121" t="n">
        <f aca="false">F393/F422</f>
        <v>0</v>
      </c>
      <c r="G449" s="121" t="n">
        <f aca="false">G393/G422</f>
        <v>0</v>
      </c>
      <c r="H449" s="121" t="n">
        <f aca="false">H393/H422</f>
        <v>0</v>
      </c>
      <c r="I449" s="121" t="n">
        <f aca="false">I393/I422</f>
        <v>1</v>
      </c>
      <c r="J449" s="121" t="n">
        <f aca="false">J393/J422</f>
        <v>1</v>
      </c>
      <c r="K449" s="121" t="n">
        <f aca="false">K393/K422</f>
        <v>1</v>
      </c>
      <c r="L449" s="121" t="n">
        <f aca="false">L393/L422</f>
        <v>1</v>
      </c>
    </row>
    <row r="450" customFormat="false" ht="13.8" hidden="false" customHeight="false" outlineLevel="0" collapsed="false">
      <c r="B450" s="0"/>
      <c r="C450" s="56" t="s">
        <v>25</v>
      </c>
      <c r="D450" s="121" t="n">
        <f aca="false">D394/D423</f>
        <v>0</v>
      </c>
      <c r="E450" s="121" t="n">
        <f aca="false">E394/E423</f>
        <v>0</v>
      </c>
      <c r="F450" s="121" t="n">
        <f aca="false">F394/F423</f>
        <v>0</v>
      </c>
      <c r="G450" s="121" t="n">
        <f aca="false">G394/G423</f>
        <v>0</v>
      </c>
      <c r="H450" s="121" t="n">
        <f aca="false">H394/H423</f>
        <v>0</v>
      </c>
      <c r="I450" s="121" t="n">
        <f aca="false">I394/I423</f>
        <v>1</v>
      </c>
      <c r="J450" s="121" t="n">
        <f aca="false">J394/J423</f>
        <v>1</v>
      </c>
      <c r="K450" s="121" t="n">
        <f aca="false">K394/K423</f>
        <v>1</v>
      </c>
      <c r="L450" s="121" t="n">
        <f aca="false">L394/L423</f>
        <v>1</v>
      </c>
    </row>
    <row r="451" customFormat="false" ht="13.8" hidden="false" customHeight="false" outlineLevel="0" collapsed="false">
      <c r="B451" s="0"/>
      <c r="C451" s="56" t="s">
        <v>27</v>
      </c>
      <c r="D451" s="121" t="n">
        <f aca="false">D395/D424</f>
        <v>0</v>
      </c>
      <c r="E451" s="121" t="n">
        <f aca="false">E395/E424</f>
        <v>0</v>
      </c>
      <c r="F451" s="121" t="n">
        <f aca="false">F395/F424</f>
        <v>0</v>
      </c>
      <c r="G451" s="121" t="n">
        <f aca="false">G395/G424</f>
        <v>0</v>
      </c>
      <c r="H451" s="121" t="n">
        <f aca="false">H395/H424</f>
        <v>0</v>
      </c>
      <c r="I451" s="121" t="n">
        <f aca="false">I395/I424</f>
        <v>1</v>
      </c>
      <c r="J451" s="121" t="n">
        <f aca="false">J395/J424</f>
        <v>1</v>
      </c>
      <c r="K451" s="121" t="n">
        <f aca="false">K395/K424</f>
        <v>1</v>
      </c>
      <c r="L451" s="121" t="n">
        <f aca="false">L395/L424</f>
        <v>1</v>
      </c>
    </row>
    <row r="452" customFormat="false" ht="13.8" hidden="false" customHeight="false" outlineLevel="0" collapsed="false">
      <c r="B452" s="0"/>
      <c r="C452" s="56" t="s">
        <v>28</v>
      </c>
      <c r="D452" s="121" t="n">
        <f aca="false">D396/D425</f>
        <v>0</v>
      </c>
      <c r="E452" s="121" t="n">
        <f aca="false">E396/E425</f>
        <v>0</v>
      </c>
      <c r="F452" s="121" t="n">
        <f aca="false">F396/F425</f>
        <v>0</v>
      </c>
      <c r="G452" s="121" t="n">
        <f aca="false">G396/G425</f>
        <v>0</v>
      </c>
      <c r="H452" s="121" t="n">
        <f aca="false">H396/H425</f>
        <v>0</v>
      </c>
      <c r="I452" s="121" t="n">
        <f aca="false">I396/I425</f>
        <v>1</v>
      </c>
      <c r="J452" s="121" t="n">
        <f aca="false">J396/J425</f>
        <v>1</v>
      </c>
      <c r="K452" s="121" t="n">
        <f aca="false">K396/K425</f>
        <v>1</v>
      </c>
      <c r="L452" s="121" t="n">
        <f aca="false">L396/L425</f>
        <v>1</v>
      </c>
    </row>
    <row r="453" customFormat="false" ht="13.8" hidden="false" customHeight="false" outlineLevel="0" collapsed="false">
      <c r="B453" s="0"/>
      <c r="C453" s="56" t="s">
        <v>29</v>
      </c>
      <c r="D453" s="121" t="n">
        <f aca="false">D397/D426</f>
        <v>0</v>
      </c>
      <c r="E453" s="121" t="n">
        <f aca="false">E397/E426</f>
        <v>0</v>
      </c>
      <c r="F453" s="121" t="n">
        <f aca="false">F397/F426</f>
        <v>0</v>
      </c>
      <c r="G453" s="121" t="n">
        <f aca="false">G397/G426</f>
        <v>0</v>
      </c>
      <c r="H453" s="121" t="n">
        <f aca="false">H397/H426</f>
        <v>0</v>
      </c>
      <c r="I453" s="121" t="n">
        <f aca="false">I397/I426</f>
        <v>1</v>
      </c>
      <c r="J453" s="121" t="n">
        <f aca="false">J397/J426</f>
        <v>1</v>
      </c>
      <c r="K453" s="121" t="n">
        <f aca="false">K397/K426</f>
        <v>1</v>
      </c>
      <c r="L453" s="121" t="n">
        <f aca="false">L397/L426</f>
        <v>1</v>
      </c>
    </row>
    <row r="454" customFormat="false" ht="13.8" hidden="false" customHeight="false" outlineLevel="0" collapsed="false">
      <c r="B454" s="0"/>
      <c r="C454" s="56" t="s">
        <v>30</v>
      </c>
      <c r="D454" s="121" t="n">
        <f aca="false">D398/D427</f>
        <v>0</v>
      </c>
      <c r="E454" s="121" t="n">
        <f aca="false">E398/E427</f>
        <v>0</v>
      </c>
      <c r="F454" s="121" t="n">
        <f aca="false">F398/F427</f>
        <v>0</v>
      </c>
      <c r="G454" s="121" t="n">
        <f aca="false">G398/G427</f>
        <v>0</v>
      </c>
      <c r="H454" s="121" t="n">
        <f aca="false">H398/H427</f>
        <v>0</v>
      </c>
      <c r="I454" s="121" t="n">
        <f aca="false">I398/I427</f>
        <v>1</v>
      </c>
      <c r="J454" s="121" t="n">
        <f aca="false">J398/J427</f>
        <v>1</v>
      </c>
      <c r="K454" s="121" t="n">
        <f aca="false">K398/K427</f>
        <v>1</v>
      </c>
      <c r="L454" s="121" t="n">
        <f aca="false">L398/L427</f>
        <v>1</v>
      </c>
    </row>
    <row r="455" customFormat="false" ht="13.8" hidden="false" customHeight="false" outlineLevel="0" collapsed="false">
      <c r="B455" s="0"/>
      <c r="C455" s="56"/>
      <c r="D455" s="106"/>
      <c r="E455" s="106"/>
      <c r="F455" s="106"/>
      <c r="G455" s="106"/>
      <c r="H455" s="106"/>
      <c r="I455" s="106"/>
      <c r="J455" s="107"/>
      <c r="K455" s="47"/>
      <c r="L455" s="0"/>
    </row>
    <row r="456" customFormat="false" ht="13.8" hidden="false" customHeight="false" outlineLevel="0" collapsed="false">
      <c r="B456" s="0"/>
      <c r="C456" s="52" t="s">
        <v>181</v>
      </c>
      <c r="D456" s="53" t="s">
        <v>2</v>
      </c>
      <c r="E456" s="54" t="s">
        <v>3</v>
      </c>
      <c r="F456" s="54" t="s">
        <v>4</v>
      </c>
      <c r="G456" s="54" t="s">
        <v>5</v>
      </c>
      <c r="H456" s="54" t="s">
        <v>6</v>
      </c>
      <c r="I456" s="54" t="s">
        <v>7</v>
      </c>
      <c r="J456" s="55" t="s">
        <v>8</v>
      </c>
      <c r="K456" s="54" t="s">
        <v>9</v>
      </c>
      <c r="L456" s="54" t="s">
        <v>10</v>
      </c>
    </row>
    <row r="457" customFormat="false" ht="13.8" hidden="false" customHeight="false" outlineLevel="0" collapsed="false">
      <c r="B457" s="0"/>
      <c r="C457" s="56" t="s">
        <v>21</v>
      </c>
      <c r="D457" s="121" t="n">
        <f aca="false">D$123/D421</f>
        <v>0</v>
      </c>
      <c r="E457" s="121" t="n">
        <f aca="false">E$123/E421</f>
        <v>0</v>
      </c>
      <c r="F457" s="121" t="n">
        <f aca="false">F$123/F421</f>
        <v>0</v>
      </c>
      <c r="G457" s="121" t="n">
        <f aca="false">G$123/G421</f>
        <v>0</v>
      </c>
      <c r="H457" s="121" t="n">
        <f aca="false">H$123/H421</f>
        <v>0</v>
      </c>
      <c r="I457" s="121" t="n">
        <f aca="false">I$123/I421</f>
        <v>0</v>
      </c>
      <c r="J457" s="121" t="n">
        <f aca="false">J$123/J421</f>
        <v>0.197298550724638</v>
      </c>
      <c r="K457" s="121" t="n">
        <f aca="false">K$123/K421</f>
        <v>0.180851544337429</v>
      </c>
      <c r="L457" s="121" t="n">
        <f aca="false">L$123/L421</f>
        <v>0</v>
      </c>
    </row>
    <row r="458" customFormat="false" ht="13.8" hidden="false" customHeight="false" outlineLevel="0" collapsed="false">
      <c r="B458" s="0"/>
      <c r="C458" s="56" t="s">
        <v>23</v>
      </c>
      <c r="D458" s="121" t="n">
        <f aca="false">D$123/D422</f>
        <v>0</v>
      </c>
      <c r="E458" s="121" t="n">
        <f aca="false">E$123/E422</f>
        <v>0</v>
      </c>
      <c r="F458" s="121" t="n">
        <f aca="false">F$123/F422</f>
        <v>0</v>
      </c>
      <c r="G458" s="121" t="n">
        <f aca="false">G$123/G422</f>
        <v>0</v>
      </c>
      <c r="H458" s="121" t="n">
        <f aca="false">H$123/H422</f>
        <v>0</v>
      </c>
      <c r="I458" s="121" t="n">
        <f aca="false">I$123/I422</f>
        <v>0</v>
      </c>
      <c r="J458" s="121" t="n">
        <f aca="false">J$123/J422</f>
        <v>0.197298550724638</v>
      </c>
      <c r="K458" s="121" t="n">
        <f aca="false">K$123/K422</f>
        <v>0.180851544337429</v>
      </c>
      <c r="L458" s="121" t="n">
        <f aca="false">L$123/L422</f>
        <v>0</v>
      </c>
    </row>
    <row r="459" customFormat="false" ht="13.8" hidden="false" customHeight="false" outlineLevel="0" collapsed="false">
      <c r="B459" s="0"/>
      <c r="C459" s="56" t="s">
        <v>25</v>
      </c>
      <c r="D459" s="121" t="n">
        <f aca="false">D$123/D423</f>
        <v>0</v>
      </c>
      <c r="E459" s="121" t="n">
        <f aca="false">E$123/E423</f>
        <v>0</v>
      </c>
      <c r="F459" s="121" t="n">
        <f aca="false">F$123/F423</f>
        <v>0</v>
      </c>
      <c r="G459" s="121" t="n">
        <f aca="false">G$123/G423</f>
        <v>0</v>
      </c>
      <c r="H459" s="121" t="n">
        <f aca="false">H$123/H423</f>
        <v>0</v>
      </c>
      <c r="I459" s="121" t="n">
        <f aca="false">I$123/I423</f>
        <v>0</v>
      </c>
      <c r="J459" s="121" t="n">
        <f aca="false">J$123/J423</f>
        <v>0.197298550724638</v>
      </c>
      <c r="K459" s="121" t="n">
        <f aca="false">K$123/K423</f>
        <v>0.180851544337429</v>
      </c>
      <c r="L459" s="121" t="n">
        <f aca="false">L$123/L423</f>
        <v>0</v>
      </c>
    </row>
    <row r="460" customFormat="false" ht="13.8" hidden="false" customHeight="false" outlineLevel="0" collapsed="false">
      <c r="B460" s="0"/>
      <c r="C460" s="56" t="s">
        <v>27</v>
      </c>
      <c r="D460" s="121" t="n">
        <f aca="false">D$123/D424</f>
        <v>0</v>
      </c>
      <c r="E460" s="121" t="n">
        <f aca="false">E$123/E424</f>
        <v>0</v>
      </c>
      <c r="F460" s="121" t="n">
        <f aca="false">F$123/F424</f>
        <v>0</v>
      </c>
      <c r="G460" s="121" t="n">
        <f aca="false">G$123/G424</f>
        <v>0</v>
      </c>
      <c r="H460" s="121" t="n">
        <f aca="false">H$123/H424</f>
        <v>0</v>
      </c>
      <c r="I460" s="121" t="n">
        <f aca="false">I$123/I424</f>
        <v>0</v>
      </c>
      <c r="J460" s="121" t="n">
        <f aca="false">J$123/J424</f>
        <v>0.197298550724638</v>
      </c>
      <c r="K460" s="121" t="n">
        <f aca="false">K$123/K424</f>
        <v>0.180851544337429</v>
      </c>
      <c r="L460" s="121" t="n">
        <f aca="false">L$123/L424</f>
        <v>0</v>
      </c>
    </row>
    <row r="461" customFormat="false" ht="13.8" hidden="false" customHeight="false" outlineLevel="0" collapsed="false">
      <c r="B461" s="0"/>
      <c r="C461" s="56" t="s">
        <v>28</v>
      </c>
      <c r="D461" s="121" t="n">
        <f aca="false">D$123/D425</f>
        <v>0</v>
      </c>
      <c r="E461" s="121" t="n">
        <f aca="false">E$123/E425</f>
        <v>0</v>
      </c>
      <c r="F461" s="121" t="n">
        <f aca="false">F$123/F425</f>
        <v>0</v>
      </c>
      <c r="G461" s="121" t="n">
        <f aca="false">G$123/G425</f>
        <v>0</v>
      </c>
      <c r="H461" s="121" t="n">
        <f aca="false">H$123/H425</f>
        <v>0</v>
      </c>
      <c r="I461" s="121" t="n">
        <f aca="false">I$123/I425</f>
        <v>0</v>
      </c>
      <c r="J461" s="121" t="n">
        <f aca="false">J$123/J425</f>
        <v>0.197298550724638</v>
      </c>
      <c r="K461" s="121" t="n">
        <f aca="false">K$123/K425</f>
        <v>0.180851544337429</v>
      </c>
      <c r="L461" s="121" t="n">
        <f aca="false">L$123/L425</f>
        <v>0</v>
      </c>
    </row>
    <row r="462" customFormat="false" ht="13.8" hidden="false" customHeight="false" outlineLevel="0" collapsed="false">
      <c r="B462" s="0"/>
      <c r="C462" s="56" t="s">
        <v>29</v>
      </c>
      <c r="D462" s="121" t="n">
        <f aca="false">D$123/D426</f>
        <v>0</v>
      </c>
      <c r="E462" s="121" t="n">
        <f aca="false">E$123/E426</f>
        <v>0</v>
      </c>
      <c r="F462" s="121" t="n">
        <f aca="false">F$123/F426</f>
        <v>0</v>
      </c>
      <c r="G462" s="121" t="n">
        <f aca="false">G$123/G426</f>
        <v>0</v>
      </c>
      <c r="H462" s="121" t="n">
        <f aca="false">H$123/H426</f>
        <v>0</v>
      </c>
      <c r="I462" s="121" t="n">
        <f aca="false">I$123/I426</f>
        <v>0</v>
      </c>
      <c r="J462" s="121" t="n">
        <f aca="false">J$123/J426</f>
        <v>0.197298550724638</v>
      </c>
      <c r="K462" s="121" t="n">
        <f aca="false">K$123/K426</f>
        <v>0.180851544337429</v>
      </c>
      <c r="L462" s="121" t="n">
        <f aca="false">L$123/L426</f>
        <v>0</v>
      </c>
    </row>
    <row r="463" customFormat="false" ht="13.8" hidden="false" customHeight="false" outlineLevel="0" collapsed="false">
      <c r="B463" s="0"/>
      <c r="C463" s="56" t="s">
        <v>30</v>
      </c>
      <c r="D463" s="121" t="n">
        <f aca="false">D$123/D427</f>
        <v>0</v>
      </c>
      <c r="E463" s="121" t="n">
        <f aca="false">E$123/E427</f>
        <v>0</v>
      </c>
      <c r="F463" s="121" t="n">
        <f aca="false">F$123/F427</f>
        <v>0</v>
      </c>
      <c r="G463" s="121" t="n">
        <f aca="false">G$123/G427</f>
        <v>0</v>
      </c>
      <c r="H463" s="121" t="n">
        <f aca="false">H$123/H427</f>
        <v>0</v>
      </c>
      <c r="I463" s="121" t="n">
        <f aca="false">I$123/I427</f>
        <v>0</v>
      </c>
      <c r="J463" s="121" t="n">
        <f aca="false">J$123/J427</f>
        <v>0.197298550724638</v>
      </c>
      <c r="K463" s="121" t="n">
        <f aca="false">K$123/K427</f>
        <v>0.180851544337429</v>
      </c>
      <c r="L463" s="121" t="n">
        <f aca="false">L$123/L427</f>
        <v>0</v>
      </c>
    </row>
    <row r="464" customFormat="false" ht="13.8" hidden="false" customHeight="false" outlineLevel="0" collapsed="false">
      <c r="B464" s="0"/>
      <c r="C464" s="56"/>
      <c r="D464" s="56"/>
      <c r="E464" s="56"/>
      <c r="F464" s="56"/>
      <c r="G464" s="56"/>
      <c r="H464" s="56"/>
      <c r="I464" s="56"/>
      <c r="J464" s="56"/>
      <c r="K464" s="56"/>
      <c r="L464" s="56"/>
    </row>
    <row r="465" customFormat="false" ht="13.8" hidden="false" customHeight="false" outlineLevel="0" collapsed="false">
      <c r="B465" s="0"/>
      <c r="C465" s="52" t="s">
        <v>182</v>
      </c>
      <c r="D465" s="53" t="s">
        <v>2</v>
      </c>
      <c r="E465" s="54" t="s">
        <v>3</v>
      </c>
      <c r="F465" s="54" t="s">
        <v>4</v>
      </c>
      <c r="G465" s="54" t="s">
        <v>5</v>
      </c>
      <c r="H465" s="54" t="s">
        <v>6</v>
      </c>
      <c r="I465" s="54" t="s">
        <v>7</v>
      </c>
      <c r="J465" s="55" t="s">
        <v>8</v>
      </c>
      <c r="K465" s="54" t="s">
        <v>9</v>
      </c>
      <c r="L465" s="54" t="s">
        <v>10</v>
      </c>
    </row>
    <row r="466" customFormat="false" ht="13.8" hidden="false" customHeight="false" outlineLevel="0" collapsed="false">
      <c r="B466" s="0"/>
      <c r="C466" s="56" t="s">
        <v>21</v>
      </c>
      <c r="D466" s="121" t="n">
        <f aca="false">D457+D448+D439</f>
        <v>2</v>
      </c>
      <c r="E466" s="121" t="n">
        <f aca="false">E457+E448+E439</f>
        <v>3</v>
      </c>
      <c r="F466" s="121" t="n">
        <f aca="false">F457+F448+F439</f>
        <v>4</v>
      </c>
      <c r="G466" s="121" t="n">
        <f aca="false">G457+G448+G439</f>
        <v>6</v>
      </c>
      <c r="H466" s="121" t="n">
        <f aca="false">H457+H448+H439</f>
        <v>8</v>
      </c>
      <c r="I466" s="121" t="n">
        <f aca="false">I457+I448+I439</f>
        <v>10</v>
      </c>
      <c r="J466" s="121" t="n">
        <f aca="false">J457+J448+J439</f>
        <v>11.9804869565217</v>
      </c>
      <c r="K466" s="121" t="n">
        <f aca="false">K457+K448+K439</f>
        <v>12.9821135835271</v>
      </c>
      <c r="L466" s="121" t="n">
        <f aca="false">L457+L448+L439</f>
        <v>13</v>
      </c>
    </row>
    <row r="467" customFormat="false" ht="13.8" hidden="false" customHeight="false" outlineLevel="0" collapsed="false">
      <c r="B467" s="0"/>
      <c r="C467" s="56" t="s">
        <v>23</v>
      </c>
      <c r="D467" s="121" t="n">
        <f aca="false">D458+D449+D440</f>
        <v>2</v>
      </c>
      <c r="E467" s="121" t="n">
        <f aca="false">E458+E449+E440</f>
        <v>3</v>
      </c>
      <c r="F467" s="121" t="n">
        <f aca="false">F458+F449+F440</f>
        <v>4</v>
      </c>
      <c r="G467" s="121" t="n">
        <f aca="false">G458+G449+G440</f>
        <v>6</v>
      </c>
      <c r="H467" s="121" t="n">
        <f aca="false">H458+H449+H440</f>
        <v>8</v>
      </c>
      <c r="I467" s="121" t="n">
        <f aca="false">I458+I449+I440</f>
        <v>10</v>
      </c>
      <c r="J467" s="121" t="n">
        <f aca="false">J458+J449+J440</f>
        <v>11.9804869565217</v>
      </c>
      <c r="K467" s="121" t="n">
        <f aca="false">K458+K449+K440</f>
        <v>12.9821135835271</v>
      </c>
      <c r="L467" s="121" t="n">
        <f aca="false">L458+L449+L440</f>
        <v>13</v>
      </c>
    </row>
    <row r="468" customFormat="false" ht="13.8" hidden="false" customHeight="false" outlineLevel="0" collapsed="false">
      <c r="B468" s="0"/>
      <c r="C468" s="56" t="s">
        <v>25</v>
      </c>
      <c r="D468" s="121" t="n">
        <f aca="false">D459+D450+D441</f>
        <v>3.33333333333333</v>
      </c>
      <c r="E468" s="121" t="n">
        <f aca="false">E459+E450+E441</f>
        <v>4.16666666666667</v>
      </c>
      <c r="F468" s="121" t="n">
        <f aca="false">F459+F450+F441</f>
        <v>4.16666666666667</v>
      </c>
      <c r="G468" s="121" t="n">
        <f aca="false">G459+G450+G441</f>
        <v>5.83333333333333</v>
      </c>
      <c r="H468" s="121" t="n">
        <f aca="false">H459+H450+H441</f>
        <v>7.5</v>
      </c>
      <c r="I468" s="121" t="n">
        <f aca="false">I459+I450+I441</f>
        <v>9.16666666666667</v>
      </c>
      <c r="J468" s="121" t="n">
        <f aca="false">J459+J450+J441</f>
        <v>10.8138202898551</v>
      </c>
      <c r="K468" s="121" t="n">
        <f aca="false">K459+K450+K441</f>
        <v>10.8154469168604</v>
      </c>
      <c r="L468" s="121" t="n">
        <f aca="false">L459+L450+L441</f>
        <v>10.8333333333333</v>
      </c>
    </row>
    <row r="469" customFormat="false" ht="13.8" hidden="false" customHeight="false" outlineLevel="0" collapsed="false">
      <c r="B469" s="0"/>
      <c r="C469" s="56" t="s">
        <v>27</v>
      </c>
      <c r="D469" s="121" t="n">
        <f aca="false">D460+D451+D442</f>
        <v>3.07692307692308</v>
      </c>
      <c r="E469" s="121" t="n">
        <f aca="false">E460+E451+E442</f>
        <v>3.84615384615385</v>
      </c>
      <c r="F469" s="121" t="n">
        <f aca="false">F460+F451+F442</f>
        <v>3.84615384615385</v>
      </c>
      <c r="G469" s="121" t="n">
        <f aca="false">G460+G451+G442</f>
        <v>5.38461538461539</v>
      </c>
      <c r="H469" s="121" t="n">
        <f aca="false">H460+H451+H442</f>
        <v>6.92307692307692</v>
      </c>
      <c r="I469" s="121" t="n">
        <f aca="false">I460+I451+I442</f>
        <v>8.46153846153846</v>
      </c>
      <c r="J469" s="121" t="n">
        <f aca="false">J460+J451+J442</f>
        <v>9.98048695652174</v>
      </c>
      <c r="K469" s="121" t="n">
        <f aca="false">K460+K451+K442</f>
        <v>9.98211358352707</v>
      </c>
      <c r="L469" s="121" t="n">
        <f aca="false">L460+L451+L442</f>
        <v>10</v>
      </c>
    </row>
    <row r="470" customFormat="false" ht="13.8" hidden="false" customHeight="false" outlineLevel="0" collapsed="false">
      <c r="B470" s="0"/>
      <c r="C470" s="56" t="s">
        <v>28</v>
      </c>
      <c r="D470" s="121" t="n">
        <f aca="false">D461+D452+D443</f>
        <v>6.66666666666667</v>
      </c>
      <c r="E470" s="121" t="n">
        <f aca="false">E461+E452+E443</f>
        <v>6.66666666666667</v>
      </c>
      <c r="F470" s="121" t="n">
        <f aca="false">F461+F452+F443</f>
        <v>6.66666666666667</v>
      </c>
      <c r="G470" s="121" t="n">
        <f aca="false">G461+G452+G443</f>
        <v>8</v>
      </c>
      <c r="H470" s="121" t="n">
        <f aca="false">H461+H452+H443</f>
        <v>8</v>
      </c>
      <c r="I470" s="121" t="n">
        <f aca="false">I461+I452+I443</f>
        <v>8.66666666666667</v>
      </c>
      <c r="J470" s="121" t="n">
        <f aca="false">J461+J452+J443</f>
        <v>15.9804869565217</v>
      </c>
      <c r="K470" s="121" t="n">
        <f aca="false">K461+K452+K443</f>
        <v>15.9821135835271</v>
      </c>
      <c r="L470" s="121" t="n">
        <f aca="false">L461+L452+L443</f>
        <v>16</v>
      </c>
    </row>
    <row r="471" customFormat="false" ht="13.8" hidden="false" customHeight="false" outlineLevel="0" collapsed="false">
      <c r="B471" s="0"/>
      <c r="C471" s="56" t="s">
        <v>29</v>
      </c>
      <c r="D471" s="121" t="n">
        <f aca="false">D462+D453+D444</f>
        <v>6.66666666666667</v>
      </c>
      <c r="E471" s="121" t="n">
        <f aca="false">E462+E453+E444</f>
        <v>6.66666666666667</v>
      </c>
      <c r="F471" s="121" t="n">
        <f aca="false">F462+F453+F444</f>
        <v>6.66666666666667</v>
      </c>
      <c r="G471" s="121" t="n">
        <f aca="false">G462+G453+G444</f>
        <v>8</v>
      </c>
      <c r="H471" s="121" t="n">
        <f aca="false">H462+H453+H444</f>
        <v>8</v>
      </c>
      <c r="I471" s="121" t="n">
        <f aca="false">I462+I453+I444</f>
        <v>8.66666666666667</v>
      </c>
      <c r="J471" s="121" t="n">
        <f aca="false">J462+J453+J444</f>
        <v>15.9804869565217</v>
      </c>
      <c r="K471" s="121" t="n">
        <f aca="false">K462+K453+K444</f>
        <v>15.9821135835271</v>
      </c>
      <c r="L471" s="121" t="n">
        <f aca="false">L462+L453+L444</f>
        <v>16</v>
      </c>
    </row>
    <row r="472" customFormat="false" ht="13.8" hidden="false" customHeight="false" outlineLevel="0" collapsed="false">
      <c r="B472" s="0"/>
      <c r="C472" s="56" t="s">
        <v>30</v>
      </c>
      <c r="D472" s="121" t="n">
        <f aca="false">D463+D454+D445</f>
        <v>6.66666666666667</v>
      </c>
      <c r="E472" s="121" t="n">
        <f aca="false">E463+E454+E445</f>
        <v>6.66666666666667</v>
      </c>
      <c r="F472" s="121" t="n">
        <f aca="false">F463+F454+F445</f>
        <v>6.66666666666667</v>
      </c>
      <c r="G472" s="121" t="n">
        <f aca="false">G463+G454+G445</f>
        <v>8</v>
      </c>
      <c r="H472" s="121" t="n">
        <f aca="false">H463+H454+H445</f>
        <v>8</v>
      </c>
      <c r="I472" s="121" t="n">
        <f aca="false">I463+I454+I445</f>
        <v>8.66666666666667</v>
      </c>
      <c r="J472" s="121" t="n">
        <f aca="false">J463+J454+J445</f>
        <v>15.9804869565217</v>
      </c>
      <c r="K472" s="121" t="n">
        <f aca="false">K463+K454+K445</f>
        <v>15.9821135835271</v>
      </c>
      <c r="L472" s="121" t="n">
        <f aca="false">L463+L454+L445</f>
        <v>16</v>
      </c>
    </row>
    <row r="473" customFormat="false" ht="13.8" hidden="false" customHeight="false" outlineLevel="0" collapsed="false">
      <c r="B473" s="0"/>
      <c r="C473" s="56"/>
      <c r="D473" s="106"/>
      <c r="E473" s="106"/>
      <c r="F473" s="106"/>
      <c r="G473" s="106"/>
      <c r="H473" s="106"/>
      <c r="I473" s="106"/>
      <c r="J473" s="107"/>
      <c r="K473" s="47"/>
      <c r="L473" s="0"/>
    </row>
    <row r="474" customFormat="false" ht="13.8" hidden="false" customHeight="false" outlineLevel="0" collapsed="false">
      <c r="B474" s="0"/>
      <c r="C474" s="52" t="s">
        <v>183</v>
      </c>
      <c r="D474" s="53" t="s">
        <v>2</v>
      </c>
      <c r="E474" s="54" t="s">
        <v>3</v>
      </c>
      <c r="F474" s="54" t="s">
        <v>4</v>
      </c>
      <c r="G474" s="54" t="s">
        <v>5</v>
      </c>
      <c r="H474" s="54" t="s">
        <v>6</v>
      </c>
      <c r="I474" s="54" t="s">
        <v>7</v>
      </c>
      <c r="J474" s="55" t="s">
        <v>8</v>
      </c>
      <c r="K474" s="54" t="s">
        <v>9</v>
      </c>
      <c r="L474" s="54" t="s">
        <v>10</v>
      </c>
    </row>
    <row r="475" customFormat="false" ht="13.8" hidden="false" customHeight="false" outlineLevel="0" collapsed="false">
      <c r="B475" s="0"/>
      <c r="C475" s="56" t="s">
        <v>21</v>
      </c>
      <c r="D475" s="121" t="n">
        <f aca="false">ROUNDDOWN(D466,0)</f>
        <v>2</v>
      </c>
      <c r="E475" s="121" t="n">
        <f aca="false">ROUNDDOWN(E466,0)</f>
        <v>3</v>
      </c>
      <c r="F475" s="121" t="n">
        <f aca="false">ROUNDDOWN(F466,0)</f>
        <v>4</v>
      </c>
      <c r="G475" s="121" t="n">
        <f aca="false">ROUNDDOWN(G466,0)</f>
        <v>6</v>
      </c>
      <c r="H475" s="121" t="n">
        <f aca="false">ROUNDDOWN(H466,0)</f>
        <v>8</v>
      </c>
      <c r="I475" s="121" t="n">
        <f aca="false">ROUNDDOWN(I466,0)</f>
        <v>10</v>
      </c>
      <c r="J475" s="121" t="n">
        <f aca="false">ROUNDDOWN(J466,0)</f>
        <v>11</v>
      </c>
      <c r="K475" s="121" t="n">
        <f aca="false">ROUNDDOWN(K466,0)</f>
        <v>12</v>
      </c>
      <c r="L475" s="121" t="n">
        <f aca="false">ROUNDDOWN(L466,0)</f>
        <v>13</v>
      </c>
    </row>
    <row r="476" customFormat="false" ht="13.8" hidden="false" customHeight="false" outlineLevel="0" collapsed="false">
      <c r="B476" s="0"/>
      <c r="C476" s="56" t="s">
        <v>23</v>
      </c>
      <c r="D476" s="121" t="n">
        <f aca="false">ROUNDDOWN(D467,0)</f>
        <v>2</v>
      </c>
      <c r="E476" s="121" t="n">
        <f aca="false">ROUNDDOWN(E467,0)</f>
        <v>3</v>
      </c>
      <c r="F476" s="121" t="n">
        <f aca="false">ROUNDDOWN(F467,0)</f>
        <v>4</v>
      </c>
      <c r="G476" s="121" t="n">
        <f aca="false">ROUNDDOWN(G467,0)</f>
        <v>6</v>
      </c>
      <c r="H476" s="121" t="n">
        <f aca="false">ROUNDDOWN(H467,0)</f>
        <v>8</v>
      </c>
      <c r="I476" s="121" t="n">
        <f aca="false">ROUNDDOWN(I467,0)</f>
        <v>10</v>
      </c>
      <c r="J476" s="121" t="n">
        <f aca="false">ROUNDDOWN(J467,0)</f>
        <v>11</v>
      </c>
      <c r="K476" s="121" t="n">
        <f aca="false">ROUNDDOWN(K467,0)</f>
        <v>12</v>
      </c>
      <c r="L476" s="121" t="n">
        <f aca="false">ROUNDDOWN(L467,0)</f>
        <v>13</v>
      </c>
    </row>
    <row r="477" customFormat="false" ht="13.8" hidden="false" customHeight="false" outlineLevel="0" collapsed="false">
      <c r="B477" s="0"/>
      <c r="C477" s="56" t="s">
        <v>25</v>
      </c>
      <c r="D477" s="121" t="n">
        <f aca="false">ROUNDDOWN(D468,0)</f>
        <v>3</v>
      </c>
      <c r="E477" s="121" t="n">
        <f aca="false">ROUNDDOWN(E468,0)</f>
        <v>4</v>
      </c>
      <c r="F477" s="121" t="n">
        <f aca="false">ROUNDDOWN(F468,0)</f>
        <v>4</v>
      </c>
      <c r="G477" s="121" t="n">
        <f aca="false">ROUNDDOWN(G468,0)</f>
        <v>5</v>
      </c>
      <c r="H477" s="121" t="n">
        <f aca="false">ROUNDDOWN(H468,0)</f>
        <v>7</v>
      </c>
      <c r="I477" s="121" t="n">
        <f aca="false">ROUNDDOWN(I468,0)</f>
        <v>9</v>
      </c>
      <c r="J477" s="121" t="n">
        <f aca="false">ROUNDDOWN(J468,0)</f>
        <v>10</v>
      </c>
      <c r="K477" s="121" t="n">
        <f aca="false">ROUNDDOWN(K468,0)</f>
        <v>10</v>
      </c>
      <c r="L477" s="121" t="n">
        <f aca="false">ROUNDDOWN(L468,0)</f>
        <v>10</v>
      </c>
    </row>
    <row r="478" customFormat="false" ht="13.8" hidden="false" customHeight="false" outlineLevel="0" collapsed="false">
      <c r="B478" s="0"/>
      <c r="C478" s="56" t="s">
        <v>27</v>
      </c>
      <c r="D478" s="121" t="n">
        <f aca="false">ROUNDDOWN(D469,0)</f>
        <v>3</v>
      </c>
      <c r="E478" s="121" t="n">
        <f aca="false">ROUNDDOWN(E469,0)</f>
        <v>3</v>
      </c>
      <c r="F478" s="121" t="n">
        <f aca="false">ROUNDDOWN(F469,0)</f>
        <v>3</v>
      </c>
      <c r="G478" s="121" t="n">
        <f aca="false">ROUNDDOWN(G469,0)</f>
        <v>5</v>
      </c>
      <c r="H478" s="121" t="n">
        <f aca="false">ROUNDDOWN(H469,0)</f>
        <v>6</v>
      </c>
      <c r="I478" s="121" t="n">
        <f aca="false">ROUNDDOWN(I469,0)</f>
        <v>8</v>
      </c>
      <c r="J478" s="121" t="n">
        <f aca="false">ROUNDDOWN(J469,0)</f>
        <v>9</v>
      </c>
      <c r="K478" s="121" t="n">
        <f aca="false">ROUNDDOWN(K469,0)</f>
        <v>9</v>
      </c>
      <c r="L478" s="121" t="n">
        <f aca="false">ROUNDDOWN(L469,0)</f>
        <v>10</v>
      </c>
    </row>
    <row r="479" customFormat="false" ht="13.8" hidden="false" customHeight="false" outlineLevel="0" collapsed="false">
      <c r="B479" s="0"/>
      <c r="C479" s="56" t="s">
        <v>28</v>
      </c>
      <c r="D479" s="121" t="n">
        <f aca="false">ROUNDDOWN(D470,0)</f>
        <v>6</v>
      </c>
      <c r="E479" s="121" t="n">
        <f aca="false">ROUNDDOWN(E470,0)</f>
        <v>6</v>
      </c>
      <c r="F479" s="121" t="n">
        <f aca="false">ROUNDDOWN(F470,0)</f>
        <v>6</v>
      </c>
      <c r="G479" s="121" t="n">
        <f aca="false">ROUNDDOWN(G470,0)</f>
        <v>8</v>
      </c>
      <c r="H479" s="121" t="n">
        <f aca="false">ROUNDDOWN(H470,0)</f>
        <v>8</v>
      </c>
      <c r="I479" s="121" t="n">
        <f aca="false">ROUNDDOWN(I470,0)</f>
        <v>8</v>
      </c>
      <c r="J479" s="121" t="n">
        <f aca="false">ROUNDDOWN(J470,0)</f>
        <v>15</v>
      </c>
      <c r="K479" s="121" t="n">
        <f aca="false">ROUNDDOWN(K470,0)</f>
        <v>15</v>
      </c>
      <c r="L479" s="121" t="n">
        <f aca="false">ROUNDDOWN(L470,0)</f>
        <v>16</v>
      </c>
    </row>
    <row r="480" customFormat="false" ht="13.8" hidden="false" customHeight="false" outlineLevel="0" collapsed="false">
      <c r="B480" s="0"/>
      <c r="C480" s="56" t="s">
        <v>29</v>
      </c>
      <c r="D480" s="121" t="n">
        <f aca="false">ROUNDDOWN(D471,0)</f>
        <v>6</v>
      </c>
      <c r="E480" s="121" t="n">
        <f aca="false">ROUNDDOWN(E471,0)</f>
        <v>6</v>
      </c>
      <c r="F480" s="121" t="n">
        <f aca="false">ROUNDDOWN(F471,0)</f>
        <v>6</v>
      </c>
      <c r="G480" s="121" t="n">
        <f aca="false">ROUNDDOWN(G471,0)</f>
        <v>8</v>
      </c>
      <c r="H480" s="121" t="n">
        <f aca="false">ROUNDDOWN(H471,0)</f>
        <v>8</v>
      </c>
      <c r="I480" s="121" t="n">
        <f aca="false">ROUNDDOWN(I471,0)</f>
        <v>8</v>
      </c>
      <c r="J480" s="121" t="n">
        <f aca="false">ROUNDDOWN(J471,0)</f>
        <v>15</v>
      </c>
      <c r="K480" s="121" t="n">
        <f aca="false">ROUNDDOWN(K471,0)</f>
        <v>15</v>
      </c>
      <c r="L480" s="121" t="n">
        <f aca="false">ROUNDDOWN(L471,0)</f>
        <v>16</v>
      </c>
    </row>
    <row r="481" customFormat="false" ht="13.8" hidden="false" customHeight="false" outlineLevel="0" collapsed="false">
      <c r="B481" s="0"/>
      <c r="C481" s="56" t="s">
        <v>30</v>
      </c>
      <c r="D481" s="121" t="n">
        <f aca="false">ROUNDDOWN(D472,0)</f>
        <v>6</v>
      </c>
      <c r="E481" s="121" t="n">
        <f aca="false">ROUNDDOWN(E472,0)</f>
        <v>6</v>
      </c>
      <c r="F481" s="121" t="n">
        <f aca="false">ROUNDDOWN(F472,0)</f>
        <v>6</v>
      </c>
      <c r="G481" s="121" t="n">
        <f aca="false">ROUNDDOWN(G472,0)</f>
        <v>8</v>
      </c>
      <c r="H481" s="121" t="n">
        <f aca="false">ROUNDDOWN(H472,0)</f>
        <v>8</v>
      </c>
      <c r="I481" s="121" t="n">
        <f aca="false">ROUNDDOWN(I472,0)</f>
        <v>8</v>
      </c>
      <c r="J481" s="121" t="n">
        <f aca="false">ROUNDDOWN(J472,0)</f>
        <v>15</v>
      </c>
      <c r="K481" s="121" t="n">
        <f aca="false">ROUNDDOWN(K472,0)</f>
        <v>15</v>
      </c>
      <c r="L481" s="121" t="n">
        <f aca="false">ROUNDDOWN(L472,0)</f>
        <v>16</v>
      </c>
    </row>
    <row r="482" customFormat="false" ht="13.8" hidden="false" customHeight="false" outlineLevel="0" collapsed="false">
      <c r="B482" s="0"/>
      <c r="C482" s="56"/>
      <c r="D482" s="106"/>
      <c r="E482" s="106"/>
      <c r="F482" s="106"/>
      <c r="G482" s="106"/>
      <c r="H482" s="106"/>
      <c r="I482" s="106"/>
      <c r="J482" s="107"/>
      <c r="K482" s="47"/>
      <c r="L482" s="0"/>
    </row>
    <row r="483" customFormat="false" ht="13.8" hidden="false" customHeight="false" outlineLevel="0" collapsed="false">
      <c r="B483" s="0"/>
      <c r="C483" s="52" t="s">
        <v>184</v>
      </c>
      <c r="D483" s="53" t="s">
        <v>2</v>
      </c>
      <c r="E483" s="54" t="s">
        <v>3</v>
      </c>
      <c r="F483" s="54" t="s">
        <v>4</v>
      </c>
      <c r="G483" s="54" t="s">
        <v>5</v>
      </c>
      <c r="H483" s="54" t="s">
        <v>6</v>
      </c>
      <c r="I483" s="54" t="s">
        <v>7</v>
      </c>
      <c r="J483" s="55" t="s">
        <v>8</v>
      </c>
      <c r="K483" s="54" t="s">
        <v>9</v>
      </c>
      <c r="L483" s="54" t="s">
        <v>10</v>
      </c>
    </row>
    <row r="484" customFormat="false" ht="13.8" hidden="false" customHeight="false" outlineLevel="0" collapsed="false">
      <c r="B484" s="0"/>
      <c r="C484" s="56" t="s">
        <v>21</v>
      </c>
      <c r="D484" s="122" t="n">
        <f aca="false">IF(D493=0,0,1)</f>
        <v>0</v>
      </c>
      <c r="E484" s="122" t="n">
        <f aca="false">IF(E493=0,0,1)</f>
        <v>0</v>
      </c>
      <c r="F484" s="122" t="n">
        <f aca="false">IF(F493=0,0,1)</f>
        <v>0</v>
      </c>
      <c r="G484" s="122" t="n">
        <f aca="false">IF(G493=0,0,1)</f>
        <v>0</v>
      </c>
      <c r="H484" s="122" t="n">
        <f aca="false">IF(H493=0,0,1)</f>
        <v>0</v>
      </c>
      <c r="I484" s="122" t="n">
        <f aca="false">IF(I493=0,0,1)</f>
        <v>0</v>
      </c>
      <c r="J484" s="122" t="n">
        <f aca="false">IF(J493=0,0,1)</f>
        <v>1</v>
      </c>
      <c r="K484" s="122" t="n">
        <f aca="false">IF(K493=0,0,1)</f>
        <v>1</v>
      </c>
      <c r="L484" s="122" t="n">
        <f aca="false">IF(L493=0,0,1)</f>
        <v>0</v>
      </c>
    </row>
    <row r="485" customFormat="false" ht="13.8" hidden="false" customHeight="false" outlineLevel="0" collapsed="false">
      <c r="B485" s="0"/>
      <c r="C485" s="56" t="s">
        <v>23</v>
      </c>
      <c r="D485" s="122" t="n">
        <f aca="false">IF(D494=0,0,1)</f>
        <v>0</v>
      </c>
      <c r="E485" s="122" t="n">
        <f aca="false">IF(E494=0,0,1)</f>
        <v>0</v>
      </c>
      <c r="F485" s="122" t="n">
        <f aca="false">IF(F494=0,0,1)</f>
        <v>0</v>
      </c>
      <c r="G485" s="122" t="n">
        <f aca="false">IF(G494=0,0,1)</f>
        <v>0</v>
      </c>
      <c r="H485" s="122" t="n">
        <f aca="false">IF(H494=0,0,1)</f>
        <v>0</v>
      </c>
      <c r="I485" s="122" t="n">
        <f aca="false">IF(I494=0,0,1)</f>
        <v>0</v>
      </c>
      <c r="J485" s="122" t="n">
        <f aca="false">IF(J494=0,0,1)</f>
        <v>1</v>
      </c>
      <c r="K485" s="122" t="n">
        <f aca="false">IF(K494=0,0,1)</f>
        <v>1</v>
      </c>
      <c r="L485" s="122" t="n">
        <f aca="false">IF(L494=0,0,1)</f>
        <v>0</v>
      </c>
    </row>
    <row r="486" customFormat="false" ht="13.8" hidden="false" customHeight="false" outlineLevel="0" collapsed="false">
      <c r="B486" s="0"/>
      <c r="C486" s="56" t="s">
        <v>25</v>
      </c>
      <c r="D486" s="122" t="n">
        <f aca="false">IF(D495=0,0,1)</f>
        <v>1</v>
      </c>
      <c r="E486" s="122" t="n">
        <f aca="false">IF(E495=0,0,1)</f>
        <v>1</v>
      </c>
      <c r="F486" s="122" t="n">
        <f aca="false">IF(F495=0,0,1)</f>
        <v>1</v>
      </c>
      <c r="G486" s="122" t="n">
        <f aca="false">IF(G495=0,0,1)</f>
        <v>1</v>
      </c>
      <c r="H486" s="122" t="n">
        <f aca="false">IF(H495=0,0,1)</f>
        <v>1</v>
      </c>
      <c r="I486" s="122" t="n">
        <f aca="false">IF(I495=0,0,1)</f>
        <v>1</v>
      </c>
      <c r="J486" s="122" t="n">
        <f aca="false">IF(J495=0,0,1)</f>
        <v>1</v>
      </c>
      <c r="K486" s="122" t="n">
        <f aca="false">IF(K495=0,0,1)</f>
        <v>1</v>
      </c>
      <c r="L486" s="122" t="n">
        <f aca="false">IF(L495=0,0,1)</f>
        <v>1</v>
      </c>
    </row>
    <row r="487" customFormat="false" ht="13.8" hidden="false" customHeight="false" outlineLevel="0" collapsed="false">
      <c r="B487" s="0"/>
      <c r="C487" s="56" t="s">
        <v>27</v>
      </c>
      <c r="D487" s="122" t="n">
        <f aca="false">IF(D496=0,0,1)</f>
        <v>1</v>
      </c>
      <c r="E487" s="122" t="n">
        <f aca="false">IF(E496=0,0,1)</f>
        <v>1</v>
      </c>
      <c r="F487" s="122" t="n">
        <f aca="false">IF(F496=0,0,1)</f>
        <v>1</v>
      </c>
      <c r="G487" s="122" t="n">
        <f aca="false">IF(G496=0,0,1)</f>
        <v>1</v>
      </c>
      <c r="H487" s="122" t="n">
        <f aca="false">IF(H496=0,0,1)</f>
        <v>1</v>
      </c>
      <c r="I487" s="122" t="n">
        <f aca="false">IF(I496=0,0,1)</f>
        <v>1</v>
      </c>
      <c r="J487" s="122" t="n">
        <f aca="false">IF(J496=0,0,1)</f>
        <v>1</v>
      </c>
      <c r="K487" s="122" t="n">
        <f aca="false">IF(K496=0,0,1)</f>
        <v>1</v>
      </c>
      <c r="L487" s="122" t="n">
        <f aca="false">IF(L496=0,0,1)</f>
        <v>0</v>
      </c>
    </row>
    <row r="488" customFormat="false" ht="13.8" hidden="false" customHeight="false" outlineLevel="0" collapsed="false">
      <c r="B488" s="0"/>
      <c r="C488" s="56" t="s">
        <v>28</v>
      </c>
      <c r="D488" s="122" t="n">
        <f aca="false">IF(D497=0,0,1)</f>
        <v>1</v>
      </c>
      <c r="E488" s="122" t="n">
        <f aca="false">IF(E497=0,0,1)</f>
        <v>1</v>
      </c>
      <c r="F488" s="122" t="n">
        <f aca="false">IF(F497=0,0,1)</f>
        <v>1</v>
      </c>
      <c r="G488" s="122" t="n">
        <f aca="false">IF(G497=0,0,1)</f>
        <v>0</v>
      </c>
      <c r="H488" s="122" t="n">
        <f aca="false">IF(H497=0,0,1)</f>
        <v>0</v>
      </c>
      <c r="I488" s="122" t="n">
        <f aca="false">IF(I497=0,0,1)</f>
        <v>1</v>
      </c>
      <c r="J488" s="122" t="n">
        <f aca="false">IF(J497=0,0,1)</f>
        <v>1</v>
      </c>
      <c r="K488" s="122" t="n">
        <f aca="false">IF(K497=0,0,1)</f>
        <v>1</v>
      </c>
      <c r="L488" s="122" t="n">
        <f aca="false">IF(L497=0,0,1)</f>
        <v>0</v>
      </c>
    </row>
    <row r="489" customFormat="false" ht="13.8" hidden="false" customHeight="false" outlineLevel="0" collapsed="false">
      <c r="B489" s="0"/>
      <c r="C489" s="56" t="s">
        <v>29</v>
      </c>
      <c r="D489" s="122" t="n">
        <f aca="false">IF(D498=0,0,1)</f>
        <v>1</v>
      </c>
      <c r="E489" s="122" t="n">
        <f aca="false">IF(E498=0,0,1)</f>
        <v>1</v>
      </c>
      <c r="F489" s="122" t="n">
        <f aca="false">IF(F498=0,0,1)</f>
        <v>1</v>
      </c>
      <c r="G489" s="122" t="n">
        <f aca="false">IF(G498=0,0,1)</f>
        <v>0</v>
      </c>
      <c r="H489" s="122" t="n">
        <f aca="false">IF(H498=0,0,1)</f>
        <v>0</v>
      </c>
      <c r="I489" s="122" t="n">
        <f aca="false">IF(I498=0,0,1)</f>
        <v>1</v>
      </c>
      <c r="J489" s="122" t="n">
        <f aca="false">IF(J498=0,0,1)</f>
        <v>1</v>
      </c>
      <c r="K489" s="122" t="n">
        <f aca="false">IF(K498=0,0,1)</f>
        <v>1</v>
      </c>
      <c r="L489" s="122" t="n">
        <f aca="false">IF(L498=0,0,1)</f>
        <v>0</v>
      </c>
    </row>
    <row r="490" customFormat="false" ht="13.8" hidden="false" customHeight="false" outlineLevel="0" collapsed="false">
      <c r="B490" s="0"/>
      <c r="C490" s="56" t="s">
        <v>30</v>
      </c>
      <c r="D490" s="122" t="n">
        <f aca="false">IF(D499=0,0,1)</f>
        <v>1</v>
      </c>
      <c r="E490" s="122" t="n">
        <f aca="false">IF(E499=0,0,1)</f>
        <v>1</v>
      </c>
      <c r="F490" s="122" t="n">
        <f aca="false">IF(F499=0,0,1)</f>
        <v>1</v>
      </c>
      <c r="G490" s="122" t="n">
        <f aca="false">IF(G499=0,0,1)</f>
        <v>0</v>
      </c>
      <c r="H490" s="122" t="n">
        <f aca="false">IF(H499=0,0,1)</f>
        <v>0</v>
      </c>
      <c r="I490" s="122" t="n">
        <f aca="false">IF(I499=0,0,1)</f>
        <v>1</v>
      </c>
      <c r="J490" s="122" t="n">
        <f aca="false">IF(J499=0,0,1)</f>
        <v>1</v>
      </c>
      <c r="K490" s="122" t="n">
        <f aca="false">IF(K499=0,0,1)</f>
        <v>1</v>
      </c>
      <c r="L490" s="122" t="n">
        <f aca="false">IF(L499=0,0,1)</f>
        <v>0</v>
      </c>
    </row>
    <row r="491" customFormat="false" ht="13.8" hidden="false" customHeight="false" outlineLevel="0" collapsed="false">
      <c r="B491" s="0"/>
      <c r="C491" s="56"/>
      <c r="D491" s="106"/>
      <c r="E491" s="106"/>
      <c r="F491" s="106"/>
      <c r="G491" s="106"/>
      <c r="H491" s="106"/>
      <c r="I491" s="106"/>
      <c r="J491" s="107"/>
      <c r="K491" s="47"/>
      <c r="L491" s="0"/>
    </row>
    <row r="492" customFormat="false" ht="13.8" hidden="false" customHeight="false" outlineLevel="0" collapsed="false">
      <c r="B492" s="0"/>
      <c r="C492" s="52" t="s">
        <v>185</v>
      </c>
      <c r="D492" s="53" t="s">
        <v>2</v>
      </c>
      <c r="E492" s="54" t="s">
        <v>3</v>
      </c>
      <c r="F492" s="54" t="s">
        <v>4</v>
      </c>
      <c r="G492" s="54" t="s">
        <v>5</v>
      </c>
      <c r="H492" s="54" t="s">
        <v>6</v>
      </c>
      <c r="I492" s="54" t="s">
        <v>7</v>
      </c>
      <c r="J492" s="55" t="s">
        <v>8</v>
      </c>
      <c r="K492" s="54" t="s">
        <v>9</v>
      </c>
      <c r="L492" s="54" t="s">
        <v>10</v>
      </c>
    </row>
    <row r="493" customFormat="false" ht="13.8" hidden="false" customHeight="false" outlineLevel="0" collapsed="false">
      <c r="B493" s="0"/>
      <c r="C493" s="56" t="s">
        <v>21</v>
      </c>
      <c r="D493" s="121" t="n">
        <f aca="false">(D466-D475)*D421</f>
        <v>0</v>
      </c>
      <c r="E493" s="121" t="n">
        <f aca="false">(E466-E475)*E421</f>
        <v>0</v>
      </c>
      <c r="F493" s="121" t="n">
        <f aca="false">(F466-F475)*F421</f>
        <v>0</v>
      </c>
      <c r="G493" s="121" t="n">
        <f aca="false">(G466-G475)*G421</f>
        <v>0</v>
      </c>
      <c r="H493" s="121" t="n">
        <f aca="false">(H466-H475)*H421</f>
        <v>0</v>
      </c>
      <c r="I493" s="121" t="n">
        <f aca="false">(I466-I475)*I421</f>
        <v>0</v>
      </c>
      <c r="J493" s="121" t="n">
        <f aca="false">(J466-J475)*J421</f>
        <v>7434.46153846154</v>
      </c>
      <c r="K493" s="121" t="n">
        <f aca="false">(K466-K475)*K421</f>
        <v>8124.02197802197</v>
      </c>
      <c r="L493" s="121" t="n">
        <f aca="false">(L466-L475)*L421</f>
        <v>0</v>
      </c>
    </row>
    <row r="494" customFormat="false" ht="13.8" hidden="false" customHeight="false" outlineLevel="0" collapsed="false">
      <c r="B494" s="0"/>
      <c r="C494" s="56" t="s">
        <v>23</v>
      </c>
      <c r="D494" s="121" t="n">
        <f aca="false">(D467-D476)*D422</f>
        <v>0</v>
      </c>
      <c r="E494" s="121" t="n">
        <f aca="false">(E467-E476)*E422</f>
        <v>0</v>
      </c>
      <c r="F494" s="121" t="n">
        <f aca="false">(F467-F476)*F422</f>
        <v>0</v>
      </c>
      <c r="G494" s="121" t="n">
        <f aca="false">(G467-G476)*G422</f>
        <v>0</v>
      </c>
      <c r="H494" s="121" t="n">
        <f aca="false">(H467-H476)*H422</f>
        <v>0</v>
      </c>
      <c r="I494" s="121" t="n">
        <f aca="false">(I467-I476)*I422</f>
        <v>0</v>
      </c>
      <c r="J494" s="121" t="n">
        <f aca="false">(J467-J476)*J422</f>
        <v>7434.46153846154</v>
      </c>
      <c r="K494" s="121" t="n">
        <f aca="false">(K467-K476)*K422</f>
        <v>8124.02197802197</v>
      </c>
      <c r="L494" s="121" t="n">
        <f aca="false">(L467-L476)*L422</f>
        <v>0</v>
      </c>
    </row>
    <row r="495" customFormat="false" ht="13.8" hidden="false" customHeight="false" outlineLevel="0" collapsed="false">
      <c r="B495" s="0"/>
      <c r="C495" s="56" t="s">
        <v>25</v>
      </c>
      <c r="D495" s="121" t="n">
        <f aca="false">(D468-D477)*D423</f>
        <v>250</v>
      </c>
      <c r="E495" s="121" t="n">
        <f aca="false">(E468-E477)*E423</f>
        <v>236.254295532645</v>
      </c>
      <c r="F495" s="121" t="n">
        <f aca="false">(F468-F477)*F423</f>
        <v>787.628865979379</v>
      </c>
      <c r="G495" s="121" t="n">
        <f aca="false">(G468-G477)*G423</f>
        <v>11738.8316151203</v>
      </c>
      <c r="H495" s="121" t="n">
        <f aca="false">(H468-H477)*H423</f>
        <v>7043.29896907214</v>
      </c>
      <c r="I495" s="121" t="n">
        <f aca="false">(I468-I477)*I423</f>
        <v>1598.90109890109</v>
      </c>
      <c r="J495" s="121" t="n">
        <f aca="false">(J468-J477)*J423</f>
        <v>6170.72527472525</v>
      </c>
      <c r="K495" s="121" t="n">
        <f aca="false">(K468-K477)*K423</f>
        <v>6745.35897435896</v>
      </c>
      <c r="L495" s="121" t="n">
        <f aca="false">(L468-L477)*L423</f>
        <v>5637.49999999999</v>
      </c>
    </row>
    <row r="496" customFormat="false" ht="13.8" hidden="false" customHeight="false" outlineLevel="0" collapsed="false">
      <c r="B496" s="0"/>
      <c r="C496" s="56" t="s">
        <v>27</v>
      </c>
      <c r="D496" s="121" t="n">
        <f aca="false">(D469-D478)*D424</f>
        <v>57.6923076923075</v>
      </c>
      <c r="E496" s="121" t="n">
        <f aca="false">(E469-E478)*E424</f>
        <v>1199.44488501189</v>
      </c>
      <c r="F496" s="121" t="n">
        <f aca="false">(F469-F478)*F424</f>
        <v>3998.73116574148</v>
      </c>
      <c r="G496" s="121" t="n">
        <f aca="false">(G469-G478)*G424</f>
        <v>5417.92228390167</v>
      </c>
      <c r="H496" s="121" t="n">
        <f aca="false">(H469-H478)*H424</f>
        <v>13003.013481364</v>
      </c>
      <c r="I496" s="121" t="n">
        <f aca="false">(I469-I478)*I424</f>
        <v>4427.72612003382</v>
      </c>
      <c r="J496" s="121" t="n">
        <f aca="false">(J469-J478)*J424</f>
        <v>7434.46153846154</v>
      </c>
      <c r="K496" s="121" t="n">
        <f aca="false">(K469-K478)*K424</f>
        <v>8124.02197802197</v>
      </c>
      <c r="L496" s="121" t="n">
        <f aca="false">(L469-L478)*L424</f>
        <v>0</v>
      </c>
    </row>
    <row r="497" customFormat="false" ht="13.8" hidden="false" customHeight="false" outlineLevel="0" collapsed="false">
      <c r="B497" s="0"/>
      <c r="C497" s="56" t="s">
        <v>28</v>
      </c>
      <c r="D497" s="121" t="n">
        <f aca="false">(D470-D479)*D425</f>
        <v>500</v>
      </c>
      <c r="E497" s="121" t="n">
        <f aca="false">(E470-E479)*E425</f>
        <v>945.017182130585</v>
      </c>
      <c r="F497" s="121" t="n">
        <f aca="false">(F470-F479)*F425</f>
        <v>3150.51546391752</v>
      </c>
      <c r="G497" s="121" t="n">
        <f aca="false">(G470-G479)*G425</f>
        <v>0</v>
      </c>
      <c r="H497" s="121" t="n">
        <f aca="false">(H470-H479)*H425</f>
        <v>0</v>
      </c>
      <c r="I497" s="121" t="n">
        <f aca="false">(I470-I479)*I425</f>
        <v>6395.60439560439</v>
      </c>
      <c r="J497" s="121" t="n">
        <f aca="false">(J470-J479)*J425</f>
        <v>7434.46153846154</v>
      </c>
      <c r="K497" s="121" t="n">
        <f aca="false">(K470-K479)*K425</f>
        <v>8124.02197802197</v>
      </c>
      <c r="L497" s="121" t="n">
        <f aca="false">(L470-L479)*L425</f>
        <v>0</v>
      </c>
    </row>
    <row r="498" customFormat="false" ht="13.8" hidden="false" customHeight="false" outlineLevel="0" collapsed="false">
      <c r="B498" s="0"/>
      <c r="C498" s="56" t="s">
        <v>29</v>
      </c>
      <c r="D498" s="121" t="n">
        <f aca="false">(D471-D480)*D426</f>
        <v>500</v>
      </c>
      <c r="E498" s="121" t="n">
        <f aca="false">(E471-E480)*E426</f>
        <v>945.017182130585</v>
      </c>
      <c r="F498" s="121" t="n">
        <f aca="false">(F471-F480)*F426</f>
        <v>3150.51546391752</v>
      </c>
      <c r="G498" s="121" t="n">
        <f aca="false">(G471-G480)*G426</f>
        <v>0</v>
      </c>
      <c r="H498" s="121" t="n">
        <f aca="false">(H471-H480)*H426</f>
        <v>0</v>
      </c>
      <c r="I498" s="121" t="n">
        <f aca="false">(I471-I480)*I426</f>
        <v>6395.60439560439</v>
      </c>
      <c r="J498" s="121" t="n">
        <f aca="false">(J471-J480)*J426</f>
        <v>7434.46153846154</v>
      </c>
      <c r="K498" s="121" t="n">
        <f aca="false">(K471-K480)*K426</f>
        <v>8124.02197802197</v>
      </c>
      <c r="L498" s="121" t="n">
        <f aca="false">(L471-L480)*L426</f>
        <v>0</v>
      </c>
    </row>
    <row r="499" customFormat="false" ht="13.8" hidden="false" customHeight="false" outlineLevel="0" collapsed="false">
      <c r="B499" s="0"/>
      <c r="C499" s="56" t="s">
        <v>30</v>
      </c>
      <c r="D499" s="121" t="n">
        <f aca="false">(D472-D481)*D427</f>
        <v>500</v>
      </c>
      <c r="E499" s="121" t="n">
        <f aca="false">(E472-E481)*E427</f>
        <v>945.017182130585</v>
      </c>
      <c r="F499" s="121" t="n">
        <f aca="false">(F472-F481)*F427</f>
        <v>3150.51546391752</v>
      </c>
      <c r="G499" s="121" t="n">
        <f aca="false">(G472-G481)*G427</f>
        <v>0</v>
      </c>
      <c r="H499" s="121" t="n">
        <f aca="false">(H472-H481)*H427</f>
        <v>0</v>
      </c>
      <c r="I499" s="121" t="n">
        <f aca="false">(I472-I481)*I427</f>
        <v>6395.60439560439</v>
      </c>
      <c r="J499" s="121" t="n">
        <f aca="false">(J472-J481)*J427</f>
        <v>7434.46153846154</v>
      </c>
      <c r="K499" s="121" t="n">
        <f aca="false">(K472-K481)*K427</f>
        <v>8124.02197802197</v>
      </c>
      <c r="L499" s="121" t="n">
        <f aca="false">(L472-L481)*L427</f>
        <v>0</v>
      </c>
    </row>
    <row r="500" customFormat="false" ht="13.8" hidden="false" customHeight="false" outlineLevel="0" collapsed="false">
      <c r="B500" s="0"/>
      <c r="C500" s="56"/>
      <c r="D500" s="106"/>
      <c r="E500" s="106"/>
      <c r="F500" s="106"/>
      <c r="G500" s="106"/>
      <c r="H500" s="106"/>
      <c r="I500" s="106"/>
      <c r="J500" s="107"/>
      <c r="K500" s="47"/>
      <c r="L500" s="0"/>
    </row>
    <row r="501" customFormat="false" ht="15" hidden="false" customHeight="false" outlineLevel="0" collapsed="false">
      <c r="B501" s="0"/>
      <c r="C501" s="108" t="s">
        <v>186</v>
      </c>
      <c r="D501" s="41"/>
      <c r="E501" s="41"/>
      <c r="F501" s="41"/>
      <c r="G501" s="41"/>
      <c r="H501" s="41"/>
      <c r="I501" s="41"/>
      <c r="J501" s="97"/>
      <c r="K501" s="97"/>
      <c r="L501" s="97"/>
    </row>
    <row r="502" customFormat="false" ht="13.8" hidden="false" customHeight="false" outlineLevel="0" collapsed="false">
      <c r="B502" s="0"/>
      <c r="C502" s="56"/>
      <c r="D502" s="127"/>
      <c r="E502" s="127"/>
      <c r="F502" s="127"/>
      <c r="G502" s="127"/>
      <c r="H502" s="127"/>
      <c r="I502" s="127"/>
      <c r="J502" s="127"/>
      <c r="K502" s="127"/>
      <c r="L502" s="127"/>
    </row>
    <row r="503" customFormat="false" ht="13.8" hidden="false" customHeight="false" outlineLevel="0" collapsed="false">
      <c r="B503" s="0"/>
      <c r="C503" s="41" t="s">
        <v>187</v>
      </c>
      <c r="D503" s="53" t="s">
        <v>2</v>
      </c>
      <c r="E503" s="54" t="s">
        <v>3</v>
      </c>
      <c r="F503" s="54" t="s">
        <v>4</v>
      </c>
      <c r="G503" s="54" t="s">
        <v>5</v>
      </c>
      <c r="H503" s="54" t="s">
        <v>6</v>
      </c>
      <c r="I503" s="54" t="s">
        <v>7</v>
      </c>
      <c r="J503" s="55" t="s">
        <v>8</v>
      </c>
      <c r="K503" s="54" t="s">
        <v>9</v>
      </c>
      <c r="L503" s="54" t="s">
        <v>10</v>
      </c>
    </row>
    <row r="504" customFormat="false" ht="13.8" hidden="false" customHeight="false" outlineLevel="0" collapsed="false">
      <c r="B504" s="0"/>
      <c r="C504" s="56" t="s">
        <v>21</v>
      </c>
      <c r="D504" s="121" t="n">
        <f aca="false">(D11*D$117)</f>
        <v>1</v>
      </c>
      <c r="E504" s="121" t="n">
        <f aca="false">(E11*E$117)</f>
        <v>3</v>
      </c>
      <c r="F504" s="121" t="n">
        <f aca="false">(F11*F$117)</f>
        <v>16</v>
      </c>
      <c r="G504" s="121" t="n">
        <f aca="false">(G11*G$117)</f>
        <v>63</v>
      </c>
      <c r="H504" s="121" t="n">
        <f aca="false">(H11*H$117)</f>
        <v>84</v>
      </c>
      <c r="I504" s="121" t="n">
        <f aca="false">(I11*I$117)</f>
        <v>81</v>
      </c>
      <c r="J504" s="121" t="n">
        <f aca="false">(J11*J$117)</f>
        <v>53.9159420289855</v>
      </c>
      <c r="K504" s="121" t="n">
        <f aca="false">(K11*K$117)</f>
        <v>59.0063101959482</v>
      </c>
      <c r="L504" s="121" t="n">
        <f aca="false">(L11*L$117)</f>
        <v>39.6</v>
      </c>
    </row>
    <row r="505" customFormat="false" ht="13.8" hidden="false" customHeight="false" outlineLevel="0" collapsed="false">
      <c r="B505" s="0"/>
      <c r="C505" s="56" t="s">
        <v>23</v>
      </c>
      <c r="D505" s="121" t="n">
        <f aca="false">(D12*D$117)</f>
        <v>1</v>
      </c>
      <c r="E505" s="121" t="n">
        <f aca="false">(E12*E$117)</f>
        <v>3</v>
      </c>
      <c r="F505" s="121" t="n">
        <f aca="false">(F12*F$117)</f>
        <v>16</v>
      </c>
      <c r="G505" s="121" t="n">
        <f aca="false">(G12*G$117)</f>
        <v>63</v>
      </c>
      <c r="H505" s="121" t="n">
        <f aca="false">(H12*H$117)</f>
        <v>84</v>
      </c>
      <c r="I505" s="121" t="n">
        <f aca="false">(I12*I$117)</f>
        <v>81</v>
      </c>
      <c r="J505" s="121" t="n">
        <f aca="false">(J12*J$117)</f>
        <v>53.9159420289855</v>
      </c>
      <c r="K505" s="121" t="n">
        <f aca="false">(K12*K$117)</f>
        <v>59.0063101959482</v>
      </c>
      <c r="L505" s="121" t="n">
        <f aca="false">(L12*L$117)</f>
        <v>39.6</v>
      </c>
    </row>
    <row r="506" customFormat="false" ht="13.8" hidden="false" customHeight="false" outlineLevel="0" collapsed="false">
      <c r="B506" s="0"/>
      <c r="C506" s="56" t="s">
        <v>25</v>
      </c>
      <c r="D506" s="121" t="n">
        <f aca="false">(D13*D$117)</f>
        <v>1.66666666666667</v>
      </c>
      <c r="E506" s="121" t="n">
        <f aca="false">(E13*E$117)</f>
        <v>4.16666666666667</v>
      </c>
      <c r="F506" s="121" t="n">
        <f aca="false">(F13*F$117)</f>
        <v>16.6666666666667</v>
      </c>
      <c r="G506" s="121" t="n">
        <f aca="false">(G13*G$117)</f>
        <v>61.25</v>
      </c>
      <c r="H506" s="121" t="n">
        <f aca="false">(H13*H$117)</f>
        <v>78.75</v>
      </c>
      <c r="I506" s="121" t="n">
        <f aca="false">(I13*I$117)</f>
        <v>73.5</v>
      </c>
      <c r="J506" s="121" t="n">
        <f aca="false">(J13*J$117)</f>
        <v>48.0826086956522</v>
      </c>
      <c r="K506" s="121" t="n">
        <f aca="false">(K13*K$117)</f>
        <v>48.1729768626149</v>
      </c>
      <c r="L506" s="121" t="n">
        <f aca="false">(L13*L$117)</f>
        <v>32.45</v>
      </c>
    </row>
    <row r="507" customFormat="false" ht="13.8" hidden="false" customHeight="false" outlineLevel="0" collapsed="false">
      <c r="B507" s="0"/>
      <c r="C507" s="56" t="s">
        <v>27</v>
      </c>
      <c r="D507" s="121" t="n">
        <f aca="false">(D14*D$117)</f>
        <v>1.53846153846154</v>
      </c>
      <c r="E507" s="121" t="n">
        <f aca="false">(E14*E$117)</f>
        <v>3.84615384615385</v>
      </c>
      <c r="F507" s="121" t="n">
        <f aca="false">(F14*F$117)</f>
        <v>15.3846153846154</v>
      </c>
      <c r="G507" s="121" t="n">
        <f aca="false">(G14*G$117)</f>
        <v>56.5384615384616</v>
      </c>
      <c r="H507" s="121" t="n">
        <f aca="false">(H14*H$117)</f>
        <v>72.6923076923077</v>
      </c>
      <c r="I507" s="121" t="n">
        <f aca="false">(I14*I$117)</f>
        <v>67.1538461538462</v>
      </c>
      <c r="J507" s="121" t="n">
        <f aca="false">(J14*J$117)</f>
        <v>43.9159420289855</v>
      </c>
      <c r="K507" s="121" t="n">
        <f aca="false">(K14*K$117)</f>
        <v>44.0063101959482</v>
      </c>
      <c r="L507" s="121" t="n">
        <f aca="false">(L14*L$117)</f>
        <v>29.7</v>
      </c>
    </row>
    <row r="508" customFormat="false" ht="13.8" hidden="false" customHeight="false" outlineLevel="0" collapsed="false">
      <c r="B508" s="0"/>
      <c r="C508" s="56" t="s">
        <v>28</v>
      </c>
      <c r="D508" s="121" t="n">
        <f aca="false">(D15*D$117)</f>
        <v>3.33333333333333</v>
      </c>
      <c r="E508" s="121" t="n">
        <f aca="false">(E15*E$117)</f>
        <v>6.66666666666667</v>
      </c>
      <c r="F508" s="121" t="n">
        <f aca="false">(F15*F$117)</f>
        <v>26.6666666666667</v>
      </c>
      <c r="G508" s="121" t="n">
        <f aca="false">(G15*G$117)</f>
        <v>84</v>
      </c>
      <c r="H508" s="121" t="n">
        <f aca="false">(H15*H$117)</f>
        <v>84</v>
      </c>
      <c r="I508" s="121" t="n">
        <f aca="false">(I15*I$117)</f>
        <v>69</v>
      </c>
      <c r="J508" s="121" t="n">
        <f aca="false">(J15*J$117)</f>
        <v>73.9159420289855</v>
      </c>
      <c r="K508" s="121" t="n">
        <f aca="false">(K15*K$117)</f>
        <v>74.0063101959482</v>
      </c>
      <c r="L508" s="121" t="n">
        <f aca="false">(L15*L$117)</f>
        <v>49.5</v>
      </c>
    </row>
    <row r="509" customFormat="false" ht="13.8" hidden="false" customHeight="false" outlineLevel="0" collapsed="false">
      <c r="B509" s="0"/>
      <c r="C509" s="56" t="s">
        <v>29</v>
      </c>
      <c r="D509" s="121" t="n">
        <f aca="false">(D16*D$117)</f>
        <v>3.33333333333333</v>
      </c>
      <c r="E509" s="121" t="n">
        <f aca="false">(E16*E$117)</f>
        <v>6.66666666666667</v>
      </c>
      <c r="F509" s="121" t="n">
        <f aca="false">(F16*F$117)</f>
        <v>26.6666666666667</v>
      </c>
      <c r="G509" s="121" t="n">
        <f aca="false">(G16*G$117)</f>
        <v>84</v>
      </c>
      <c r="H509" s="121" t="n">
        <f aca="false">(H16*H$117)</f>
        <v>84</v>
      </c>
      <c r="I509" s="121" t="n">
        <f aca="false">(I16*I$117)</f>
        <v>69</v>
      </c>
      <c r="J509" s="121" t="n">
        <f aca="false">(J16*J$117)</f>
        <v>73.9159420289855</v>
      </c>
      <c r="K509" s="121" t="n">
        <f aca="false">(K16*K$117)</f>
        <v>74.0063101959482</v>
      </c>
      <c r="L509" s="121" t="n">
        <f aca="false">(L16*L$117)</f>
        <v>49.5</v>
      </c>
    </row>
    <row r="510" customFormat="false" ht="13.8" hidden="false" customHeight="false" outlineLevel="0" collapsed="false">
      <c r="B510" s="0"/>
      <c r="C510" s="56" t="s">
        <v>30</v>
      </c>
      <c r="D510" s="121" t="n">
        <f aca="false">(D17*D$117)</f>
        <v>3.33333333333333</v>
      </c>
      <c r="E510" s="121" t="n">
        <f aca="false">(E17*E$117)</f>
        <v>6.66666666666667</v>
      </c>
      <c r="F510" s="121" t="n">
        <f aca="false">(F17*F$117)</f>
        <v>26.6666666666667</v>
      </c>
      <c r="G510" s="121" t="n">
        <f aca="false">(G17*G$117)</f>
        <v>84</v>
      </c>
      <c r="H510" s="121" t="n">
        <f aca="false">(H17*H$117)</f>
        <v>84</v>
      </c>
      <c r="I510" s="121" t="n">
        <f aca="false">(I17*I$117)</f>
        <v>69</v>
      </c>
      <c r="J510" s="121" t="n">
        <f aca="false">(J17*J$117)</f>
        <v>73.9159420289855</v>
      </c>
      <c r="K510" s="121" t="n">
        <f aca="false">(K17*K$117)</f>
        <v>74.0063101959482</v>
      </c>
      <c r="L510" s="121" t="n">
        <f aca="false">(L17*L$117)</f>
        <v>49.5</v>
      </c>
    </row>
    <row r="511" customFormat="false" ht="13.8" hidden="false" customHeight="false" outlineLevel="0" collapsed="false">
      <c r="B511" s="0"/>
      <c r="C511" s="47"/>
      <c r="D511" s="106"/>
      <c r="E511" s="106"/>
      <c r="F511" s="106"/>
      <c r="G511" s="106"/>
      <c r="H511" s="106"/>
      <c r="I511" s="106"/>
      <c r="J511" s="107"/>
      <c r="K511" s="47"/>
      <c r="L511" s="0"/>
    </row>
    <row r="512" customFormat="false" ht="13.8" hidden="false" customHeight="false" outlineLevel="0" collapsed="false">
      <c r="B512" s="0"/>
      <c r="C512" s="41" t="s">
        <v>188</v>
      </c>
      <c r="D512" s="53" t="s">
        <v>2</v>
      </c>
      <c r="E512" s="54" t="s">
        <v>3</v>
      </c>
      <c r="F512" s="54" t="s">
        <v>4</v>
      </c>
      <c r="G512" s="54" t="s">
        <v>5</v>
      </c>
      <c r="H512" s="54" t="s">
        <v>6</v>
      </c>
      <c r="I512" s="54" t="s">
        <v>7</v>
      </c>
      <c r="J512" s="55" t="s">
        <v>8</v>
      </c>
      <c r="K512" s="54" t="s">
        <v>9</v>
      </c>
      <c r="L512" s="54" t="s">
        <v>10</v>
      </c>
    </row>
    <row r="513" customFormat="false" ht="13.8" hidden="false" customHeight="false" outlineLevel="0" collapsed="false">
      <c r="B513" s="0"/>
      <c r="C513" s="56" t="s">
        <v>21</v>
      </c>
      <c r="D513" s="122" t="n">
        <f aca="false">D504*$D$118</f>
        <v>452.08422</v>
      </c>
      <c r="E513" s="122" t="n">
        <f aca="false">E504*$D$118</f>
        <v>1356.25266</v>
      </c>
      <c r="F513" s="122" t="n">
        <f aca="false">F504*$D$118</f>
        <v>7233.34752</v>
      </c>
      <c r="G513" s="122" t="n">
        <f aca="false">G504*$D$118</f>
        <v>28481.30586</v>
      </c>
      <c r="H513" s="122" t="n">
        <f aca="false">H504*$D$118</f>
        <v>37975.07448</v>
      </c>
      <c r="I513" s="122" t="n">
        <f aca="false">I504*$D$118</f>
        <v>36618.82182</v>
      </c>
      <c r="J513" s="122" t="n">
        <f aca="false">J504*$D$118</f>
        <v>24374.5465977391</v>
      </c>
      <c r="K513" s="122" t="n">
        <f aca="false">K504*$D$118</f>
        <v>26675.8217200133</v>
      </c>
      <c r="L513" s="122" t="n">
        <f aca="false">L504*$D$118</f>
        <v>17902.535112</v>
      </c>
    </row>
    <row r="514" customFormat="false" ht="13.8" hidden="false" customHeight="false" outlineLevel="0" collapsed="false">
      <c r="B514" s="0"/>
      <c r="C514" s="56" t="s">
        <v>23</v>
      </c>
      <c r="D514" s="122" t="n">
        <f aca="false">D505*$D$118</f>
        <v>452.08422</v>
      </c>
      <c r="E514" s="122" t="n">
        <f aca="false">E505*$D$118</f>
        <v>1356.25266</v>
      </c>
      <c r="F514" s="122" t="n">
        <f aca="false">F505*$D$118</f>
        <v>7233.34752</v>
      </c>
      <c r="G514" s="122" t="n">
        <f aca="false">G505*$D$118</f>
        <v>28481.30586</v>
      </c>
      <c r="H514" s="122" t="n">
        <f aca="false">H505*$D$118</f>
        <v>37975.07448</v>
      </c>
      <c r="I514" s="122" t="n">
        <f aca="false">I505*$D$118</f>
        <v>36618.82182</v>
      </c>
      <c r="J514" s="122" t="n">
        <f aca="false">J505*$D$118</f>
        <v>24374.5465977391</v>
      </c>
      <c r="K514" s="122" t="n">
        <f aca="false">K505*$D$118</f>
        <v>26675.8217200133</v>
      </c>
      <c r="L514" s="122" t="n">
        <f aca="false">L505*$D$118</f>
        <v>17902.535112</v>
      </c>
    </row>
    <row r="515" customFormat="false" ht="13.8" hidden="false" customHeight="false" outlineLevel="0" collapsed="false">
      <c r="B515" s="0"/>
      <c r="C515" s="56" t="s">
        <v>25</v>
      </c>
      <c r="D515" s="122" t="n">
        <f aca="false">D506*$D$118</f>
        <v>753.4737</v>
      </c>
      <c r="E515" s="122" t="n">
        <f aca="false">E506*$D$118</f>
        <v>1883.68425</v>
      </c>
      <c r="F515" s="122" t="n">
        <f aca="false">F506*$D$118</f>
        <v>7534.737</v>
      </c>
      <c r="G515" s="122" t="n">
        <f aca="false">G506*$D$118</f>
        <v>27690.158475</v>
      </c>
      <c r="H515" s="122" t="n">
        <f aca="false">H506*$D$118</f>
        <v>35601.632325</v>
      </c>
      <c r="I515" s="122" t="n">
        <f aca="false">I506*$D$118</f>
        <v>33228.19017</v>
      </c>
      <c r="J515" s="122" t="n">
        <f aca="false">J506*$D$118</f>
        <v>21737.3886477391</v>
      </c>
      <c r="K515" s="122" t="n">
        <f aca="false">K506*$D$118</f>
        <v>21778.2426700133</v>
      </c>
      <c r="L515" s="122" t="n">
        <f aca="false">L506*$D$118</f>
        <v>14670.132939</v>
      </c>
    </row>
    <row r="516" customFormat="false" ht="13.8" hidden="false" customHeight="false" outlineLevel="0" collapsed="false">
      <c r="B516" s="0"/>
      <c r="C516" s="56" t="s">
        <v>27</v>
      </c>
      <c r="D516" s="122" t="n">
        <f aca="false">D507*$D$118</f>
        <v>695.514184615385</v>
      </c>
      <c r="E516" s="122" t="n">
        <f aca="false">E507*$D$118</f>
        <v>1738.78546153846</v>
      </c>
      <c r="F516" s="122" t="n">
        <f aca="false">F507*$D$118</f>
        <v>6955.14184615385</v>
      </c>
      <c r="G516" s="122" t="n">
        <f aca="false">G507*$D$118</f>
        <v>25560.1462846154</v>
      </c>
      <c r="H516" s="122" t="n">
        <f aca="false">H507*$D$118</f>
        <v>32863.0452230769</v>
      </c>
      <c r="I516" s="122" t="n">
        <f aca="false">I507*$D$118</f>
        <v>30359.1941584615</v>
      </c>
      <c r="J516" s="122" t="n">
        <f aca="false">J507*$D$118</f>
        <v>19853.7043977391</v>
      </c>
      <c r="K516" s="122" t="n">
        <f aca="false">K507*$D$118</f>
        <v>19894.5584200133</v>
      </c>
      <c r="L516" s="122" t="n">
        <f aca="false">L507*$D$118</f>
        <v>13426.901334</v>
      </c>
    </row>
    <row r="517" customFormat="false" ht="13.8" hidden="false" customHeight="false" outlineLevel="0" collapsed="false">
      <c r="B517" s="0"/>
      <c r="C517" s="56" t="s">
        <v>28</v>
      </c>
      <c r="D517" s="122" t="n">
        <f aca="false">D508*$D$118</f>
        <v>1506.9474</v>
      </c>
      <c r="E517" s="122" t="n">
        <f aca="false">E508*$D$118</f>
        <v>3013.8948</v>
      </c>
      <c r="F517" s="122" t="n">
        <f aca="false">F508*$D$118</f>
        <v>12055.5792</v>
      </c>
      <c r="G517" s="122" t="n">
        <f aca="false">G508*$D$118</f>
        <v>37975.07448</v>
      </c>
      <c r="H517" s="122" t="n">
        <f aca="false">H508*$D$118</f>
        <v>37975.07448</v>
      </c>
      <c r="I517" s="122" t="n">
        <f aca="false">I508*$D$118</f>
        <v>31193.81118</v>
      </c>
      <c r="J517" s="122" t="n">
        <f aca="false">J508*$D$118</f>
        <v>33416.2309977391</v>
      </c>
      <c r="K517" s="122" t="n">
        <f aca="false">K508*$D$118</f>
        <v>33457.0850200133</v>
      </c>
      <c r="L517" s="122" t="n">
        <f aca="false">L508*$D$118</f>
        <v>22378.16889</v>
      </c>
    </row>
    <row r="518" customFormat="false" ht="13.8" hidden="false" customHeight="false" outlineLevel="0" collapsed="false">
      <c r="B518" s="0"/>
      <c r="C518" s="56" t="s">
        <v>29</v>
      </c>
      <c r="D518" s="122" t="n">
        <f aca="false">D509*$D$118</f>
        <v>1506.9474</v>
      </c>
      <c r="E518" s="122" t="n">
        <f aca="false">E509*$D$118</f>
        <v>3013.8948</v>
      </c>
      <c r="F518" s="122" t="n">
        <f aca="false">F509*$D$118</f>
        <v>12055.5792</v>
      </c>
      <c r="G518" s="122" t="n">
        <f aca="false">G509*$D$118</f>
        <v>37975.07448</v>
      </c>
      <c r="H518" s="122" t="n">
        <f aca="false">H509*$D$118</f>
        <v>37975.07448</v>
      </c>
      <c r="I518" s="122" t="n">
        <f aca="false">I509*$D$118</f>
        <v>31193.81118</v>
      </c>
      <c r="J518" s="122" t="n">
        <f aca="false">J509*$D$118</f>
        <v>33416.2309977391</v>
      </c>
      <c r="K518" s="122" t="n">
        <f aca="false">K509*$D$118</f>
        <v>33457.0850200133</v>
      </c>
      <c r="L518" s="122" t="n">
        <f aca="false">L509*$D$118</f>
        <v>22378.16889</v>
      </c>
    </row>
    <row r="519" customFormat="false" ht="13.8" hidden="false" customHeight="false" outlineLevel="0" collapsed="false">
      <c r="B519" s="0"/>
      <c r="C519" s="56" t="s">
        <v>30</v>
      </c>
      <c r="D519" s="122" t="n">
        <f aca="false">D510*$D$118</f>
        <v>1506.9474</v>
      </c>
      <c r="E519" s="122" t="n">
        <f aca="false">E510*$D$118</f>
        <v>3013.8948</v>
      </c>
      <c r="F519" s="122" t="n">
        <f aca="false">F510*$D$118</f>
        <v>12055.5792</v>
      </c>
      <c r="G519" s="122" t="n">
        <f aca="false">G510*$D$118</f>
        <v>37975.07448</v>
      </c>
      <c r="H519" s="122" t="n">
        <f aca="false">H510*$D$118</f>
        <v>37975.07448</v>
      </c>
      <c r="I519" s="122" t="n">
        <f aca="false">I510*$D$118</f>
        <v>31193.81118</v>
      </c>
      <c r="J519" s="122" t="n">
        <f aca="false">J510*$D$118</f>
        <v>33416.2309977391</v>
      </c>
      <c r="K519" s="122" t="n">
        <f aca="false">K510*$D$118</f>
        <v>33457.0850200133</v>
      </c>
      <c r="L519" s="122" t="n">
        <f aca="false">L510*$D$118</f>
        <v>22378.16889</v>
      </c>
    </row>
    <row r="520" customFormat="false" ht="13.8" hidden="false" customHeight="false" outlineLevel="0" collapsed="false">
      <c r="B520" s="0"/>
      <c r="C520" s="47"/>
      <c r="D520" s="106"/>
      <c r="E520" s="106"/>
      <c r="F520" s="106"/>
      <c r="G520" s="106"/>
      <c r="H520" s="106"/>
      <c r="I520" s="106"/>
      <c r="J520" s="107"/>
      <c r="K520" s="47"/>
      <c r="L520" s="0"/>
    </row>
    <row r="521" customFormat="false" ht="13.8" hidden="false" customHeight="false" outlineLevel="0" collapsed="false">
      <c r="B521" s="0"/>
      <c r="C521" s="41" t="s">
        <v>189</v>
      </c>
      <c r="D521" s="53" t="s">
        <v>2</v>
      </c>
      <c r="E521" s="54" t="s">
        <v>3</v>
      </c>
      <c r="F521" s="54" t="s">
        <v>4</v>
      </c>
      <c r="G521" s="54" t="s">
        <v>5</v>
      </c>
      <c r="H521" s="54" t="s">
        <v>6</v>
      </c>
      <c r="I521" s="54" t="s">
        <v>7</v>
      </c>
      <c r="J521" s="55" t="s">
        <v>8</v>
      </c>
      <c r="K521" s="54" t="s">
        <v>9</v>
      </c>
      <c r="L521" s="54" t="s">
        <v>10</v>
      </c>
    </row>
    <row r="522" customFormat="false" ht="13.8" hidden="false" customHeight="false" outlineLevel="0" collapsed="false">
      <c r="B522" s="0"/>
      <c r="C522" s="56" t="s">
        <v>21</v>
      </c>
      <c r="D522" s="122" t="n">
        <f aca="false">D11*D$119</f>
        <v>1</v>
      </c>
      <c r="E522" s="122" t="n">
        <f aca="false">E11*E$119</f>
        <v>3</v>
      </c>
      <c r="F522" s="122" t="n">
        <f aca="false">F11*F$119</f>
        <v>16</v>
      </c>
      <c r="G522" s="122" t="n">
        <f aca="false">G11*G$119</f>
        <v>84</v>
      </c>
      <c r="H522" s="122" t="n">
        <f aca="false">H11*H$119</f>
        <v>112</v>
      </c>
      <c r="I522" s="122" t="n">
        <f aca="false">I11*I$119</f>
        <v>108</v>
      </c>
      <c r="J522" s="122" t="n">
        <f aca="false">J11*J$119</f>
        <v>107.831884057971</v>
      </c>
      <c r="K522" s="122" t="n">
        <f aca="false">K11*K$119</f>
        <v>118.012620391896</v>
      </c>
      <c r="L522" s="122" t="n">
        <f aca="false">L11*L$119</f>
        <v>120</v>
      </c>
    </row>
    <row r="523" customFormat="false" ht="13.8" hidden="false" customHeight="false" outlineLevel="0" collapsed="false">
      <c r="B523" s="0"/>
      <c r="C523" s="56" t="s">
        <v>23</v>
      </c>
      <c r="D523" s="122" t="n">
        <f aca="false">D12*D$119</f>
        <v>1</v>
      </c>
      <c r="E523" s="122" t="n">
        <f aca="false">E12*E$119</f>
        <v>3</v>
      </c>
      <c r="F523" s="122" t="n">
        <f aca="false">F12*F$119</f>
        <v>16</v>
      </c>
      <c r="G523" s="122" t="n">
        <f aca="false">G12*G$119</f>
        <v>84</v>
      </c>
      <c r="H523" s="122" t="n">
        <f aca="false">H12*H$119</f>
        <v>112</v>
      </c>
      <c r="I523" s="122" t="n">
        <f aca="false">I12*I$119</f>
        <v>108</v>
      </c>
      <c r="J523" s="122" t="n">
        <f aca="false">J12*J$119</f>
        <v>107.831884057971</v>
      </c>
      <c r="K523" s="122" t="n">
        <f aca="false">K12*K$119</f>
        <v>118.012620391896</v>
      </c>
      <c r="L523" s="122" t="n">
        <f aca="false">L12*L$119</f>
        <v>120</v>
      </c>
    </row>
    <row r="524" customFormat="false" ht="13.8" hidden="false" customHeight="false" outlineLevel="0" collapsed="false">
      <c r="B524" s="0"/>
      <c r="C524" s="56" t="s">
        <v>25</v>
      </c>
      <c r="D524" s="122" t="n">
        <f aca="false">D13*D$119</f>
        <v>1.66666666666667</v>
      </c>
      <c r="E524" s="122" t="n">
        <f aca="false">E13*E$119</f>
        <v>4.16666666666667</v>
      </c>
      <c r="F524" s="122" t="n">
        <f aca="false">F13*F$119</f>
        <v>16.6666666666667</v>
      </c>
      <c r="G524" s="122" t="n">
        <f aca="false">G13*G$119</f>
        <v>81.6666666666667</v>
      </c>
      <c r="H524" s="122" t="n">
        <f aca="false">H13*H$119</f>
        <v>105</v>
      </c>
      <c r="I524" s="122" t="n">
        <f aca="false">I13*I$119</f>
        <v>98</v>
      </c>
      <c r="J524" s="122" t="n">
        <f aca="false">J13*J$119</f>
        <v>96.1652173913044</v>
      </c>
      <c r="K524" s="122" t="n">
        <f aca="false">K13*K$119</f>
        <v>96.3459537252298</v>
      </c>
      <c r="L524" s="122" t="n">
        <f aca="false">L13*L$119</f>
        <v>98.3333333333333</v>
      </c>
    </row>
    <row r="525" customFormat="false" ht="13.8" hidden="false" customHeight="false" outlineLevel="0" collapsed="false">
      <c r="B525" s="0"/>
      <c r="C525" s="56" t="s">
        <v>27</v>
      </c>
      <c r="D525" s="122" t="n">
        <f aca="false">D14*D$119</f>
        <v>1.53846153846154</v>
      </c>
      <c r="E525" s="122" t="n">
        <f aca="false">E14*E$119</f>
        <v>3.84615384615385</v>
      </c>
      <c r="F525" s="122" t="n">
        <f aca="false">F14*F$119</f>
        <v>15.3846153846154</v>
      </c>
      <c r="G525" s="122" t="n">
        <f aca="false">G14*G$119</f>
        <v>75.3846153846154</v>
      </c>
      <c r="H525" s="122" t="n">
        <f aca="false">H14*H$119</f>
        <v>96.9230769230769</v>
      </c>
      <c r="I525" s="122" t="n">
        <f aca="false">I14*I$119</f>
        <v>89.5384615384616</v>
      </c>
      <c r="J525" s="122" t="n">
        <f aca="false">J14*J$119</f>
        <v>87.831884057971</v>
      </c>
      <c r="K525" s="122" t="n">
        <f aca="false">K14*K$119</f>
        <v>88.0126203918964</v>
      </c>
      <c r="L525" s="122" t="n">
        <f aca="false">L14*L$119</f>
        <v>90</v>
      </c>
    </row>
    <row r="526" customFormat="false" ht="13.8" hidden="false" customHeight="false" outlineLevel="0" collapsed="false">
      <c r="B526" s="0"/>
      <c r="C526" s="56" t="s">
        <v>28</v>
      </c>
      <c r="D526" s="122" t="n">
        <f aca="false">D15*D$119</f>
        <v>3.33333333333333</v>
      </c>
      <c r="E526" s="122" t="n">
        <f aca="false">E15*E$119</f>
        <v>6.66666666666667</v>
      </c>
      <c r="F526" s="122" t="n">
        <f aca="false">F15*F$119</f>
        <v>26.6666666666667</v>
      </c>
      <c r="G526" s="122" t="n">
        <f aca="false">G15*G$119</f>
        <v>112</v>
      </c>
      <c r="H526" s="122" t="n">
        <f aca="false">H15*H$119</f>
        <v>112</v>
      </c>
      <c r="I526" s="122" t="n">
        <f aca="false">I15*I$119</f>
        <v>92</v>
      </c>
      <c r="J526" s="122" t="n">
        <f aca="false">J15*J$119</f>
        <v>147.831884057971</v>
      </c>
      <c r="K526" s="122" t="n">
        <f aca="false">K15*K$119</f>
        <v>148.012620391896</v>
      </c>
      <c r="L526" s="122" t="n">
        <f aca="false">L15*L$119</f>
        <v>150</v>
      </c>
    </row>
    <row r="527" customFormat="false" ht="13.8" hidden="false" customHeight="false" outlineLevel="0" collapsed="false">
      <c r="B527" s="0"/>
      <c r="C527" s="56" t="s">
        <v>29</v>
      </c>
      <c r="D527" s="122" t="n">
        <f aca="false">D16*D$119</f>
        <v>3.33333333333333</v>
      </c>
      <c r="E527" s="122" t="n">
        <f aca="false">E16*E$119</f>
        <v>6.66666666666667</v>
      </c>
      <c r="F527" s="122" t="n">
        <f aca="false">F16*F$119</f>
        <v>26.6666666666667</v>
      </c>
      <c r="G527" s="122" t="n">
        <f aca="false">G16*G$119</f>
        <v>112</v>
      </c>
      <c r="H527" s="122" t="n">
        <f aca="false">H16*H$119</f>
        <v>112</v>
      </c>
      <c r="I527" s="122" t="n">
        <f aca="false">I16*I$119</f>
        <v>92</v>
      </c>
      <c r="J527" s="122" t="n">
        <f aca="false">J16*J$119</f>
        <v>147.831884057971</v>
      </c>
      <c r="K527" s="122" t="n">
        <f aca="false">K16*K$119</f>
        <v>148.012620391896</v>
      </c>
      <c r="L527" s="122" t="n">
        <f aca="false">L16*L$119</f>
        <v>150</v>
      </c>
    </row>
    <row r="528" customFormat="false" ht="13.8" hidden="false" customHeight="false" outlineLevel="0" collapsed="false">
      <c r="B528" s="0"/>
      <c r="C528" s="56" t="s">
        <v>30</v>
      </c>
      <c r="D528" s="122" t="n">
        <f aca="false">D17*D$119</f>
        <v>3.33333333333333</v>
      </c>
      <c r="E528" s="122" t="n">
        <f aca="false">E17*E$119</f>
        <v>6.66666666666667</v>
      </c>
      <c r="F528" s="122" t="n">
        <f aca="false">F17*F$119</f>
        <v>26.6666666666667</v>
      </c>
      <c r="G528" s="122" t="n">
        <f aca="false">G17*G$119</f>
        <v>112</v>
      </c>
      <c r="H528" s="122" t="n">
        <f aca="false">H17*H$119</f>
        <v>112</v>
      </c>
      <c r="I528" s="122" t="n">
        <f aca="false">I17*I$119</f>
        <v>92</v>
      </c>
      <c r="J528" s="122" t="n">
        <f aca="false">J17*J$119</f>
        <v>147.831884057971</v>
      </c>
      <c r="K528" s="122" t="n">
        <f aca="false">K17*K$119</f>
        <v>148.012620391896</v>
      </c>
      <c r="L528" s="122" t="n">
        <f aca="false">L17*L$119</f>
        <v>150</v>
      </c>
    </row>
    <row r="529" customFormat="false" ht="13.8" hidden="false" customHeight="false" outlineLevel="0" collapsed="false">
      <c r="B529" s="0"/>
      <c r="C529" s="56"/>
      <c r="D529" s="56"/>
      <c r="E529" s="56"/>
      <c r="F529" s="56"/>
      <c r="G529" s="56"/>
      <c r="H529" s="56"/>
      <c r="I529" s="56"/>
      <c r="J529" s="56"/>
      <c r="K529" s="56"/>
      <c r="L529" s="56"/>
    </row>
    <row r="530" customFormat="false" ht="13.8" hidden="false" customHeight="false" outlineLevel="0" collapsed="false">
      <c r="B530" s="0"/>
      <c r="C530" s="41" t="s">
        <v>190</v>
      </c>
      <c r="D530" s="53" t="s">
        <v>2</v>
      </c>
      <c r="E530" s="54" t="s">
        <v>3</v>
      </c>
      <c r="F530" s="54" t="s">
        <v>4</v>
      </c>
      <c r="G530" s="54" t="s">
        <v>5</v>
      </c>
      <c r="H530" s="54" t="s">
        <v>6</v>
      </c>
      <c r="I530" s="54" t="s">
        <v>7</v>
      </c>
      <c r="J530" s="55" t="s">
        <v>8</v>
      </c>
      <c r="K530" s="54" t="s">
        <v>9</v>
      </c>
      <c r="L530" s="54" t="s">
        <v>10</v>
      </c>
    </row>
    <row r="531" customFormat="false" ht="13.8" hidden="false" customHeight="false" outlineLevel="0" collapsed="false">
      <c r="B531" s="0"/>
      <c r="C531" s="56" t="s">
        <v>21</v>
      </c>
      <c r="D531" s="122" t="n">
        <f aca="false">D522*D$120</f>
        <v>54</v>
      </c>
      <c r="E531" s="122" t="n">
        <f aca="false">E522*E$120</f>
        <v>0</v>
      </c>
      <c r="F531" s="122" t="n">
        <f aca="false">F522*F$120</f>
        <v>0</v>
      </c>
      <c r="G531" s="122" t="n">
        <f aca="false">G522*G$120</f>
        <v>0</v>
      </c>
      <c r="H531" s="122" t="n">
        <f aca="false">H522*H$120</f>
        <v>0</v>
      </c>
      <c r="I531" s="122" t="n">
        <f aca="false">I522*I$120</f>
        <v>0</v>
      </c>
      <c r="J531" s="122" t="n">
        <f aca="false">J522*J$120</f>
        <v>0</v>
      </c>
      <c r="K531" s="122" t="n">
        <f aca="false">K522*K$120</f>
        <v>0</v>
      </c>
      <c r="L531" s="122" t="n">
        <f aca="false">L522*L$120</f>
        <v>0</v>
      </c>
    </row>
    <row r="532" customFormat="false" ht="13.8" hidden="false" customHeight="false" outlineLevel="0" collapsed="false">
      <c r="B532" s="0"/>
      <c r="C532" s="56" t="s">
        <v>23</v>
      </c>
      <c r="D532" s="122" t="n">
        <f aca="false">D523*D$120</f>
        <v>54</v>
      </c>
      <c r="E532" s="122" t="n">
        <f aca="false">E523*E$120</f>
        <v>0</v>
      </c>
      <c r="F532" s="122" t="n">
        <f aca="false">F523*F$120</f>
        <v>0</v>
      </c>
      <c r="G532" s="122" t="n">
        <f aca="false">G523*G$120</f>
        <v>0</v>
      </c>
      <c r="H532" s="122" t="n">
        <f aca="false">H523*H$120</f>
        <v>0</v>
      </c>
      <c r="I532" s="122" t="n">
        <f aca="false">I523*I$120</f>
        <v>0</v>
      </c>
      <c r="J532" s="122" t="n">
        <f aca="false">J523*J$120</f>
        <v>0</v>
      </c>
      <c r="K532" s="122" t="n">
        <f aca="false">K523*K$120</f>
        <v>0</v>
      </c>
      <c r="L532" s="122" t="n">
        <f aca="false">L523*L$120</f>
        <v>0</v>
      </c>
    </row>
    <row r="533" customFormat="false" ht="13.8" hidden="false" customHeight="false" outlineLevel="0" collapsed="false">
      <c r="B533" s="0"/>
      <c r="C533" s="56" t="s">
        <v>25</v>
      </c>
      <c r="D533" s="122" t="n">
        <f aca="false">D524*D$120</f>
        <v>90</v>
      </c>
      <c r="E533" s="122" t="n">
        <f aca="false">E524*E$120</f>
        <v>0</v>
      </c>
      <c r="F533" s="122" t="n">
        <f aca="false">F524*F$120</f>
        <v>0</v>
      </c>
      <c r="G533" s="122" t="n">
        <f aca="false">G524*G$120</f>
        <v>0</v>
      </c>
      <c r="H533" s="122" t="n">
        <f aca="false">H524*H$120</f>
        <v>0</v>
      </c>
      <c r="I533" s="122" t="n">
        <f aca="false">I524*I$120</f>
        <v>0</v>
      </c>
      <c r="J533" s="122" t="n">
        <f aca="false">J524*J$120</f>
        <v>0</v>
      </c>
      <c r="K533" s="122" t="n">
        <f aca="false">K524*K$120</f>
        <v>0</v>
      </c>
      <c r="L533" s="122" t="n">
        <f aca="false">L524*L$120</f>
        <v>0</v>
      </c>
    </row>
    <row r="534" customFormat="false" ht="13.8" hidden="false" customHeight="false" outlineLevel="0" collapsed="false">
      <c r="B534" s="0"/>
      <c r="C534" s="56" t="s">
        <v>27</v>
      </c>
      <c r="D534" s="122" t="n">
        <f aca="false">D525*D$120</f>
        <v>83.0769230769231</v>
      </c>
      <c r="E534" s="122" t="n">
        <f aca="false">E525*E$120</f>
        <v>0</v>
      </c>
      <c r="F534" s="122" t="n">
        <f aca="false">F525*F$120</f>
        <v>0</v>
      </c>
      <c r="G534" s="122" t="n">
        <f aca="false">G525*G$120</f>
        <v>0</v>
      </c>
      <c r="H534" s="122" t="n">
        <f aca="false">H525*H$120</f>
        <v>0</v>
      </c>
      <c r="I534" s="122" t="n">
        <f aca="false">I525*I$120</f>
        <v>0</v>
      </c>
      <c r="J534" s="122" t="n">
        <f aca="false">J525*J$120</f>
        <v>0</v>
      </c>
      <c r="K534" s="122" t="n">
        <f aca="false">K525*K$120</f>
        <v>0</v>
      </c>
      <c r="L534" s="122" t="n">
        <f aca="false">L525*L$120</f>
        <v>0</v>
      </c>
    </row>
    <row r="535" customFormat="false" ht="13.8" hidden="false" customHeight="false" outlineLevel="0" collapsed="false">
      <c r="B535" s="0"/>
      <c r="C535" s="56" t="s">
        <v>28</v>
      </c>
      <c r="D535" s="122" t="n">
        <f aca="false">D526*D$120</f>
        <v>180</v>
      </c>
      <c r="E535" s="122" t="n">
        <f aca="false">E526*E$120</f>
        <v>0</v>
      </c>
      <c r="F535" s="122" t="n">
        <f aca="false">F526*F$120</f>
        <v>0</v>
      </c>
      <c r="G535" s="122" t="n">
        <f aca="false">G526*G$120</f>
        <v>0</v>
      </c>
      <c r="H535" s="122" t="n">
        <f aca="false">H526*H$120</f>
        <v>0</v>
      </c>
      <c r="I535" s="122" t="n">
        <f aca="false">I526*I$120</f>
        <v>0</v>
      </c>
      <c r="J535" s="122" t="n">
        <f aca="false">J526*J$120</f>
        <v>0</v>
      </c>
      <c r="K535" s="122" t="n">
        <f aca="false">K526*K$120</f>
        <v>0</v>
      </c>
      <c r="L535" s="122" t="n">
        <f aca="false">L526*L$120</f>
        <v>0</v>
      </c>
    </row>
    <row r="536" customFormat="false" ht="13.8" hidden="false" customHeight="false" outlineLevel="0" collapsed="false">
      <c r="B536" s="0"/>
      <c r="C536" s="56" t="s">
        <v>29</v>
      </c>
      <c r="D536" s="122" t="n">
        <f aca="false">D527*D$120</f>
        <v>180</v>
      </c>
      <c r="E536" s="122" t="n">
        <f aca="false">E527*E$120</f>
        <v>0</v>
      </c>
      <c r="F536" s="122" t="n">
        <f aca="false">F527*F$120</f>
        <v>0</v>
      </c>
      <c r="G536" s="122" t="n">
        <f aca="false">G527*G$120</f>
        <v>0</v>
      </c>
      <c r="H536" s="122" t="n">
        <f aca="false">H527*H$120</f>
        <v>0</v>
      </c>
      <c r="I536" s="122" t="n">
        <f aca="false">I527*I$120</f>
        <v>0</v>
      </c>
      <c r="J536" s="122" t="n">
        <f aca="false">J527*J$120</f>
        <v>0</v>
      </c>
      <c r="K536" s="122" t="n">
        <f aca="false">K527*K$120</f>
        <v>0</v>
      </c>
      <c r="L536" s="122" t="n">
        <f aca="false">L527*L$120</f>
        <v>0</v>
      </c>
    </row>
    <row r="537" customFormat="false" ht="13.8" hidden="false" customHeight="false" outlineLevel="0" collapsed="false">
      <c r="B537" s="0"/>
      <c r="C537" s="56" t="s">
        <v>30</v>
      </c>
      <c r="D537" s="122" t="n">
        <f aca="false">D528*D$120</f>
        <v>180</v>
      </c>
      <c r="E537" s="122" t="n">
        <f aca="false">E528*E$120</f>
        <v>0</v>
      </c>
      <c r="F537" s="122" t="n">
        <f aca="false">F528*F$120</f>
        <v>0</v>
      </c>
      <c r="G537" s="122" t="n">
        <f aca="false">G528*G$120</f>
        <v>0</v>
      </c>
      <c r="H537" s="122" t="n">
        <f aca="false">H528*H$120</f>
        <v>0</v>
      </c>
      <c r="I537" s="122" t="n">
        <f aca="false">I528*I$120</f>
        <v>0</v>
      </c>
      <c r="J537" s="122" t="n">
        <f aca="false">J528*J$120</f>
        <v>0</v>
      </c>
      <c r="K537" s="122" t="n">
        <f aca="false">K528*K$120</f>
        <v>0</v>
      </c>
      <c r="L537" s="122" t="n">
        <f aca="false">L528*L$120</f>
        <v>0</v>
      </c>
    </row>
    <row r="538" customFormat="false" ht="13.8" hidden="false" customHeight="false" outlineLevel="0" collapsed="false">
      <c r="B538" s="0"/>
      <c r="C538" s="56"/>
      <c r="D538" s="106"/>
      <c r="E538" s="106"/>
      <c r="F538" s="106"/>
      <c r="G538" s="106"/>
      <c r="H538" s="106"/>
      <c r="I538" s="106"/>
      <c r="J538" s="107"/>
      <c r="K538" s="47"/>
      <c r="L538" s="0"/>
    </row>
    <row r="539" customFormat="false" ht="13.8" hidden="false" customHeight="false" outlineLevel="0" collapsed="false">
      <c r="B539" s="0"/>
      <c r="C539" s="52" t="s">
        <v>191</v>
      </c>
      <c r="D539" s="53" t="s">
        <v>2</v>
      </c>
      <c r="E539" s="54" t="s">
        <v>3</v>
      </c>
      <c r="F539" s="54" t="s">
        <v>4</v>
      </c>
      <c r="G539" s="54" t="s">
        <v>5</v>
      </c>
      <c r="H539" s="54" t="s">
        <v>6</v>
      </c>
      <c r="I539" s="54" t="s">
        <v>7</v>
      </c>
      <c r="J539" s="55" t="s">
        <v>8</v>
      </c>
      <c r="K539" s="54" t="s">
        <v>9</v>
      </c>
      <c r="L539" s="54" t="s">
        <v>10</v>
      </c>
    </row>
    <row r="540" customFormat="false" ht="13.8" hidden="false" customHeight="false" outlineLevel="0" collapsed="false">
      <c r="B540" s="0"/>
      <c r="C540" s="56" t="s">
        <v>21</v>
      </c>
      <c r="D540" s="122" t="n">
        <f aca="false">(D531+D513)</f>
        <v>506.08422</v>
      </c>
      <c r="E540" s="122" t="n">
        <f aca="false">(E531+E513)</f>
        <v>1356.25266</v>
      </c>
      <c r="F540" s="122" t="n">
        <f aca="false">(F531+F513)</f>
        <v>7233.34752</v>
      </c>
      <c r="G540" s="122" t="n">
        <f aca="false">(G531+G513)</f>
        <v>28481.30586</v>
      </c>
      <c r="H540" s="122" t="n">
        <f aca="false">(H531+H513)</f>
        <v>37975.07448</v>
      </c>
      <c r="I540" s="122" t="n">
        <f aca="false">(I531+I513)</f>
        <v>36618.82182</v>
      </c>
      <c r="J540" s="122" t="n">
        <f aca="false">(J531+J513)</f>
        <v>24374.5465977391</v>
      </c>
      <c r="K540" s="122" t="n">
        <f aca="false">(K531+K513)</f>
        <v>26675.8217200133</v>
      </c>
      <c r="L540" s="122" t="n">
        <f aca="false">(L531+L513)</f>
        <v>17902.535112</v>
      </c>
    </row>
    <row r="541" customFormat="false" ht="13.8" hidden="false" customHeight="false" outlineLevel="0" collapsed="false">
      <c r="B541" s="0"/>
      <c r="C541" s="56" t="s">
        <v>23</v>
      </c>
      <c r="D541" s="122" t="n">
        <f aca="false">(D532+D514)</f>
        <v>506.08422</v>
      </c>
      <c r="E541" s="122" t="n">
        <f aca="false">(E532+E514)</f>
        <v>1356.25266</v>
      </c>
      <c r="F541" s="122" t="n">
        <f aca="false">(F532+F514)</f>
        <v>7233.34752</v>
      </c>
      <c r="G541" s="122" t="n">
        <f aca="false">(G532+G514)</f>
        <v>28481.30586</v>
      </c>
      <c r="H541" s="122" t="n">
        <f aca="false">(H532+H514)</f>
        <v>37975.07448</v>
      </c>
      <c r="I541" s="122" t="n">
        <f aca="false">(I532+I514)</f>
        <v>36618.82182</v>
      </c>
      <c r="J541" s="122" t="n">
        <f aca="false">(J532+J514)</f>
        <v>24374.5465977391</v>
      </c>
      <c r="K541" s="122" t="n">
        <f aca="false">(K532+K514)</f>
        <v>26675.8217200133</v>
      </c>
      <c r="L541" s="122" t="n">
        <f aca="false">(L532+L514)</f>
        <v>17902.535112</v>
      </c>
    </row>
    <row r="542" customFormat="false" ht="13.8" hidden="false" customHeight="false" outlineLevel="0" collapsed="false">
      <c r="B542" s="0"/>
      <c r="C542" s="56" t="s">
        <v>25</v>
      </c>
      <c r="D542" s="122" t="n">
        <f aca="false">(D533+D515)</f>
        <v>843.4737</v>
      </c>
      <c r="E542" s="122" t="n">
        <f aca="false">(E533+E515)</f>
        <v>1883.68425</v>
      </c>
      <c r="F542" s="122" t="n">
        <f aca="false">(F533+F515)</f>
        <v>7534.737</v>
      </c>
      <c r="G542" s="122" t="n">
        <f aca="false">(G533+G515)</f>
        <v>27690.158475</v>
      </c>
      <c r="H542" s="122" t="n">
        <f aca="false">(H533+H515)</f>
        <v>35601.632325</v>
      </c>
      <c r="I542" s="122" t="n">
        <f aca="false">(I533+I515)</f>
        <v>33228.19017</v>
      </c>
      <c r="J542" s="122" t="n">
        <f aca="false">(J533+J515)</f>
        <v>21737.3886477391</v>
      </c>
      <c r="K542" s="122" t="n">
        <f aca="false">(K533+K515)</f>
        <v>21778.2426700133</v>
      </c>
      <c r="L542" s="122" t="n">
        <f aca="false">(L533+L515)</f>
        <v>14670.132939</v>
      </c>
    </row>
    <row r="543" customFormat="false" ht="13.8" hidden="false" customHeight="false" outlineLevel="0" collapsed="false">
      <c r="B543" s="0"/>
      <c r="C543" s="56" t="s">
        <v>27</v>
      </c>
      <c r="D543" s="122" t="n">
        <f aca="false">(D534+D516)</f>
        <v>778.591107692308</v>
      </c>
      <c r="E543" s="122" t="n">
        <f aca="false">(E534+E516)</f>
        <v>1738.78546153846</v>
      </c>
      <c r="F543" s="122" t="n">
        <f aca="false">(F534+F516)</f>
        <v>6955.14184615385</v>
      </c>
      <c r="G543" s="122" t="n">
        <f aca="false">(G534+G516)</f>
        <v>25560.1462846154</v>
      </c>
      <c r="H543" s="122" t="n">
        <f aca="false">(H534+H516)</f>
        <v>32863.0452230769</v>
      </c>
      <c r="I543" s="122" t="n">
        <f aca="false">(I534+I516)</f>
        <v>30359.1941584615</v>
      </c>
      <c r="J543" s="122" t="n">
        <f aca="false">(J534+J516)</f>
        <v>19853.7043977391</v>
      </c>
      <c r="K543" s="122" t="n">
        <f aca="false">(K534+K516)</f>
        <v>19894.5584200133</v>
      </c>
      <c r="L543" s="122" t="n">
        <f aca="false">(L534+L516)</f>
        <v>13426.901334</v>
      </c>
    </row>
    <row r="544" customFormat="false" ht="13.8" hidden="false" customHeight="false" outlineLevel="0" collapsed="false">
      <c r="B544" s="0"/>
      <c r="C544" s="56" t="s">
        <v>28</v>
      </c>
      <c r="D544" s="122" t="n">
        <f aca="false">(D535+D517)</f>
        <v>1686.9474</v>
      </c>
      <c r="E544" s="122" t="n">
        <f aca="false">(E535+E517)</f>
        <v>3013.8948</v>
      </c>
      <c r="F544" s="122" t="n">
        <f aca="false">(F535+F517)</f>
        <v>12055.5792</v>
      </c>
      <c r="G544" s="122" t="n">
        <f aca="false">(G535+G517)</f>
        <v>37975.07448</v>
      </c>
      <c r="H544" s="122" t="n">
        <f aca="false">(H535+H517)</f>
        <v>37975.07448</v>
      </c>
      <c r="I544" s="122" t="n">
        <f aca="false">(I535+I517)</f>
        <v>31193.81118</v>
      </c>
      <c r="J544" s="122" t="n">
        <f aca="false">(J535+J517)</f>
        <v>33416.2309977391</v>
      </c>
      <c r="K544" s="122" t="n">
        <f aca="false">(K535+K517)</f>
        <v>33457.0850200133</v>
      </c>
      <c r="L544" s="122" t="n">
        <f aca="false">(L535+L517)</f>
        <v>22378.16889</v>
      </c>
    </row>
    <row r="545" customFormat="false" ht="13.8" hidden="false" customHeight="false" outlineLevel="0" collapsed="false">
      <c r="B545" s="0"/>
      <c r="C545" s="56" t="s">
        <v>29</v>
      </c>
      <c r="D545" s="122" t="n">
        <f aca="false">(D536+D518)</f>
        <v>1686.9474</v>
      </c>
      <c r="E545" s="122" t="n">
        <f aca="false">(E536+E518)</f>
        <v>3013.8948</v>
      </c>
      <c r="F545" s="122" t="n">
        <f aca="false">(F536+F518)</f>
        <v>12055.5792</v>
      </c>
      <c r="G545" s="122" t="n">
        <f aca="false">(G536+G518)</f>
        <v>37975.07448</v>
      </c>
      <c r="H545" s="122" t="n">
        <f aca="false">(H536+H518)</f>
        <v>37975.07448</v>
      </c>
      <c r="I545" s="122" t="n">
        <f aca="false">(I536+I518)</f>
        <v>31193.81118</v>
      </c>
      <c r="J545" s="122" t="n">
        <f aca="false">(J536+J518)</f>
        <v>33416.2309977391</v>
      </c>
      <c r="K545" s="122" t="n">
        <f aca="false">(K536+K518)</f>
        <v>33457.0850200133</v>
      </c>
      <c r="L545" s="122" t="n">
        <f aca="false">(L536+L518)</f>
        <v>22378.16889</v>
      </c>
    </row>
    <row r="546" customFormat="false" ht="13.8" hidden="false" customHeight="false" outlineLevel="0" collapsed="false">
      <c r="B546" s="0"/>
      <c r="C546" s="56" t="s">
        <v>30</v>
      </c>
      <c r="D546" s="122" t="n">
        <f aca="false">(D537+D519)</f>
        <v>1686.9474</v>
      </c>
      <c r="E546" s="122" t="n">
        <f aca="false">(E537+E519)</f>
        <v>3013.8948</v>
      </c>
      <c r="F546" s="122" t="n">
        <f aca="false">(F537+F519)</f>
        <v>12055.5792</v>
      </c>
      <c r="G546" s="122" t="n">
        <f aca="false">(G537+G519)</f>
        <v>37975.07448</v>
      </c>
      <c r="H546" s="122" t="n">
        <f aca="false">(H537+H519)</f>
        <v>37975.07448</v>
      </c>
      <c r="I546" s="122" t="n">
        <f aca="false">(I537+I519)</f>
        <v>31193.81118</v>
      </c>
      <c r="J546" s="122" t="n">
        <f aca="false">(J537+J519)</f>
        <v>33416.2309977391</v>
      </c>
      <c r="K546" s="122" t="n">
        <f aca="false">(K537+K519)</f>
        <v>33457.0850200133</v>
      </c>
      <c r="L546" s="122" t="n">
        <f aca="false">(L537+L519)</f>
        <v>22378.16889</v>
      </c>
    </row>
    <row r="547" customFormat="false" ht="13.8" hidden="false" customHeight="false" outlineLevel="0" collapsed="false">
      <c r="B547" s="0"/>
      <c r="C547" s="56"/>
      <c r="D547" s="106"/>
      <c r="E547" s="106"/>
      <c r="F547" s="106"/>
      <c r="G547" s="106"/>
      <c r="H547" s="106"/>
      <c r="I547" s="106"/>
      <c r="J547" s="107"/>
      <c r="K547" s="47"/>
      <c r="L547" s="0"/>
    </row>
    <row r="548" customFormat="false" ht="13.8" hidden="false" customHeight="false" outlineLevel="0" collapsed="false">
      <c r="B548" s="0"/>
      <c r="C548" s="52" t="s">
        <v>192</v>
      </c>
      <c r="D548" s="53" t="s">
        <v>2</v>
      </c>
      <c r="E548" s="54" t="s">
        <v>3</v>
      </c>
      <c r="F548" s="54" t="s">
        <v>4</v>
      </c>
      <c r="G548" s="54" t="s">
        <v>5</v>
      </c>
      <c r="H548" s="54" t="s">
        <v>6</v>
      </c>
      <c r="I548" s="54" t="s">
        <v>7</v>
      </c>
      <c r="J548" s="55" t="s">
        <v>8</v>
      </c>
      <c r="K548" s="54" t="s">
        <v>9</v>
      </c>
      <c r="L548" s="54" t="s">
        <v>10</v>
      </c>
    </row>
    <row r="549" customFormat="false" ht="13.8" hidden="false" customHeight="false" outlineLevel="0" collapsed="false">
      <c r="B549" s="0"/>
      <c r="C549" s="56" t="s">
        <v>21</v>
      </c>
      <c r="D549" s="122" t="n">
        <f aca="false">D540/(1-D$115)-D540</f>
        <v>0</v>
      </c>
      <c r="E549" s="122" t="n">
        <f aca="false">E540/(1-E$115)-E540</f>
        <v>41.945958556701</v>
      </c>
      <c r="F549" s="122" t="n">
        <f aca="false">F540/(1-F$115)-F540</f>
        <v>223.711778969073</v>
      </c>
      <c r="G549" s="122" t="n">
        <f aca="false">G540/(1-G$115)-G540</f>
        <v>880.865129690723</v>
      </c>
      <c r="H549" s="122" t="n">
        <f aca="false">H540/(1-H$115)-H540</f>
        <v>1174.48683958763</v>
      </c>
      <c r="I549" s="122" t="n">
        <f aca="false">I540/(1-I$115)-I540</f>
        <v>3621.64171846153</v>
      </c>
      <c r="J549" s="122" t="n">
        <f aca="false">J540/(1-J$115)-J540</f>
        <v>2410.66944373244</v>
      </c>
      <c r="K549" s="122" t="n">
        <f aca="false">K540/(1-K$115)-K540</f>
        <v>2638.26808219912</v>
      </c>
      <c r="L549" s="122" t="n">
        <f aca="false">L540/(1-L$115)-L540</f>
        <v>0</v>
      </c>
    </row>
    <row r="550" customFormat="false" ht="13.8" hidden="false" customHeight="false" outlineLevel="0" collapsed="false">
      <c r="B550" s="0"/>
      <c r="C550" s="56" t="s">
        <v>23</v>
      </c>
      <c r="D550" s="122" t="n">
        <f aca="false">D541/(1-D$115)-D541</f>
        <v>0</v>
      </c>
      <c r="E550" s="122" t="n">
        <f aca="false">E541/(1-E$115)-E541</f>
        <v>41.945958556701</v>
      </c>
      <c r="F550" s="122" t="n">
        <f aca="false">F541/(1-F$115)-F541</f>
        <v>223.711778969073</v>
      </c>
      <c r="G550" s="122" t="n">
        <f aca="false">G541/(1-G$115)-G541</f>
        <v>880.865129690723</v>
      </c>
      <c r="H550" s="122" t="n">
        <f aca="false">H541/(1-H$115)-H541</f>
        <v>1174.48683958763</v>
      </c>
      <c r="I550" s="122" t="n">
        <f aca="false">I541/(1-I$115)-I541</f>
        <v>3621.64171846153</v>
      </c>
      <c r="J550" s="122" t="n">
        <f aca="false">J541/(1-J$115)-J541</f>
        <v>2410.66944373244</v>
      </c>
      <c r="K550" s="122" t="n">
        <f aca="false">K541/(1-K$115)-K541</f>
        <v>2638.26808219912</v>
      </c>
      <c r="L550" s="122" t="n">
        <f aca="false">L541/(1-L$115)-L541</f>
        <v>0</v>
      </c>
    </row>
    <row r="551" customFormat="false" ht="13.8" hidden="false" customHeight="false" outlineLevel="0" collapsed="false">
      <c r="B551" s="0"/>
      <c r="C551" s="56" t="s">
        <v>25</v>
      </c>
      <c r="D551" s="122" t="n">
        <f aca="false">D542/(1-D$115)-D542</f>
        <v>0</v>
      </c>
      <c r="E551" s="122" t="n">
        <f aca="false">E542/(1-E$115)-E542</f>
        <v>58.2582757731959</v>
      </c>
      <c r="F551" s="122" t="n">
        <f aca="false">F542/(1-F$115)-F542</f>
        <v>233.033103092784</v>
      </c>
      <c r="G551" s="122" t="n">
        <f aca="false">G542/(1-G$115)-G542</f>
        <v>856.396653865981</v>
      </c>
      <c r="H551" s="122" t="n">
        <f aca="false">H542/(1-H$115)-H542</f>
        <v>1101.0814121134</v>
      </c>
      <c r="I551" s="122" t="n">
        <f aca="false">I542/(1-I$115)-I542</f>
        <v>3286.30452230769</v>
      </c>
      <c r="J551" s="122" t="n">
        <f aca="false">J542/(1-J$115)-J542</f>
        <v>2149.85162450167</v>
      </c>
      <c r="K551" s="122" t="n">
        <f aca="false">K542/(1-K$115)-K542</f>
        <v>2153.89213219911</v>
      </c>
      <c r="L551" s="122" t="n">
        <f aca="false">L542/(1-L$115)-L542</f>
        <v>0</v>
      </c>
    </row>
    <row r="552" customFormat="false" ht="13.8" hidden="false" customHeight="false" outlineLevel="0" collapsed="false">
      <c r="B552" s="0"/>
      <c r="C552" s="56" t="s">
        <v>27</v>
      </c>
      <c r="D552" s="122" t="n">
        <f aca="false">D543/(1-D$115)-D543</f>
        <v>0</v>
      </c>
      <c r="E552" s="122" t="n">
        <f aca="false">E543/(1-E$115)-E543</f>
        <v>53.7768699444885</v>
      </c>
      <c r="F552" s="122" t="n">
        <f aca="false">F543/(1-F$115)-F543</f>
        <v>215.107479777954</v>
      </c>
      <c r="G552" s="122" t="n">
        <f aca="false">G543/(1-G$115)-G543</f>
        <v>790.51998818398</v>
      </c>
      <c r="H552" s="122" t="n">
        <f aca="false">H543/(1-H$115)-H543</f>
        <v>1016.38284195084</v>
      </c>
      <c r="I552" s="122" t="n">
        <f aca="false">I543/(1-I$115)-I543</f>
        <v>3002.55766402366</v>
      </c>
      <c r="J552" s="122" t="n">
        <f aca="false">J543/(1-J$115)-J543</f>
        <v>1963.55318219398</v>
      </c>
      <c r="K552" s="122" t="n">
        <f aca="false">K543/(1-K$115)-K543</f>
        <v>1967.59368989142</v>
      </c>
      <c r="L552" s="122" t="n">
        <f aca="false">L543/(1-L$115)-L543</f>
        <v>0</v>
      </c>
    </row>
    <row r="553" customFormat="false" ht="13.8" hidden="false" customHeight="false" outlineLevel="0" collapsed="false">
      <c r="B553" s="0"/>
      <c r="C553" s="56" t="s">
        <v>28</v>
      </c>
      <c r="D553" s="122" t="n">
        <f aca="false">D544/(1-D$115)-D544</f>
        <v>0</v>
      </c>
      <c r="E553" s="122" t="n">
        <f aca="false">E544/(1-E$115)-E544</f>
        <v>93.2132412371134</v>
      </c>
      <c r="F553" s="122" t="n">
        <f aca="false">F544/(1-F$115)-F544</f>
        <v>372.852964948453</v>
      </c>
      <c r="G553" s="122" t="n">
        <f aca="false">G544/(1-G$115)-G544</f>
        <v>1174.48683958763</v>
      </c>
      <c r="H553" s="122" t="n">
        <f aca="false">H544/(1-H$115)-H544</f>
        <v>1174.48683958763</v>
      </c>
      <c r="I553" s="122" t="n">
        <f aca="false">I544/(1-I$115)-I544</f>
        <v>3085.10220461538</v>
      </c>
      <c r="J553" s="122" t="n">
        <f aca="false">J544/(1-J$115)-J544</f>
        <v>3304.90196680936</v>
      </c>
      <c r="K553" s="122" t="n">
        <f aca="false">K544/(1-K$115)-K544</f>
        <v>3308.94247450681</v>
      </c>
      <c r="L553" s="122" t="n">
        <f aca="false">L544/(1-L$115)-L544</f>
        <v>0</v>
      </c>
    </row>
    <row r="554" customFormat="false" ht="13.8" hidden="false" customHeight="false" outlineLevel="0" collapsed="false">
      <c r="B554" s="0"/>
      <c r="C554" s="56" t="s">
        <v>29</v>
      </c>
      <c r="D554" s="122" t="n">
        <f aca="false">D545/(1-D$115)-D545</f>
        <v>0</v>
      </c>
      <c r="E554" s="122" t="n">
        <f aca="false">E545/(1-E$115)-E545</f>
        <v>93.2132412371134</v>
      </c>
      <c r="F554" s="122" t="n">
        <f aca="false">F545/(1-F$115)-F545</f>
        <v>372.852964948453</v>
      </c>
      <c r="G554" s="122" t="n">
        <f aca="false">G545/(1-G$115)-G545</f>
        <v>1174.48683958763</v>
      </c>
      <c r="H554" s="122" t="n">
        <f aca="false">H545/(1-H$115)-H545</f>
        <v>1174.48683958763</v>
      </c>
      <c r="I554" s="122" t="n">
        <f aca="false">I545/(1-I$115)-I545</f>
        <v>3085.10220461538</v>
      </c>
      <c r="J554" s="122" t="n">
        <f aca="false">J545/(1-J$115)-J545</f>
        <v>3304.90196680936</v>
      </c>
      <c r="K554" s="122" t="n">
        <f aca="false">K545/(1-K$115)-K545</f>
        <v>3308.94247450681</v>
      </c>
      <c r="L554" s="122" t="n">
        <f aca="false">L545/(1-L$115)-L545</f>
        <v>0</v>
      </c>
    </row>
    <row r="555" customFormat="false" ht="13.8" hidden="false" customHeight="false" outlineLevel="0" collapsed="false">
      <c r="B555" s="0"/>
      <c r="C555" s="56" t="s">
        <v>30</v>
      </c>
      <c r="D555" s="122" t="n">
        <f aca="false">D546/(1-D$115)-D546</f>
        <v>0</v>
      </c>
      <c r="E555" s="122" t="n">
        <f aca="false">E546/(1-E$115)-E546</f>
        <v>93.2132412371134</v>
      </c>
      <c r="F555" s="122" t="n">
        <f aca="false">F546/(1-F$115)-F546</f>
        <v>372.852964948453</v>
      </c>
      <c r="G555" s="122" t="n">
        <f aca="false">G546/(1-G$115)-G546</f>
        <v>1174.48683958763</v>
      </c>
      <c r="H555" s="122" t="n">
        <f aca="false">H546/(1-H$115)-H546</f>
        <v>1174.48683958763</v>
      </c>
      <c r="I555" s="122" t="n">
        <f aca="false">I546/(1-I$115)-I546</f>
        <v>3085.10220461538</v>
      </c>
      <c r="J555" s="122" t="n">
        <f aca="false">J546/(1-J$115)-J546</f>
        <v>3304.90196680936</v>
      </c>
      <c r="K555" s="122" t="n">
        <f aca="false">K546/(1-K$115)-K546</f>
        <v>3308.94247450681</v>
      </c>
      <c r="L555" s="122" t="n">
        <f aca="false">L546/(1-L$115)-L546</f>
        <v>0</v>
      </c>
    </row>
    <row r="556" customFormat="false" ht="13.8" hidden="false" customHeight="false" outlineLevel="0" collapsed="false">
      <c r="B556" s="0"/>
      <c r="C556" s="56"/>
      <c r="D556" s="56"/>
      <c r="E556" s="56"/>
      <c r="F556" s="56"/>
      <c r="G556" s="56"/>
      <c r="H556" s="56"/>
      <c r="I556" s="56"/>
      <c r="J556" s="56"/>
      <c r="K556" s="56"/>
      <c r="L556" s="56"/>
    </row>
    <row r="557" customFormat="false" ht="13.8" hidden="false" customHeight="false" outlineLevel="0" collapsed="false">
      <c r="B557" s="0"/>
      <c r="C557" s="52" t="s">
        <v>193</v>
      </c>
      <c r="D557" s="53" t="s">
        <v>2</v>
      </c>
      <c r="E557" s="54" t="s">
        <v>3</v>
      </c>
      <c r="F557" s="54" t="s">
        <v>4</v>
      </c>
      <c r="G557" s="54" t="s">
        <v>5</v>
      </c>
      <c r="H557" s="54" t="s">
        <v>6</v>
      </c>
      <c r="I557" s="54" t="s">
        <v>7</v>
      </c>
      <c r="J557" s="55" t="s">
        <v>8</v>
      </c>
      <c r="K557" s="54" t="s">
        <v>9</v>
      </c>
      <c r="L557" s="54" t="s">
        <v>10</v>
      </c>
    </row>
    <row r="558" customFormat="false" ht="13.8" hidden="false" customHeight="false" outlineLevel="0" collapsed="false">
      <c r="B558" s="0"/>
      <c r="C558" s="56" t="s">
        <v>21</v>
      </c>
      <c r="D558" s="122" t="n">
        <f aca="false">(((D549+D540)+D401)/(1-D$116))-((D549+D540)+D401)</f>
        <v>0</v>
      </c>
      <c r="E558" s="122" t="n">
        <f aca="false">(((E549+E540)+E401)/(1-E$116))-((E549+E540)+E401)</f>
        <v>0</v>
      </c>
      <c r="F558" s="122" t="n">
        <f aca="false">(((F549+F540)+F401)/(1-F$116))-((F549+F540)+F401)</f>
        <v>815.262435540441</v>
      </c>
      <c r="G558" s="122" t="n">
        <f aca="false">(((G549+G540)+G401)/(1-G$116))-((G549+G540)+G401)</f>
        <v>3522.11624593474</v>
      </c>
      <c r="H558" s="122" t="n">
        <f aca="false">(((H549+H540)+H401)/(1-H$116))-((H549+H540)+H401)</f>
        <v>4696.15499457967</v>
      </c>
      <c r="I558" s="122" t="n">
        <f aca="false">(((I549+I540)+I401)/(1-I$116))-((I549+I540)+I401)</f>
        <v>4211.58338574826</v>
      </c>
      <c r="J558" s="122" t="n">
        <f aca="false">(((J549+J540)+J401)/(1-J$116))-((J549+J540)+J401)</f>
        <v>3642.50186692215</v>
      </c>
      <c r="K558" s="122" t="n">
        <f aca="false">(((K549+K540)+K401)/(1-K$116))-((K549+K540)+K401)</f>
        <v>4232.46816766783</v>
      </c>
      <c r="L558" s="122" t="n">
        <f aca="false">(((L549+L540)+L401)/(1-L$116))-((L549+L540)+L401)</f>
        <v>0</v>
      </c>
    </row>
    <row r="559" customFormat="false" ht="13.8" hidden="false" customHeight="false" outlineLevel="0" collapsed="false">
      <c r="B559" s="0"/>
      <c r="C559" s="56" t="s">
        <v>23</v>
      </c>
      <c r="D559" s="122" t="n">
        <f aca="false">(((D550+D541)+D402)/(1-D$116))-((D550+D541)+D402)</f>
        <v>0</v>
      </c>
      <c r="E559" s="122" t="n">
        <f aca="false">(((E550+E541)+E402)/(1-E$116))-((E550+E541)+E402)</f>
        <v>0</v>
      </c>
      <c r="F559" s="122" t="n">
        <f aca="false">(((F550+F541)+F402)/(1-F$116))-((F550+F541)+F402)</f>
        <v>815.262435540441</v>
      </c>
      <c r="G559" s="122" t="n">
        <f aca="false">(((G550+G541)+G402)/(1-G$116))-((G550+G541)+G402)</f>
        <v>3522.11624593474</v>
      </c>
      <c r="H559" s="122" t="n">
        <f aca="false">(((H550+H541)+H402)/(1-H$116))-((H550+H541)+H402)</f>
        <v>4696.15499457967</v>
      </c>
      <c r="I559" s="122" t="n">
        <f aca="false">(((I550+I541)+I402)/(1-I$116))-((I550+I541)+I402)</f>
        <v>4211.58338574826</v>
      </c>
      <c r="J559" s="122" t="n">
        <f aca="false">(((J550+J541)+J402)/(1-J$116))-((J550+J541)+J402)</f>
        <v>3642.50186692215</v>
      </c>
      <c r="K559" s="122" t="n">
        <f aca="false">(((K550+K541)+K402)/(1-K$116))-((K550+K541)+K402)</f>
        <v>4232.46816766783</v>
      </c>
      <c r="L559" s="122" t="n">
        <f aca="false">(((L550+L541)+L402)/(1-L$116))-((L550+L541)+L402)</f>
        <v>0</v>
      </c>
    </row>
    <row r="560" customFormat="false" ht="13.8" hidden="false" customHeight="false" outlineLevel="0" collapsed="false">
      <c r="B560" s="0"/>
      <c r="C560" s="56" t="s">
        <v>25</v>
      </c>
      <c r="D560" s="122" t="n">
        <f aca="false">(((D551+D542)+D403)/(1-D$116))-((D551+D542)+D403)</f>
        <v>0</v>
      </c>
      <c r="E560" s="122" t="n">
        <f aca="false">(((E551+E542)+E403)/(1-E$116))-((E551+E542)+E403)</f>
        <v>0</v>
      </c>
      <c r="F560" s="122" t="n">
        <f aca="false">(((F551+F542)+F403)/(1-F$116))-((F551+F542)+F403)</f>
        <v>849.231703687958</v>
      </c>
      <c r="G560" s="122" t="n">
        <f aca="false">(((G551+G542)+G403)/(1-G$116))-((G551+G542)+G403)</f>
        <v>3424.27968354768</v>
      </c>
      <c r="H560" s="122" t="n">
        <f aca="false">(((H551+H542)+H403)/(1-H$116))-((H551+H542)+H403)</f>
        <v>4402.64530741842</v>
      </c>
      <c r="I560" s="122" t="n">
        <f aca="false">(((I551+I542)+I403)/(1-I$116))-((I551+I542)+I403)</f>
        <v>3849.09448861449</v>
      </c>
      <c r="J560" s="122" t="n">
        <f aca="false">(((J551+J542)+J403)/(1-J$116))-((J551+J542)+J403)</f>
        <v>3279.28136335354</v>
      </c>
      <c r="K560" s="122" t="n">
        <f aca="false">(((K551+K542)+K403)/(1-K$116))-((K551+K542)+K403)</f>
        <v>3511.70814557653</v>
      </c>
      <c r="L560" s="122" t="n">
        <f aca="false">(((L551+L542)+L403)/(1-L$116))-((L551+L542)+L403)</f>
        <v>0</v>
      </c>
    </row>
    <row r="561" customFormat="false" ht="13.8" hidden="false" customHeight="false" outlineLevel="0" collapsed="false">
      <c r="B561" s="0"/>
      <c r="C561" s="56" t="s">
        <v>27</v>
      </c>
      <c r="D561" s="122" t="n">
        <f aca="false">(((D552+D543)+D404)/(1-D$116))-((D552+D543)+D404)</f>
        <v>0</v>
      </c>
      <c r="E561" s="122" t="n">
        <f aca="false">(((E552+E543)+E404)/(1-E$116))-((E552+E543)+E404)</f>
        <v>0</v>
      </c>
      <c r="F561" s="122" t="n">
        <f aca="false">(((F552+F543)+F404)/(1-F$116))-((F552+F543)+F404)</f>
        <v>783.906188019653</v>
      </c>
      <c r="G561" s="122" t="n">
        <f aca="false">(((G552+G543)+G404)/(1-G$116))-((G552+G543)+G404)</f>
        <v>3160.87355404401</v>
      </c>
      <c r="H561" s="122" t="n">
        <f aca="false">(((H552+H543)+H404)/(1-H$116))-((H552+H543)+H404)</f>
        <v>4063.98028377086</v>
      </c>
      <c r="I561" s="122" t="n">
        <f aca="false">(((I552+I543)+I404)/(1-I$116))-((I552+I543)+I404)</f>
        <v>3542.37311411665</v>
      </c>
      <c r="J561" s="122" t="n">
        <f aca="false">(((J552+J543)+J404)/(1-J$116))-((J552+J543)+J404)</f>
        <v>3019.83814651883</v>
      </c>
      <c r="K561" s="122" t="n">
        <f aca="false">(((K552+K543)+K404)/(1-K$116))-((K552+K543)+K404)</f>
        <v>3234.49275246449</v>
      </c>
      <c r="L561" s="122" t="n">
        <f aca="false">(((L552+L543)+L404)/(1-L$116))-((L552+L543)+L404)</f>
        <v>0</v>
      </c>
    </row>
    <row r="562" customFormat="false" ht="13.8" hidden="false" customHeight="false" outlineLevel="0" collapsed="false">
      <c r="B562" s="0"/>
      <c r="C562" s="56" t="s">
        <v>28</v>
      </c>
      <c r="D562" s="122" t="n">
        <f aca="false">(((D553+D544)+D405)/(1-D$116))-((D553+D544)+D405)</f>
        <v>0</v>
      </c>
      <c r="E562" s="122" t="n">
        <f aca="false">(((E553+E544)+E405)/(1-E$116))-((E553+E544)+E405)</f>
        <v>0</v>
      </c>
      <c r="F562" s="122" t="n">
        <f aca="false">(((F553+F544)+F405)/(1-F$116))-((F553+F544)+F405)</f>
        <v>1358.77072590074</v>
      </c>
      <c r="G562" s="122" t="n">
        <f aca="false">(((G553+G544)+G405)/(1-G$116))-((G553+G544)+G405)</f>
        <v>4696.15499457967</v>
      </c>
      <c r="H562" s="122" t="n">
        <f aca="false">(((H553+H544)+H405)/(1-H$116))-((H553+H544)+H405)</f>
        <v>4696.15499457967</v>
      </c>
      <c r="I562" s="122" t="n">
        <f aca="false">(((I553+I544)+I405)/(1-I$116))-((I553+I544)+I405)</f>
        <v>3631.6011503342</v>
      </c>
      <c r="J562" s="122" t="n">
        <f aca="false">(((J553+J544)+J405)/(1-J$116))-((J553+J544)+J405)</f>
        <v>4887.82930772877</v>
      </c>
      <c r="K562" s="122" t="n">
        <f aca="false">(((K553+K544)+K405)/(1-K$116))-((K553+K544)+K405)</f>
        <v>5230.4435828712</v>
      </c>
      <c r="L562" s="122" t="n">
        <f aca="false">(((L553+L544)+L405)/(1-L$116))-((L553+L544)+L405)</f>
        <v>0</v>
      </c>
    </row>
    <row r="563" customFormat="false" ht="13.8" hidden="false" customHeight="false" outlineLevel="0" collapsed="false">
      <c r="B563" s="0"/>
      <c r="C563" s="56" t="s">
        <v>29</v>
      </c>
      <c r="D563" s="122" t="n">
        <f aca="false">(((D554+D545)+D406)/(1-D$116))-((D554+D545)+D406)</f>
        <v>0</v>
      </c>
      <c r="E563" s="122" t="n">
        <f aca="false">(((E554+E545)+E406)/(1-E$116))-((E554+E545)+E406)</f>
        <v>0</v>
      </c>
      <c r="F563" s="122" t="n">
        <f aca="false">(((F554+F545)+F406)/(1-F$116))-((F554+F545)+F406)</f>
        <v>1358.77072590074</v>
      </c>
      <c r="G563" s="122" t="n">
        <f aca="false">(((G554+G545)+G406)/(1-G$116))-((G554+G545)+G406)</f>
        <v>4696.15499457967</v>
      </c>
      <c r="H563" s="122" t="n">
        <f aca="false">(((H554+H545)+H406)/(1-H$116))-((H554+H545)+H406)</f>
        <v>4696.15499457967</v>
      </c>
      <c r="I563" s="122" t="n">
        <f aca="false">(((I554+I545)+I406)/(1-I$116))-((I554+I545)+I406)</f>
        <v>3631.6011503342</v>
      </c>
      <c r="J563" s="122" t="n">
        <f aca="false">(((J554+J545)+J406)/(1-J$116))-((J554+J545)+J406)</f>
        <v>4887.82930772877</v>
      </c>
      <c r="K563" s="122" t="n">
        <f aca="false">(((K554+K545)+K406)/(1-K$116))-((K554+K545)+K406)</f>
        <v>5230.4435828712</v>
      </c>
      <c r="L563" s="122" t="n">
        <f aca="false">(((L554+L545)+L406)/(1-L$116))-((L554+L545)+L406)</f>
        <v>0</v>
      </c>
    </row>
    <row r="564" customFormat="false" ht="13.8" hidden="false" customHeight="false" outlineLevel="0" collapsed="false">
      <c r="B564" s="0"/>
      <c r="C564" s="56" t="s">
        <v>30</v>
      </c>
      <c r="D564" s="122" t="n">
        <f aca="false">(((D555+D546)+D407)/(1-D$116))-((D555+D546)+D407)</f>
        <v>0</v>
      </c>
      <c r="E564" s="122" t="n">
        <f aca="false">(((E555+E546)+E407)/(1-E$116))-((E555+E546)+E407)</f>
        <v>0</v>
      </c>
      <c r="F564" s="122" t="n">
        <f aca="false">(((F555+F546)+F407)/(1-F$116))-((F555+F546)+F407)</f>
        <v>1358.77072590074</v>
      </c>
      <c r="G564" s="122" t="n">
        <f aca="false">(((G555+G546)+G407)/(1-G$116))-((G555+G546)+G407)</f>
        <v>4696.15499457967</v>
      </c>
      <c r="H564" s="122" t="n">
        <f aca="false">(((H555+H546)+H407)/(1-H$116))-((H555+H546)+H407)</f>
        <v>4696.15499457967</v>
      </c>
      <c r="I564" s="122" t="n">
        <f aca="false">(((I555+I546)+I407)/(1-I$116))-((I555+I546)+I407)</f>
        <v>3631.6011503342</v>
      </c>
      <c r="J564" s="122" t="n">
        <f aca="false">(((J555+J546)+J407)/(1-J$116))-((J555+J546)+J407)</f>
        <v>4887.82930772877</v>
      </c>
      <c r="K564" s="122" t="n">
        <f aca="false">(((K555+K546)+K407)/(1-K$116))-((K555+K546)+K407)</f>
        <v>5230.4435828712</v>
      </c>
      <c r="L564" s="122" t="n">
        <f aca="false">(((L555+L546)+L407)/(1-L$116))-((L555+L546)+L407)</f>
        <v>0</v>
      </c>
    </row>
    <row r="565" customFormat="false" ht="13.8" hidden="false" customHeight="false" outlineLevel="0" collapsed="false">
      <c r="B565" s="0"/>
      <c r="C565" s="56"/>
      <c r="D565" s="106"/>
      <c r="E565" s="106"/>
      <c r="F565" s="106"/>
      <c r="G565" s="106"/>
      <c r="H565" s="106"/>
      <c r="I565" s="106"/>
      <c r="J565" s="107"/>
      <c r="K565" s="47"/>
      <c r="L565" s="0"/>
    </row>
    <row r="566" customFormat="false" ht="13.8" hidden="false" customHeight="false" outlineLevel="0" collapsed="false">
      <c r="B566" s="0"/>
      <c r="C566" s="52" t="s">
        <v>194</v>
      </c>
      <c r="D566" s="53" t="s">
        <v>2</v>
      </c>
      <c r="E566" s="54" t="s">
        <v>3</v>
      </c>
      <c r="F566" s="54" t="s">
        <v>4</v>
      </c>
      <c r="G566" s="54" t="s">
        <v>5</v>
      </c>
      <c r="H566" s="54" t="s">
        <v>6</v>
      </c>
      <c r="I566" s="54" t="s">
        <v>7</v>
      </c>
      <c r="J566" s="55" t="s">
        <v>8</v>
      </c>
      <c r="K566" s="54" t="s">
        <v>9</v>
      </c>
      <c r="L566" s="54" t="s">
        <v>10</v>
      </c>
    </row>
    <row r="567" customFormat="false" ht="13.8" hidden="false" customHeight="false" outlineLevel="0" collapsed="false">
      <c r="B567" s="0"/>
      <c r="C567" s="56" t="s">
        <v>21</v>
      </c>
      <c r="D567" s="122" t="n">
        <f aca="false">D558+D549+D540</f>
        <v>506.08422</v>
      </c>
      <c r="E567" s="122" t="n">
        <f aca="false">E558+E549+E540</f>
        <v>1398.1986185567</v>
      </c>
      <c r="F567" s="122" t="n">
        <f aca="false">F558+F549+F540</f>
        <v>8272.32173450951</v>
      </c>
      <c r="G567" s="122" t="n">
        <f aca="false">G558+G549+G540</f>
        <v>32884.2872356255</v>
      </c>
      <c r="H567" s="122" t="n">
        <f aca="false">H558+H549+H540</f>
        <v>43845.7163141673</v>
      </c>
      <c r="I567" s="122" t="n">
        <f aca="false">I558+I549+I540</f>
        <v>44452.0469242098</v>
      </c>
      <c r="J567" s="122" t="n">
        <f aca="false">J558+J549+J540</f>
        <v>30427.7179083937</v>
      </c>
      <c r="K567" s="122" t="n">
        <f aca="false">K558+K549+K540</f>
        <v>33546.5579698802</v>
      </c>
      <c r="L567" s="122" t="n">
        <f aca="false">L558+L549+L540</f>
        <v>17902.535112</v>
      </c>
    </row>
    <row r="568" customFormat="false" ht="13.8" hidden="false" customHeight="false" outlineLevel="0" collapsed="false">
      <c r="B568" s="0"/>
      <c r="C568" s="56" t="s">
        <v>23</v>
      </c>
      <c r="D568" s="122" t="n">
        <f aca="false">D559+D550+D541</f>
        <v>506.08422</v>
      </c>
      <c r="E568" s="122" t="n">
        <f aca="false">E559+E550+E541</f>
        <v>1398.1986185567</v>
      </c>
      <c r="F568" s="122" t="n">
        <f aca="false">F559+F550+F541</f>
        <v>8272.32173450951</v>
      </c>
      <c r="G568" s="122" t="n">
        <f aca="false">G559+G550+G541</f>
        <v>32884.2872356255</v>
      </c>
      <c r="H568" s="122" t="n">
        <f aca="false">H559+H550+H541</f>
        <v>43845.7163141673</v>
      </c>
      <c r="I568" s="122" t="n">
        <f aca="false">I559+I550+I541</f>
        <v>44452.0469242098</v>
      </c>
      <c r="J568" s="122" t="n">
        <f aca="false">J559+J550+J541</f>
        <v>30427.7179083937</v>
      </c>
      <c r="K568" s="122" t="n">
        <f aca="false">K559+K550+K541</f>
        <v>33546.5579698802</v>
      </c>
      <c r="L568" s="122" t="n">
        <f aca="false">L559+L550+L541</f>
        <v>17902.535112</v>
      </c>
    </row>
    <row r="569" customFormat="false" ht="13.8" hidden="false" customHeight="false" outlineLevel="0" collapsed="false">
      <c r="B569" s="0"/>
      <c r="C569" s="56" t="s">
        <v>25</v>
      </c>
      <c r="D569" s="122" t="n">
        <f aca="false">D560+D551+D542</f>
        <v>843.4737</v>
      </c>
      <c r="E569" s="122" t="n">
        <f aca="false">E560+E551+E542</f>
        <v>1941.9425257732</v>
      </c>
      <c r="F569" s="122" t="n">
        <f aca="false">F560+F551+F542</f>
        <v>8617.00180678074</v>
      </c>
      <c r="G569" s="122" t="n">
        <f aca="false">G560+G551+G542</f>
        <v>31970.8348124137</v>
      </c>
      <c r="H569" s="122" t="n">
        <f aca="false">H560+H551+H542</f>
        <v>41105.3590445318</v>
      </c>
      <c r="I569" s="122" t="n">
        <f aca="false">I560+I551+I542</f>
        <v>40363.5891809222</v>
      </c>
      <c r="J569" s="122" t="n">
        <f aca="false">J560+J551+J542</f>
        <v>27166.5216355943</v>
      </c>
      <c r="K569" s="122" t="n">
        <f aca="false">K560+K551+K542</f>
        <v>27443.8429477889</v>
      </c>
      <c r="L569" s="122" t="n">
        <f aca="false">L560+L551+L542</f>
        <v>14670.132939</v>
      </c>
    </row>
    <row r="570" customFormat="false" ht="13.8" hidden="false" customHeight="false" outlineLevel="0" collapsed="false">
      <c r="B570" s="0"/>
      <c r="C570" s="56" t="s">
        <v>27</v>
      </c>
      <c r="D570" s="122" t="n">
        <f aca="false">D561+D552+D543</f>
        <v>778.591107692308</v>
      </c>
      <c r="E570" s="122" t="n">
        <f aca="false">E561+E552+E543</f>
        <v>1792.56233148295</v>
      </c>
      <c r="F570" s="122" t="n">
        <f aca="false">F561+F552+F543</f>
        <v>7954.15551395145</v>
      </c>
      <c r="G570" s="122" t="n">
        <f aca="false">G561+G552+G543</f>
        <v>29511.5398268434</v>
      </c>
      <c r="H570" s="122" t="n">
        <f aca="false">H561+H552+H543</f>
        <v>37943.4083487986</v>
      </c>
      <c r="I570" s="122" t="n">
        <f aca="false">I561+I552+I543</f>
        <v>36904.1249366019</v>
      </c>
      <c r="J570" s="122" t="n">
        <f aca="false">J561+J552+J543</f>
        <v>24837.0957264519</v>
      </c>
      <c r="K570" s="122" t="n">
        <f aca="false">K561+K552+K543</f>
        <v>25096.6448623692</v>
      </c>
      <c r="L570" s="122" t="n">
        <f aca="false">L561+L552+L543</f>
        <v>13426.901334</v>
      </c>
    </row>
    <row r="571" customFormat="false" ht="13.8" hidden="false" customHeight="false" outlineLevel="0" collapsed="false">
      <c r="B571" s="0"/>
      <c r="C571" s="56" t="s">
        <v>28</v>
      </c>
      <c r="D571" s="122" t="n">
        <f aca="false">D562+D553+D544</f>
        <v>1686.9474</v>
      </c>
      <c r="E571" s="122" t="n">
        <f aca="false">E562+E553+E544</f>
        <v>3107.10804123711</v>
      </c>
      <c r="F571" s="122" t="n">
        <f aca="false">F562+F553+F544</f>
        <v>13787.2028908492</v>
      </c>
      <c r="G571" s="122" t="n">
        <f aca="false">G562+G553+G544</f>
        <v>43845.7163141673</v>
      </c>
      <c r="H571" s="122" t="n">
        <f aca="false">H562+H553+H544</f>
        <v>43845.7163141673</v>
      </c>
      <c r="I571" s="122" t="n">
        <f aca="false">I562+I553+I544</f>
        <v>37910.5145349496</v>
      </c>
      <c r="J571" s="122" t="n">
        <f aca="false">J562+J553+J544</f>
        <v>41608.9622722773</v>
      </c>
      <c r="K571" s="122" t="n">
        <f aca="false">K562+K553+K544</f>
        <v>41996.4710773913</v>
      </c>
      <c r="L571" s="122" t="n">
        <f aca="false">L562+L553+L544</f>
        <v>22378.16889</v>
      </c>
    </row>
    <row r="572" customFormat="false" ht="13.8" hidden="false" customHeight="false" outlineLevel="0" collapsed="false">
      <c r="B572" s="0"/>
      <c r="C572" s="56" t="s">
        <v>29</v>
      </c>
      <c r="D572" s="122" t="n">
        <f aca="false">D563+D554+D545</f>
        <v>1686.9474</v>
      </c>
      <c r="E572" s="122" t="n">
        <f aca="false">E563+E554+E545</f>
        <v>3107.10804123711</v>
      </c>
      <c r="F572" s="122" t="n">
        <f aca="false">F563+F554+F545</f>
        <v>13787.2028908492</v>
      </c>
      <c r="G572" s="122" t="n">
        <f aca="false">G563+G554+G545</f>
        <v>43845.7163141673</v>
      </c>
      <c r="H572" s="122" t="n">
        <f aca="false">H563+H554+H545</f>
        <v>43845.7163141673</v>
      </c>
      <c r="I572" s="122" t="n">
        <f aca="false">I563+I554+I545</f>
        <v>37910.5145349496</v>
      </c>
      <c r="J572" s="122" t="n">
        <f aca="false">J563+J554+J545</f>
        <v>41608.9622722773</v>
      </c>
      <c r="K572" s="122" t="n">
        <f aca="false">K563+K554+K545</f>
        <v>41996.4710773913</v>
      </c>
      <c r="L572" s="122" t="n">
        <f aca="false">L563+L554+L545</f>
        <v>22378.16889</v>
      </c>
    </row>
    <row r="573" customFormat="false" ht="13.8" hidden="false" customHeight="false" outlineLevel="0" collapsed="false">
      <c r="B573" s="0"/>
      <c r="C573" s="56" t="s">
        <v>30</v>
      </c>
      <c r="D573" s="122" t="n">
        <f aca="false">D564+D555+D546</f>
        <v>1686.9474</v>
      </c>
      <c r="E573" s="122" t="n">
        <f aca="false">E564+E555+E546</f>
        <v>3107.10804123711</v>
      </c>
      <c r="F573" s="122" t="n">
        <f aca="false">F564+F555+F546</f>
        <v>13787.2028908492</v>
      </c>
      <c r="G573" s="122" t="n">
        <f aca="false">G564+G555+G546</f>
        <v>43845.7163141673</v>
      </c>
      <c r="H573" s="122" t="n">
        <f aca="false">H564+H555+H546</f>
        <v>43845.7163141673</v>
      </c>
      <c r="I573" s="122" t="n">
        <f aca="false">I564+I555+I546</f>
        <v>37910.5145349496</v>
      </c>
      <c r="J573" s="122" t="n">
        <f aca="false">J564+J555+J546</f>
        <v>41608.9622722773</v>
      </c>
      <c r="K573" s="122" t="n">
        <f aca="false">K564+K555+K546</f>
        <v>41996.4710773913</v>
      </c>
      <c r="L573" s="122" t="n">
        <f aca="false">L564+L555+L546</f>
        <v>22378.16889</v>
      </c>
    </row>
    <row r="574" customFormat="false" ht="13.8" hidden="false" customHeight="false" outlineLevel="0" collapsed="false">
      <c r="B574" s="0"/>
      <c r="C574" s="56"/>
      <c r="D574" s="128"/>
      <c r="E574" s="128"/>
      <c r="F574" s="128"/>
      <c r="G574" s="128"/>
      <c r="H574" s="128"/>
      <c r="I574" s="128"/>
      <c r="J574" s="127"/>
      <c r="K574" s="128"/>
      <c r="L574" s="128"/>
    </row>
    <row r="575" customFormat="false" ht="15" hidden="false" customHeight="false" outlineLevel="0" collapsed="false">
      <c r="B575" s="0"/>
      <c r="C575" s="108" t="s">
        <v>195</v>
      </c>
      <c r="D575" s="123"/>
      <c r="E575" s="123"/>
      <c r="F575" s="123"/>
      <c r="G575" s="123"/>
      <c r="H575" s="123"/>
      <c r="I575" s="123"/>
      <c r="J575" s="124"/>
      <c r="K575" s="97"/>
      <c r="L575" s="97"/>
    </row>
    <row r="576" customFormat="false" ht="13.8" hidden="false" customHeight="false" outlineLevel="0" collapsed="false">
      <c r="B576" s="0"/>
      <c r="C576" s="65"/>
      <c r="D576" s="0"/>
      <c r="E576" s="51"/>
      <c r="F576" s="51"/>
      <c r="G576" s="51"/>
      <c r="H576" s="51"/>
      <c r="I576" s="51"/>
      <c r="J576" s="0"/>
      <c r="K576" s="47"/>
      <c r="L576" s="0"/>
    </row>
    <row r="577" customFormat="false" ht="13.8" hidden="false" customHeight="false" outlineLevel="0" collapsed="false">
      <c r="B577" s="0"/>
      <c r="C577" s="52" t="s">
        <v>196</v>
      </c>
      <c r="D577" s="53" t="s">
        <v>2</v>
      </c>
      <c r="E577" s="54" t="s">
        <v>3</v>
      </c>
      <c r="F577" s="54" t="s">
        <v>4</v>
      </c>
      <c r="G577" s="54" t="s">
        <v>5</v>
      </c>
      <c r="H577" s="54" t="s">
        <v>6</v>
      </c>
      <c r="I577" s="54" t="s">
        <v>7</v>
      </c>
      <c r="J577" s="55" t="s">
        <v>8</v>
      </c>
      <c r="K577" s="54" t="s">
        <v>9</v>
      </c>
      <c r="L577" s="54" t="s">
        <v>10</v>
      </c>
    </row>
    <row r="578" customFormat="false" ht="13.8" hidden="false" customHeight="false" outlineLevel="0" collapsed="false">
      <c r="B578" s="0"/>
      <c r="C578" s="56" t="s">
        <v>21</v>
      </c>
      <c r="D578" s="121" t="n">
        <f aca="false">D$129*D421</f>
        <v>750</v>
      </c>
      <c r="E578" s="121" t="n">
        <f aca="false">E$129*E421</f>
        <v>1417.52577319588</v>
      </c>
      <c r="F578" s="121" t="n">
        <f aca="false">F$129*F421</f>
        <v>4725.77319587629</v>
      </c>
      <c r="G578" s="121" t="n">
        <f aca="false">G$129*G421</f>
        <v>14086.5979381443</v>
      </c>
      <c r="H578" s="121" t="n">
        <f aca="false">H$129*H421</f>
        <v>14086.5979381443</v>
      </c>
      <c r="I578" s="121" t="n">
        <f aca="false">I$129*I421</f>
        <v>9593.4065934066</v>
      </c>
      <c r="J578" s="121" t="n">
        <f aca="false">J$129*J421</f>
        <v>7582.41758241758</v>
      </c>
      <c r="K578" s="121" t="n">
        <f aca="false">K$129*K421</f>
        <v>8271.97802197802</v>
      </c>
      <c r="L578" s="121" t="n">
        <f aca="false">L$129*L421</f>
        <v>6765</v>
      </c>
    </row>
    <row r="579" customFormat="false" ht="13.8" hidden="false" customHeight="false" outlineLevel="0" collapsed="false">
      <c r="B579" s="0"/>
      <c r="C579" s="56" t="s">
        <v>23</v>
      </c>
      <c r="D579" s="121" t="n">
        <f aca="false">D$129*D422</f>
        <v>750</v>
      </c>
      <c r="E579" s="121" t="n">
        <f aca="false">E$129*E422</f>
        <v>1417.52577319588</v>
      </c>
      <c r="F579" s="121" t="n">
        <f aca="false">F$129*F422</f>
        <v>4725.77319587629</v>
      </c>
      <c r="G579" s="121" t="n">
        <f aca="false">G$129*G422</f>
        <v>14086.5979381443</v>
      </c>
      <c r="H579" s="121" t="n">
        <f aca="false">H$129*H422</f>
        <v>14086.5979381443</v>
      </c>
      <c r="I579" s="121" t="n">
        <f aca="false">I$129*I422</f>
        <v>9593.4065934066</v>
      </c>
      <c r="J579" s="121" t="n">
        <f aca="false">J$129*J422</f>
        <v>7582.41758241758</v>
      </c>
      <c r="K579" s="121" t="n">
        <f aca="false">K$129*K422</f>
        <v>8271.97802197802</v>
      </c>
      <c r="L579" s="121" t="n">
        <f aca="false">L$129*L422</f>
        <v>6765</v>
      </c>
    </row>
    <row r="580" customFormat="false" ht="13.8" hidden="false" customHeight="false" outlineLevel="0" collapsed="false">
      <c r="B580" s="0"/>
      <c r="C580" s="56" t="s">
        <v>25</v>
      </c>
      <c r="D580" s="121" t="n">
        <f aca="false">D$129*D423</f>
        <v>750</v>
      </c>
      <c r="E580" s="121" t="n">
        <f aca="false">E$129*E423</f>
        <v>1417.52577319588</v>
      </c>
      <c r="F580" s="121" t="n">
        <f aca="false">F$129*F423</f>
        <v>4725.77319587629</v>
      </c>
      <c r="G580" s="121" t="n">
        <f aca="false">G$129*G423</f>
        <v>14086.5979381443</v>
      </c>
      <c r="H580" s="121" t="n">
        <f aca="false">H$129*H423</f>
        <v>14086.5979381443</v>
      </c>
      <c r="I580" s="121" t="n">
        <f aca="false">I$129*I423</f>
        <v>9593.4065934066</v>
      </c>
      <c r="J580" s="121" t="n">
        <f aca="false">J$129*J423</f>
        <v>7582.41758241758</v>
      </c>
      <c r="K580" s="121" t="n">
        <f aca="false">K$129*K423</f>
        <v>8271.97802197802</v>
      </c>
      <c r="L580" s="121" t="n">
        <f aca="false">L$129*L423</f>
        <v>6765</v>
      </c>
    </row>
    <row r="581" customFormat="false" ht="13.8" hidden="false" customHeight="false" outlineLevel="0" collapsed="false">
      <c r="B581" s="0"/>
      <c r="C581" s="56" t="s">
        <v>27</v>
      </c>
      <c r="D581" s="121" t="n">
        <f aca="false">D$129*D424</f>
        <v>750</v>
      </c>
      <c r="E581" s="121" t="n">
        <f aca="false">E$129*E424</f>
        <v>1417.52577319588</v>
      </c>
      <c r="F581" s="121" t="n">
        <f aca="false">F$129*F424</f>
        <v>4725.77319587629</v>
      </c>
      <c r="G581" s="121" t="n">
        <f aca="false">G$129*G424</f>
        <v>14086.5979381443</v>
      </c>
      <c r="H581" s="121" t="n">
        <f aca="false">H$129*H424</f>
        <v>14086.5979381443</v>
      </c>
      <c r="I581" s="121" t="n">
        <f aca="false">I$129*I424</f>
        <v>9593.4065934066</v>
      </c>
      <c r="J581" s="121" t="n">
        <f aca="false">J$129*J424</f>
        <v>7582.41758241758</v>
      </c>
      <c r="K581" s="121" t="n">
        <f aca="false">K$129*K424</f>
        <v>8271.97802197802</v>
      </c>
      <c r="L581" s="121" t="n">
        <f aca="false">L$129*L424</f>
        <v>6765</v>
      </c>
    </row>
    <row r="582" customFormat="false" ht="13.8" hidden="false" customHeight="false" outlineLevel="0" collapsed="false">
      <c r="B582" s="0"/>
      <c r="C582" s="56" t="s">
        <v>28</v>
      </c>
      <c r="D582" s="121" t="n">
        <f aca="false">D$129*D425</f>
        <v>750</v>
      </c>
      <c r="E582" s="121" t="n">
        <f aca="false">E$129*E425</f>
        <v>1417.52577319588</v>
      </c>
      <c r="F582" s="121" t="n">
        <f aca="false">F$129*F425</f>
        <v>4725.77319587629</v>
      </c>
      <c r="G582" s="121" t="n">
        <f aca="false">G$129*G425</f>
        <v>14086.5979381443</v>
      </c>
      <c r="H582" s="121" t="n">
        <f aca="false">H$129*H425</f>
        <v>14086.5979381443</v>
      </c>
      <c r="I582" s="121" t="n">
        <f aca="false">I$129*I425</f>
        <v>9593.4065934066</v>
      </c>
      <c r="J582" s="121" t="n">
        <f aca="false">J$129*J425</f>
        <v>7582.41758241758</v>
      </c>
      <c r="K582" s="121" t="n">
        <f aca="false">K$129*K425</f>
        <v>8271.97802197802</v>
      </c>
      <c r="L582" s="121" t="n">
        <f aca="false">L$129*L425</f>
        <v>6765</v>
      </c>
    </row>
    <row r="583" customFormat="false" ht="13.8" hidden="false" customHeight="false" outlineLevel="0" collapsed="false">
      <c r="B583" s="0"/>
      <c r="C583" s="56" t="s">
        <v>29</v>
      </c>
      <c r="D583" s="121" t="n">
        <f aca="false">D$129*D426</f>
        <v>750</v>
      </c>
      <c r="E583" s="121" t="n">
        <f aca="false">E$129*E426</f>
        <v>1417.52577319588</v>
      </c>
      <c r="F583" s="121" t="n">
        <f aca="false">F$129*F426</f>
        <v>4725.77319587629</v>
      </c>
      <c r="G583" s="121" t="n">
        <f aca="false">G$129*G426</f>
        <v>14086.5979381443</v>
      </c>
      <c r="H583" s="121" t="n">
        <f aca="false">H$129*H426</f>
        <v>14086.5979381443</v>
      </c>
      <c r="I583" s="121" t="n">
        <f aca="false">I$129*I426</f>
        <v>9593.4065934066</v>
      </c>
      <c r="J583" s="121" t="n">
        <f aca="false">J$129*J426</f>
        <v>7582.41758241758</v>
      </c>
      <c r="K583" s="121" t="n">
        <f aca="false">K$129*K426</f>
        <v>8271.97802197802</v>
      </c>
      <c r="L583" s="121" t="n">
        <f aca="false">L$129*L426</f>
        <v>6765</v>
      </c>
    </row>
    <row r="584" customFormat="false" ht="13.8" hidden="false" customHeight="false" outlineLevel="0" collapsed="false">
      <c r="B584" s="0"/>
      <c r="C584" s="56" t="s">
        <v>30</v>
      </c>
      <c r="D584" s="121" t="n">
        <f aca="false">D$129*D427</f>
        <v>750</v>
      </c>
      <c r="E584" s="121" t="n">
        <f aca="false">E$129*E427</f>
        <v>1417.52577319588</v>
      </c>
      <c r="F584" s="121" t="n">
        <f aca="false">F$129*F427</f>
        <v>4725.77319587629</v>
      </c>
      <c r="G584" s="121" t="n">
        <f aca="false">G$129*G427</f>
        <v>14086.5979381443</v>
      </c>
      <c r="H584" s="121" t="n">
        <f aca="false">H$129*H427</f>
        <v>14086.5979381443</v>
      </c>
      <c r="I584" s="121" t="n">
        <f aca="false">I$129*I427</f>
        <v>9593.4065934066</v>
      </c>
      <c r="J584" s="121" t="n">
        <f aca="false">J$129*J427</f>
        <v>7582.41758241758</v>
      </c>
      <c r="K584" s="121" t="n">
        <f aca="false">K$129*K427</f>
        <v>8271.97802197802</v>
      </c>
      <c r="L584" s="121" t="n">
        <f aca="false">L$129*L427</f>
        <v>6765</v>
      </c>
    </row>
    <row r="585" customFormat="false" ht="13.8" hidden="false" customHeight="false" outlineLevel="0" collapsed="false">
      <c r="B585" s="0"/>
      <c r="C585" s="65"/>
      <c r="D585" s="0"/>
      <c r="E585" s="51"/>
      <c r="F585" s="51"/>
      <c r="G585" s="51"/>
      <c r="H585" s="51"/>
      <c r="I585" s="51"/>
      <c r="J585" s="0"/>
      <c r="K585" s="47"/>
      <c r="L585" s="0"/>
    </row>
    <row r="586" customFormat="false" ht="13.8" hidden="false" customHeight="false" outlineLevel="0" collapsed="false">
      <c r="B586" s="0"/>
      <c r="C586" s="52" t="s">
        <v>197</v>
      </c>
      <c r="D586" s="53" t="s">
        <v>2</v>
      </c>
      <c r="E586" s="54" t="s">
        <v>3</v>
      </c>
      <c r="F586" s="54" t="s">
        <v>4</v>
      </c>
      <c r="G586" s="54" t="s">
        <v>5</v>
      </c>
      <c r="H586" s="54" t="s">
        <v>6</v>
      </c>
      <c r="I586" s="54" t="s">
        <v>7</v>
      </c>
      <c r="J586" s="55" t="s">
        <v>8</v>
      </c>
      <c r="K586" s="54" t="s">
        <v>9</v>
      </c>
      <c r="L586" s="54" t="s">
        <v>10</v>
      </c>
    </row>
    <row r="587" customFormat="false" ht="13.8" hidden="false" customHeight="false" outlineLevel="0" collapsed="false">
      <c r="B587" s="0"/>
      <c r="C587" s="56" t="s">
        <v>21</v>
      </c>
      <c r="D587" s="121" t="n">
        <f aca="false">D567/D578</f>
        <v>0.67477896</v>
      </c>
      <c r="E587" s="121" t="n">
        <f aca="false">E567/E578</f>
        <v>0.986365570909091</v>
      </c>
      <c r="F587" s="121" t="n">
        <f aca="false">F567/F578</f>
        <v>1.75046947697954</v>
      </c>
      <c r="G587" s="121" t="n">
        <f aca="false">G567/G578</f>
        <v>2.33443783800913</v>
      </c>
      <c r="H587" s="121" t="n">
        <f aca="false">H567/H578</f>
        <v>3.11258378401217</v>
      </c>
      <c r="I587" s="121" t="n">
        <f aca="false">I567/I578</f>
        <v>4.63360397491763</v>
      </c>
      <c r="J587" s="121" t="n">
        <f aca="false">J567/J578</f>
        <v>4.01293091255627</v>
      </c>
      <c r="K587" s="121" t="n">
        <f aca="false">K567/K578</f>
        <v>4.05544573265905</v>
      </c>
      <c r="L587" s="121" t="n">
        <f aca="false">L567/L578</f>
        <v>2.64634665365854</v>
      </c>
    </row>
    <row r="588" customFormat="false" ht="13.8" hidden="false" customHeight="false" outlineLevel="0" collapsed="false">
      <c r="B588" s="0"/>
      <c r="C588" s="56" t="s">
        <v>23</v>
      </c>
      <c r="D588" s="121" t="n">
        <f aca="false">D568/D579</f>
        <v>0.67477896</v>
      </c>
      <c r="E588" s="121" t="n">
        <f aca="false">E568/E579</f>
        <v>0.986365570909091</v>
      </c>
      <c r="F588" s="121" t="n">
        <f aca="false">F568/F579</f>
        <v>1.75046947697954</v>
      </c>
      <c r="G588" s="121" t="n">
        <f aca="false">G568/G579</f>
        <v>2.33443783800913</v>
      </c>
      <c r="H588" s="121" t="n">
        <f aca="false">H568/H579</f>
        <v>3.11258378401217</v>
      </c>
      <c r="I588" s="121" t="n">
        <f aca="false">I568/I579</f>
        <v>4.63360397491763</v>
      </c>
      <c r="J588" s="121" t="n">
        <f aca="false">J568/J579</f>
        <v>4.01293091255627</v>
      </c>
      <c r="K588" s="121" t="n">
        <f aca="false">K568/K579</f>
        <v>4.05544573265905</v>
      </c>
      <c r="L588" s="121" t="n">
        <f aca="false">L568/L579</f>
        <v>2.64634665365854</v>
      </c>
    </row>
    <row r="589" customFormat="false" ht="13.8" hidden="false" customHeight="false" outlineLevel="0" collapsed="false">
      <c r="B589" s="0"/>
      <c r="C589" s="56" t="s">
        <v>25</v>
      </c>
      <c r="D589" s="121" t="n">
        <f aca="false">D569/D580</f>
        <v>1.1246316</v>
      </c>
      <c r="E589" s="121" t="n">
        <f aca="false">E569/E580</f>
        <v>1.36995218181818</v>
      </c>
      <c r="F589" s="121" t="n">
        <f aca="false">F569/F580</f>
        <v>1.82340570518702</v>
      </c>
      <c r="G589" s="121" t="n">
        <f aca="false">G569/G580</f>
        <v>2.26959234250887</v>
      </c>
      <c r="H589" s="121" t="n">
        <f aca="false">H569/H580</f>
        <v>2.91804729751141</v>
      </c>
      <c r="I589" s="121" t="n">
        <f aca="false">I569/I580</f>
        <v>4.20743025826337</v>
      </c>
      <c r="J589" s="121" t="n">
        <f aca="false">J569/J580</f>
        <v>3.58283111425954</v>
      </c>
      <c r="K589" s="121" t="n">
        <f aca="false">K569/K580</f>
        <v>3.31768808800902</v>
      </c>
      <c r="L589" s="121" t="n">
        <f aca="false">L569/L580</f>
        <v>2.16853406341463</v>
      </c>
    </row>
    <row r="590" customFormat="false" ht="13.8" hidden="false" customHeight="false" outlineLevel="0" collapsed="false">
      <c r="B590" s="0"/>
      <c r="C590" s="56" t="s">
        <v>27</v>
      </c>
      <c r="D590" s="121" t="n">
        <f aca="false">D570/D581</f>
        <v>1.03812147692308</v>
      </c>
      <c r="E590" s="121" t="n">
        <f aca="false">E570/E581</f>
        <v>1.26457124475524</v>
      </c>
      <c r="F590" s="121" t="n">
        <f aca="false">F570/F581</f>
        <v>1.68314372786495</v>
      </c>
      <c r="G590" s="121" t="n">
        <f aca="false">G570/G581</f>
        <v>2.09500831616204</v>
      </c>
      <c r="H590" s="121" t="n">
        <f aca="false">H570/H581</f>
        <v>2.69358212077976</v>
      </c>
      <c r="I590" s="121" t="n">
        <f aca="false">I570/I581</f>
        <v>3.84682172878668</v>
      </c>
      <c r="J590" s="121" t="n">
        <f aca="false">J570/J581</f>
        <v>3.27561697261902</v>
      </c>
      <c r="K590" s="121" t="n">
        <f aca="false">K570/K581</f>
        <v>3.03393514775901</v>
      </c>
      <c r="L590" s="121" t="n">
        <f aca="false">L570/L581</f>
        <v>1.9847599902439</v>
      </c>
    </row>
    <row r="591" customFormat="false" ht="13.8" hidden="false" customHeight="false" outlineLevel="0" collapsed="false">
      <c r="B591" s="0"/>
      <c r="C591" s="56" t="s">
        <v>28</v>
      </c>
      <c r="D591" s="121" t="n">
        <f aca="false">D571/D582</f>
        <v>2.2492632</v>
      </c>
      <c r="E591" s="121" t="n">
        <f aca="false">E571/E582</f>
        <v>2.19192349090909</v>
      </c>
      <c r="F591" s="121" t="n">
        <f aca="false">F571/F582</f>
        <v>2.91744912829924</v>
      </c>
      <c r="G591" s="121" t="n">
        <f aca="false">G571/G582</f>
        <v>3.11258378401217</v>
      </c>
      <c r="H591" s="121" t="n">
        <f aca="false">H571/H582</f>
        <v>3.11258378401217</v>
      </c>
      <c r="I591" s="121" t="n">
        <f aca="false">I571/I582</f>
        <v>3.9517260282708</v>
      </c>
      <c r="J591" s="121" t="n">
        <f aca="false">J571/J582</f>
        <v>5.48755879243077</v>
      </c>
      <c r="K591" s="121" t="n">
        <f aca="false">K571/K582</f>
        <v>5.07695631755909</v>
      </c>
      <c r="L591" s="121" t="n">
        <f aca="false">L571/L582</f>
        <v>3.30793331707317</v>
      </c>
    </row>
    <row r="592" customFormat="false" ht="13.8" hidden="false" customHeight="false" outlineLevel="0" collapsed="false">
      <c r="B592" s="0"/>
      <c r="C592" s="56" t="s">
        <v>29</v>
      </c>
      <c r="D592" s="121" t="n">
        <f aca="false">D572/D583</f>
        <v>2.2492632</v>
      </c>
      <c r="E592" s="121" t="n">
        <f aca="false">E572/E583</f>
        <v>2.19192349090909</v>
      </c>
      <c r="F592" s="121" t="n">
        <f aca="false">F572/F583</f>
        <v>2.91744912829924</v>
      </c>
      <c r="G592" s="121" t="n">
        <f aca="false">G572/G583</f>
        <v>3.11258378401217</v>
      </c>
      <c r="H592" s="121" t="n">
        <f aca="false">H572/H583</f>
        <v>3.11258378401217</v>
      </c>
      <c r="I592" s="121" t="n">
        <f aca="false">I572/I583</f>
        <v>3.9517260282708</v>
      </c>
      <c r="J592" s="121" t="n">
        <f aca="false">J572/J583</f>
        <v>5.48755879243077</v>
      </c>
      <c r="K592" s="121" t="n">
        <f aca="false">K572/K583</f>
        <v>5.07695631755909</v>
      </c>
      <c r="L592" s="121" t="n">
        <f aca="false">L572/L583</f>
        <v>3.30793331707317</v>
      </c>
    </row>
    <row r="593" customFormat="false" ht="13.8" hidden="false" customHeight="false" outlineLevel="0" collapsed="false">
      <c r="B593" s="0"/>
      <c r="C593" s="56" t="s">
        <v>30</v>
      </c>
      <c r="D593" s="121" t="n">
        <f aca="false">D573/D584</f>
        <v>2.2492632</v>
      </c>
      <c r="E593" s="121" t="n">
        <f aca="false">E573/E584</f>
        <v>2.19192349090909</v>
      </c>
      <c r="F593" s="121" t="n">
        <f aca="false">F573/F584</f>
        <v>2.91744912829924</v>
      </c>
      <c r="G593" s="121" t="n">
        <f aca="false">G573/G584</f>
        <v>3.11258378401217</v>
      </c>
      <c r="H593" s="121" t="n">
        <f aca="false">H573/H584</f>
        <v>3.11258378401217</v>
      </c>
      <c r="I593" s="121" t="n">
        <f aca="false">I573/I584</f>
        <v>3.9517260282708</v>
      </c>
      <c r="J593" s="121" t="n">
        <f aca="false">J573/J584</f>
        <v>5.48755879243077</v>
      </c>
      <c r="K593" s="121" t="n">
        <f aca="false">K573/K584</f>
        <v>5.07695631755909</v>
      </c>
      <c r="L593" s="121" t="n">
        <f aca="false">L573/L584</f>
        <v>3.30793331707317</v>
      </c>
    </row>
    <row r="594" customFormat="false" ht="13.8" hidden="false" customHeight="false" outlineLevel="0" collapsed="false">
      <c r="B594" s="0"/>
      <c r="C594" s="65"/>
      <c r="D594" s="0"/>
      <c r="E594" s="51"/>
      <c r="F594" s="51"/>
      <c r="G594" s="51"/>
      <c r="H594" s="51"/>
      <c r="I594" s="51"/>
      <c r="J594" s="0"/>
      <c r="K594" s="47"/>
      <c r="L594" s="0"/>
    </row>
    <row r="595" customFormat="false" ht="15" hidden="false" customHeight="false" outlineLevel="0" collapsed="false">
      <c r="B595" s="0"/>
      <c r="C595" s="108" t="s">
        <v>198</v>
      </c>
      <c r="D595" s="123"/>
      <c r="E595" s="123"/>
      <c r="F595" s="123"/>
      <c r="G595" s="123"/>
      <c r="H595" s="123"/>
      <c r="I595" s="123"/>
      <c r="J595" s="124"/>
      <c r="K595" s="97"/>
      <c r="L595" s="97"/>
    </row>
    <row r="596" customFormat="false" ht="13.8" hidden="false" customHeight="false" outlineLevel="0" collapsed="false">
      <c r="B596" s="0"/>
      <c r="C596" s="65"/>
      <c r="D596" s="0"/>
      <c r="E596" s="51"/>
      <c r="F596" s="51"/>
      <c r="G596" s="51"/>
      <c r="H596" s="51"/>
      <c r="I596" s="51"/>
      <c r="J596" s="0"/>
      <c r="K596" s="47"/>
      <c r="L596" s="0"/>
    </row>
    <row r="597" customFormat="false" ht="13.8" hidden="false" customHeight="false" outlineLevel="0" collapsed="false">
      <c r="B597" s="0"/>
      <c r="C597" s="52" t="s">
        <v>199</v>
      </c>
      <c r="D597" s="53" t="s">
        <v>2</v>
      </c>
      <c r="E597" s="54" t="s">
        <v>3</v>
      </c>
      <c r="F597" s="54" t="s">
        <v>4</v>
      </c>
      <c r="G597" s="54" t="s">
        <v>5</v>
      </c>
      <c r="H597" s="54" t="s">
        <v>6</v>
      </c>
      <c r="I597" s="54" t="s">
        <v>7</v>
      </c>
      <c r="J597" s="55" t="s">
        <v>8</v>
      </c>
      <c r="K597" s="54" t="s">
        <v>9</v>
      </c>
      <c r="L597" s="54" t="s">
        <v>10</v>
      </c>
    </row>
    <row r="598" customFormat="false" ht="13.8" hidden="false" customHeight="false" outlineLevel="0" collapsed="false">
      <c r="B598" s="0"/>
      <c r="C598" s="56" t="s">
        <v>21</v>
      </c>
      <c r="D598" s="66" t="n">
        <f aca="false">D401/D29</f>
        <v>1</v>
      </c>
      <c r="E598" s="66" t="n">
        <f aca="false">E401/E29</f>
        <v>1.5</v>
      </c>
      <c r="F598" s="66" t="n">
        <f aca="false">F401/F29</f>
        <v>2</v>
      </c>
      <c r="G598" s="66" t="n">
        <f aca="false">G401/G29</f>
        <v>3</v>
      </c>
      <c r="H598" s="66" t="n">
        <f aca="false">H401/H29</f>
        <v>4</v>
      </c>
      <c r="I598" s="66" t="n">
        <f aca="false">I401/I29</f>
        <v>5</v>
      </c>
      <c r="J598" s="66" t="n">
        <f aca="false">J401/J29</f>
        <v>6</v>
      </c>
      <c r="K598" s="66" t="n">
        <f aca="false">K401/K29</f>
        <v>6.5</v>
      </c>
      <c r="L598" s="66" t="n">
        <f aca="false">L401/L29</f>
        <v>6.5</v>
      </c>
    </row>
    <row r="599" customFormat="false" ht="13.8" hidden="false" customHeight="false" outlineLevel="0" collapsed="false">
      <c r="B599" s="0"/>
      <c r="C599" s="56" t="s">
        <v>23</v>
      </c>
      <c r="D599" s="66" t="n">
        <f aca="false">D402/D30</f>
        <v>1</v>
      </c>
      <c r="E599" s="66" t="n">
        <f aca="false">E402/E30</f>
        <v>1.5</v>
      </c>
      <c r="F599" s="66" t="n">
        <f aca="false">F402/F30</f>
        <v>2</v>
      </c>
      <c r="G599" s="66" t="n">
        <f aca="false">G402/G30</f>
        <v>3</v>
      </c>
      <c r="H599" s="66" t="n">
        <f aca="false">H402/H30</f>
        <v>4</v>
      </c>
      <c r="I599" s="66" t="n">
        <f aca="false">I402/I30</f>
        <v>5</v>
      </c>
      <c r="J599" s="66" t="n">
        <f aca="false">J402/J30</f>
        <v>6</v>
      </c>
      <c r="K599" s="66" t="n">
        <f aca="false">K402/K30</f>
        <v>6.5</v>
      </c>
      <c r="L599" s="66" t="n">
        <f aca="false">L402/L30</f>
        <v>6.5</v>
      </c>
    </row>
    <row r="600" customFormat="false" ht="13.8" hidden="false" customHeight="false" outlineLevel="0" collapsed="false">
      <c r="B600" s="0"/>
      <c r="C600" s="56" t="s">
        <v>25</v>
      </c>
      <c r="D600" s="66" t="n">
        <f aca="false">D403/D31</f>
        <v>2</v>
      </c>
      <c r="E600" s="66" t="n">
        <f aca="false">E403/E31</f>
        <v>2.5</v>
      </c>
      <c r="F600" s="66" t="n">
        <f aca="false">F403/F31</f>
        <v>2.5</v>
      </c>
      <c r="G600" s="66" t="n">
        <f aca="false">G403/G31</f>
        <v>3.5</v>
      </c>
      <c r="H600" s="66" t="n">
        <f aca="false">H403/H31</f>
        <v>4.5</v>
      </c>
      <c r="I600" s="66" t="n">
        <f aca="false">I403/I31</f>
        <v>5.5</v>
      </c>
      <c r="J600" s="66" t="n">
        <f aca="false">J403/J31</f>
        <v>6.5</v>
      </c>
      <c r="K600" s="66" t="n">
        <f aca="false">K403/K31</f>
        <v>6.5</v>
      </c>
      <c r="L600" s="66" t="n">
        <f aca="false">L403/L31</f>
        <v>6.5</v>
      </c>
    </row>
    <row r="601" customFormat="false" ht="13.8" hidden="false" customHeight="false" outlineLevel="0" collapsed="false">
      <c r="B601" s="0"/>
      <c r="C601" s="56" t="s">
        <v>27</v>
      </c>
      <c r="D601" s="66" t="n">
        <f aca="false">D404/D32</f>
        <v>2</v>
      </c>
      <c r="E601" s="66" t="n">
        <f aca="false">E404/E32</f>
        <v>2.5</v>
      </c>
      <c r="F601" s="66" t="n">
        <f aca="false">F404/F32</f>
        <v>2.5</v>
      </c>
      <c r="G601" s="66" t="n">
        <f aca="false">G404/G32</f>
        <v>3.5</v>
      </c>
      <c r="H601" s="66" t="n">
        <f aca="false">H404/H32</f>
        <v>4.5</v>
      </c>
      <c r="I601" s="66" t="n">
        <f aca="false">I404/I32</f>
        <v>5.5</v>
      </c>
      <c r="J601" s="66" t="n">
        <f aca="false">J404/J32</f>
        <v>6.5</v>
      </c>
      <c r="K601" s="66" t="n">
        <f aca="false">K404/K32</f>
        <v>6.5</v>
      </c>
      <c r="L601" s="66" t="n">
        <f aca="false">L404/L32</f>
        <v>6.5</v>
      </c>
    </row>
    <row r="602" customFormat="false" ht="13.8" hidden="false" customHeight="false" outlineLevel="0" collapsed="false">
      <c r="B602" s="0"/>
      <c r="C602" s="56" t="s">
        <v>28</v>
      </c>
      <c r="D602" s="66" t="n">
        <f aca="false">D405/D33</f>
        <v>5</v>
      </c>
      <c r="E602" s="66" t="n">
        <f aca="false">E405/E33</f>
        <v>5</v>
      </c>
      <c r="F602" s="66" t="n">
        <f aca="false">F405/F33</f>
        <v>5</v>
      </c>
      <c r="G602" s="66" t="n">
        <f aca="false">G405/G33</f>
        <v>6</v>
      </c>
      <c r="H602" s="66" t="n">
        <f aca="false">H405/H33</f>
        <v>6</v>
      </c>
      <c r="I602" s="66" t="n">
        <f aca="false">I405/I33</f>
        <v>6.5</v>
      </c>
      <c r="J602" s="66" t="n">
        <f aca="false">J405/J33</f>
        <v>12</v>
      </c>
      <c r="K602" s="66" t="n">
        <f aca="false">K405/K33</f>
        <v>12</v>
      </c>
      <c r="L602" s="66" t="n">
        <f aca="false">L405/L33</f>
        <v>12</v>
      </c>
    </row>
    <row r="603" customFormat="false" ht="13.8" hidden="false" customHeight="false" outlineLevel="0" collapsed="false">
      <c r="B603" s="0"/>
      <c r="C603" s="56" t="s">
        <v>29</v>
      </c>
      <c r="D603" s="66" t="n">
        <f aca="false">D406/D34</f>
        <v>5</v>
      </c>
      <c r="E603" s="66" t="n">
        <f aca="false">E406/E34</f>
        <v>5</v>
      </c>
      <c r="F603" s="66" t="n">
        <f aca="false">F406/F34</f>
        <v>5</v>
      </c>
      <c r="G603" s="66" t="n">
        <f aca="false">G406/G34</f>
        <v>6</v>
      </c>
      <c r="H603" s="66" t="n">
        <f aca="false">H406/H34</f>
        <v>6</v>
      </c>
      <c r="I603" s="66" t="n">
        <f aca="false">I406/I34</f>
        <v>6.5</v>
      </c>
      <c r="J603" s="66" t="n">
        <f aca="false">J406/J34</f>
        <v>12</v>
      </c>
      <c r="K603" s="66" t="n">
        <f aca="false">K406/K34</f>
        <v>12</v>
      </c>
      <c r="L603" s="66" t="n">
        <f aca="false">L406/L34</f>
        <v>12</v>
      </c>
    </row>
    <row r="604" customFormat="false" ht="13.8" hidden="false" customHeight="false" outlineLevel="0" collapsed="false">
      <c r="B604" s="0"/>
      <c r="C604" s="56" t="s">
        <v>30</v>
      </c>
      <c r="D604" s="66" t="n">
        <f aca="false">D407/D35</f>
        <v>5</v>
      </c>
      <c r="E604" s="66" t="n">
        <f aca="false">E407/E35</f>
        <v>5</v>
      </c>
      <c r="F604" s="66" t="n">
        <f aca="false">F407/F35</f>
        <v>5</v>
      </c>
      <c r="G604" s="66" t="n">
        <f aca="false">G407/G35</f>
        <v>6</v>
      </c>
      <c r="H604" s="66" t="n">
        <f aca="false">H407/H35</f>
        <v>6</v>
      </c>
      <c r="I604" s="66" t="n">
        <f aca="false">I407/I35</f>
        <v>6.5</v>
      </c>
      <c r="J604" s="66" t="n">
        <f aca="false">J407/J35</f>
        <v>12</v>
      </c>
      <c r="K604" s="66" t="n">
        <f aca="false">K407/K35</f>
        <v>12</v>
      </c>
      <c r="L604" s="66" t="n">
        <f aca="false">L407/L35</f>
        <v>12</v>
      </c>
    </row>
    <row r="605" customFormat="false" ht="13.8" hidden="false" customHeight="false" outlineLevel="0" collapsed="false">
      <c r="B605" s="0"/>
      <c r="C605" s="65"/>
      <c r="D605" s="0"/>
      <c r="E605" s="51"/>
      <c r="F605" s="51"/>
      <c r="G605" s="51"/>
      <c r="H605" s="51"/>
      <c r="I605" s="51"/>
      <c r="J605" s="0"/>
      <c r="K605" s="47"/>
      <c r="L605" s="0"/>
    </row>
    <row r="606" customFormat="false" ht="13.8" hidden="false" customHeight="false" outlineLevel="0" collapsed="false">
      <c r="B606" s="0"/>
      <c r="C606" s="52" t="str">
        <f aca="false">C28</f>
        <v>Superficie terrain (pi2)</v>
      </c>
      <c r="D606" s="53" t="str">
        <f aca="false">D28</f>
        <v>B1</v>
      </c>
      <c r="E606" s="54" t="str">
        <f aca="false">E28</f>
        <v>B2</v>
      </c>
      <c r="F606" s="54" t="str">
        <f aca="false">F28</f>
        <v>B3</v>
      </c>
      <c r="G606" s="54" t="str">
        <f aca="false">G28</f>
        <v>B4</v>
      </c>
      <c r="H606" s="54" t="str">
        <f aca="false">H28</f>
        <v>B5</v>
      </c>
      <c r="I606" s="54" t="str">
        <f aca="false">I28</f>
        <v>B6</v>
      </c>
      <c r="J606" s="55" t="str">
        <f aca="false">J28</f>
        <v>B7</v>
      </c>
      <c r="K606" s="54" t="str">
        <f aca="false">K28</f>
        <v>B8</v>
      </c>
      <c r="L606" s="54" t="str">
        <f aca="false">L28</f>
        <v>B - RPA</v>
      </c>
    </row>
    <row r="607" customFormat="false" ht="13.8" hidden="false" customHeight="false" outlineLevel="0" collapsed="false">
      <c r="B607" s="0"/>
      <c r="C607" s="56" t="str">
        <f aca="false">C29</f>
        <v>Secteur 1</v>
      </c>
      <c r="D607" s="129" t="n">
        <f aca="false">D29</f>
        <v>1500</v>
      </c>
      <c r="E607" s="129" t="n">
        <f aca="false">E29</f>
        <v>2835.05154639175</v>
      </c>
      <c r="F607" s="129" t="n">
        <f aca="false">F29</f>
        <v>9451.54639175258</v>
      </c>
      <c r="G607" s="129" t="n">
        <f aca="false">G29</f>
        <v>28173.1958762887</v>
      </c>
      <c r="H607" s="129" t="n">
        <f aca="false">H29</f>
        <v>28173.1958762887</v>
      </c>
      <c r="I607" s="129" t="n">
        <f aca="false">I29</f>
        <v>19186.8131868132</v>
      </c>
      <c r="J607" s="129" t="n">
        <f aca="false">J29</f>
        <v>15164.8351648352</v>
      </c>
      <c r="K607" s="129" t="n">
        <f aca="false">K29</f>
        <v>16543.956043956</v>
      </c>
      <c r="L607" s="129" t="n">
        <f aca="false">L29</f>
        <v>13530</v>
      </c>
    </row>
    <row r="608" customFormat="false" ht="13.8" hidden="false" customHeight="false" outlineLevel="0" collapsed="false">
      <c r="B608" s="0"/>
      <c r="C608" s="56" t="str">
        <f aca="false">C30</f>
        <v>Secteur 2</v>
      </c>
      <c r="D608" s="129" t="n">
        <f aca="false">D30</f>
        <v>1500</v>
      </c>
      <c r="E608" s="129" t="n">
        <f aca="false">E30</f>
        <v>2835.05154639175</v>
      </c>
      <c r="F608" s="129" t="n">
        <f aca="false">F30</f>
        <v>9451.54639175258</v>
      </c>
      <c r="G608" s="129" t="n">
        <f aca="false">G30</f>
        <v>28173.1958762887</v>
      </c>
      <c r="H608" s="129" t="n">
        <f aca="false">H30</f>
        <v>28173.1958762887</v>
      </c>
      <c r="I608" s="129" t="n">
        <f aca="false">I30</f>
        <v>19186.8131868132</v>
      </c>
      <c r="J608" s="129" t="n">
        <f aca="false">J30</f>
        <v>15164.8351648352</v>
      </c>
      <c r="K608" s="129" t="n">
        <f aca="false">K30</f>
        <v>16543.956043956</v>
      </c>
      <c r="L608" s="129" t="n">
        <f aca="false">L30</f>
        <v>13530</v>
      </c>
    </row>
    <row r="609" customFormat="false" ht="13.8" hidden="false" customHeight="false" outlineLevel="0" collapsed="false">
      <c r="B609" s="0"/>
      <c r="C609" s="56" t="str">
        <f aca="false">C31</f>
        <v>Secteur 3</v>
      </c>
      <c r="D609" s="129" t="n">
        <f aca="false">D31</f>
        <v>1250</v>
      </c>
      <c r="E609" s="129" t="n">
        <f aca="false">E31</f>
        <v>2362.54295532646</v>
      </c>
      <c r="F609" s="129" t="n">
        <f aca="false">F31</f>
        <v>7876.28865979382</v>
      </c>
      <c r="G609" s="129" t="n">
        <f aca="false">G31</f>
        <v>23477.6632302405</v>
      </c>
      <c r="H609" s="129" t="n">
        <f aca="false">H31</f>
        <v>23477.6632302405</v>
      </c>
      <c r="I609" s="129" t="n">
        <f aca="false">I31</f>
        <v>15989.010989011</v>
      </c>
      <c r="J609" s="129" t="n">
        <f aca="false">J31</f>
        <v>12637.3626373626</v>
      </c>
      <c r="K609" s="129" t="n">
        <f aca="false">K31</f>
        <v>13786.63003663</v>
      </c>
      <c r="L609" s="129" t="n">
        <f aca="false">L31</f>
        <v>11275</v>
      </c>
    </row>
    <row r="610" customFormat="false" ht="13.8" hidden="false" customHeight="false" outlineLevel="0" collapsed="false">
      <c r="B610" s="0"/>
      <c r="C610" s="56" t="str">
        <f aca="false">C32</f>
        <v>Secteur 4</v>
      </c>
      <c r="D610" s="129" t="n">
        <f aca="false">D32</f>
        <v>1153.84615384615</v>
      </c>
      <c r="E610" s="129" t="n">
        <f aca="false">E32</f>
        <v>2180.80888183981</v>
      </c>
      <c r="F610" s="129" t="n">
        <f aca="false">F32</f>
        <v>7270.42030134814</v>
      </c>
      <c r="G610" s="129" t="n">
        <f aca="false">G32</f>
        <v>21671.6891356067</v>
      </c>
      <c r="H610" s="129" t="n">
        <f aca="false">H32</f>
        <v>21671.6891356067</v>
      </c>
      <c r="I610" s="129" t="n">
        <f aca="false">I32</f>
        <v>14759.0870667794</v>
      </c>
      <c r="J610" s="129" t="n">
        <f aca="false">J32</f>
        <v>11665.257819104</v>
      </c>
      <c r="K610" s="129" t="n">
        <f aca="false">K32</f>
        <v>12726.1200338123</v>
      </c>
      <c r="L610" s="129" t="n">
        <f aca="false">L32</f>
        <v>10407.6923076923</v>
      </c>
    </row>
    <row r="611" customFormat="false" ht="13.8" hidden="false" customHeight="false" outlineLevel="0" collapsed="false">
      <c r="B611" s="0"/>
      <c r="C611" s="56" t="str">
        <f aca="false">C33</f>
        <v>Secteur 5</v>
      </c>
      <c r="D611" s="129" t="n">
        <f aca="false">D33</f>
        <v>1000</v>
      </c>
      <c r="E611" s="129" t="n">
        <f aca="false">E33</f>
        <v>1890.03436426117</v>
      </c>
      <c r="F611" s="129" t="n">
        <f aca="false">F33</f>
        <v>6301.03092783505</v>
      </c>
      <c r="G611" s="129" t="n">
        <f aca="false">G33</f>
        <v>18782.1305841924</v>
      </c>
      <c r="H611" s="129" t="n">
        <f aca="false">H33</f>
        <v>18782.1305841924</v>
      </c>
      <c r="I611" s="129" t="n">
        <f aca="false">I33</f>
        <v>12791.2087912088</v>
      </c>
      <c r="J611" s="129" t="n">
        <f aca="false">J33</f>
        <v>10109.8901098901</v>
      </c>
      <c r="K611" s="129" t="n">
        <f aca="false">K33</f>
        <v>11029.304029304</v>
      </c>
      <c r="L611" s="129" t="n">
        <f aca="false">L33</f>
        <v>9020</v>
      </c>
    </row>
    <row r="612" customFormat="false" ht="13.8" hidden="false" customHeight="false" outlineLevel="0" collapsed="false">
      <c r="B612" s="0"/>
      <c r="C612" s="56" t="str">
        <f aca="false">C34</f>
        <v>Secteur 6</v>
      </c>
      <c r="D612" s="129" t="n">
        <f aca="false">D34</f>
        <v>1000</v>
      </c>
      <c r="E612" s="129" t="n">
        <f aca="false">E34</f>
        <v>1890.03436426117</v>
      </c>
      <c r="F612" s="129" t="n">
        <f aca="false">F34</f>
        <v>6301.03092783505</v>
      </c>
      <c r="G612" s="129" t="n">
        <f aca="false">G34</f>
        <v>18782.1305841924</v>
      </c>
      <c r="H612" s="129" t="n">
        <f aca="false">H34</f>
        <v>18782.1305841924</v>
      </c>
      <c r="I612" s="129" t="n">
        <f aca="false">I34</f>
        <v>12791.2087912088</v>
      </c>
      <c r="J612" s="129" t="n">
        <f aca="false">J34</f>
        <v>10109.8901098901</v>
      </c>
      <c r="K612" s="129" t="n">
        <f aca="false">K34</f>
        <v>11029.304029304</v>
      </c>
      <c r="L612" s="129" t="n">
        <f aca="false">L34</f>
        <v>9020</v>
      </c>
    </row>
    <row r="613" customFormat="false" ht="13.8" hidden="false" customHeight="false" outlineLevel="0" collapsed="false">
      <c r="B613" s="0"/>
      <c r="C613" s="56" t="str">
        <f aca="false">C35</f>
        <v>Secteur 7</v>
      </c>
      <c r="D613" s="129" t="n">
        <f aca="false">D35</f>
        <v>1000</v>
      </c>
      <c r="E613" s="129" t="n">
        <f aca="false">E35</f>
        <v>1890.03436426117</v>
      </c>
      <c r="F613" s="129" t="n">
        <f aca="false">F35</f>
        <v>6301.03092783505</v>
      </c>
      <c r="G613" s="129" t="n">
        <f aca="false">G35</f>
        <v>18782.1305841924</v>
      </c>
      <c r="H613" s="129" t="n">
        <f aca="false">H35</f>
        <v>18782.1305841924</v>
      </c>
      <c r="I613" s="129" t="n">
        <f aca="false">I35</f>
        <v>12791.2087912088</v>
      </c>
      <c r="J613" s="129" t="n">
        <f aca="false">J35</f>
        <v>10109.8901098901</v>
      </c>
      <c r="K613" s="129" t="n">
        <f aca="false">K35</f>
        <v>11029.304029304</v>
      </c>
      <c r="L613" s="129" t="n">
        <f aca="false">L35</f>
        <v>9020</v>
      </c>
    </row>
    <row r="614" customFormat="false" ht="13.8" hidden="false" customHeight="false" outlineLevel="0" collapsed="false">
      <c r="B614" s="0"/>
      <c r="C614" s="65"/>
      <c r="D614" s="0"/>
      <c r="E614" s="51"/>
      <c r="F614" s="51"/>
      <c r="G614" s="51"/>
      <c r="H614" s="51"/>
      <c r="I614" s="51"/>
      <c r="J614" s="0"/>
      <c r="K614" s="47"/>
      <c r="L614" s="0"/>
    </row>
    <row r="615" customFormat="false" ht="19.7" hidden="false" customHeight="false" outlineLevel="0" collapsed="false">
      <c r="B615" s="96" t="s">
        <v>200</v>
      </c>
      <c r="C615" s="97"/>
      <c r="D615" s="41"/>
      <c r="E615" s="41"/>
      <c r="F615" s="41"/>
      <c r="G615" s="41"/>
      <c r="H615" s="41"/>
      <c r="I615" s="41"/>
      <c r="J615" s="97"/>
      <c r="K615" s="97"/>
      <c r="L615" s="97"/>
    </row>
    <row r="616" customFormat="false" ht="13.8" hidden="false" customHeight="false" outlineLevel="0" collapsed="false">
      <c r="C616" s="0"/>
      <c r="D616" s="0"/>
      <c r="E616" s="0"/>
      <c r="F616" s="0"/>
      <c r="G616" s="0"/>
      <c r="H616" s="0"/>
      <c r="I616" s="0"/>
      <c r="J616" s="0"/>
      <c r="K616" s="0"/>
      <c r="L616" s="0"/>
    </row>
    <row r="617" customFormat="false" ht="13.8" hidden="false" customHeight="false" outlineLevel="0" collapsed="false">
      <c r="C617" s="52" t="s">
        <v>201</v>
      </c>
      <c r="D617" s="53" t="s">
        <v>2</v>
      </c>
      <c r="E617" s="54" t="s">
        <v>3</v>
      </c>
      <c r="F617" s="54" t="s">
        <v>4</v>
      </c>
      <c r="G617" s="54" t="s">
        <v>5</v>
      </c>
      <c r="H617" s="54" t="s">
        <v>6</v>
      </c>
      <c r="I617" s="54" t="s">
        <v>7</v>
      </c>
      <c r="J617" s="55" t="s">
        <v>8</v>
      </c>
      <c r="K617" s="54" t="s">
        <v>9</v>
      </c>
      <c r="L617" s="54" t="s">
        <v>10</v>
      </c>
    </row>
    <row r="618" customFormat="false" ht="13.8" hidden="false" customHeight="false" outlineLevel="0" collapsed="false">
      <c r="C618" s="56" t="s">
        <v>21</v>
      </c>
      <c r="D618" s="130" t="n">
        <f aca="false">(D194+D203)/D11</f>
        <v>1</v>
      </c>
      <c r="E618" s="130" t="n">
        <f aca="false">(E194+E203)/E11</f>
        <v>0.5</v>
      </c>
      <c r="F618" s="130" t="n">
        <f aca="false">(F194+F203)/F11</f>
        <v>0.2</v>
      </c>
      <c r="G618" s="130" t="n">
        <f aca="false">(G194+G203)/G11</f>
        <v>0.2</v>
      </c>
      <c r="H618" s="130" t="n">
        <f aca="false">(H194+H203)/H11</f>
        <v>0.2</v>
      </c>
      <c r="I618" s="130" t="n">
        <f aca="false">(I194+I203)/I11</f>
        <v>0.13</v>
      </c>
      <c r="J618" s="130" t="n">
        <f aca="false">(J194+J203)/J11</f>
        <v>0.09</v>
      </c>
      <c r="K618" s="130" t="n">
        <f aca="false">(K194+K203)/K11</f>
        <v>0.28</v>
      </c>
      <c r="L618" s="130" t="n">
        <f aca="false">(L194+L203)/L11</f>
        <v>0.05</v>
      </c>
    </row>
    <row r="619" customFormat="false" ht="13.8" hidden="false" customHeight="false" outlineLevel="0" collapsed="false">
      <c r="C619" s="56" t="s">
        <v>23</v>
      </c>
      <c r="D619" s="130" t="n">
        <f aca="false">(D195+D204)/D12</f>
        <v>1</v>
      </c>
      <c r="E619" s="130" t="n">
        <f aca="false">(E195+E204)/E12</f>
        <v>0.5</v>
      </c>
      <c r="F619" s="130" t="n">
        <f aca="false">(F195+F204)/F12</f>
        <v>0.2</v>
      </c>
      <c r="G619" s="130" t="n">
        <f aca="false">(G195+G204)/G12</f>
        <v>0.2</v>
      </c>
      <c r="H619" s="130" t="n">
        <f aca="false">(H195+H204)/H12</f>
        <v>0.2</v>
      </c>
      <c r="I619" s="130" t="n">
        <f aca="false">(I195+I204)/I12</f>
        <v>0.13</v>
      </c>
      <c r="J619" s="130" t="n">
        <f aca="false">(J195+J204)/J12</f>
        <v>0.09</v>
      </c>
      <c r="K619" s="130" t="n">
        <f aca="false">(K195+K204)/K12</f>
        <v>0.28</v>
      </c>
      <c r="L619" s="130" t="n">
        <f aca="false">(L195+L204)/L12</f>
        <v>0.05</v>
      </c>
    </row>
    <row r="620" customFormat="false" ht="13.8" hidden="false" customHeight="false" outlineLevel="0" collapsed="false">
      <c r="C620" s="56" t="s">
        <v>25</v>
      </c>
      <c r="D620" s="130" t="n">
        <f aca="false">(D196+D205)/D13</f>
        <v>1</v>
      </c>
      <c r="E620" s="130" t="n">
        <f aca="false">(E196+E205)/E13</f>
        <v>0.5</v>
      </c>
      <c r="F620" s="130" t="n">
        <f aca="false">(F196+F205)/F13</f>
        <v>0.2</v>
      </c>
      <c r="G620" s="130" t="n">
        <f aca="false">(G196+G205)/G13</f>
        <v>0.2</v>
      </c>
      <c r="H620" s="130" t="n">
        <f aca="false">(H196+H205)/H13</f>
        <v>0.2</v>
      </c>
      <c r="I620" s="130" t="n">
        <f aca="false">(I196+I205)/I13</f>
        <v>0.13</v>
      </c>
      <c r="J620" s="130" t="n">
        <f aca="false">(J196+J205)/J13</f>
        <v>0.09</v>
      </c>
      <c r="K620" s="130" t="n">
        <f aca="false">(K196+K205)/K13</f>
        <v>0.28</v>
      </c>
      <c r="L620" s="130" t="n">
        <f aca="false">(L196+L205)/L13</f>
        <v>0.05</v>
      </c>
    </row>
    <row r="621" customFormat="false" ht="13.8" hidden="false" customHeight="false" outlineLevel="0" collapsed="false">
      <c r="C621" s="56" t="s">
        <v>27</v>
      </c>
      <c r="D621" s="130" t="n">
        <f aca="false">(D197+D206)/D14</f>
        <v>1</v>
      </c>
      <c r="E621" s="130" t="n">
        <f aca="false">(E197+E206)/E14</f>
        <v>0.5</v>
      </c>
      <c r="F621" s="130" t="n">
        <f aca="false">(F197+F206)/F14</f>
        <v>0.2</v>
      </c>
      <c r="G621" s="130" t="n">
        <f aca="false">(G197+G206)/G14</f>
        <v>0.2</v>
      </c>
      <c r="H621" s="130" t="n">
        <f aca="false">(H197+H206)/H14</f>
        <v>0.2</v>
      </c>
      <c r="I621" s="130" t="n">
        <f aca="false">(I197+I206)/I14</f>
        <v>0.13</v>
      </c>
      <c r="J621" s="130" t="n">
        <f aca="false">(J197+J206)/J14</f>
        <v>0.09</v>
      </c>
      <c r="K621" s="130" t="n">
        <f aca="false">(K197+K206)/K14</f>
        <v>0.28</v>
      </c>
      <c r="L621" s="130" t="n">
        <f aca="false">(L197+L206)/L14</f>
        <v>0.05</v>
      </c>
    </row>
    <row r="622" customFormat="false" ht="13.8" hidden="false" customHeight="false" outlineLevel="0" collapsed="false">
      <c r="C622" s="56" t="s">
        <v>28</v>
      </c>
      <c r="D622" s="130" t="n">
        <f aca="false">(D198+D207)/D15</f>
        <v>1</v>
      </c>
      <c r="E622" s="130" t="n">
        <f aca="false">(E198+E207)/E15</f>
        <v>0.5</v>
      </c>
      <c r="F622" s="130" t="n">
        <f aca="false">(F198+F207)/F15</f>
        <v>0.2</v>
      </c>
      <c r="G622" s="130" t="n">
        <f aca="false">(G198+G207)/G15</f>
        <v>0.2</v>
      </c>
      <c r="H622" s="130" t="n">
        <f aca="false">(H198+H207)/H15</f>
        <v>0.2</v>
      </c>
      <c r="I622" s="130" t="n">
        <f aca="false">(I198+I207)/I15</f>
        <v>0.13</v>
      </c>
      <c r="J622" s="130" t="n">
        <f aca="false">(J198+J207)/J15</f>
        <v>0.09</v>
      </c>
      <c r="K622" s="130" t="n">
        <f aca="false">(K198+K207)/K15</f>
        <v>0.28</v>
      </c>
      <c r="L622" s="130" t="n">
        <f aca="false">(L198+L207)/L15</f>
        <v>0.05</v>
      </c>
    </row>
    <row r="623" customFormat="false" ht="13.8" hidden="false" customHeight="false" outlineLevel="0" collapsed="false">
      <c r="C623" s="56" t="s">
        <v>29</v>
      </c>
      <c r="D623" s="130" t="n">
        <f aca="false">(D199+D208)/D16</f>
        <v>1</v>
      </c>
      <c r="E623" s="130" t="n">
        <f aca="false">(E199+E208)/E16</f>
        <v>0.5</v>
      </c>
      <c r="F623" s="130" t="n">
        <f aca="false">(F199+F208)/F16</f>
        <v>0.2</v>
      </c>
      <c r="G623" s="130" t="n">
        <f aca="false">(G199+G208)/G16</f>
        <v>0.2</v>
      </c>
      <c r="H623" s="130" t="n">
        <f aca="false">(H199+H208)/H16</f>
        <v>0.2</v>
      </c>
      <c r="I623" s="130" t="n">
        <f aca="false">(I199+I208)/I16</f>
        <v>0.13</v>
      </c>
      <c r="J623" s="130" t="n">
        <f aca="false">(J199+J208)/J16</f>
        <v>0.09</v>
      </c>
      <c r="K623" s="130" t="n">
        <f aca="false">(K199+K208)/K16</f>
        <v>0.28</v>
      </c>
      <c r="L623" s="130" t="n">
        <f aca="false">(L199+L208)/L16</f>
        <v>0.05</v>
      </c>
    </row>
    <row r="624" customFormat="false" ht="13.8" hidden="false" customHeight="false" outlineLevel="0" collapsed="false">
      <c r="C624" s="56" t="s">
        <v>30</v>
      </c>
      <c r="D624" s="130" t="n">
        <f aca="false">(D200+D209)/D17</f>
        <v>1</v>
      </c>
      <c r="E624" s="130" t="n">
        <f aca="false">(E200+E209)/E17</f>
        <v>0.5</v>
      </c>
      <c r="F624" s="130" t="n">
        <f aca="false">(F200+F209)/F17</f>
        <v>0.2</v>
      </c>
      <c r="G624" s="130" t="n">
        <f aca="false">(G200+G209)/G17</f>
        <v>0.2</v>
      </c>
      <c r="H624" s="130" t="n">
        <f aca="false">(H200+H209)/H17</f>
        <v>0.2</v>
      </c>
      <c r="I624" s="130" t="n">
        <f aca="false">(I200+I209)/I17</f>
        <v>0.13</v>
      </c>
      <c r="J624" s="130" t="n">
        <f aca="false">(J200+J209)/J17</f>
        <v>0.09</v>
      </c>
      <c r="K624" s="130" t="n">
        <f aca="false">(K200+K209)/K17</f>
        <v>0.28</v>
      </c>
      <c r="L624" s="130" t="n">
        <f aca="false">(L200+L209)/L17</f>
        <v>0.05</v>
      </c>
    </row>
    <row r="625" customFormat="false" ht="13.8" hidden="false" customHeight="false" outlineLevel="0" collapsed="false">
      <c r="C625" s="0"/>
      <c r="D625" s="0"/>
      <c r="E625" s="0"/>
      <c r="F625" s="0"/>
      <c r="G625" s="0"/>
      <c r="H625" s="0"/>
      <c r="I625" s="0"/>
      <c r="J625" s="0"/>
      <c r="K625" s="0"/>
      <c r="L625" s="0"/>
    </row>
    <row r="626" customFormat="false" ht="13.8" hidden="false" customHeight="false" outlineLevel="0" collapsed="false">
      <c r="C626" s="52" t="s">
        <v>202</v>
      </c>
      <c r="D626" s="53" t="s">
        <v>2</v>
      </c>
      <c r="E626" s="54" t="s">
        <v>3</v>
      </c>
      <c r="F626" s="54" t="s">
        <v>4</v>
      </c>
      <c r="G626" s="54" t="s">
        <v>5</v>
      </c>
      <c r="H626" s="54" t="s">
        <v>6</v>
      </c>
      <c r="I626" s="54" t="s">
        <v>7</v>
      </c>
      <c r="J626" s="55" t="s">
        <v>8</v>
      </c>
      <c r="K626" s="54" t="s">
        <v>9</v>
      </c>
      <c r="L626" s="54" t="s">
        <v>10</v>
      </c>
    </row>
    <row r="627" customFormat="false" ht="13.8" hidden="false" customHeight="false" outlineLevel="0" collapsed="false">
      <c r="C627" s="56" t="s">
        <v>21</v>
      </c>
      <c r="D627" s="130" t="n">
        <f aca="false">(D320+D329)/D356</f>
        <v>1</v>
      </c>
      <c r="E627" s="130" t="n">
        <f aca="false">(E320+E329)/E356</f>
        <v>0.545454545454546</v>
      </c>
      <c r="F627" s="130" t="n">
        <f aca="false">(F320+F329)/F356</f>
        <v>0.261780104712042</v>
      </c>
      <c r="G627" s="130" t="n">
        <f aca="false">(G320+G329)/G356</f>
        <v>0.256147540983607</v>
      </c>
      <c r="H627" s="130" t="n">
        <f aca="false">(H320+H329)/H356</f>
        <v>0.256147540983607</v>
      </c>
      <c r="I627" s="130" t="n">
        <f aca="false">(I320+I329)/I356</f>
        <v>0.183161512027491</v>
      </c>
      <c r="J627" s="130" t="n">
        <f aca="false">(J320+J329)/J356</f>
        <v>0.133695652173913</v>
      </c>
      <c r="K627" s="130" t="n">
        <f aca="false">(K320+K329)/K356</f>
        <v>0.381268681501162</v>
      </c>
      <c r="L627" s="131" t="n">
        <f aca="false">(L320+L329)/L356</f>
        <v>0.0757575757575758</v>
      </c>
    </row>
    <row r="628" customFormat="false" ht="13.8" hidden="false" customHeight="false" outlineLevel="0" collapsed="false">
      <c r="C628" s="56" t="s">
        <v>23</v>
      </c>
      <c r="D628" s="130" t="n">
        <f aca="false">(D321+D330)/D357</f>
        <v>1</v>
      </c>
      <c r="E628" s="130" t="n">
        <f aca="false">(E321+E330)/E357</f>
        <v>0.545454545454546</v>
      </c>
      <c r="F628" s="130" t="n">
        <f aca="false">(F321+F330)/F357</f>
        <v>0.261780104712042</v>
      </c>
      <c r="G628" s="130" t="n">
        <f aca="false">(G321+G330)/G357</f>
        <v>0.256147540983607</v>
      </c>
      <c r="H628" s="130" t="n">
        <f aca="false">(H321+H330)/H357</f>
        <v>0.256147540983607</v>
      </c>
      <c r="I628" s="130" t="n">
        <f aca="false">(I321+I330)/I357</f>
        <v>0.183161512027491</v>
      </c>
      <c r="J628" s="130" t="n">
        <f aca="false">(J321+J330)/J357</f>
        <v>0.133695652173913</v>
      </c>
      <c r="K628" s="130" t="n">
        <f aca="false">(K321+K330)/K357</f>
        <v>0.381268681501162</v>
      </c>
      <c r="L628" s="131" t="n">
        <f aca="false">(L321+L330)/L357</f>
        <v>0.0757575757575758</v>
      </c>
    </row>
    <row r="629" customFormat="false" ht="13.8" hidden="false" customHeight="false" outlineLevel="0" collapsed="false">
      <c r="C629" s="56" t="s">
        <v>25</v>
      </c>
      <c r="D629" s="130" t="n">
        <f aca="false">(D322+D331)/D358</f>
        <v>1</v>
      </c>
      <c r="E629" s="130" t="n">
        <f aca="false">(E322+E331)/E358</f>
        <v>0.545454545454546</v>
      </c>
      <c r="F629" s="130" t="n">
        <f aca="false">(F322+F331)/F358</f>
        <v>0.261780104712042</v>
      </c>
      <c r="G629" s="130" t="n">
        <f aca="false">(G322+G331)/G358</f>
        <v>0.256147540983607</v>
      </c>
      <c r="H629" s="130" t="n">
        <f aca="false">(H322+H331)/H358</f>
        <v>0.256147540983607</v>
      </c>
      <c r="I629" s="130" t="n">
        <f aca="false">(I322+I331)/I358</f>
        <v>0.183161512027491</v>
      </c>
      <c r="J629" s="130" t="n">
        <f aca="false">(J322+J331)/J358</f>
        <v>0.133695652173913</v>
      </c>
      <c r="K629" s="130" t="n">
        <f aca="false">(K322+K331)/K358</f>
        <v>0.381268681501162</v>
      </c>
      <c r="L629" s="131" t="n">
        <f aca="false">(L322+L331)/L358</f>
        <v>0.0757575757575758</v>
      </c>
    </row>
    <row r="630" customFormat="false" ht="13.8" hidden="false" customHeight="false" outlineLevel="0" collapsed="false">
      <c r="C630" s="56" t="s">
        <v>27</v>
      </c>
      <c r="D630" s="130" t="n">
        <f aca="false">(D323+D332)/D359</f>
        <v>1</v>
      </c>
      <c r="E630" s="130" t="n">
        <f aca="false">(E323+E332)/E359</f>
        <v>0.545454545454546</v>
      </c>
      <c r="F630" s="130" t="n">
        <f aca="false">(F323+F332)/F359</f>
        <v>0.261780104712042</v>
      </c>
      <c r="G630" s="130" t="n">
        <f aca="false">(G323+G332)/G359</f>
        <v>0.256147540983607</v>
      </c>
      <c r="H630" s="130" t="n">
        <f aca="false">(H323+H332)/H359</f>
        <v>0.256147540983607</v>
      </c>
      <c r="I630" s="130" t="n">
        <f aca="false">(I323+I332)/I359</f>
        <v>0.183161512027491</v>
      </c>
      <c r="J630" s="130" t="n">
        <f aca="false">(J323+J332)/J359</f>
        <v>0.133695652173913</v>
      </c>
      <c r="K630" s="130" t="n">
        <f aca="false">(K323+K332)/K359</f>
        <v>0.381268681501162</v>
      </c>
      <c r="L630" s="131" t="n">
        <f aca="false">(L323+L332)/L359</f>
        <v>0.0757575757575758</v>
      </c>
    </row>
    <row r="631" customFormat="false" ht="13.8" hidden="false" customHeight="false" outlineLevel="0" collapsed="false">
      <c r="C631" s="56" t="s">
        <v>28</v>
      </c>
      <c r="D631" s="130" t="n">
        <f aca="false">(D324+D333)/D360</f>
        <v>1</v>
      </c>
      <c r="E631" s="130" t="n">
        <f aca="false">(E324+E333)/E360</f>
        <v>0.545454545454546</v>
      </c>
      <c r="F631" s="130" t="n">
        <f aca="false">(F324+F333)/F360</f>
        <v>0.261780104712042</v>
      </c>
      <c r="G631" s="130" t="n">
        <f aca="false">(G324+G333)/G360</f>
        <v>0.256147540983607</v>
      </c>
      <c r="H631" s="130" t="n">
        <f aca="false">(H324+H333)/H360</f>
        <v>0.256147540983607</v>
      </c>
      <c r="I631" s="130" t="n">
        <f aca="false">(I324+I333)/I360</f>
        <v>0.183161512027491</v>
      </c>
      <c r="J631" s="130" t="n">
        <f aca="false">(J324+J333)/J360</f>
        <v>0.133695652173913</v>
      </c>
      <c r="K631" s="130" t="n">
        <f aca="false">(K324+K333)/K360</f>
        <v>0.381268681501162</v>
      </c>
      <c r="L631" s="131" t="n">
        <f aca="false">(L324+L333)/L360</f>
        <v>0.0757575757575758</v>
      </c>
    </row>
    <row r="632" customFormat="false" ht="13.8" hidden="false" customHeight="false" outlineLevel="0" collapsed="false">
      <c r="C632" s="56" t="s">
        <v>29</v>
      </c>
      <c r="D632" s="130" t="n">
        <f aca="false">(D325+D334)/D361</f>
        <v>1</v>
      </c>
      <c r="E632" s="130" t="n">
        <f aca="false">(E325+E334)/E361</f>
        <v>0.545454545454546</v>
      </c>
      <c r="F632" s="130" t="n">
        <f aca="false">(F325+F334)/F361</f>
        <v>0.261780104712042</v>
      </c>
      <c r="G632" s="130" t="n">
        <f aca="false">(G325+G334)/G361</f>
        <v>0.256147540983607</v>
      </c>
      <c r="H632" s="130" t="n">
        <f aca="false">(H325+H334)/H361</f>
        <v>0.256147540983607</v>
      </c>
      <c r="I632" s="130" t="n">
        <f aca="false">(I325+I334)/I361</f>
        <v>0.183161512027491</v>
      </c>
      <c r="J632" s="130" t="n">
        <f aca="false">(J325+J334)/J361</f>
        <v>0.133695652173913</v>
      </c>
      <c r="K632" s="130" t="n">
        <f aca="false">(K325+K334)/K361</f>
        <v>0.381268681501162</v>
      </c>
      <c r="L632" s="131" t="n">
        <f aca="false">(L325+L334)/L361</f>
        <v>0.0757575757575758</v>
      </c>
    </row>
    <row r="633" customFormat="false" ht="13.8" hidden="false" customHeight="false" outlineLevel="0" collapsed="false">
      <c r="C633" s="56" t="s">
        <v>30</v>
      </c>
      <c r="D633" s="130" t="n">
        <f aca="false">(D326+D335)/D362</f>
        <v>1</v>
      </c>
      <c r="E633" s="130" t="n">
        <f aca="false">(E326+E335)/E362</f>
        <v>0.545454545454546</v>
      </c>
      <c r="F633" s="130" t="n">
        <f aca="false">(F326+F335)/F362</f>
        <v>0.261780104712042</v>
      </c>
      <c r="G633" s="130" t="n">
        <f aca="false">(G326+G335)/G362</f>
        <v>0.256147540983607</v>
      </c>
      <c r="H633" s="130" t="n">
        <f aca="false">(H326+H335)/H362</f>
        <v>0.256147540983607</v>
      </c>
      <c r="I633" s="130" t="n">
        <f aca="false">(I326+I335)/I362</f>
        <v>0.183161512027491</v>
      </c>
      <c r="J633" s="130" t="n">
        <f aca="false">(J326+J335)/J362</f>
        <v>0.133695652173913</v>
      </c>
      <c r="K633" s="130" t="n">
        <f aca="false">(K326+K335)/K362</f>
        <v>0.381268681501162</v>
      </c>
      <c r="L633" s="131" t="n">
        <f aca="false">(L326+L335)/L362</f>
        <v>0.0757575757575758</v>
      </c>
    </row>
    <row r="634" customFormat="false" ht="13.8" hidden="false" customHeight="false" outlineLevel="0" collapsed="false">
      <c r="C634" s="0"/>
      <c r="D634" s="0"/>
      <c r="E634" s="0"/>
      <c r="F634" s="0"/>
      <c r="G634" s="0"/>
      <c r="H634" s="0"/>
      <c r="I634" s="0"/>
      <c r="J634" s="0"/>
      <c r="K634" s="0"/>
      <c r="L634" s="0"/>
    </row>
    <row r="635" customFormat="false" ht="13.8" hidden="false" customHeight="false" outlineLevel="0" collapsed="false">
      <c r="C635" s="52" t="s">
        <v>203</v>
      </c>
      <c r="D635" s="53" t="s">
        <v>2</v>
      </c>
      <c r="E635" s="54" t="s">
        <v>3</v>
      </c>
      <c r="F635" s="54" t="s">
        <v>4</v>
      </c>
      <c r="G635" s="54" t="s">
        <v>5</v>
      </c>
      <c r="H635" s="54" t="s">
        <v>6</v>
      </c>
      <c r="I635" s="54" t="s">
        <v>7</v>
      </c>
      <c r="J635" s="55" t="s">
        <v>8</v>
      </c>
      <c r="K635" s="54" t="s">
        <v>9</v>
      </c>
      <c r="L635" s="54" t="s">
        <v>10</v>
      </c>
    </row>
    <row r="636" customFormat="false" ht="13.8" hidden="false" customHeight="false" outlineLevel="0" collapsed="false">
      <c r="C636" s="56" t="s">
        <v>21</v>
      </c>
      <c r="D636" s="130" t="n">
        <f aca="false">(D293)/D356</f>
        <v>0</v>
      </c>
      <c r="E636" s="130" t="n">
        <f aca="false">(E293)/E356</f>
        <v>0</v>
      </c>
      <c r="F636" s="130" t="n">
        <f aca="false">(F293)/F356</f>
        <v>0.0239965095986038</v>
      </c>
      <c r="G636" s="130" t="n">
        <f aca="false">(G293)/G356</f>
        <v>0.0204918032786885</v>
      </c>
      <c r="H636" s="130" t="n">
        <f aca="false">(H293)/H356</f>
        <v>0.0204918032786885</v>
      </c>
      <c r="I636" s="130" t="n">
        <f aca="false">(I293)/I356</f>
        <v>0.0481099656357388</v>
      </c>
      <c r="J636" s="130" t="n">
        <f aca="false">(J293)/J356</f>
        <v>0.0608695652173913</v>
      </c>
      <c r="K636" s="130" t="n">
        <f aca="false">(K293)/K356</f>
        <v>0.0511457987379608</v>
      </c>
      <c r="L636" s="130" t="n">
        <f aca="false">(L293)/L356</f>
        <v>0.0724316334072432</v>
      </c>
    </row>
    <row r="637" customFormat="false" ht="13.8" hidden="false" customHeight="false" outlineLevel="0" collapsed="false">
      <c r="C637" s="56" t="s">
        <v>23</v>
      </c>
      <c r="D637" s="130" t="n">
        <f aca="false">(D294)/D357</f>
        <v>0</v>
      </c>
      <c r="E637" s="130" t="n">
        <f aca="false">(E294)/E357</f>
        <v>0</v>
      </c>
      <c r="F637" s="130" t="n">
        <f aca="false">(F294)/F357</f>
        <v>0.0239965095986038</v>
      </c>
      <c r="G637" s="130" t="n">
        <f aca="false">(G294)/G357</f>
        <v>0.0204918032786885</v>
      </c>
      <c r="H637" s="130" t="n">
        <f aca="false">(H294)/H357</f>
        <v>0.0204918032786885</v>
      </c>
      <c r="I637" s="130" t="n">
        <f aca="false">(I294)/I357</f>
        <v>0.0481099656357388</v>
      </c>
      <c r="J637" s="130" t="n">
        <f aca="false">(J294)/J357</f>
        <v>0.0608695652173913</v>
      </c>
      <c r="K637" s="130" t="n">
        <f aca="false">(K294)/K357</f>
        <v>0.0511457987379608</v>
      </c>
      <c r="L637" s="130" t="n">
        <f aca="false">(L294)/L357</f>
        <v>0.0724316334072432</v>
      </c>
    </row>
    <row r="638" customFormat="false" ht="13.8" hidden="false" customHeight="false" outlineLevel="0" collapsed="false">
      <c r="C638" s="56" t="s">
        <v>25</v>
      </c>
      <c r="D638" s="130" t="n">
        <f aca="false">(D295)/D358</f>
        <v>0</v>
      </c>
      <c r="E638" s="130" t="n">
        <f aca="false">(E295)/E358</f>
        <v>0</v>
      </c>
      <c r="F638" s="130" t="n">
        <f aca="false">(F295)/F358</f>
        <v>0.0239965095986038</v>
      </c>
      <c r="G638" s="130" t="n">
        <f aca="false">(G295)/G358</f>
        <v>0.0204918032786885</v>
      </c>
      <c r="H638" s="130" t="n">
        <f aca="false">(H295)/H358</f>
        <v>0.0204918032786885</v>
      </c>
      <c r="I638" s="130" t="n">
        <f aca="false">(I295)/I358</f>
        <v>0.0481099656357388</v>
      </c>
      <c r="J638" s="130" t="n">
        <f aca="false">(J295)/J358</f>
        <v>0.0608695652173913</v>
      </c>
      <c r="K638" s="130" t="n">
        <f aca="false">(K295)/K358</f>
        <v>0.0511457987379608</v>
      </c>
      <c r="L638" s="130" t="n">
        <f aca="false">(L295)/L358</f>
        <v>0.0724316334072432</v>
      </c>
    </row>
    <row r="639" customFormat="false" ht="13.8" hidden="false" customHeight="false" outlineLevel="0" collapsed="false">
      <c r="C639" s="56" t="s">
        <v>27</v>
      </c>
      <c r="D639" s="130" t="n">
        <f aca="false">(D296)/D359</f>
        <v>0</v>
      </c>
      <c r="E639" s="130" t="n">
        <f aca="false">(E296)/E359</f>
        <v>0</v>
      </c>
      <c r="F639" s="130" t="n">
        <f aca="false">(F296)/F359</f>
        <v>0.0239965095986038</v>
      </c>
      <c r="G639" s="130" t="n">
        <f aca="false">(G296)/G359</f>
        <v>0.0204918032786885</v>
      </c>
      <c r="H639" s="130" t="n">
        <f aca="false">(H296)/H359</f>
        <v>0.0204918032786885</v>
      </c>
      <c r="I639" s="130" t="n">
        <f aca="false">(I296)/I359</f>
        <v>0.0481099656357388</v>
      </c>
      <c r="J639" s="130" t="n">
        <f aca="false">(J296)/J359</f>
        <v>0.0608695652173913</v>
      </c>
      <c r="K639" s="130" t="n">
        <f aca="false">(K296)/K359</f>
        <v>0.0511457987379608</v>
      </c>
      <c r="L639" s="130" t="n">
        <f aca="false">(L296)/L359</f>
        <v>0.0724316334072432</v>
      </c>
    </row>
    <row r="640" customFormat="false" ht="13.8" hidden="false" customHeight="false" outlineLevel="0" collapsed="false">
      <c r="C640" s="56" t="s">
        <v>28</v>
      </c>
      <c r="D640" s="130" t="n">
        <f aca="false">(D297)/D360</f>
        <v>0</v>
      </c>
      <c r="E640" s="130" t="n">
        <f aca="false">(E297)/E360</f>
        <v>0</v>
      </c>
      <c r="F640" s="130" t="n">
        <f aca="false">(F297)/F360</f>
        <v>0.0239965095986038</v>
      </c>
      <c r="G640" s="130" t="n">
        <f aca="false">(G297)/G360</f>
        <v>0.0204918032786885</v>
      </c>
      <c r="H640" s="130" t="n">
        <f aca="false">(H297)/H360</f>
        <v>0.0204918032786885</v>
      </c>
      <c r="I640" s="130" t="n">
        <f aca="false">(I297)/I360</f>
        <v>0.0481099656357388</v>
      </c>
      <c r="J640" s="130" t="n">
        <f aca="false">(J297)/J360</f>
        <v>0.0608695652173913</v>
      </c>
      <c r="K640" s="130" t="n">
        <f aca="false">(K297)/K360</f>
        <v>0.0511457987379608</v>
      </c>
      <c r="L640" s="130" t="n">
        <f aca="false">(L297)/L360</f>
        <v>0.0724316334072432</v>
      </c>
    </row>
    <row r="641" customFormat="false" ht="13.8" hidden="false" customHeight="false" outlineLevel="0" collapsed="false">
      <c r="C641" s="56" t="s">
        <v>29</v>
      </c>
      <c r="D641" s="130" t="n">
        <f aca="false">(D298)/D361</f>
        <v>0</v>
      </c>
      <c r="E641" s="130" t="n">
        <f aca="false">(E298)/E361</f>
        <v>0</v>
      </c>
      <c r="F641" s="130" t="n">
        <f aca="false">(F298)/F361</f>
        <v>0.0239965095986038</v>
      </c>
      <c r="G641" s="130" t="n">
        <f aca="false">(G298)/G361</f>
        <v>0.0204918032786885</v>
      </c>
      <c r="H641" s="130" t="n">
        <f aca="false">(H298)/H361</f>
        <v>0.0204918032786885</v>
      </c>
      <c r="I641" s="130" t="n">
        <f aca="false">(I298)/I361</f>
        <v>0.0481099656357388</v>
      </c>
      <c r="J641" s="130" t="n">
        <f aca="false">(J298)/J361</f>
        <v>0.0608695652173913</v>
      </c>
      <c r="K641" s="130" t="n">
        <f aca="false">(K298)/K361</f>
        <v>0.0511457987379608</v>
      </c>
      <c r="L641" s="130" t="n">
        <f aca="false">(L298)/L361</f>
        <v>0.0724316334072432</v>
      </c>
    </row>
    <row r="642" customFormat="false" ht="13.8" hidden="false" customHeight="false" outlineLevel="0" collapsed="false">
      <c r="C642" s="56" t="s">
        <v>30</v>
      </c>
      <c r="D642" s="130" t="n">
        <f aca="false">(D299)/D362</f>
        <v>0</v>
      </c>
      <c r="E642" s="130" t="n">
        <f aca="false">(E299)/E362</f>
        <v>0</v>
      </c>
      <c r="F642" s="130" t="n">
        <f aca="false">(F299)/F362</f>
        <v>0.0239965095986038</v>
      </c>
      <c r="G642" s="130" t="n">
        <f aca="false">(G299)/G362</f>
        <v>0.0204918032786885</v>
      </c>
      <c r="H642" s="130" t="n">
        <f aca="false">(H299)/H362</f>
        <v>0.0204918032786885</v>
      </c>
      <c r="I642" s="130" t="n">
        <f aca="false">(I299)/I362</f>
        <v>0.0481099656357388</v>
      </c>
      <c r="J642" s="130" t="n">
        <f aca="false">(J299)/J362</f>
        <v>0.0608695652173913</v>
      </c>
      <c r="K642" s="130" t="n">
        <f aca="false">(K299)/K362</f>
        <v>0.0511457987379608</v>
      </c>
      <c r="L642" s="130" t="n">
        <f aca="false">(L299)/L362</f>
        <v>0.0724316334072432</v>
      </c>
    </row>
    <row r="643" customFormat="false" ht="13.8" hidden="false" customHeight="false" outlineLevel="0" collapsed="false">
      <c r="C643" s="0"/>
      <c r="D643" s="0"/>
      <c r="E643" s="0"/>
      <c r="F643" s="0"/>
      <c r="G643" s="0"/>
      <c r="H643" s="0"/>
      <c r="I643" s="0"/>
      <c r="J643" s="0"/>
      <c r="K643" s="0"/>
      <c r="L643" s="0"/>
    </row>
    <row r="644" customFormat="false" ht="13.8" hidden="false" customHeight="false" outlineLevel="0" collapsed="false">
      <c r="C644" s="52" t="s">
        <v>204</v>
      </c>
      <c r="D644" s="53" t="s">
        <v>2</v>
      </c>
      <c r="E644" s="54" t="s">
        <v>3</v>
      </c>
      <c r="F644" s="54" t="s">
        <v>4</v>
      </c>
      <c r="G644" s="54" t="s">
        <v>5</v>
      </c>
      <c r="H644" s="54" t="s">
        <v>6</v>
      </c>
      <c r="I644" s="54" t="s">
        <v>7</v>
      </c>
      <c r="J644" s="55" t="s">
        <v>8</v>
      </c>
      <c r="K644" s="54" t="s">
        <v>9</v>
      </c>
      <c r="L644" s="54" t="s">
        <v>10</v>
      </c>
    </row>
    <row r="645" customFormat="false" ht="13.8" hidden="false" customHeight="false" outlineLevel="0" collapsed="false">
      <c r="C645" s="56" t="s">
        <v>21</v>
      </c>
      <c r="D645" s="130" t="n">
        <f aca="false">(D302)/D356</f>
        <v>0</v>
      </c>
      <c r="E645" s="130" t="n">
        <f aca="false">(E302)/E356</f>
        <v>0</v>
      </c>
      <c r="F645" s="130" t="n">
        <f aca="false">(F302)/F356</f>
        <v>0.267015706806283</v>
      </c>
      <c r="G645" s="130" t="n">
        <f aca="false">(G302)/G356</f>
        <v>0.261270491803279</v>
      </c>
      <c r="H645" s="130" t="n">
        <f aca="false">(H302)/H356</f>
        <v>0.261270491803279</v>
      </c>
      <c r="I645" s="130" t="n">
        <f aca="false">(I302)/I356</f>
        <v>0.326460481099656</v>
      </c>
      <c r="J645" s="130" t="n">
        <f aca="false">(J302)/J356</f>
        <v>0.434782608695652</v>
      </c>
      <c r="K645" s="130" t="n">
        <f aca="false">(K302)/K356</f>
        <v>0.315509797409499</v>
      </c>
      <c r="L645" s="130" t="n">
        <f aca="false">(L302)/L356</f>
        <v>0.424981522542498</v>
      </c>
    </row>
    <row r="646" customFormat="false" ht="13.8" hidden="false" customHeight="false" outlineLevel="0" collapsed="false">
      <c r="C646" s="56" t="s">
        <v>23</v>
      </c>
      <c r="D646" s="130" t="n">
        <f aca="false">(D303)/D357</f>
        <v>0</v>
      </c>
      <c r="E646" s="130" t="n">
        <f aca="false">(E303)/E357</f>
        <v>0</v>
      </c>
      <c r="F646" s="130" t="n">
        <f aca="false">(F303)/F357</f>
        <v>0.267015706806283</v>
      </c>
      <c r="G646" s="130" t="n">
        <f aca="false">(G303)/G357</f>
        <v>0.261270491803279</v>
      </c>
      <c r="H646" s="130" t="n">
        <f aca="false">(H303)/H357</f>
        <v>0.261270491803279</v>
      </c>
      <c r="I646" s="130" t="n">
        <f aca="false">(I303)/I357</f>
        <v>0.326460481099656</v>
      </c>
      <c r="J646" s="130" t="n">
        <f aca="false">(J303)/J357</f>
        <v>0.434782608695652</v>
      </c>
      <c r="K646" s="130" t="n">
        <f aca="false">(K303)/K357</f>
        <v>0.315509797409499</v>
      </c>
      <c r="L646" s="130" t="n">
        <f aca="false">(L303)/L357</f>
        <v>0.424981522542498</v>
      </c>
    </row>
    <row r="647" customFormat="false" ht="13.8" hidden="false" customHeight="false" outlineLevel="0" collapsed="false">
      <c r="C647" s="56" t="s">
        <v>25</v>
      </c>
      <c r="D647" s="130" t="n">
        <f aca="false">(D304)/D358</f>
        <v>0</v>
      </c>
      <c r="E647" s="130" t="n">
        <f aca="false">(E304)/E358</f>
        <v>0</v>
      </c>
      <c r="F647" s="130" t="n">
        <f aca="false">(F304)/F358</f>
        <v>0.267015706806283</v>
      </c>
      <c r="G647" s="130" t="n">
        <f aca="false">(G304)/G358</f>
        <v>0.261270491803279</v>
      </c>
      <c r="H647" s="130" t="n">
        <f aca="false">(H304)/H358</f>
        <v>0.261270491803279</v>
      </c>
      <c r="I647" s="130" t="n">
        <f aca="false">(I304)/I358</f>
        <v>0.326460481099656</v>
      </c>
      <c r="J647" s="130" t="n">
        <f aca="false">(J304)/J358</f>
        <v>0.434782608695652</v>
      </c>
      <c r="K647" s="130" t="n">
        <f aca="false">(K304)/K358</f>
        <v>0.315509797409499</v>
      </c>
      <c r="L647" s="130" t="n">
        <f aca="false">(L304)/L358</f>
        <v>0.424981522542498</v>
      </c>
    </row>
    <row r="648" customFormat="false" ht="13.8" hidden="false" customHeight="false" outlineLevel="0" collapsed="false">
      <c r="C648" s="56" t="s">
        <v>27</v>
      </c>
      <c r="D648" s="130" t="n">
        <f aca="false">(D305)/D359</f>
        <v>0</v>
      </c>
      <c r="E648" s="130" t="n">
        <f aca="false">(E305)/E359</f>
        <v>0</v>
      </c>
      <c r="F648" s="130" t="n">
        <f aca="false">(F305)/F359</f>
        <v>0.267015706806283</v>
      </c>
      <c r="G648" s="130" t="n">
        <f aca="false">(G305)/G359</f>
        <v>0.261270491803279</v>
      </c>
      <c r="H648" s="130" t="n">
        <f aca="false">(H305)/H359</f>
        <v>0.261270491803279</v>
      </c>
      <c r="I648" s="130" t="n">
        <f aca="false">(I305)/I359</f>
        <v>0.326460481099656</v>
      </c>
      <c r="J648" s="130" t="n">
        <f aca="false">(J305)/J359</f>
        <v>0.434782608695652</v>
      </c>
      <c r="K648" s="130" t="n">
        <f aca="false">(K305)/K359</f>
        <v>0.315509797409499</v>
      </c>
      <c r="L648" s="130" t="n">
        <f aca="false">(L305)/L359</f>
        <v>0.424981522542498</v>
      </c>
    </row>
    <row r="649" customFormat="false" ht="13.8" hidden="false" customHeight="false" outlineLevel="0" collapsed="false">
      <c r="C649" s="56" t="s">
        <v>28</v>
      </c>
      <c r="D649" s="130" t="n">
        <f aca="false">(D306)/D360</f>
        <v>0</v>
      </c>
      <c r="E649" s="130" t="n">
        <f aca="false">(E306)/E360</f>
        <v>0</v>
      </c>
      <c r="F649" s="130" t="n">
        <f aca="false">(F306)/F360</f>
        <v>0.267015706806283</v>
      </c>
      <c r="G649" s="130" t="n">
        <f aca="false">(G306)/G360</f>
        <v>0.261270491803279</v>
      </c>
      <c r="H649" s="130" t="n">
        <f aca="false">(H306)/H360</f>
        <v>0.261270491803279</v>
      </c>
      <c r="I649" s="130" t="n">
        <f aca="false">(I306)/I360</f>
        <v>0.326460481099656</v>
      </c>
      <c r="J649" s="130" t="n">
        <f aca="false">(J306)/J360</f>
        <v>0.434782608695652</v>
      </c>
      <c r="K649" s="130" t="n">
        <f aca="false">(K306)/K360</f>
        <v>0.315509797409499</v>
      </c>
      <c r="L649" s="130" t="n">
        <f aca="false">(L306)/L360</f>
        <v>0.424981522542498</v>
      </c>
    </row>
    <row r="650" customFormat="false" ht="13.8" hidden="false" customHeight="false" outlineLevel="0" collapsed="false">
      <c r="C650" s="56" t="s">
        <v>29</v>
      </c>
      <c r="D650" s="130" t="n">
        <f aca="false">(D307)/D361</f>
        <v>0</v>
      </c>
      <c r="E650" s="130" t="n">
        <f aca="false">(E307)/E361</f>
        <v>0</v>
      </c>
      <c r="F650" s="130" t="n">
        <f aca="false">(F307)/F361</f>
        <v>0.267015706806283</v>
      </c>
      <c r="G650" s="130" t="n">
        <f aca="false">(G307)/G361</f>
        <v>0.261270491803279</v>
      </c>
      <c r="H650" s="130" t="n">
        <f aca="false">(H307)/H361</f>
        <v>0.261270491803279</v>
      </c>
      <c r="I650" s="130" t="n">
        <f aca="false">(I307)/I361</f>
        <v>0.326460481099656</v>
      </c>
      <c r="J650" s="130" t="n">
        <f aca="false">(J307)/J361</f>
        <v>0.434782608695652</v>
      </c>
      <c r="K650" s="130" t="n">
        <f aca="false">(K307)/K361</f>
        <v>0.315509797409499</v>
      </c>
      <c r="L650" s="130" t="n">
        <f aca="false">(L307)/L361</f>
        <v>0.424981522542498</v>
      </c>
    </row>
    <row r="651" customFormat="false" ht="13.8" hidden="false" customHeight="false" outlineLevel="0" collapsed="false">
      <c r="C651" s="56" t="s">
        <v>30</v>
      </c>
      <c r="D651" s="130" t="n">
        <f aca="false">(D308)/D362</f>
        <v>0</v>
      </c>
      <c r="E651" s="130" t="n">
        <f aca="false">(E308)/E362</f>
        <v>0</v>
      </c>
      <c r="F651" s="130" t="n">
        <f aca="false">(F308)/F362</f>
        <v>0.267015706806283</v>
      </c>
      <c r="G651" s="130" t="n">
        <f aca="false">(G308)/G362</f>
        <v>0.261270491803279</v>
      </c>
      <c r="H651" s="130" t="n">
        <f aca="false">(H308)/H362</f>
        <v>0.261270491803279</v>
      </c>
      <c r="I651" s="130" t="n">
        <f aca="false">(I308)/I362</f>
        <v>0.326460481099656</v>
      </c>
      <c r="J651" s="130" t="n">
        <f aca="false">(J308)/J362</f>
        <v>0.434782608695652</v>
      </c>
      <c r="K651" s="130" t="n">
        <f aca="false">(K308)/K362</f>
        <v>0.315509797409499</v>
      </c>
      <c r="L651" s="130" t="n">
        <f aca="false">(L308)/L362</f>
        <v>0.424981522542498</v>
      </c>
    </row>
    <row r="652" customFormat="false" ht="13.8" hidden="false" customHeight="false" outlineLevel="0" collapsed="false">
      <c r="C652" s="0"/>
      <c r="D652" s="0"/>
      <c r="E652" s="0"/>
      <c r="F652" s="0"/>
      <c r="G652" s="0"/>
      <c r="H652" s="0"/>
      <c r="I652" s="0"/>
      <c r="J652" s="0"/>
      <c r="K652" s="0"/>
      <c r="L652" s="0"/>
    </row>
    <row r="653" customFormat="false" ht="13.8" hidden="false" customHeight="false" outlineLevel="0" collapsed="false">
      <c r="C653" s="52" t="s">
        <v>205</v>
      </c>
      <c r="D653" s="53" t="s">
        <v>2</v>
      </c>
      <c r="E653" s="54" t="s">
        <v>3</v>
      </c>
      <c r="F653" s="54" t="s">
        <v>4</v>
      </c>
      <c r="G653" s="54" t="s">
        <v>5</v>
      </c>
      <c r="H653" s="54" t="s">
        <v>6</v>
      </c>
      <c r="I653" s="54" t="s">
        <v>7</v>
      </c>
      <c r="J653" s="55" t="s">
        <v>8</v>
      </c>
      <c r="K653" s="54" t="s">
        <v>9</v>
      </c>
      <c r="L653" s="54" t="s">
        <v>10</v>
      </c>
    </row>
    <row r="654" customFormat="false" ht="13.8" hidden="false" customHeight="false" outlineLevel="0" collapsed="false">
      <c r="C654" s="56" t="s">
        <v>21</v>
      </c>
      <c r="D654" s="130" t="n">
        <f aca="false">(D311)/D356</f>
        <v>0</v>
      </c>
      <c r="E654" s="130" t="n">
        <f aca="false">(E311)/E356</f>
        <v>0.454545454545455</v>
      </c>
      <c r="F654" s="130" t="n">
        <f aca="false">(F311)/F356</f>
        <v>0.447207678883072</v>
      </c>
      <c r="G654" s="130" t="n">
        <f aca="false">(G311)/G356</f>
        <v>0.462090163934426</v>
      </c>
      <c r="H654" s="130" t="n">
        <f aca="false">(H311)/H356</f>
        <v>0.462090163934426</v>
      </c>
      <c r="I654" s="130" t="n">
        <f aca="false">(I311)/I356</f>
        <v>0.442268041237113</v>
      </c>
      <c r="J654" s="130" t="n">
        <f aca="false">(J311)/J356</f>
        <v>0.370652173913043</v>
      </c>
      <c r="K654" s="130" t="n">
        <f aca="false">(K311)/K356</f>
        <v>0.252075722351378</v>
      </c>
      <c r="L654" s="130" t="n">
        <f aca="false">(L311)/L356</f>
        <v>0.426829268292683</v>
      </c>
    </row>
    <row r="655" customFormat="false" ht="13.8" hidden="false" customHeight="false" outlineLevel="0" collapsed="false">
      <c r="C655" s="56" t="s">
        <v>23</v>
      </c>
      <c r="D655" s="130" t="n">
        <f aca="false">(D312)/D357</f>
        <v>0</v>
      </c>
      <c r="E655" s="130" t="n">
        <f aca="false">(E312)/E357</f>
        <v>0.454545454545455</v>
      </c>
      <c r="F655" s="130" t="n">
        <f aca="false">(F312)/F357</f>
        <v>0.447207678883072</v>
      </c>
      <c r="G655" s="130" t="n">
        <f aca="false">(G312)/G357</f>
        <v>0.462090163934426</v>
      </c>
      <c r="H655" s="130" t="n">
        <f aca="false">(H312)/H357</f>
        <v>0.462090163934426</v>
      </c>
      <c r="I655" s="130" t="n">
        <f aca="false">(I312)/I357</f>
        <v>0.442268041237113</v>
      </c>
      <c r="J655" s="130" t="n">
        <f aca="false">(J312)/J357</f>
        <v>0.370652173913043</v>
      </c>
      <c r="K655" s="130" t="n">
        <f aca="false">(K312)/K357</f>
        <v>0.252075722351378</v>
      </c>
      <c r="L655" s="130" t="n">
        <f aca="false">(L312)/L357</f>
        <v>0.426829268292683</v>
      </c>
    </row>
    <row r="656" customFormat="false" ht="13.8" hidden="false" customHeight="false" outlineLevel="0" collapsed="false">
      <c r="C656" s="56" t="s">
        <v>25</v>
      </c>
      <c r="D656" s="130" t="n">
        <f aca="false">(D313)/D358</f>
        <v>0</v>
      </c>
      <c r="E656" s="130" t="n">
        <f aca="false">(E313)/E358</f>
        <v>0.454545454545454</v>
      </c>
      <c r="F656" s="130" t="n">
        <f aca="false">(F313)/F358</f>
        <v>0.447207678883072</v>
      </c>
      <c r="G656" s="130" t="n">
        <f aca="false">(G313)/G358</f>
        <v>0.462090163934426</v>
      </c>
      <c r="H656" s="130" t="n">
        <f aca="false">(H313)/H358</f>
        <v>0.462090163934426</v>
      </c>
      <c r="I656" s="130" t="n">
        <f aca="false">(I313)/I358</f>
        <v>0.442268041237113</v>
      </c>
      <c r="J656" s="130" t="n">
        <f aca="false">(J313)/J358</f>
        <v>0.370652173913043</v>
      </c>
      <c r="K656" s="130" t="n">
        <f aca="false">(K313)/K358</f>
        <v>0.252075722351378</v>
      </c>
      <c r="L656" s="130" t="n">
        <f aca="false">(L313)/L358</f>
        <v>0.426829268292683</v>
      </c>
    </row>
    <row r="657" customFormat="false" ht="13.8" hidden="false" customHeight="false" outlineLevel="0" collapsed="false">
      <c r="C657" s="56" t="s">
        <v>27</v>
      </c>
      <c r="D657" s="130" t="n">
        <f aca="false">(D314)/D359</f>
        <v>0</v>
      </c>
      <c r="E657" s="130" t="n">
        <f aca="false">(E314)/E359</f>
        <v>0.454545454545455</v>
      </c>
      <c r="F657" s="130" t="n">
        <f aca="false">(F314)/F359</f>
        <v>0.447207678883072</v>
      </c>
      <c r="G657" s="130" t="n">
        <f aca="false">(G314)/G359</f>
        <v>0.462090163934426</v>
      </c>
      <c r="H657" s="130" t="n">
        <f aca="false">(H314)/H359</f>
        <v>0.462090163934426</v>
      </c>
      <c r="I657" s="130" t="n">
        <f aca="false">(I314)/I359</f>
        <v>0.442268041237113</v>
      </c>
      <c r="J657" s="130" t="n">
        <f aca="false">(J314)/J359</f>
        <v>0.370652173913043</v>
      </c>
      <c r="K657" s="130" t="n">
        <f aca="false">(K314)/K359</f>
        <v>0.252075722351378</v>
      </c>
      <c r="L657" s="130" t="n">
        <f aca="false">(L314)/L359</f>
        <v>0.426829268292683</v>
      </c>
    </row>
    <row r="658" customFormat="false" ht="13.8" hidden="false" customHeight="false" outlineLevel="0" collapsed="false">
      <c r="C658" s="56" t="s">
        <v>28</v>
      </c>
      <c r="D658" s="130" t="n">
        <f aca="false">(D315)/D360</f>
        <v>0</v>
      </c>
      <c r="E658" s="130" t="n">
        <f aca="false">(E315)/E360</f>
        <v>0.454545454545455</v>
      </c>
      <c r="F658" s="130" t="n">
        <f aca="false">(F315)/F360</f>
        <v>0.447207678883072</v>
      </c>
      <c r="G658" s="130" t="n">
        <f aca="false">(G315)/G360</f>
        <v>0.462090163934426</v>
      </c>
      <c r="H658" s="130" t="n">
        <f aca="false">(H315)/H360</f>
        <v>0.462090163934426</v>
      </c>
      <c r="I658" s="130" t="n">
        <f aca="false">(I315)/I360</f>
        <v>0.442268041237113</v>
      </c>
      <c r="J658" s="130" t="n">
        <f aca="false">(J315)/J360</f>
        <v>0.370652173913043</v>
      </c>
      <c r="K658" s="130" t="n">
        <f aca="false">(K315)/K360</f>
        <v>0.252075722351378</v>
      </c>
      <c r="L658" s="130" t="n">
        <f aca="false">(L315)/L360</f>
        <v>0.426829268292683</v>
      </c>
    </row>
    <row r="659" customFormat="false" ht="13.8" hidden="false" customHeight="false" outlineLevel="0" collapsed="false">
      <c r="C659" s="56" t="s">
        <v>29</v>
      </c>
      <c r="D659" s="130" t="n">
        <f aca="false">(D316)/D361</f>
        <v>0</v>
      </c>
      <c r="E659" s="130" t="n">
        <f aca="false">(E316)/E361</f>
        <v>0.454545454545455</v>
      </c>
      <c r="F659" s="130" t="n">
        <f aca="false">(F316)/F361</f>
        <v>0.447207678883072</v>
      </c>
      <c r="G659" s="130" t="n">
        <f aca="false">(G316)/G361</f>
        <v>0.462090163934426</v>
      </c>
      <c r="H659" s="130" t="n">
        <f aca="false">(H316)/H361</f>
        <v>0.462090163934426</v>
      </c>
      <c r="I659" s="130" t="n">
        <f aca="false">(I316)/I361</f>
        <v>0.442268041237113</v>
      </c>
      <c r="J659" s="130" t="n">
        <f aca="false">(J316)/J361</f>
        <v>0.370652173913043</v>
      </c>
      <c r="K659" s="130" t="n">
        <f aca="false">(K316)/K361</f>
        <v>0.252075722351378</v>
      </c>
      <c r="L659" s="130" t="n">
        <f aca="false">(L316)/L361</f>
        <v>0.426829268292683</v>
      </c>
    </row>
    <row r="660" customFormat="false" ht="13.8" hidden="false" customHeight="false" outlineLevel="0" collapsed="false">
      <c r="C660" s="56" t="s">
        <v>30</v>
      </c>
      <c r="D660" s="130" t="n">
        <f aca="false">(D317)/D362</f>
        <v>0</v>
      </c>
      <c r="E660" s="130" t="n">
        <f aca="false">(E317)/E362</f>
        <v>0.454545454545455</v>
      </c>
      <c r="F660" s="130" t="n">
        <f aca="false">(F317)/F362</f>
        <v>0.447207678883072</v>
      </c>
      <c r="G660" s="130" t="n">
        <f aca="false">(G317)/G362</f>
        <v>0.462090163934426</v>
      </c>
      <c r="H660" s="130" t="n">
        <f aca="false">(H317)/H362</f>
        <v>0.462090163934426</v>
      </c>
      <c r="I660" s="130" t="n">
        <f aca="false">(I317)/I362</f>
        <v>0.442268041237113</v>
      </c>
      <c r="J660" s="130" t="n">
        <f aca="false">(J317)/J362</f>
        <v>0.370652173913043</v>
      </c>
      <c r="K660" s="130" t="n">
        <f aca="false">(K317)/K362</f>
        <v>0.252075722351378</v>
      </c>
      <c r="L660" s="130" t="n">
        <f aca="false">(L317)/L362</f>
        <v>0.426829268292683</v>
      </c>
    </row>
    <row r="661" customFormat="false" ht="13.8" hidden="false" customHeight="false" outlineLevel="0" collapsed="false">
      <c r="C661" s="0"/>
      <c r="D661" s="0"/>
      <c r="E661" s="0"/>
      <c r="F661" s="0"/>
      <c r="G661" s="0"/>
      <c r="H661" s="0"/>
      <c r="I661" s="0"/>
      <c r="J661" s="0"/>
      <c r="K661" s="0"/>
      <c r="L661" s="0"/>
    </row>
    <row r="662" customFormat="false" ht="13.8" hidden="false" customHeight="false" outlineLevel="0" collapsed="false">
      <c r="C662" s="52" t="s">
        <v>206</v>
      </c>
      <c r="D662" s="53" t="s">
        <v>2</v>
      </c>
      <c r="E662" s="54" t="s">
        <v>3</v>
      </c>
      <c r="F662" s="54" t="s">
        <v>4</v>
      </c>
      <c r="G662" s="54" t="s">
        <v>5</v>
      </c>
      <c r="H662" s="54" t="s">
        <v>6</v>
      </c>
      <c r="I662" s="54" t="s">
        <v>7</v>
      </c>
      <c r="J662" s="55" t="s">
        <v>8</v>
      </c>
      <c r="K662" s="54" t="s">
        <v>9</v>
      </c>
      <c r="L662" s="54" t="s">
        <v>10</v>
      </c>
    </row>
    <row r="663" customFormat="false" ht="13.8" hidden="false" customHeight="false" outlineLevel="0" collapsed="false">
      <c r="C663" s="56" t="s">
        <v>21</v>
      </c>
      <c r="D663" s="130" t="n">
        <f aca="false">(D320)/D356</f>
        <v>1</v>
      </c>
      <c r="E663" s="130" t="n">
        <f aca="false">(E320)/E356</f>
        <v>0.545454545454546</v>
      </c>
      <c r="F663" s="130" t="n">
        <f aca="false">(F320)/F356</f>
        <v>0.261780104712042</v>
      </c>
      <c r="G663" s="130" t="n">
        <f aca="false">(G320)/G356</f>
        <v>0.256147540983607</v>
      </c>
      <c r="H663" s="130" t="n">
        <f aca="false">(H320)/H356</f>
        <v>0.256147540983607</v>
      </c>
      <c r="I663" s="130" t="n">
        <f aca="false">(I320)/I356</f>
        <v>0.183161512027491</v>
      </c>
      <c r="J663" s="130" t="n">
        <f aca="false">(J320)/J356</f>
        <v>0.133695652173913</v>
      </c>
      <c r="K663" s="130" t="n">
        <f aca="false">(K320)/K356</f>
        <v>0.381268681501162</v>
      </c>
      <c r="L663" s="130" t="n">
        <f aca="false">(L320)/L356</f>
        <v>0.0757575757575758</v>
      </c>
    </row>
    <row r="664" customFormat="false" ht="13.8" hidden="false" customHeight="false" outlineLevel="0" collapsed="false">
      <c r="C664" s="56" t="s">
        <v>23</v>
      </c>
      <c r="D664" s="130" t="n">
        <f aca="false">(D321)/D357</f>
        <v>1</v>
      </c>
      <c r="E664" s="130" t="n">
        <f aca="false">(E321)/E357</f>
        <v>0.545454545454546</v>
      </c>
      <c r="F664" s="130" t="n">
        <f aca="false">(F321)/F357</f>
        <v>0.261780104712042</v>
      </c>
      <c r="G664" s="130" t="n">
        <f aca="false">(G321)/G357</f>
        <v>0.256147540983607</v>
      </c>
      <c r="H664" s="130" t="n">
        <f aca="false">(H321)/H357</f>
        <v>0.256147540983607</v>
      </c>
      <c r="I664" s="130" t="n">
        <f aca="false">(I321)/I357</f>
        <v>0.183161512027491</v>
      </c>
      <c r="J664" s="130" t="n">
        <f aca="false">(J321)/J357</f>
        <v>0.133695652173913</v>
      </c>
      <c r="K664" s="130" t="n">
        <f aca="false">(K321)/K357</f>
        <v>0.381268681501162</v>
      </c>
      <c r="L664" s="130" t="n">
        <f aca="false">(L321)/L357</f>
        <v>0.0757575757575758</v>
      </c>
    </row>
    <row r="665" customFormat="false" ht="13.8" hidden="false" customHeight="false" outlineLevel="0" collapsed="false">
      <c r="C665" s="56" t="s">
        <v>25</v>
      </c>
      <c r="D665" s="130" t="n">
        <f aca="false">(D322)/D358</f>
        <v>1</v>
      </c>
      <c r="E665" s="130" t="n">
        <f aca="false">(E322)/E358</f>
        <v>0.545454545454546</v>
      </c>
      <c r="F665" s="130" t="n">
        <f aca="false">(F322)/F358</f>
        <v>0.261780104712042</v>
      </c>
      <c r="G665" s="130" t="n">
        <f aca="false">(G322)/G358</f>
        <v>0.256147540983607</v>
      </c>
      <c r="H665" s="130" t="n">
        <f aca="false">(H322)/H358</f>
        <v>0.256147540983607</v>
      </c>
      <c r="I665" s="130" t="n">
        <f aca="false">(I322)/I358</f>
        <v>0.183161512027491</v>
      </c>
      <c r="J665" s="130" t="n">
        <f aca="false">(J322)/J358</f>
        <v>0.133695652173913</v>
      </c>
      <c r="K665" s="130" t="n">
        <f aca="false">(K322)/K358</f>
        <v>0.381268681501162</v>
      </c>
      <c r="L665" s="130" t="n">
        <f aca="false">(L322)/L358</f>
        <v>0.0757575757575758</v>
      </c>
    </row>
    <row r="666" customFormat="false" ht="13.8" hidden="false" customHeight="false" outlineLevel="0" collapsed="false">
      <c r="C666" s="56" t="s">
        <v>27</v>
      </c>
      <c r="D666" s="130" t="n">
        <f aca="false">(D323)/D359</f>
        <v>1</v>
      </c>
      <c r="E666" s="130" t="n">
        <f aca="false">(E323)/E359</f>
        <v>0.545454545454546</v>
      </c>
      <c r="F666" s="130" t="n">
        <f aca="false">(F323)/F359</f>
        <v>0.261780104712042</v>
      </c>
      <c r="G666" s="130" t="n">
        <f aca="false">(G323)/G359</f>
        <v>0.256147540983607</v>
      </c>
      <c r="H666" s="130" t="n">
        <f aca="false">(H323)/H359</f>
        <v>0.256147540983607</v>
      </c>
      <c r="I666" s="130" t="n">
        <f aca="false">(I323)/I359</f>
        <v>0.183161512027491</v>
      </c>
      <c r="J666" s="130" t="n">
        <f aca="false">(J323)/J359</f>
        <v>0.133695652173913</v>
      </c>
      <c r="K666" s="130" t="n">
        <f aca="false">(K323)/K359</f>
        <v>0.381268681501162</v>
      </c>
      <c r="L666" s="130" t="n">
        <f aca="false">(L323)/L359</f>
        <v>0.0757575757575758</v>
      </c>
    </row>
    <row r="667" customFormat="false" ht="13.8" hidden="false" customHeight="false" outlineLevel="0" collapsed="false">
      <c r="C667" s="56" t="s">
        <v>28</v>
      </c>
      <c r="D667" s="130" t="n">
        <f aca="false">(D324)/D360</f>
        <v>1</v>
      </c>
      <c r="E667" s="130" t="n">
        <f aca="false">(E324)/E360</f>
        <v>0.545454545454546</v>
      </c>
      <c r="F667" s="130" t="n">
        <f aca="false">(F324)/F360</f>
        <v>0.261780104712042</v>
      </c>
      <c r="G667" s="130" t="n">
        <f aca="false">(G324)/G360</f>
        <v>0.256147540983607</v>
      </c>
      <c r="H667" s="130" t="n">
        <f aca="false">(H324)/H360</f>
        <v>0.256147540983607</v>
      </c>
      <c r="I667" s="130" t="n">
        <f aca="false">(I324)/I360</f>
        <v>0.183161512027491</v>
      </c>
      <c r="J667" s="130" t="n">
        <f aca="false">(J324)/J360</f>
        <v>0.133695652173913</v>
      </c>
      <c r="K667" s="130" t="n">
        <f aca="false">(K324)/K360</f>
        <v>0.381268681501162</v>
      </c>
      <c r="L667" s="130" t="n">
        <f aca="false">(L324)/L360</f>
        <v>0.0757575757575758</v>
      </c>
    </row>
    <row r="668" customFormat="false" ht="13.8" hidden="false" customHeight="false" outlineLevel="0" collapsed="false">
      <c r="C668" s="56" t="s">
        <v>29</v>
      </c>
      <c r="D668" s="130" t="n">
        <f aca="false">(D325)/D361</f>
        <v>1</v>
      </c>
      <c r="E668" s="130" t="n">
        <f aca="false">(E325)/E361</f>
        <v>0.545454545454546</v>
      </c>
      <c r="F668" s="130" t="n">
        <f aca="false">(F325)/F361</f>
        <v>0.261780104712042</v>
      </c>
      <c r="G668" s="130" t="n">
        <f aca="false">(G325)/G361</f>
        <v>0.256147540983607</v>
      </c>
      <c r="H668" s="130" t="n">
        <f aca="false">(H325)/H361</f>
        <v>0.256147540983607</v>
      </c>
      <c r="I668" s="130" t="n">
        <f aca="false">(I325)/I361</f>
        <v>0.183161512027491</v>
      </c>
      <c r="J668" s="130" t="n">
        <f aca="false">(J325)/J361</f>
        <v>0.133695652173913</v>
      </c>
      <c r="K668" s="130" t="n">
        <f aca="false">(K325)/K361</f>
        <v>0.381268681501162</v>
      </c>
      <c r="L668" s="130" t="n">
        <f aca="false">(L325)/L361</f>
        <v>0.0757575757575758</v>
      </c>
    </row>
    <row r="669" customFormat="false" ht="13.8" hidden="false" customHeight="false" outlineLevel="0" collapsed="false">
      <c r="C669" s="56" t="s">
        <v>30</v>
      </c>
      <c r="D669" s="130" t="n">
        <f aca="false">(D326)/D362</f>
        <v>1</v>
      </c>
      <c r="E669" s="130" t="n">
        <f aca="false">(E326)/E362</f>
        <v>0.545454545454546</v>
      </c>
      <c r="F669" s="130" t="n">
        <f aca="false">(F326)/F362</f>
        <v>0.261780104712042</v>
      </c>
      <c r="G669" s="130" t="n">
        <f aca="false">(G326)/G362</f>
        <v>0.256147540983607</v>
      </c>
      <c r="H669" s="130" t="n">
        <f aca="false">(H326)/H362</f>
        <v>0.256147540983607</v>
      </c>
      <c r="I669" s="130" t="n">
        <f aca="false">(I326)/I362</f>
        <v>0.183161512027491</v>
      </c>
      <c r="J669" s="130" t="n">
        <f aca="false">(J326)/J362</f>
        <v>0.133695652173913</v>
      </c>
      <c r="K669" s="130" t="n">
        <f aca="false">(K326)/K362</f>
        <v>0.381268681501162</v>
      </c>
      <c r="L669" s="130" t="n">
        <f aca="false">(L326)/L362</f>
        <v>0.0757575757575758</v>
      </c>
    </row>
    <row r="670" customFormat="false" ht="13.8" hidden="false" customHeight="false" outlineLevel="0" collapsed="false">
      <c r="C670" s="0"/>
      <c r="D670" s="0"/>
      <c r="E670" s="0"/>
      <c r="F670" s="0"/>
      <c r="G670" s="0"/>
      <c r="H670" s="0"/>
      <c r="I670" s="0"/>
      <c r="J670" s="0"/>
      <c r="K670" s="0"/>
      <c r="L670" s="0"/>
    </row>
    <row r="671" customFormat="false" ht="13.8" hidden="false" customHeight="false" outlineLevel="0" collapsed="false">
      <c r="C671" s="52" t="s">
        <v>207</v>
      </c>
      <c r="D671" s="53" t="s">
        <v>2</v>
      </c>
      <c r="E671" s="54" t="s">
        <v>3</v>
      </c>
      <c r="F671" s="54" t="s">
        <v>4</v>
      </c>
      <c r="G671" s="54" t="s">
        <v>5</v>
      </c>
      <c r="H671" s="54" t="s">
        <v>6</v>
      </c>
      <c r="I671" s="54" t="s">
        <v>7</v>
      </c>
      <c r="J671" s="55" t="s">
        <v>8</v>
      </c>
      <c r="K671" s="54" t="s">
        <v>9</v>
      </c>
      <c r="L671" s="54" t="s">
        <v>10</v>
      </c>
    </row>
    <row r="672" customFormat="false" ht="13.8" hidden="false" customHeight="false" outlineLevel="0" collapsed="false">
      <c r="C672" s="56" t="s">
        <v>21</v>
      </c>
      <c r="D672" s="130" t="n">
        <f aca="false">(D329)/D356</f>
        <v>0</v>
      </c>
      <c r="E672" s="130" t="n">
        <f aca="false">(E329)/E356</f>
        <v>0</v>
      </c>
      <c r="F672" s="130" t="n">
        <f aca="false">(F329)/F356</f>
        <v>0</v>
      </c>
      <c r="G672" s="130" t="n">
        <f aca="false">(G329)/G356</f>
        <v>0</v>
      </c>
      <c r="H672" s="130" t="n">
        <f aca="false">(H329)/H356</f>
        <v>0</v>
      </c>
      <c r="I672" s="130" t="n">
        <f aca="false">(I329)/I356</f>
        <v>0</v>
      </c>
      <c r="J672" s="130" t="n">
        <f aca="false">(J329)/J356</f>
        <v>0</v>
      </c>
      <c r="K672" s="130" t="n">
        <f aca="false">(K329)/K356</f>
        <v>0</v>
      </c>
      <c r="L672" s="130" t="n">
        <f aca="false">(L329)/L356</f>
        <v>0</v>
      </c>
    </row>
    <row r="673" customFormat="false" ht="13.8" hidden="false" customHeight="false" outlineLevel="0" collapsed="false">
      <c r="C673" s="56" t="s">
        <v>23</v>
      </c>
      <c r="D673" s="130" t="n">
        <f aca="false">(D330)/D357</f>
        <v>0</v>
      </c>
      <c r="E673" s="130" t="n">
        <f aca="false">(E330)/E357</f>
        <v>0</v>
      </c>
      <c r="F673" s="130" t="n">
        <f aca="false">(F330)/F357</f>
        <v>0</v>
      </c>
      <c r="G673" s="130" t="n">
        <f aca="false">(G330)/G357</f>
        <v>0</v>
      </c>
      <c r="H673" s="130" t="n">
        <f aca="false">(H330)/H357</f>
        <v>0</v>
      </c>
      <c r="I673" s="130" t="n">
        <f aca="false">(I330)/I357</f>
        <v>0</v>
      </c>
      <c r="J673" s="130" t="n">
        <f aca="false">(J330)/J357</f>
        <v>0</v>
      </c>
      <c r="K673" s="130" t="n">
        <f aca="false">(K330)/K357</f>
        <v>0</v>
      </c>
      <c r="L673" s="130" t="n">
        <f aca="false">(L330)/L357</f>
        <v>0</v>
      </c>
    </row>
    <row r="674" customFormat="false" ht="13.8" hidden="false" customHeight="false" outlineLevel="0" collapsed="false">
      <c r="C674" s="56" t="s">
        <v>25</v>
      </c>
      <c r="D674" s="130" t="n">
        <f aca="false">(D331)/D358</f>
        <v>0</v>
      </c>
      <c r="E674" s="130" t="n">
        <f aca="false">(E331)/E358</f>
        <v>0</v>
      </c>
      <c r="F674" s="130" t="n">
        <f aca="false">(F331)/F358</f>
        <v>0</v>
      </c>
      <c r="G674" s="130" t="n">
        <f aca="false">(G331)/G358</f>
        <v>0</v>
      </c>
      <c r="H674" s="130" t="n">
        <f aca="false">(H331)/H358</f>
        <v>0</v>
      </c>
      <c r="I674" s="130" t="n">
        <f aca="false">(I331)/I358</f>
        <v>0</v>
      </c>
      <c r="J674" s="130" t="n">
        <f aca="false">(J331)/J358</f>
        <v>0</v>
      </c>
      <c r="K674" s="130" t="n">
        <f aca="false">(K331)/K358</f>
        <v>0</v>
      </c>
      <c r="L674" s="130" t="n">
        <f aca="false">(L331)/L358</f>
        <v>0</v>
      </c>
    </row>
    <row r="675" customFormat="false" ht="13.8" hidden="false" customHeight="false" outlineLevel="0" collapsed="false">
      <c r="C675" s="56" t="s">
        <v>27</v>
      </c>
      <c r="D675" s="130" t="n">
        <f aca="false">(D332)/D359</f>
        <v>0</v>
      </c>
      <c r="E675" s="130" t="n">
        <f aca="false">(E332)/E359</f>
        <v>0</v>
      </c>
      <c r="F675" s="130" t="n">
        <f aca="false">(F332)/F359</f>
        <v>0</v>
      </c>
      <c r="G675" s="130" t="n">
        <f aca="false">(G332)/G359</f>
        <v>0</v>
      </c>
      <c r="H675" s="130" t="n">
        <f aca="false">(H332)/H359</f>
        <v>0</v>
      </c>
      <c r="I675" s="130" t="n">
        <f aca="false">(I332)/I359</f>
        <v>0</v>
      </c>
      <c r="J675" s="130" t="n">
        <f aca="false">(J332)/J359</f>
        <v>0</v>
      </c>
      <c r="K675" s="130" t="n">
        <f aca="false">(K332)/K359</f>
        <v>0</v>
      </c>
      <c r="L675" s="130" t="n">
        <f aca="false">(L332)/L359</f>
        <v>0</v>
      </c>
    </row>
    <row r="676" customFormat="false" ht="13.8" hidden="false" customHeight="false" outlineLevel="0" collapsed="false">
      <c r="C676" s="56" t="s">
        <v>28</v>
      </c>
      <c r="D676" s="130" t="n">
        <f aca="false">(D333)/D360</f>
        <v>0</v>
      </c>
      <c r="E676" s="130" t="n">
        <f aca="false">(E333)/E360</f>
        <v>0</v>
      </c>
      <c r="F676" s="130" t="n">
        <f aca="false">(F333)/F360</f>
        <v>0</v>
      </c>
      <c r="G676" s="130" t="n">
        <f aca="false">(G333)/G360</f>
        <v>0</v>
      </c>
      <c r="H676" s="130" t="n">
        <f aca="false">(H333)/H360</f>
        <v>0</v>
      </c>
      <c r="I676" s="130" t="n">
        <f aca="false">(I333)/I360</f>
        <v>0</v>
      </c>
      <c r="J676" s="130" t="n">
        <f aca="false">(J333)/J360</f>
        <v>0</v>
      </c>
      <c r="K676" s="130" t="n">
        <f aca="false">(K333)/K360</f>
        <v>0</v>
      </c>
      <c r="L676" s="130" t="n">
        <f aca="false">(L333)/L360</f>
        <v>0</v>
      </c>
    </row>
    <row r="677" customFormat="false" ht="13.8" hidden="false" customHeight="false" outlineLevel="0" collapsed="false">
      <c r="C677" s="56" t="s">
        <v>29</v>
      </c>
      <c r="D677" s="130" t="n">
        <f aca="false">(D334)/D361</f>
        <v>0</v>
      </c>
      <c r="E677" s="130" t="n">
        <f aca="false">(E334)/E361</f>
        <v>0</v>
      </c>
      <c r="F677" s="130" t="n">
        <f aca="false">(F334)/F361</f>
        <v>0</v>
      </c>
      <c r="G677" s="130" t="n">
        <f aca="false">(G334)/G361</f>
        <v>0</v>
      </c>
      <c r="H677" s="130" t="n">
        <f aca="false">(H334)/H361</f>
        <v>0</v>
      </c>
      <c r="I677" s="130" t="n">
        <f aca="false">(I334)/I361</f>
        <v>0</v>
      </c>
      <c r="J677" s="130" t="n">
        <f aca="false">(J334)/J361</f>
        <v>0</v>
      </c>
      <c r="K677" s="130" t="n">
        <f aca="false">(K334)/K361</f>
        <v>0</v>
      </c>
      <c r="L677" s="130" t="n">
        <f aca="false">(L334)/L361</f>
        <v>0</v>
      </c>
    </row>
    <row r="678" customFormat="false" ht="13.8" hidden="false" customHeight="false" outlineLevel="0" collapsed="false">
      <c r="C678" s="56" t="s">
        <v>30</v>
      </c>
      <c r="D678" s="130" t="n">
        <f aca="false">(D335)/D362</f>
        <v>0</v>
      </c>
      <c r="E678" s="130" t="n">
        <f aca="false">(E335)/E362</f>
        <v>0</v>
      </c>
      <c r="F678" s="130" t="n">
        <f aca="false">(F335)/F362</f>
        <v>0</v>
      </c>
      <c r="G678" s="130" t="n">
        <f aca="false">(G335)/G362</f>
        <v>0</v>
      </c>
      <c r="H678" s="130" t="n">
        <f aca="false">(H335)/H362</f>
        <v>0</v>
      </c>
      <c r="I678" s="130" t="n">
        <f aca="false">(I335)/I362</f>
        <v>0</v>
      </c>
      <c r="J678" s="130" t="n">
        <f aca="false">(J335)/J362</f>
        <v>0</v>
      </c>
      <c r="K678" s="130" t="n">
        <f aca="false">(K335)/K362</f>
        <v>0</v>
      </c>
      <c r="L678" s="130" t="n">
        <f aca="false">(L335)/L362</f>
        <v>0</v>
      </c>
    </row>
    <row r="679" customFormat="false" ht="13.8" hidden="false" customHeight="false" outlineLevel="0" collapsed="false">
      <c r="C679" s="0"/>
      <c r="D679" s="0"/>
      <c r="E679" s="0"/>
      <c r="F679" s="0"/>
      <c r="G679" s="0"/>
      <c r="H679" s="0"/>
      <c r="I679" s="0"/>
      <c r="J679" s="0"/>
      <c r="K679" s="0"/>
      <c r="L679" s="0"/>
    </row>
    <row r="680" customFormat="false" ht="13.8" hidden="false" customHeight="false" outlineLevel="0" collapsed="false">
      <c r="C680" s="52" t="s">
        <v>208</v>
      </c>
      <c r="D680" s="53" t="s">
        <v>2</v>
      </c>
      <c r="E680" s="54" t="s">
        <v>3</v>
      </c>
      <c r="F680" s="54" t="s">
        <v>4</v>
      </c>
      <c r="G680" s="54" t="s">
        <v>5</v>
      </c>
      <c r="H680" s="54" t="s">
        <v>6</v>
      </c>
      <c r="I680" s="54" t="s">
        <v>7</v>
      </c>
      <c r="J680" s="55" t="s">
        <v>8</v>
      </c>
      <c r="K680" s="54" t="s">
        <v>9</v>
      </c>
      <c r="L680" s="54" t="s">
        <v>10</v>
      </c>
    </row>
    <row r="681" customFormat="false" ht="13.8" hidden="false" customHeight="false" outlineLevel="0" collapsed="false">
      <c r="C681" s="56" t="s">
        <v>21</v>
      </c>
      <c r="D681" s="130" t="n">
        <f aca="false">(D338)/D356</f>
        <v>0</v>
      </c>
      <c r="E681" s="130" t="n">
        <f aca="false">(E338)/E356</f>
        <v>0</v>
      </c>
      <c r="F681" s="130" t="n">
        <f aca="false">(F338)/F356</f>
        <v>0</v>
      </c>
      <c r="G681" s="130" t="n">
        <f aca="false">(G338)/G356</f>
        <v>0</v>
      </c>
      <c r="H681" s="130" t="n">
        <f aca="false">(H338)/H356</f>
        <v>0</v>
      </c>
      <c r="I681" s="130" t="n">
        <f aca="false">(I338)/I356</f>
        <v>0</v>
      </c>
      <c r="J681" s="130" t="n">
        <f aca="false">(J338)/J356</f>
        <v>0</v>
      </c>
      <c r="K681" s="130" t="n">
        <f aca="false">(K338)/K356</f>
        <v>0</v>
      </c>
      <c r="L681" s="130" t="n">
        <f aca="false">(L338)/L356</f>
        <v>0</v>
      </c>
    </row>
    <row r="682" customFormat="false" ht="13.8" hidden="false" customHeight="false" outlineLevel="0" collapsed="false">
      <c r="C682" s="56" t="s">
        <v>23</v>
      </c>
      <c r="D682" s="130" t="n">
        <f aca="false">(D339)/D357</f>
        <v>0</v>
      </c>
      <c r="E682" s="130" t="n">
        <f aca="false">(E339)/E357</f>
        <v>0</v>
      </c>
      <c r="F682" s="130" t="n">
        <f aca="false">(F339)/F357</f>
        <v>0</v>
      </c>
      <c r="G682" s="130" t="n">
        <f aca="false">(G339)/G357</f>
        <v>0</v>
      </c>
      <c r="H682" s="130" t="n">
        <f aca="false">(H339)/H357</f>
        <v>0</v>
      </c>
      <c r="I682" s="130" t="n">
        <f aca="false">(I339)/I357</f>
        <v>0</v>
      </c>
      <c r="J682" s="130" t="n">
        <f aca="false">(J339)/J357</f>
        <v>0</v>
      </c>
      <c r="K682" s="130" t="n">
        <f aca="false">(K339)/K357</f>
        <v>0</v>
      </c>
      <c r="L682" s="130" t="n">
        <f aca="false">(L339)/L357</f>
        <v>0</v>
      </c>
    </row>
    <row r="683" customFormat="false" ht="13.8" hidden="false" customHeight="false" outlineLevel="0" collapsed="false">
      <c r="C683" s="56" t="s">
        <v>25</v>
      </c>
      <c r="D683" s="130" t="n">
        <f aca="false">(D340)/D358</f>
        <v>0</v>
      </c>
      <c r="E683" s="130" t="n">
        <f aca="false">(E340)/E358</f>
        <v>0</v>
      </c>
      <c r="F683" s="130" t="n">
        <f aca="false">(F340)/F358</f>
        <v>0</v>
      </c>
      <c r="G683" s="130" t="n">
        <f aca="false">(G340)/G358</f>
        <v>0</v>
      </c>
      <c r="H683" s="130" t="n">
        <f aca="false">(H340)/H358</f>
        <v>0</v>
      </c>
      <c r="I683" s="130" t="n">
        <f aca="false">(I340)/I358</f>
        <v>0</v>
      </c>
      <c r="J683" s="130" t="n">
        <f aca="false">(J340)/J358</f>
        <v>0</v>
      </c>
      <c r="K683" s="130" t="n">
        <f aca="false">(K340)/K358</f>
        <v>0</v>
      </c>
      <c r="L683" s="130" t="n">
        <f aca="false">(L340)/L358</f>
        <v>0</v>
      </c>
    </row>
    <row r="684" customFormat="false" ht="13.8" hidden="false" customHeight="false" outlineLevel="0" collapsed="false">
      <c r="C684" s="56" t="s">
        <v>27</v>
      </c>
      <c r="D684" s="130" t="n">
        <f aca="false">(D341)/D359</f>
        <v>0</v>
      </c>
      <c r="E684" s="130" t="n">
        <f aca="false">(E341)/E359</f>
        <v>0</v>
      </c>
      <c r="F684" s="130" t="n">
        <f aca="false">(F341)/F359</f>
        <v>0</v>
      </c>
      <c r="G684" s="130" t="n">
        <f aca="false">(G341)/G359</f>
        <v>0</v>
      </c>
      <c r="H684" s="130" t="n">
        <f aca="false">(H341)/H359</f>
        <v>0</v>
      </c>
      <c r="I684" s="130" t="n">
        <f aca="false">(I341)/I359</f>
        <v>0</v>
      </c>
      <c r="J684" s="130" t="n">
        <f aca="false">(J341)/J359</f>
        <v>0</v>
      </c>
      <c r="K684" s="130" t="n">
        <f aca="false">(K341)/K359</f>
        <v>0</v>
      </c>
      <c r="L684" s="130" t="n">
        <f aca="false">(L341)/L359</f>
        <v>0</v>
      </c>
    </row>
    <row r="685" customFormat="false" ht="13.8" hidden="false" customHeight="false" outlineLevel="0" collapsed="false">
      <c r="C685" s="56" t="s">
        <v>28</v>
      </c>
      <c r="D685" s="130" t="n">
        <f aca="false">(D342)/D360</f>
        <v>0</v>
      </c>
      <c r="E685" s="130" t="n">
        <f aca="false">(E342)/E360</f>
        <v>0</v>
      </c>
      <c r="F685" s="130" t="n">
        <f aca="false">(F342)/F360</f>
        <v>0</v>
      </c>
      <c r="G685" s="130" t="n">
        <f aca="false">(G342)/G360</f>
        <v>0</v>
      </c>
      <c r="H685" s="130" t="n">
        <f aca="false">(H342)/H360</f>
        <v>0</v>
      </c>
      <c r="I685" s="130" t="n">
        <f aca="false">(I342)/I360</f>
        <v>0</v>
      </c>
      <c r="J685" s="130" t="n">
        <f aca="false">(J342)/J360</f>
        <v>0</v>
      </c>
      <c r="K685" s="130" t="n">
        <f aca="false">(K342)/K360</f>
        <v>0</v>
      </c>
      <c r="L685" s="130" t="n">
        <f aca="false">(L342)/L360</f>
        <v>0</v>
      </c>
    </row>
    <row r="686" customFormat="false" ht="13.8" hidden="false" customHeight="false" outlineLevel="0" collapsed="false">
      <c r="C686" s="56" t="s">
        <v>29</v>
      </c>
      <c r="D686" s="130" t="n">
        <f aca="false">(D343)/D361</f>
        <v>0</v>
      </c>
      <c r="E686" s="130" t="n">
        <f aca="false">(E343)/E361</f>
        <v>0</v>
      </c>
      <c r="F686" s="130" t="n">
        <f aca="false">(F343)/F361</f>
        <v>0</v>
      </c>
      <c r="G686" s="130" t="n">
        <f aca="false">(G343)/G361</f>
        <v>0</v>
      </c>
      <c r="H686" s="130" t="n">
        <f aca="false">(H343)/H361</f>
        <v>0</v>
      </c>
      <c r="I686" s="130" t="n">
        <f aca="false">(I343)/I361</f>
        <v>0</v>
      </c>
      <c r="J686" s="130" t="n">
        <f aca="false">(J343)/J361</f>
        <v>0</v>
      </c>
      <c r="K686" s="130" t="n">
        <f aca="false">(K343)/K361</f>
        <v>0</v>
      </c>
      <c r="L686" s="130" t="n">
        <f aca="false">(L343)/L361</f>
        <v>0</v>
      </c>
    </row>
    <row r="687" customFormat="false" ht="13.8" hidden="false" customHeight="false" outlineLevel="0" collapsed="false">
      <c r="C687" s="56" t="s">
        <v>30</v>
      </c>
      <c r="D687" s="130" t="n">
        <f aca="false">(D344)/D362</f>
        <v>0</v>
      </c>
      <c r="E687" s="130" t="n">
        <f aca="false">(E344)/E362</f>
        <v>0</v>
      </c>
      <c r="F687" s="130" t="n">
        <f aca="false">(F344)/F362</f>
        <v>0</v>
      </c>
      <c r="G687" s="130" t="n">
        <f aca="false">(G344)/G362</f>
        <v>0</v>
      </c>
      <c r="H687" s="130" t="n">
        <f aca="false">(H344)/H362</f>
        <v>0</v>
      </c>
      <c r="I687" s="130" t="n">
        <f aca="false">(I344)/I362</f>
        <v>0</v>
      </c>
      <c r="J687" s="130" t="n">
        <f aca="false">(J344)/J362</f>
        <v>0</v>
      </c>
      <c r="K687" s="130" t="n">
        <f aca="false">(K344)/K362</f>
        <v>0</v>
      </c>
      <c r="L687" s="130" t="n">
        <f aca="false">(L344)/L362</f>
        <v>0</v>
      </c>
    </row>
    <row r="688" customFormat="false" ht="13.8" hidden="false" customHeight="false" outlineLevel="0" collapsed="false">
      <c r="C688" s="0"/>
      <c r="D688" s="0"/>
      <c r="E688" s="0"/>
      <c r="F688" s="0"/>
      <c r="G688" s="0"/>
      <c r="H688" s="0"/>
      <c r="I688" s="0"/>
      <c r="J688" s="0"/>
      <c r="K688" s="0"/>
      <c r="L688" s="0"/>
    </row>
    <row r="689" customFormat="false" ht="13.8" hidden="false" customHeight="false" outlineLevel="0" collapsed="false">
      <c r="C689" s="52" t="s">
        <v>209</v>
      </c>
      <c r="D689" s="53" t="s">
        <v>2</v>
      </c>
      <c r="E689" s="54" t="s">
        <v>3</v>
      </c>
      <c r="F689" s="54" t="s">
        <v>4</v>
      </c>
      <c r="G689" s="54" t="s">
        <v>5</v>
      </c>
      <c r="H689" s="54" t="s">
        <v>6</v>
      </c>
      <c r="I689" s="54" t="s">
        <v>7</v>
      </c>
      <c r="J689" s="55" t="s">
        <v>8</v>
      </c>
      <c r="K689" s="54" t="s">
        <v>9</v>
      </c>
      <c r="L689" s="54" t="s">
        <v>10</v>
      </c>
    </row>
    <row r="690" customFormat="false" ht="13.8" hidden="false" customHeight="false" outlineLevel="0" collapsed="false">
      <c r="C690" s="56" t="s">
        <v>21</v>
      </c>
      <c r="D690" s="130" t="n">
        <f aca="false">(D347)/D356</f>
        <v>0</v>
      </c>
      <c r="E690" s="130" t="n">
        <f aca="false">(E347)/E356</f>
        <v>0</v>
      </c>
      <c r="F690" s="130" t="n">
        <f aca="false">(F347)/F356</f>
        <v>0</v>
      </c>
      <c r="G690" s="130" t="n">
        <f aca="false">(G347)/G356</f>
        <v>0</v>
      </c>
      <c r="H690" s="130" t="n">
        <f aca="false">(H347)/H356</f>
        <v>0</v>
      </c>
      <c r="I690" s="130" t="n">
        <f aca="false">(I347)/I356</f>
        <v>0</v>
      </c>
      <c r="J690" s="130" t="n">
        <f aca="false">(J347)/J356</f>
        <v>0</v>
      </c>
      <c r="K690" s="130" t="n">
        <f aca="false">(K347)/K356</f>
        <v>0</v>
      </c>
      <c r="L690" s="130" t="n">
        <f aca="false">(L347)/L356</f>
        <v>0</v>
      </c>
    </row>
    <row r="691" customFormat="false" ht="13.8" hidden="false" customHeight="false" outlineLevel="0" collapsed="false">
      <c r="C691" s="56" t="s">
        <v>23</v>
      </c>
      <c r="D691" s="130" t="n">
        <f aca="false">(D348)/D357</f>
        <v>0</v>
      </c>
      <c r="E691" s="130" t="n">
        <f aca="false">(E348)/E357</f>
        <v>0</v>
      </c>
      <c r="F691" s="130" t="n">
        <f aca="false">(F348)/F357</f>
        <v>0</v>
      </c>
      <c r="G691" s="130" t="n">
        <f aca="false">(G348)/G357</f>
        <v>0</v>
      </c>
      <c r="H691" s="130" t="n">
        <f aca="false">(H348)/H357</f>
        <v>0</v>
      </c>
      <c r="I691" s="130" t="n">
        <f aca="false">(I348)/I357</f>
        <v>0</v>
      </c>
      <c r="J691" s="130" t="n">
        <f aca="false">(J348)/J357</f>
        <v>0</v>
      </c>
      <c r="K691" s="130" t="n">
        <f aca="false">(K348)/K357</f>
        <v>0</v>
      </c>
      <c r="L691" s="130" t="n">
        <f aca="false">(L348)/L357</f>
        <v>0</v>
      </c>
    </row>
    <row r="692" customFormat="false" ht="13.8" hidden="false" customHeight="false" outlineLevel="0" collapsed="false">
      <c r="C692" s="56" t="s">
        <v>25</v>
      </c>
      <c r="D692" s="130" t="n">
        <f aca="false">(D349)/D358</f>
        <v>0</v>
      </c>
      <c r="E692" s="130" t="n">
        <f aca="false">(E349)/E358</f>
        <v>0</v>
      </c>
      <c r="F692" s="130" t="n">
        <f aca="false">(F349)/F358</f>
        <v>0</v>
      </c>
      <c r="G692" s="130" t="n">
        <f aca="false">(G349)/G358</f>
        <v>0</v>
      </c>
      <c r="H692" s="130" t="n">
        <f aca="false">(H349)/H358</f>
        <v>0</v>
      </c>
      <c r="I692" s="130" t="n">
        <f aca="false">(I349)/I358</f>
        <v>0</v>
      </c>
      <c r="J692" s="130" t="n">
        <f aca="false">(J349)/J358</f>
        <v>0</v>
      </c>
      <c r="K692" s="130" t="n">
        <f aca="false">(K349)/K358</f>
        <v>0</v>
      </c>
      <c r="L692" s="130" t="n">
        <f aca="false">(L349)/L358</f>
        <v>0</v>
      </c>
    </row>
    <row r="693" customFormat="false" ht="13.8" hidden="false" customHeight="false" outlineLevel="0" collapsed="false">
      <c r="C693" s="56" t="s">
        <v>27</v>
      </c>
      <c r="D693" s="130" t="n">
        <f aca="false">(D350)/D359</f>
        <v>0</v>
      </c>
      <c r="E693" s="130" t="n">
        <f aca="false">(E350)/E359</f>
        <v>0</v>
      </c>
      <c r="F693" s="130" t="n">
        <f aca="false">(F350)/F359</f>
        <v>0</v>
      </c>
      <c r="G693" s="130" t="n">
        <f aca="false">(G350)/G359</f>
        <v>0</v>
      </c>
      <c r="H693" s="130" t="n">
        <f aca="false">(H350)/H359</f>
        <v>0</v>
      </c>
      <c r="I693" s="130" t="n">
        <f aca="false">(I350)/I359</f>
        <v>0</v>
      </c>
      <c r="J693" s="130" t="n">
        <f aca="false">(J350)/J359</f>
        <v>0</v>
      </c>
      <c r="K693" s="130" t="n">
        <f aca="false">(K350)/K359</f>
        <v>0</v>
      </c>
      <c r="L693" s="130" t="n">
        <f aca="false">(L350)/L359</f>
        <v>0</v>
      </c>
    </row>
    <row r="694" customFormat="false" ht="13.8" hidden="false" customHeight="false" outlineLevel="0" collapsed="false">
      <c r="C694" s="56" t="s">
        <v>28</v>
      </c>
      <c r="D694" s="130" t="n">
        <f aca="false">(D351)/D360</f>
        <v>0</v>
      </c>
      <c r="E694" s="130" t="n">
        <f aca="false">(E351)/E360</f>
        <v>0</v>
      </c>
      <c r="F694" s="130" t="n">
        <f aca="false">(F351)/F360</f>
        <v>0</v>
      </c>
      <c r="G694" s="130" t="n">
        <f aca="false">(G351)/G360</f>
        <v>0</v>
      </c>
      <c r="H694" s="130" t="n">
        <f aca="false">(H351)/H360</f>
        <v>0</v>
      </c>
      <c r="I694" s="130" t="n">
        <f aca="false">(I351)/I360</f>
        <v>0</v>
      </c>
      <c r="J694" s="130" t="n">
        <f aca="false">(J351)/J360</f>
        <v>0</v>
      </c>
      <c r="K694" s="130" t="n">
        <f aca="false">(K351)/K360</f>
        <v>0</v>
      </c>
      <c r="L694" s="130" t="n">
        <f aca="false">(L351)/L360</f>
        <v>0</v>
      </c>
    </row>
    <row r="695" customFormat="false" ht="13.8" hidden="false" customHeight="false" outlineLevel="0" collapsed="false">
      <c r="C695" s="56" t="s">
        <v>29</v>
      </c>
      <c r="D695" s="130" t="n">
        <f aca="false">(D352)/D361</f>
        <v>0</v>
      </c>
      <c r="E695" s="130" t="n">
        <f aca="false">(E352)/E361</f>
        <v>0</v>
      </c>
      <c r="F695" s="130" t="n">
        <f aca="false">(F352)/F361</f>
        <v>0</v>
      </c>
      <c r="G695" s="130" t="n">
        <f aca="false">(G352)/G361</f>
        <v>0</v>
      </c>
      <c r="H695" s="130" t="n">
        <f aca="false">(H352)/H361</f>
        <v>0</v>
      </c>
      <c r="I695" s="130" t="n">
        <f aca="false">(I352)/I361</f>
        <v>0</v>
      </c>
      <c r="J695" s="130" t="n">
        <f aca="false">(J352)/J361</f>
        <v>0</v>
      </c>
      <c r="K695" s="130" t="n">
        <f aca="false">(K352)/K361</f>
        <v>0</v>
      </c>
      <c r="L695" s="130" t="n">
        <f aca="false">(L352)/L361</f>
        <v>0</v>
      </c>
    </row>
    <row r="696" customFormat="false" ht="13.8" hidden="false" customHeight="false" outlineLevel="0" collapsed="false">
      <c r="C696" s="56" t="s">
        <v>30</v>
      </c>
      <c r="D696" s="130" t="n">
        <f aca="false">(D353)/D362</f>
        <v>0</v>
      </c>
      <c r="E696" s="130" t="n">
        <f aca="false">(E353)/E362</f>
        <v>0</v>
      </c>
      <c r="F696" s="130" t="n">
        <f aca="false">(F353)/F362</f>
        <v>0</v>
      </c>
      <c r="G696" s="130" t="n">
        <f aca="false">(G353)/G362</f>
        <v>0</v>
      </c>
      <c r="H696" s="130" t="n">
        <f aca="false">(H353)/H362</f>
        <v>0</v>
      </c>
      <c r="I696" s="130" t="n">
        <f aca="false">(I353)/I362</f>
        <v>0</v>
      </c>
      <c r="J696" s="130" t="n">
        <f aca="false">(J353)/J362</f>
        <v>0</v>
      </c>
      <c r="K696" s="130" t="n">
        <f aca="false">(K353)/K362</f>
        <v>0</v>
      </c>
      <c r="L696" s="130" t="n">
        <f aca="false">(L353)/L362</f>
        <v>0</v>
      </c>
    </row>
  </sheetData>
  <mergeCells count="3">
    <mergeCell ref="D118:L118"/>
    <mergeCell ref="D122:L122"/>
    <mergeCell ref="D125:L125"/>
  </mergeCells>
  <dataValidations count="1">
    <dataValidation allowBlank="true" operator="between" showDropDown="false" showErrorMessage="true" showInputMessage="true" sqref="D132:L132" type="list">
      <formula1>$N$5:$N$7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5"/>
  <cols>
    <col collapsed="false" hidden="false" max="1" min="1" style="132" width="4.2834008097166"/>
    <col collapsed="false" hidden="false" max="2" min="2" style="132" width="21.7085020242915"/>
    <col collapsed="false" hidden="false" max="11" min="3" style="132" width="13.9959514170041"/>
    <col collapsed="false" hidden="false" max="1025" min="12" style="132" width="11.4251012145749"/>
  </cols>
  <sheetData>
    <row r="1" customFormat="false" ht="21" hidden="false" customHeight="false" outlineLevel="0" collapsed="false">
      <c r="A1" s="0"/>
      <c r="B1" s="2" t="s">
        <v>210</v>
      </c>
      <c r="C1" s="133"/>
      <c r="D1" s="133"/>
      <c r="E1" s="133"/>
      <c r="F1" s="133"/>
      <c r="G1" s="133"/>
      <c r="H1" s="133"/>
      <c r="I1" s="133"/>
      <c r="J1" s="133"/>
      <c r="K1" s="133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134" customFormat="true" ht="21" hidden="false" customHeight="false" outlineLevel="0" collapsed="false">
      <c r="B2" s="135"/>
    </row>
    <row r="3" customFormat="false" ht="15" hidden="false" customHeight="false" outlineLevel="0" collapsed="false">
      <c r="B3" s="136" t="s">
        <v>211</v>
      </c>
      <c r="C3" s="137" t="s">
        <v>212</v>
      </c>
      <c r="D3" s="137" t="s">
        <v>213</v>
      </c>
      <c r="E3" s="137" t="s">
        <v>214</v>
      </c>
      <c r="F3" s="137" t="s">
        <v>215</v>
      </c>
      <c r="G3" s="137" t="s">
        <v>216</v>
      </c>
      <c r="H3" s="137" t="s">
        <v>217</v>
      </c>
      <c r="I3" s="137" t="s">
        <v>218</v>
      </c>
      <c r="J3" s="137" t="s">
        <v>219</v>
      </c>
      <c r="K3" s="137" t="s">
        <v>220</v>
      </c>
    </row>
    <row r="4" customFormat="false" ht="15" hidden="false" customHeight="false" outlineLevel="0" collapsed="false">
      <c r="B4" s="138" t="s">
        <v>21</v>
      </c>
      <c r="C4" s="139" t="n">
        <v>50000</v>
      </c>
      <c r="D4" s="139" t="n">
        <f aca="false">C4+5000</f>
        <v>55000</v>
      </c>
      <c r="E4" s="139" t="n">
        <f aca="false">D4+5000</f>
        <v>60000</v>
      </c>
      <c r="F4" s="139" t="n">
        <f aca="false">E4+5000</f>
        <v>65000</v>
      </c>
      <c r="G4" s="139" t="n">
        <f aca="false">F4+5000</f>
        <v>70000</v>
      </c>
      <c r="H4" s="139" t="n">
        <f aca="false">G4+5000</f>
        <v>75000</v>
      </c>
      <c r="I4" s="139" t="n">
        <f aca="false">H4+5000</f>
        <v>80000</v>
      </c>
      <c r="J4" s="139" t="n">
        <f aca="false">I4+5000</f>
        <v>85000</v>
      </c>
      <c r="K4" s="139" t="n">
        <f aca="false">J4+5000</f>
        <v>90000</v>
      </c>
    </row>
    <row r="5" customFormat="false" ht="15" hidden="false" customHeight="false" outlineLevel="0" collapsed="false">
      <c r="B5" s="140" t="s">
        <v>23</v>
      </c>
      <c r="C5" s="139" t="n">
        <f aca="false">C4+5000</f>
        <v>55000</v>
      </c>
      <c r="D5" s="139" t="n">
        <f aca="false">C5+5000</f>
        <v>60000</v>
      </c>
      <c r="E5" s="139" t="n">
        <f aca="false">D5+5000</f>
        <v>65000</v>
      </c>
      <c r="F5" s="139" t="n">
        <f aca="false">E5+5000</f>
        <v>70000</v>
      </c>
      <c r="G5" s="139" t="n">
        <f aca="false">F5+5000</f>
        <v>75000</v>
      </c>
      <c r="H5" s="139" t="n">
        <f aca="false">G5+5000</f>
        <v>80000</v>
      </c>
      <c r="I5" s="139" t="n">
        <f aca="false">H5+5000</f>
        <v>85000</v>
      </c>
      <c r="J5" s="139" t="n">
        <f aca="false">I5+5000</f>
        <v>90000</v>
      </c>
      <c r="K5" s="139" t="n">
        <f aca="false">J5+5000</f>
        <v>95000</v>
      </c>
    </row>
    <row r="6" customFormat="false" ht="15" hidden="false" customHeight="false" outlineLevel="0" collapsed="false">
      <c r="B6" s="140" t="s">
        <v>25</v>
      </c>
      <c r="C6" s="139" t="n">
        <f aca="false">C5+25000</f>
        <v>80000</v>
      </c>
      <c r="D6" s="139" t="n">
        <f aca="false">C6+5000</f>
        <v>85000</v>
      </c>
      <c r="E6" s="139" t="n">
        <f aca="false">D6+5000</f>
        <v>90000</v>
      </c>
      <c r="F6" s="139" t="n">
        <f aca="false">E6+5000</f>
        <v>95000</v>
      </c>
      <c r="G6" s="139" t="n">
        <f aca="false">F6+5000</f>
        <v>100000</v>
      </c>
      <c r="H6" s="139" t="n">
        <f aca="false">G6+5000</f>
        <v>105000</v>
      </c>
      <c r="I6" s="139" t="n">
        <f aca="false">H6+5000</f>
        <v>110000</v>
      </c>
      <c r="J6" s="139" t="n">
        <f aca="false">I6+5000</f>
        <v>115000</v>
      </c>
      <c r="K6" s="139" t="n">
        <f aca="false">J6+5000</f>
        <v>120000</v>
      </c>
    </row>
    <row r="7" customFormat="false" ht="15" hidden="false" customHeight="false" outlineLevel="0" collapsed="false">
      <c r="B7" s="140" t="s">
        <v>27</v>
      </c>
      <c r="C7" s="139" t="n">
        <f aca="false">C6+25000</f>
        <v>105000</v>
      </c>
      <c r="D7" s="139" t="n">
        <f aca="false">C7+5000</f>
        <v>110000</v>
      </c>
      <c r="E7" s="139" t="n">
        <f aca="false">D7+5000</f>
        <v>115000</v>
      </c>
      <c r="F7" s="139" t="n">
        <f aca="false">E7+5000</f>
        <v>120000</v>
      </c>
      <c r="G7" s="139" t="n">
        <f aca="false">F7+5000</f>
        <v>125000</v>
      </c>
      <c r="H7" s="139" t="n">
        <f aca="false">G7+5000</f>
        <v>130000</v>
      </c>
      <c r="I7" s="139" t="n">
        <f aca="false">H7+5000</f>
        <v>135000</v>
      </c>
      <c r="J7" s="139" t="n">
        <f aca="false">I7+5000</f>
        <v>140000</v>
      </c>
      <c r="K7" s="139" t="n">
        <f aca="false">J7+5000</f>
        <v>145000</v>
      </c>
    </row>
    <row r="8" customFormat="false" ht="15" hidden="false" customHeight="false" outlineLevel="0" collapsed="false">
      <c r="B8" s="140" t="s">
        <v>28</v>
      </c>
      <c r="C8" s="139" t="n">
        <f aca="false">C7+25000</f>
        <v>130000</v>
      </c>
      <c r="D8" s="139" t="n">
        <f aca="false">C8+5000</f>
        <v>135000</v>
      </c>
      <c r="E8" s="139" t="n">
        <f aca="false">D8+5000</f>
        <v>140000</v>
      </c>
      <c r="F8" s="139" t="n">
        <f aca="false">E8+5000</f>
        <v>145000</v>
      </c>
      <c r="G8" s="139" t="n">
        <f aca="false">F8+5000</f>
        <v>150000</v>
      </c>
      <c r="H8" s="139" t="n">
        <f aca="false">G8+5000</f>
        <v>155000</v>
      </c>
      <c r="I8" s="139" t="n">
        <f aca="false">H8+5000</f>
        <v>160000</v>
      </c>
      <c r="J8" s="139" t="n">
        <f aca="false">I8+5000</f>
        <v>165000</v>
      </c>
      <c r="K8" s="139" t="n">
        <f aca="false">J8+5000</f>
        <v>170000</v>
      </c>
    </row>
    <row r="9" customFormat="false" ht="15" hidden="false" customHeight="false" outlineLevel="0" collapsed="false">
      <c r="B9" s="140" t="s">
        <v>29</v>
      </c>
      <c r="C9" s="139" t="n">
        <f aca="false">C8+25000</f>
        <v>155000</v>
      </c>
      <c r="D9" s="139" t="n">
        <f aca="false">C9+5000</f>
        <v>160000</v>
      </c>
      <c r="E9" s="139" t="n">
        <f aca="false">D9+5000</f>
        <v>165000</v>
      </c>
      <c r="F9" s="139" t="n">
        <f aca="false">E9+5000</f>
        <v>170000</v>
      </c>
      <c r="G9" s="139" t="n">
        <f aca="false">F9+5000</f>
        <v>175000</v>
      </c>
      <c r="H9" s="139" t="n">
        <f aca="false">G9+5000</f>
        <v>180000</v>
      </c>
      <c r="I9" s="139" t="n">
        <f aca="false">H9+5000</f>
        <v>185000</v>
      </c>
      <c r="J9" s="139" t="n">
        <f aca="false">I9+5000</f>
        <v>190000</v>
      </c>
      <c r="K9" s="139" t="n">
        <f aca="false">J9+5000</f>
        <v>195000</v>
      </c>
    </row>
    <row r="10" customFormat="false" ht="15" hidden="false" customHeight="false" outlineLevel="0" collapsed="false">
      <c r="B10" s="140" t="s">
        <v>30</v>
      </c>
      <c r="C10" s="139" t="n">
        <f aca="false">C9+25000</f>
        <v>180000</v>
      </c>
      <c r="D10" s="139" t="n">
        <f aca="false">C10+5000</f>
        <v>185000</v>
      </c>
      <c r="E10" s="139" t="n">
        <f aca="false">D10+5000</f>
        <v>190000</v>
      </c>
      <c r="F10" s="139" t="n">
        <f aca="false">E10+5000</f>
        <v>195000</v>
      </c>
      <c r="G10" s="139" t="n">
        <f aca="false">F10+5000</f>
        <v>200000</v>
      </c>
      <c r="H10" s="139" t="n">
        <f aca="false">G10+5000</f>
        <v>205000</v>
      </c>
      <c r="I10" s="139" t="n">
        <f aca="false">H10+5000</f>
        <v>210000</v>
      </c>
      <c r="J10" s="139" t="n">
        <f aca="false">I10+5000</f>
        <v>215000</v>
      </c>
      <c r="K10" s="139" t="n">
        <f aca="false">J10+5000</f>
        <v>220000</v>
      </c>
    </row>
    <row r="11" customFormat="false" ht="15" hidden="false" customHeight="false" outlineLevel="0" collapsed="false">
      <c r="B11" s="0"/>
      <c r="C11" s="0"/>
      <c r="D11" s="0"/>
      <c r="E11" s="0"/>
      <c r="F11" s="0"/>
      <c r="G11" s="0"/>
      <c r="H11" s="0"/>
      <c r="I11" s="0"/>
      <c r="J11" s="0"/>
      <c r="K11" s="0"/>
    </row>
    <row r="12" customFormat="false" ht="15" hidden="false" customHeight="false" outlineLevel="0" collapsed="false">
      <c r="B12" s="136" t="s">
        <v>12</v>
      </c>
      <c r="C12" s="137" t="s">
        <v>212</v>
      </c>
      <c r="D12" s="137" t="s">
        <v>213</v>
      </c>
      <c r="E12" s="137" t="s">
        <v>214</v>
      </c>
      <c r="F12" s="137" t="s">
        <v>215</v>
      </c>
      <c r="G12" s="137" t="s">
        <v>216</v>
      </c>
      <c r="H12" s="137" t="s">
        <v>217</v>
      </c>
      <c r="I12" s="137" t="s">
        <v>218</v>
      </c>
      <c r="J12" s="137" t="s">
        <v>219</v>
      </c>
      <c r="K12" s="137" t="s">
        <v>220</v>
      </c>
    </row>
    <row r="13" customFormat="false" ht="15" hidden="false" customHeight="false" outlineLevel="0" collapsed="false">
      <c r="B13" s="138" t="s">
        <v>21</v>
      </c>
      <c r="C13" s="139" t="n">
        <v>100000</v>
      </c>
      <c r="D13" s="139" t="n">
        <f aca="false">C13+5000</f>
        <v>105000</v>
      </c>
      <c r="E13" s="139" t="n">
        <f aca="false">D13+5000</f>
        <v>110000</v>
      </c>
      <c r="F13" s="139" t="n">
        <f aca="false">E13+5000</f>
        <v>115000</v>
      </c>
      <c r="G13" s="139" t="n">
        <f aca="false">F13+5000</f>
        <v>120000</v>
      </c>
      <c r="H13" s="139" t="n">
        <f aca="false">G13+5000</f>
        <v>125000</v>
      </c>
      <c r="I13" s="139" t="n">
        <f aca="false">H13+5000</f>
        <v>130000</v>
      </c>
      <c r="J13" s="139" t="n">
        <f aca="false">I13+5000</f>
        <v>135000</v>
      </c>
      <c r="K13" s="139" t="n">
        <f aca="false">J13+5000</f>
        <v>140000</v>
      </c>
    </row>
    <row r="14" customFormat="false" ht="15" hidden="false" customHeight="false" outlineLevel="0" collapsed="false">
      <c r="B14" s="140" t="s">
        <v>23</v>
      </c>
      <c r="C14" s="139" t="n">
        <f aca="false">C13+5000</f>
        <v>105000</v>
      </c>
      <c r="D14" s="139" t="n">
        <f aca="false">C14+5000</f>
        <v>110000</v>
      </c>
      <c r="E14" s="139" t="n">
        <f aca="false">D14+5000</f>
        <v>115000</v>
      </c>
      <c r="F14" s="139" t="n">
        <f aca="false">E14+5000</f>
        <v>120000</v>
      </c>
      <c r="G14" s="139" t="n">
        <f aca="false">F14+5000</f>
        <v>125000</v>
      </c>
      <c r="H14" s="139" t="n">
        <f aca="false">G14+5000</f>
        <v>130000</v>
      </c>
      <c r="I14" s="139" t="n">
        <f aca="false">H14+5000</f>
        <v>135000</v>
      </c>
      <c r="J14" s="139" t="n">
        <f aca="false">I14+5000</f>
        <v>140000</v>
      </c>
      <c r="K14" s="139" t="n">
        <f aca="false">J14+5000</f>
        <v>145000</v>
      </c>
    </row>
    <row r="15" customFormat="false" ht="15" hidden="false" customHeight="false" outlineLevel="0" collapsed="false">
      <c r="B15" s="140" t="s">
        <v>25</v>
      </c>
      <c r="C15" s="139" t="n">
        <f aca="false">C14+25000</f>
        <v>130000</v>
      </c>
      <c r="D15" s="139" t="n">
        <f aca="false">C15+5000</f>
        <v>135000</v>
      </c>
      <c r="E15" s="139" t="n">
        <f aca="false">D15+5000</f>
        <v>140000</v>
      </c>
      <c r="F15" s="139" t="n">
        <f aca="false">E15+5000</f>
        <v>145000</v>
      </c>
      <c r="G15" s="139" t="n">
        <f aca="false">F15+5000</f>
        <v>150000</v>
      </c>
      <c r="H15" s="139" t="n">
        <f aca="false">G15+5000</f>
        <v>155000</v>
      </c>
      <c r="I15" s="139" t="n">
        <f aca="false">H15+5000</f>
        <v>160000</v>
      </c>
      <c r="J15" s="139" t="n">
        <f aca="false">I15+5000</f>
        <v>165000</v>
      </c>
      <c r="K15" s="139" t="n">
        <f aca="false">J15+5000</f>
        <v>170000</v>
      </c>
    </row>
    <row r="16" customFormat="false" ht="15" hidden="false" customHeight="false" outlineLevel="0" collapsed="false">
      <c r="B16" s="140" t="s">
        <v>27</v>
      </c>
      <c r="C16" s="139" t="n">
        <f aca="false">C15+25000</f>
        <v>155000</v>
      </c>
      <c r="D16" s="139" t="n">
        <f aca="false">C16+5000</f>
        <v>160000</v>
      </c>
      <c r="E16" s="139" t="n">
        <f aca="false">D16+5000</f>
        <v>165000</v>
      </c>
      <c r="F16" s="139" t="n">
        <f aca="false">E16+5000</f>
        <v>170000</v>
      </c>
      <c r="G16" s="139" t="n">
        <f aca="false">F16+5000</f>
        <v>175000</v>
      </c>
      <c r="H16" s="139" t="n">
        <f aca="false">G16+5000</f>
        <v>180000</v>
      </c>
      <c r="I16" s="139" t="n">
        <f aca="false">H16+5000</f>
        <v>185000</v>
      </c>
      <c r="J16" s="139" t="n">
        <f aca="false">I16+5000</f>
        <v>190000</v>
      </c>
      <c r="K16" s="139" t="n">
        <f aca="false">J16+5000</f>
        <v>195000</v>
      </c>
    </row>
    <row r="17" customFormat="false" ht="15" hidden="false" customHeight="false" outlineLevel="0" collapsed="false">
      <c r="B17" s="140" t="s">
        <v>28</v>
      </c>
      <c r="C17" s="139" t="n">
        <f aca="false">C16+25000</f>
        <v>180000</v>
      </c>
      <c r="D17" s="139" t="n">
        <f aca="false">C17+5000</f>
        <v>185000</v>
      </c>
      <c r="E17" s="139" t="n">
        <f aca="false">D17+5000</f>
        <v>190000</v>
      </c>
      <c r="F17" s="139" t="n">
        <f aca="false">E17+5000</f>
        <v>195000</v>
      </c>
      <c r="G17" s="139" t="n">
        <f aca="false">F17+5000</f>
        <v>200000</v>
      </c>
      <c r="H17" s="139" t="n">
        <f aca="false">G17+5000</f>
        <v>205000</v>
      </c>
      <c r="I17" s="139" t="n">
        <f aca="false">H17+5000</f>
        <v>210000</v>
      </c>
      <c r="J17" s="139" t="n">
        <f aca="false">I17+5000</f>
        <v>215000</v>
      </c>
      <c r="K17" s="139" t="n">
        <f aca="false">J17+5000</f>
        <v>220000</v>
      </c>
    </row>
    <row r="18" customFormat="false" ht="15" hidden="false" customHeight="false" outlineLevel="0" collapsed="false">
      <c r="B18" s="140" t="s">
        <v>29</v>
      </c>
      <c r="C18" s="139" t="n">
        <f aca="false">C17+25000</f>
        <v>205000</v>
      </c>
      <c r="D18" s="139" t="n">
        <f aca="false">C18+5000</f>
        <v>210000</v>
      </c>
      <c r="E18" s="139" t="n">
        <f aca="false">D18+5000</f>
        <v>215000</v>
      </c>
      <c r="F18" s="139" t="n">
        <f aca="false">E18+5000</f>
        <v>220000</v>
      </c>
      <c r="G18" s="139" t="n">
        <f aca="false">F18+5000</f>
        <v>225000</v>
      </c>
      <c r="H18" s="139" t="n">
        <f aca="false">G18+5000</f>
        <v>230000</v>
      </c>
      <c r="I18" s="139" t="n">
        <f aca="false">H18+5000</f>
        <v>235000</v>
      </c>
      <c r="J18" s="139" t="n">
        <f aca="false">I18+5000</f>
        <v>240000</v>
      </c>
      <c r="K18" s="139" t="n">
        <f aca="false">J18+5000</f>
        <v>245000</v>
      </c>
    </row>
    <row r="19" customFormat="false" ht="15" hidden="false" customHeight="false" outlineLevel="0" collapsed="false">
      <c r="B19" s="140" t="s">
        <v>30</v>
      </c>
      <c r="C19" s="139" t="n">
        <f aca="false">C18+25000</f>
        <v>230000</v>
      </c>
      <c r="D19" s="139" t="n">
        <f aca="false">C19+5000</f>
        <v>235000</v>
      </c>
      <c r="E19" s="139" t="n">
        <f aca="false">D19+5000</f>
        <v>240000</v>
      </c>
      <c r="F19" s="139" t="n">
        <f aca="false">E19+5000</f>
        <v>245000</v>
      </c>
      <c r="G19" s="139" t="n">
        <f aca="false">F19+5000</f>
        <v>250000</v>
      </c>
      <c r="H19" s="139" t="n">
        <f aca="false">G19+5000</f>
        <v>255000</v>
      </c>
      <c r="I19" s="139" t="n">
        <f aca="false">H19+5000</f>
        <v>260000</v>
      </c>
      <c r="J19" s="139" t="n">
        <f aca="false">I19+5000</f>
        <v>265000</v>
      </c>
      <c r="K19" s="139" t="n">
        <f aca="false">J19+5000</f>
        <v>270000</v>
      </c>
    </row>
    <row r="20" customFormat="false" ht="15" hidden="false" customHeight="false" outlineLevel="0" collapsed="false">
      <c r="B20" s="0"/>
      <c r="C20" s="0"/>
      <c r="D20" s="0"/>
      <c r="E20" s="0"/>
      <c r="F20" s="0"/>
      <c r="G20" s="0"/>
      <c r="H20" s="0"/>
      <c r="I20" s="0"/>
      <c r="J20" s="0"/>
      <c r="K20" s="0"/>
    </row>
    <row r="21" customFormat="false" ht="15" hidden="false" customHeight="false" outlineLevel="0" collapsed="false">
      <c r="B21" s="136" t="s">
        <v>13</v>
      </c>
      <c r="C21" s="137" t="s">
        <v>212</v>
      </c>
      <c r="D21" s="137" t="s">
        <v>213</v>
      </c>
      <c r="E21" s="137" t="s">
        <v>214</v>
      </c>
      <c r="F21" s="137" t="s">
        <v>215</v>
      </c>
      <c r="G21" s="137" t="s">
        <v>216</v>
      </c>
      <c r="H21" s="137" t="s">
        <v>217</v>
      </c>
      <c r="I21" s="137" t="s">
        <v>218</v>
      </c>
      <c r="J21" s="137" t="s">
        <v>219</v>
      </c>
      <c r="K21" s="137" t="s">
        <v>220</v>
      </c>
    </row>
    <row r="22" customFormat="false" ht="15" hidden="false" customHeight="false" outlineLevel="0" collapsed="false">
      <c r="B22" s="138" t="s">
        <v>21</v>
      </c>
      <c r="C22" s="139" t="n">
        <v>150000</v>
      </c>
      <c r="D22" s="139" t="n">
        <f aca="false">C22+5000</f>
        <v>155000</v>
      </c>
      <c r="E22" s="139" t="n">
        <f aca="false">D22+5000</f>
        <v>160000</v>
      </c>
      <c r="F22" s="139" t="n">
        <f aca="false">E22+5000</f>
        <v>165000</v>
      </c>
      <c r="G22" s="139" t="n">
        <f aca="false">F22+5000</f>
        <v>170000</v>
      </c>
      <c r="H22" s="139" t="n">
        <f aca="false">G22+5000</f>
        <v>175000</v>
      </c>
      <c r="I22" s="139" t="n">
        <f aca="false">H22+5000</f>
        <v>180000</v>
      </c>
      <c r="J22" s="139" t="n">
        <f aca="false">I22+5000</f>
        <v>185000</v>
      </c>
      <c r="K22" s="139" t="n">
        <f aca="false">J22+5000</f>
        <v>190000</v>
      </c>
    </row>
    <row r="23" customFormat="false" ht="15" hidden="false" customHeight="false" outlineLevel="0" collapsed="false">
      <c r="B23" s="140" t="s">
        <v>23</v>
      </c>
      <c r="C23" s="139" t="n">
        <f aca="false">C22+5000</f>
        <v>155000</v>
      </c>
      <c r="D23" s="139" t="n">
        <f aca="false">C23+5000</f>
        <v>160000</v>
      </c>
      <c r="E23" s="139" t="n">
        <f aca="false">D23+5000</f>
        <v>165000</v>
      </c>
      <c r="F23" s="139" t="n">
        <f aca="false">E23+5000</f>
        <v>170000</v>
      </c>
      <c r="G23" s="139" t="n">
        <f aca="false">F23+5000</f>
        <v>175000</v>
      </c>
      <c r="H23" s="139" t="n">
        <f aca="false">G23+5000</f>
        <v>180000</v>
      </c>
      <c r="I23" s="139" t="n">
        <f aca="false">H23+5000</f>
        <v>185000</v>
      </c>
      <c r="J23" s="139" t="n">
        <f aca="false">I23+5000</f>
        <v>190000</v>
      </c>
      <c r="K23" s="139" t="n">
        <f aca="false">J23+5000</f>
        <v>195000</v>
      </c>
    </row>
    <row r="24" customFormat="false" ht="15" hidden="false" customHeight="false" outlineLevel="0" collapsed="false">
      <c r="B24" s="140" t="s">
        <v>25</v>
      </c>
      <c r="C24" s="139" t="n">
        <f aca="false">C23+25000</f>
        <v>180000</v>
      </c>
      <c r="D24" s="139" t="n">
        <f aca="false">C24+5000</f>
        <v>185000</v>
      </c>
      <c r="E24" s="139" t="n">
        <f aca="false">D24+5000</f>
        <v>190000</v>
      </c>
      <c r="F24" s="139" t="n">
        <f aca="false">E24+5000</f>
        <v>195000</v>
      </c>
      <c r="G24" s="139" t="n">
        <f aca="false">F24+5000</f>
        <v>200000</v>
      </c>
      <c r="H24" s="139" t="n">
        <f aca="false">G24+5000</f>
        <v>205000</v>
      </c>
      <c r="I24" s="139" t="n">
        <f aca="false">H24+5000</f>
        <v>210000</v>
      </c>
      <c r="J24" s="139" t="n">
        <f aca="false">I24+5000</f>
        <v>215000</v>
      </c>
      <c r="K24" s="139" t="n">
        <f aca="false">J24+5000</f>
        <v>220000</v>
      </c>
    </row>
    <row r="25" customFormat="false" ht="15" hidden="false" customHeight="false" outlineLevel="0" collapsed="false">
      <c r="B25" s="140" t="s">
        <v>27</v>
      </c>
      <c r="C25" s="139" t="n">
        <f aca="false">C24+25000</f>
        <v>205000</v>
      </c>
      <c r="D25" s="139" t="n">
        <f aca="false">C25+5000</f>
        <v>210000</v>
      </c>
      <c r="E25" s="139" t="n">
        <f aca="false">D25+5000</f>
        <v>215000</v>
      </c>
      <c r="F25" s="139" t="n">
        <f aca="false">E25+5000</f>
        <v>220000</v>
      </c>
      <c r="G25" s="139" t="n">
        <f aca="false">F25+5000</f>
        <v>225000</v>
      </c>
      <c r="H25" s="139" t="n">
        <f aca="false">G25+5000</f>
        <v>230000</v>
      </c>
      <c r="I25" s="139" t="n">
        <f aca="false">H25+5000</f>
        <v>235000</v>
      </c>
      <c r="J25" s="139" t="n">
        <f aca="false">I25+5000</f>
        <v>240000</v>
      </c>
      <c r="K25" s="139" t="n">
        <f aca="false">J25+5000</f>
        <v>245000</v>
      </c>
    </row>
    <row r="26" customFormat="false" ht="15" hidden="false" customHeight="false" outlineLevel="0" collapsed="false">
      <c r="B26" s="140" t="s">
        <v>28</v>
      </c>
      <c r="C26" s="139" t="n">
        <f aca="false">C25+25000</f>
        <v>230000</v>
      </c>
      <c r="D26" s="139" t="n">
        <f aca="false">C26+5000</f>
        <v>235000</v>
      </c>
      <c r="E26" s="139" t="n">
        <f aca="false">D26+5000</f>
        <v>240000</v>
      </c>
      <c r="F26" s="139" t="n">
        <f aca="false">E26+5000</f>
        <v>245000</v>
      </c>
      <c r="G26" s="139" t="n">
        <f aca="false">F26+5000</f>
        <v>250000</v>
      </c>
      <c r="H26" s="139" t="n">
        <f aca="false">G26+5000</f>
        <v>255000</v>
      </c>
      <c r="I26" s="139" t="n">
        <f aca="false">H26+5000</f>
        <v>260000</v>
      </c>
      <c r="J26" s="139" t="n">
        <f aca="false">I26+5000</f>
        <v>265000</v>
      </c>
      <c r="K26" s="139" t="n">
        <f aca="false">J26+5000</f>
        <v>270000</v>
      </c>
    </row>
    <row r="27" customFormat="false" ht="15" hidden="false" customHeight="false" outlineLevel="0" collapsed="false">
      <c r="B27" s="140" t="s">
        <v>29</v>
      </c>
      <c r="C27" s="139" t="n">
        <f aca="false">C26+25000</f>
        <v>255000</v>
      </c>
      <c r="D27" s="139" t="n">
        <f aca="false">C27+5000</f>
        <v>260000</v>
      </c>
      <c r="E27" s="139" t="n">
        <f aca="false">D27+5000</f>
        <v>265000</v>
      </c>
      <c r="F27" s="139" t="n">
        <f aca="false">E27+5000</f>
        <v>270000</v>
      </c>
      <c r="G27" s="139" t="n">
        <f aca="false">F27+5000</f>
        <v>275000</v>
      </c>
      <c r="H27" s="139" t="n">
        <f aca="false">G27+5000</f>
        <v>280000</v>
      </c>
      <c r="I27" s="139" t="n">
        <f aca="false">H27+5000</f>
        <v>285000</v>
      </c>
      <c r="J27" s="139" t="n">
        <f aca="false">I27+5000</f>
        <v>290000</v>
      </c>
      <c r="K27" s="139" t="n">
        <f aca="false">J27+5000</f>
        <v>295000</v>
      </c>
    </row>
    <row r="28" customFormat="false" ht="15" hidden="false" customHeight="false" outlineLevel="0" collapsed="false">
      <c r="B28" s="140" t="s">
        <v>30</v>
      </c>
      <c r="C28" s="139" t="n">
        <f aca="false">C27+25000</f>
        <v>280000</v>
      </c>
      <c r="D28" s="139" t="n">
        <f aca="false">C28+5000</f>
        <v>285000</v>
      </c>
      <c r="E28" s="139" t="n">
        <f aca="false">D28+5000</f>
        <v>290000</v>
      </c>
      <c r="F28" s="139" t="n">
        <f aca="false">E28+5000</f>
        <v>295000</v>
      </c>
      <c r="G28" s="139" t="n">
        <f aca="false">F28+5000</f>
        <v>300000</v>
      </c>
      <c r="H28" s="139" t="n">
        <f aca="false">G28+5000</f>
        <v>305000</v>
      </c>
      <c r="I28" s="139" t="n">
        <f aca="false">H28+5000</f>
        <v>310000</v>
      </c>
      <c r="J28" s="139" t="n">
        <f aca="false">I28+5000</f>
        <v>315000</v>
      </c>
      <c r="K28" s="139" t="n">
        <f aca="false">J28+5000</f>
        <v>320000</v>
      </c>
    </row>
    <row r="29" customFormat="false" ht="15" hidden="false" customHeight="false" outlineLevel="0" collapsed="false">
      <c r="B29" s="0"/>
      <c r="C29" s="0"/>
      <c r="D29" s="0"/>
      <c r="E29" s="0"/>
      <c r="F29" s="0"/>
      <c r="G29" s="0"/>
      <c r="H29" s="0"/>
      <c r="I29" s="0"/>
      <c r="J29" s="0"/>
      <c r="K29" s="0"/>
    </row>
    <row r="30" customFormat="false" ht="15" hidden="false" customHeight="false" outlineLevel="0" collapsed="false">
      <c r="B30" s="136" t="s">
        <v>14</v>
      </c>
      <c r="C30" s="137" t="s">
        <v>212</v>
      </c>
      <c r="D30" s="137" t="s">
        <v>213</v>
      </c>
      <c r="E30" s="137" t="s">
        <v>214</v>
      </c>
      <c r="F30" s="137" t="s">
        <v>215</v>
      </c>
      <c r="G30" s="137" t="s">
        <v>216</v>
      </c>
      <c r="H30" s="137" t="s">
        <v>217</v>
      </c>
      <c r="I30" s="137" t="s">
        <v>218</v>
      </c>
      <c r="J30" s="137" t="s">
        <v>219</v>
      </c>
      <c r="K30" s="137" t="s">
        <v>220</v>
      </c>
    </row>
    <row r="31" customFormat="false" ht="15" hidden="false" customHeight="false" outlineLevel="0" collapsed="false">
      <c r="B31" s="138" t="s">
        <v>21</v>
      </c>
      <c r="C31" s="139" t="n">
        <v>200000</v>
      </c>
      <c r="D31" s="139" t="n">
        <f aca="false">C31+5000</f>
        <v>205000</v>
      </c>
      <c r="E31" s="139" t="n">
        <f aca="false">D31+5000</f>
        <v>210000</v>
      </c>
      <c r="F31" s="139" t="n">
        <f aca="false">E31+5000</f>
        <v>215000</v>
      </c>
      <c r="G31" s="139" t="n">
        <f aca="false">F31+5000</f>
        <v>220000</v>
      </c>
      <c r="H31" s="139" t="n">
        <f aca="false">G31+5000</f>
        <v>225000</v>
      </c>
      <c r="I31" s="139" t="n">
        <f aca="false">H31+5000</f>
        <v>230000</v>
      </c>
      <c r="J31" s="139" t="n">
        <f aca="false">I31+5000</f>
        <v>235000</v>
      </c>
      <c r="K31" s="139" t="n">
        <f aca="false">J31+5000</f>
        <v>240000</v>
      </c>
    </row>
    <row r="32" customFormat="false" ht="15" hidden="false" customHeight="false" outlineLevel="0" collapsed="false">
      <c r="B32" s="140" t="s">
        <v>23</v>
      </c>
      <c r="C32" s="139" t="n">
        <f aca="false">C31+5000</f>
        <v>205000</v>
      </c>
      <c r="D32" s="139" t="n">
        <f aca="false">C32+5000</f>
        <v>210000</v>
      </c>
      <c r="E32" s="139" t="n">
        <f aca="false">D32+5000</f>
        <v>215000</v>
      </c>
      <c r="F32" s="139" t="n">
        <f aca="false">E32+5000</f>
        <v>220000</v>
      </c>
      <c r="G32" s="139" t="n">
        <f aca="false">F32+5000</f>
        <v>225000</v>
      </c>
      <c r="H32" s="139" t="n">
        <f aca="false">G32+5000</f>
        <v>230000</v>
      </c>
      <c r="I32" s="139" t="n">
        <f aca="false">H32+5000</f>
        <v>235000</v>
      </c>
      <c r="J32" s="139" t="n">
        <f aca="false">I32+5000</f>
        <v>240000</v>
      </c>
      <c r="K32" s="139" t="n">
        <f aca="false">J32+5000</f>
        <v>245000</v>
      </c>
    </row>
    <row r="33" customFormat="false" ht="15" hidden="false" customHeight="false" outlineLevel="0" collapsed="false">
      <c r="B33" s="140" t="s">
        <v>25</v>
      </c>
      <c r="C33" s="139" t="n">
        <f aca="false">C32+25000</f>
        <v>230000</v>
      </c>
      <c r="D33" s="139" t="n">
        <f aca="false">C33+5000</f>
        <v>235000</v>
      </c>
      <c r="E33" s="139" t="n">
        <f aca="false">D33+5000</f>
        <v>240000</v>
      </c>
      <c r="F33" s="139" t="n">
        <f aca="false">E33+5000</f>
        <v>245000</v>
      </c>
      <c r="G33" s="139" t="n">
        <f aca="false">F33+5000</f>
        <v>250000</v>
      </c>
      <c r="H33" s="139" t="n">
        <f aca="false">G33+5000</f>
        <v>255000</v>
      </c>
      <c r="I33" s="139" t="n">
        <f aca="false">H33+5000</f>
        <v>260000</v>
      </c>
      <c r="J33" s="139" t="n">
        <f aca="false">I33+5000</f>
        <v>265000</v>
      </c>
      <c r="K33" s="139" t="n">
        <f aca="false">J33+5000</f>
        <v>270000</v>
      </c>
    </row>
    <row r="34" customFormat="false" ht="15" hidden="false" customHeight="false" outlineLevel="0" collapsed="false">
      <c r="B34" s="140" t="s">
        <v>27</v>
      </c>
      <c r="C34" s="139" t="n">
        <f aca="false">C33+25000</f>
        <v>255000</v>
      </c>
      <c r="D34" s="139" t="n">
        <f aca="false">C34+5000</f>
        <v>260000</v>
      </c>
      <c r="E34" s="139" t="n">
        <f aca="false">D34+5000</f>
        <v>265000</v>
      </c>
      <c r="F34" s="139" t="n">
        <f aca="false">E34+5000</f>
        <v>270000</v>
      </c>
      <c r="G34" s="139" t="n">
        <f aca="false">F34+5000</f>
        <v>275000</v>
      </c>
      <c r="H34" s="139" t="n">
        <f aca="false">G34+5000</f>
        <v>280000</v>
      </c>
      <c r="I34" s="139" t="n">
        <f aca="false">H34+5000</f>
        <v>285000</v>
      </c>
      <c r="J34" s="139" t="n">
        <f aca="false">I34+5000</f>
        <v>290000</v>
      </c>
      <c r="K34" s="139" t="n">
        <f aca="false">J34+5000</f>
        <v>295000</v>
      </c>
    </row>
    <row r="35" customFormat="false" ht="15" hidden="false" customHeight="false" outlineLevel="0" collapsed="false">
      <c r="B35" s="140" t="s">
        <v>28</v>
      </c>
      <c r="C35" s="139" t="n">
        <f aca="false">C34+25000</f>
        <v>280000</v>
      </c>
      <c r="D35" s="139" t="n">
        <f aca="false">C35+5000</f>
        <v>285000</v>
      </c>
      <c r="E35" s="139" t="n">
        <f aca="false">D35+5000</f>
        <v>290000</v>
      </c>
      <c r="F35" s="139" t="n">
        <f aca="false">E35+5000</f>
        <v>295000</v>
      </c>
      <c r="G35" s="139" t="n">
        <f aca="false">F35+5000</f>
        <v>300000</v>
      </c>
      <c r="H35" s="139" t="n">
        <f aca="false">G35+5000</f>
        <v>305000</v>
      </c>
      <c r="I35" s="139" t="n">
        <f aca="false">H35+5000</f>
        <v>310000</v>
      </c>
      <c r="J35" s="139" t="n">
        <f aca="false">I35+5000</f>
        <v>315000</v>
      </c>
      <c r="K35" s="139" t="n">
        <f aca="false">J35+5000</f>
        <v>320000</v>
      </c>
    </row>
    <row r="36" customFormat="false" ht="15" hidden="false" customHeight="false" outlineLevel="0" collapsed="false">
      <c r="B36" s="140" t="s">
        <v>29</v>
      </c>
      <c r="C36" s="139" t="n">
        <f aca="false">C35+25000</f>
        <v>305000</v>
      </c>
      <c r="D36" s="139" t="n">
        <f aca="false">C36+5000</f>
        <v>310000</v>
      </c>
      <c r="E36" s="139" t="n">
        <f aca="false">D36+5000</f>
        <v>315000</v>
      </c>
      <c r="F36" s="139" t="n">
        <f aca="false">E36+5000</f>
        <v>320000</v>
      </c>
      <c r="G36" s="139" t="n">
        <f aca="false">F36+5000</f>
        <v>325000</v>
      </c>
      <c r="H36" s="139" t="n">
        <f aca="false">G36+5000</f>
        <v>330000</v>
      </c>
      <c r="I36" s="139" t="n">
        <f aca="false">H36+5000</f>
        <v>335000</v>
      </c>
      <c r="J36" s="139" t="n">
        <f aca="false">I36+5000</f>
        <v>340000</v>
      </c>
      <c r="K36" s="139" t="n">
        <f aca="false">J36+5000</f>
        <v>345000</v>
      </c>
    </row>
    <row r="37" customFormat="false" ht="15" hidden="false" customHeight="false" outlineLevel="0" collapsed="false">
      <c r="B37" s="140" t="s">
        <v>30</v>
      </c>
      <c r="C37" s="139" t="n">
        <f aca="false">C36+25000</f>
        <v>330000</v>
      </c>
      <c r="D37" s="139" t="n">
        <f aca="false">C37+5000</f>
        <v>335000</v>
      </c>
      <c r="E37" s="139" t="n">
        <f aca="false">D37+5000</f>
        <v>340000</v>
      </c>
      <c r="F37" s="139" t="n">
        <f aca="false">E37+5000</f>
        <v>345000</v>
      </c>
      <c r="G37" s="139" t="n">
        <f aca="false">F37+5000</f>
        <v>350000</v>
      </c>
      <c r="H37" s="139" t="n">
        <f aca="false">G37+5000</f>
        <v>355000</v>
      </c>
      <c r="I37" s="139" t="n">
        <f aca="false">H37+5000</f>
        <v>360000</v>
      </c>
      <c r="J37" s="139" t="n">
        <f aca="false">I37+5000</f>
        <v>365000</v>
      </c>
      <c r="K37" s="139" t="n">
        <f aca="false">J37+5000</f>
        <v>370000</v>
      </c>
    </row>
    <row r="38" customFormat="false" ht="15" hidden="false" customHeight="false" outlineLevel="0" collapsed="false">
      <c r="B38" s="0"/>
      <c r="C38" s="0"/>
      <c r="D38" s="0"/>
      <c r="E38" s="0"/>
      <c r="F38" s="0"/>
      <c r="G38" s="0"/>
      <c r="H38" s="0"/>
      <c r="I38" s="0"/>
      <c r="J38" s="0"/>
      <c r="K38" s="0"/>
    </row>
    <row r="39" customFormat="false" ht="15" hidden="false" customHeight="false" outlineLevel="0" collapsed="false">
      <c r="B39" s="136" t="s">
        <v>15</v>
      </c>
      <c r="C39" s="137" t="s">
        <v>212</v>
      </c>
      <c r="D39" s="137" t="s">
        <v>213</v>
      </c>
      <c r="E39" s="137" t="s">
        <v>214</v>
      </c>
      <c r="F39" s="137" t="s">
        <v>215</v>
      </c>
      <c r="G39" s="137" t="s">
        <v>216</v>
      </c>
      <c r="H39" s="137" t="s">
        <v>217</v>
      </c>
      <c r="I39" s="137" t="s">
        <v>218</v>
      </c>
      <c r="J39" s="137" t="s">
        <v>219</v>
      </c>
      <c r="K39" s="137" t="s">
        <v>220</v>
      </c>
    </row>
    <row r="40" customFormat="false" ht="15" hidden="false" customHeight="false" outlineLevel="0" collapsed="false">
      <c r="B40" s="138" t="s">
        <v>21</v>
      </c>
      <c r="C40" s="139" t="n">
        <v>500000</v>
      </c>
      <c r="D40" s="139" t="n">
        <f aca="false">C40+5000</f>
        <v>505000</v>
      </c>
      <c r="E40" s="139" t="n">
        <f aca="false">D40+5000</f>
        <v>510000</v>
      </c>
      <c r="F40" s="139" t="n">
        <f aca="false">E40+5000</f>
        <v>515000</v>
      </c>
      <c r="G40" s="139" t="n">
        <f aca="false">F40+5000</f>
        <v>520000</v>
      </c>
      <c r="H40" s="139" t="n">
        <f aca="false">G40+5000</f>
        <v>525000</v>
      </c>
      <c r="I40" s="139" t="n">
        <f aca="false">H40+5000</f>
        <v>530000</v>
      </c>
      <c r="J40" s="139" t="n">
        <f aca="false">I40+5000</f>
        <v>535000</v>
      </c>
      <c r="K40" s="139" t="n">
        <f aca="false">J40+5000</f>
        <v>540000</v>
      </c>
    </row>
    <row r="41" customFormat="false" ht="15" hidden="false" customHeight="false" outlineLevel="0" collapsed="false">
      <c r="B41" s="140" t="s">
        <v>23</v>
      </c>
      <c r="C41" s="139" t="n">
        <f aca="false">C40+5000</f>
        <v>505000</v>
      </c>
      <c r="D41" s="139" t="n">
        <f aca="false">C41+5000</f>
        <v>510000</v>
      </c>
      <c r="E41" s="139" t="n">
        <f aca="false">D41+5000</f>
        <v>515000</v>
      </c>
      <c r="F41" s="139" t="n">
        <f aca="false">E41+5000</f>
        <v>520000</v>
      </c>
      <c r="G41" s="139" t="n">
        <f aca="false">F41+5000</f>
        <v>525000</v>
      </c>
      <c r="H41" s="139" t="n">
        <f aca="false">G41+5000</f>
        <v>530000</v>
      </c>
      <c r="I41" s="139" t="n">
        <f aca="false">H41+5000</f>
        <v>535000</v>
      </c>
      <c r="J41" s="139" t="n">
        <f aca="false">I41+5000</f>
        <v>540000</v>
      </c>
      <c r="K41" s="139" t="n">
        <f aca="false">J41+5000</f>
        <v>545000</v>
      </c>
    </row>
    <row r="42" customFormat="false" ht="15" hidden="false" customHeight="false" outlineLevel="0" collapsed="false">
      <c r="B42" s="140" t="s">
        <v>25</v>
      </c>
      <c r="C42" s="139" t="n">
        <f aca="false">C41+25000</f>
        <v>530000</v>
      </c>
      <c r="D42" s="139" t="n">
        <f aca="false">C42+5000</f>
        <v>535000</v>
      </c>
      <c r="E42" s="139" t="n">
        <f aca="false">D42+5000</f>
        <v>540000</v>
      </c>
      <c r="F42" s="139" t="n">
        <f aca="false">E42+5000</f>
        <v>545000</v>
      </c>
      <c r="G42" s="139" t="n">
        <f aca="false">F42+5000</f>
        <v>550000</v>
      </c>
      <c r="H42" s="139" t="n">
        <f aca="false">G42+5000</f>
        <v>555000</v>
      </c>
      <c r="I42" s="139" t="n">
        <f aca="false">H42+5000</f>
        <v>560000</v>
      </c>
      <c r="J42" s="139" t="n">
        <f aca="false">I42+5000</f>
        <v>565000</v>
      </c>
      <c r="K42" s="139" t="n">
        <f aca="false">J42+5000</f>
        <v>570000</v>
      </c>
    </row>
    <row r="43" customFormat="false" ht="15" hidden="false" customHeight="false" outlineLevel="0" collapsed="false">
      <c r="B43" s="140" t="s">
        <v>27</v>
      </c>
      <c r="C43" s="139" t="n">
        <f aca="false">C42+25000</f>
        <v>555000</v>
      </c>
      <c r="D43" s="139" t="n">
        <f aca="false">C43+5000</f>
        <v>560000</v>
      </c>
      <c r="E43" s="139" t="n">
        <f aca="false">D43+5000</f>
        <v>565000</v>
      </c>
      <c r="F43" s="139" t="n">
        <f aca="false">E43+5000</f>
        <v>570000</v>
      </c>
      <c r="G43" s="139" t="n">
        <f aca="false">F43+5000</f>
        <v>575000</v>
      </c>
      <c r="H43" s="139" t="n">
        <f aca="false">G43+5000</f>
        <v>580000</v>
      </c>
      <c r="I43" s="139" t="n">
        <f aca="false">H43+5000</f>
        <v>585000</v>
      </c>
      <c r="J43" s="139" t="n">
        <f aca="false">I43+5000</f>
        <v>590000</v>
      </c>
      <c r="K43" s="139" t="n">
        <f aca="false">J43+5000</f>
        <v>595000</v>
      </c>
    </row>
    <row r="44" customFormat="false" ht="15" hidden="false" customHeight="false" outlineLevel="0" collapsed="false">
      <c r="B44" s="140" t="s">
        <v>28</v>
      </c>
      <c r="C44" s="139" t="n">
        <f aca="false">C43+25000</f>
        <v>580000</v>
      </c>
      <c r="D44" s="139" t="n">
        <f aca="false">C44+5000</f>
        <v>585000</v>
      </c>
      <c r="E44" s="139" t="n">
        <f aca="false">D44+5000</f>
        <v>590000</v>
      </c>
      <c r="F44" s="139" t="n">
        <f aca="false">E44+5000</f>
        <v>595000</v>
      </c>
      <c r="G44" s="139" t="n">
        <f aca="false">F44+5000</f>
        <v>600000</v>
      </c>
      <c r="H44" s="139" t="n">
        <f aca="false">G44+5000</f>
        <v>605000</v>
      </c>
      <c r="I44" s="139" t="n">
        <f aca="false">H44+5000</f>
        <v>610000</v>
      </c>
      <c r="J44" s="139" t="n">
        <f aca="false">I44+5000</f>
        <v>615000</v>
      </c>
      <c r="K44" s="139" t="n">
        <f aca="false">J44+5000</f>
        <v>620000</v>
      </c>
    </row>
    <row r="45" customFormat="false" ht="15" hidden="false" customHeight="false" outlineLevel="0" collapsed="false">
      <c r="B45" s="140" t="s">
        <v>29</v>
      </c>
      <c r="C45" s="139" t="n">
        <f aca="false">C44+25000</f>
        <v>605000</v>
      </c>
      <c r="D45" s="139" t="n">
        <f aca="false">C45+5000</f>
        <v>610000</v>
      </c>
      <c r="E45" s="139" t="n">
        <f aca="false">D45+5000</f>
        <v>615000</v>
      </c>
      <c r="F45" s="139" t="n">
        <f aca="false">E45+5000</f>
        <v>620000</v>
      </c>
      <c r="G45" s="139" t="n">
        <f aca="false">F45+5000</f>
        <v>625000</v>
      </c>
      <c r="H45" s="139" t="n">
        <f aca="false">G45+5000</f>
        <v>630000</v>
      </c>
      <c r="I45" s="139" t="n">
        <f aca="false">H45+5000</f>
        <v>635000</v>
      </c>
      <c r="J45" s="139" t="n">
        <f aca="false">I45+5000</f>
        <v>640000</v>
      </c>
      <c r="K45" s="139" t="n">
        <f aca="false">J45+5000</f>
        <v>645000</v>
      </c>
    </row>
    <row r="46" customFormat="false" ht="15" hidden="false" customHeight="false" outlineLevel="0" collapsed="false">
      <c r="B46" s="140" t="s">
        <v>30</v>
      </c>
      <c r="C46" s="139" t="n">
        <f aca="false">C45+25000</f>
        <v>630000</v>
      </c>
      <c r="D46" s="139" t="n">
        <f aca="false">C46+5000</f>
        <v>635000</v>
      </c>
      <c r="E46" s="139" t="n">
        <f aca="false">D46+5000</f>
        <v>640000</v>
      </c>
      <c r="F46" s="139" t="n">
        <f aca="false">E46+5000</f>
        <v>645000</v>
      </c>
      <c r="G46" s="139" t="n">
        <f aca="false">F46+5000</f>
        <v>650000</v>
      </c>
      <c r="H46" s="139" t="n">
        <f aca="false">G46+5000</f>
        <v>655000</v>
      </c>
      <c r="I46" s="139" t="n">
        <f aca="false">H46+5000</f>
        <v>660000</v>
      </c>
      <c r="J46" s="139" t="n">
        <f aca="false">I46+5000</f>
        <v>665000</v>
      </c>
      <c r="K46" s="139" t="n">
        <f aca="false">J46+5000</f>
        <v>670000</v>
      </c>
    </row>
    <row r="47" customFormat="false" ht="15" hidden="false" customHeight="false" outlineLevel="0" collapsed="false">
      <c r="B47" s="0"/>
      <c r="C47" s="0"/>
      <c r="D47" s="0"/>
      <c r="E47" s="0"/>
      <c r="F47" s="0"/>
      <c r="G47" s="0"/>
      <c r="H47" s="0"/>
      <c r="I47" s="0"/>
      <c r="J47" s="0"/>
      <c r="K47" s="0"/>
    </row>
    <row r="48" customFormat="false" ht="15" hidden="false" customHeight="false" outlineLevel="0" collapsed="false">
      <c r="B48" s="136" t="s">
        <v>221</v>
      </c>
      <c r="C48" s="137" t="s">
        <v>212</v>
      </c>
      <c r="D48" s="137" t="s">
        <v>213</v>
      </c>
      <c r="E48" s="137" t="s">
        <v>214</v>
      </c>
      <c r="F48" s="137" t="s">
        <v>215</v>
      </c>
      <c r="G48" s="137" t="s">
        <v>216</v>
      </c>
      <c r="H48" s="137" t="s">
        <v>217</v>
      </c>
      <c r="I48" s="137" t="s">
        <v>218</v>
      </c>
      <c r="J48" s="137" t="s">
        <v>219</v>
      </c>
      <c r="K48" s="137" t="s">
        <v>220</v>
      </c>
    </row>
    <row r="49" customFormat="false" ht="15" hidden="false" customHeight="false" outlineLevel="0" collapsed="false">
      <c r="B49" s="138" t="s">
        <v>21</v>
      </c>
      <c r="C49" s="139" t="n">
        <v>150000</v>
      </c>
      <c r="D49" s="139" t="n">
        <f aca="false">C49+5000</f>
        <v>155000</v>
      </c>
      <c r="E49" s="139" t="n">
        <f aca="false">D49+5000</f>
        <v>160000</v>
      </c>
      <c r="F49" s="139" t="n">
        <f aca="false">E49+5000</f>
        <v>165000</v>
      </c>
      <c r="G49" s="139" t="n">
        <f aca="false">F49+5000</f>
        <v>170000</v>
      </c>
      <c r="H49" s="139" t="n">
        <f aca="false">G49+5000</f>
        <v>175000</v>
      </c>
      <c r="I49" s="139" t="n">
        <f aca="false">H49+5000</f>
        <v>180000</v>
      </c>
      <c r="J49" s="139" t="n">
        <f aca="false">I49+5000</f>
        <v>185000</v>
      </c>
      <c r="K49" s="139" t="n">
        <f aca="false">J49+5000</f>
        <v>190000</v>
      </c>
    </row>
    <row r="50" customFormat="false" ht="15" hidden="false" customHeight="false" outlineLevel="0" collapsed="false">
      <c r="B50" s="140" t="s">
        <v>23</v>
      </c>
      <c r="C50" s="139" t="n">
        <f aca="false">C49+5000</f>
        <v>155000</v>
      </c>
      <c r="D50" s="139" t="n">
        <f aca="false">C50+5000</f>
        <v>160000</v>
      </c>
      <c r="E50" s="139" t="n">
        <f aca="false">D50+5000</f>
        <v>165000</v>
      </c>
      <c r="F50" s="139" t="n">
        <f aca="false">E50+5000</f>
        <v>170000</v>
      </c>
      <c r="G50" s="139" t="n">
        <f aca="false">F50+5000</f>
        <v>175000</v>
      </c>
      <c r="H50" s="139" t="n">
        <f aca="false">G50+5000</f>
        <v>180000</v>
      </c>
      <c r="I50" s="139" t="n">
        <f aca="false">H50+5000</f>
        <v>185000</v>
      </c>
      <c r="J50" s="139" t="n">
        <f aca="false">I50+5000</f>
        <v>190000</v>
      </c>
      <c r="K50" s="139" t="n">
        <f aca="false">J50+5000</f>
        <v>195000</v>
      </c>
    </row>
    <row r="51" customFormat="false" ht="15" hidden="false" customHeight="false" outlineLevel="0" collapsed="false">
      <c r="B51" s="140" t="s">
        <v>25</v>
      </c>
      <c r="C51" s="139" t="n">
        <f aca="false">C50+25000</f>
        <v>180000</v>
      </c>
      <c r="D51" s="139" t="n">
        <f aca="false">C51+5000</f>
        <v>185000</v>
      </c>
      <c r="E51" s="139" t="n">
        <f aca="false">D51+5000</f>
        <v>190000</v>
      </c>
      <c r="F51" s="139" t="n">
        <f aca="false">E51+5000</f>
        <v>195000</v>
      </c>
      <c r="G51" s="139" t="n">
        <f aca="false">F51+5000</f>
        <v>200000</v>
      </c>
      <c r="H51" s="139" t="n">
        <f aca="false">G51+5000</f>
        <v>205000</v>
      </c>
      <c r="I51" s="139" t="n">
        <f aca="false">H51+5000</f>
        <v>210000</v>
      </c>
      <c r="J51" s="139" t="n">
        <f aca="false">I51+5000</f>
        <v>215000</v>
      </c>
      <c r="K51" s="139" t="n">
        <f aca="false">J51+5000</f>
        <v>220000</v>
      </c>
    </row>
    <row r="52" customFormat="false" ht="15" hidden="false" customHeight="false" outlineLevel="0" collapsed="false">
      <c r="B52" s="140" t="s">
        <v>27</v>
      </c>
      <c r="C52" s="139" t="n">
        <f aca="false">C51+25000</f>
        <v>205000</v>
      </c>
      <c r="D52" s="139" t="n">
        <f aca="false">C52+5000</f>
        <v>210000</v>
      </c>
      <c r="E52" s="139" t="n">
        <f aca="false">D52+5000</f>
        <v>215000</v>
      </c>
      <c r="F52" s="139" t="n">
        <f aca="false">E52+5000</f>
        <v>220000</v>
      </c>
      <c r="G52" s="139" t="n">
        <f aca="false">F52+5000</f>
        <v>225000</v>
      </c>
      <c r="H52" s="139" t="n">
        <f aca="false">G52+5000</f>
        <v>230000</v>
      </c>
      <c r="I52" s="139" t="n">
        <f aca="false">H52+5000</f>
        <v>235000</v>
      </c>
      <c r="J52" s="139" t="n">
        <f aca="false">I52+5000</f>
        <v>240000</v>
      </c>
      <c r="K52" s="139" t="n">
        <f aca="false">J52+5000</f>
        <v>245000</v>
      </c>
    </row>
    <row r="53" customFormat="false" ht="15" hidden="false" customHeight="false" outlineLevel="0" collapsed="false">
      <c r="B53" s="140" t="s">
        <v>28</v>
      </c>
      <c r="C53" s="139" t="n">
        <f aca="false">C52+25000</f>
        <v>230000</v>
      </c>
      <c r="D53" s="139" t="n">
        <f aca="false">C53+5000</f>
        <v>235000</v>
      </c>
      <c r="E53" s="139" t="n">
        <f aca="false">D53+5000</f>
        <v>240000</v>
      </c>
      <c r="F53" s="139" t="n">
        <f aca="false">E53+5000</f>
        <v>245000</v>
      </c>
      <c r="G53" s="139" t="n">
        <f aca="false">F53+5000</f>
        <v>250000</v>
      </c>
      <c r="H53" s="139" t="n">
        <f aca="false">G53+5000</f>
        <v>255000</v>
      </c>
      <c r="I53" s="139" t="n">
        <f aca="false">H53+5000</f>
        <v>260000</v>
      </c>
      <c r="J53" s="139" t="n">
        <f aca="false">I53+5000</f>
        <v>265000</v>
      </c>
      <c r="K53" s="139" t="n">
        <f aca="false">J53+5000</f>
        <v>270000</v>
      </c>
    </row>
    <row r="54" customFormat="false" ht="15" hidden="false" customHeight="false" outlineLevel="0" collapsed="false">
      <c r="B54" s="140" t="s">
        <v>29</v>
      </c>
      <c r="C54" s="139" t="n">
        <f aca="false">C53+25000</f>
        <v>255000</v>
      </c>
      <c r="D54" s="139" t="n">
        <f aca="false">C54+5000</f>
        <v>260000</v>
      </c>
      <c r="E54" s="139" t="n">
        <f aca="false">D54+5000</f>
        <v>265000</v>
      </c>
      <c r="F54" s="139" t="n">
        <f aca="false">E54+5000</f>
        <v>270000</v>
      </c>
      <c r="G54" s="139" t="n">
        <f aca="false">F54+5000</f>
        <v>275000</v>
      </c>
      <c r="H54" s="139" t="n">
        <f aca="false">G54+5000</f>
        <v>280000</v>
      </c>
      <c r="I54" s="139" t="n">
        <f aca="false">H54+5000</f>
        <v>285000</v>
      </c>
      <c r="J54" s="139" t="n">
        <f aca="false">I54+5000</f>
        <v>290000</v>
      </c>
      <c r="K54" s="139" t="n">
        <f aca="false">J54+5000</f>
        <v>295000</v>
      </c>
    </row>
    <row r="55" customFormat="false" ht="15" hidden="false" customHeight="false" outlineLevel="0" collapsed="false">
      <c r="B55" s="140" t="s">
        <v>30</v>
      </c>
      <c r="C55" s="139" t="n">
        <f aca="false">C54+25000</f>
        <v>280000</v>
      </c>
      <c r="D55" s="139" t="n">
        <f aca="false">C55+5000</f>
        <v>285000</v>
      </c>
      <c r="E55" s="139" t="n">
        <f aca="false">D55+5000</f>
        <v>290000</v>
      </c>
      <c r="F55" s="139" t="n">
        <f aca="false">E55+5000</f>
        <v>295000</v>
      </c>
      <c r="G55" s="139" t="n">
        <f aca="false">F55+5000</f>
        <v>300000</v>
      </c>
      <c r="H55" s="139" t="n">
        <f aca="false">G55+5000</f>
        <v>305000</v>
      </c>
      <c r="I55" s="139" t="n">
        <f aca="false">H55+5000</f>
        <v>310000</v>
      </c>
      <c r="J55" s="139" t="n">
        <f aca="false">I55+5000</f>
        <v>315000</v>
      </c>
      <c r="K55" s="139" t="n">
        <f aca="false">J55+5000</f>
        <v>320000</v>
      </c>
    </row>
    <row r="56" customFormat="false" ht="15" hidden="false" customHeight="false" outlineLevel="0" collapsed="false">
      <c r="B56" s="140"/>
      <c r="C56" s="141"/>
      <c r="D56" s="141"/>
      <c r="E56" s="141"/>
      <c r="F56" s="141"/>
      <c r="G56" s="141"/>
      <c r="H56" s="141"/>
      <c r="I56" s="141"/>
      <c r="J56" s="141"/>
      <c r="K56" s="141"/>
    </row>
    <row r="57" customFormat="false" ht="15" hidden="false" customHeight="false" outlineLevel="0" collapsed="false">
      <c r="B57" s="136" t="s">
        <v>222</v>
      </c>
      <c r="C57" s="137" t="s">
        <v>212</v>
      </c>
      <c r="D57" s="137" t="s">
        <v>213</v>
      </c>
      <c r="E57" s="137" t="s">
        <v>214</v>
      </c>
      <c r="F57" s="137" t="s">
        <v>215</v>
      </c>
      <c r="G57" s="137" t="s">
        <v>216</v>
      </c>
      <c r="H57" s="137" t="s">
        <v>217</v>
      </c>
      <c r="I57" s="137" t="s">
        <v>218</v>
      </c>
      <c r="J57" s="137" t="s">
        <v>219</v>
      </c>
      <c r="K57" s="137" t="s">
        <v>220</v>
      </c>
    </row>
    <row r="58" customFormat="false" ht="15" hidden="false" customHeight="false" outlineLevel="0" collapsed="false">
      <c r="B58" s="138" t="s">
        <v>21</v>
      </c>
      <c r="C58" s="139" t="n">
        <v>150000</v>
      </c>
      <c r="D58" s="139" t="n">
        <f aca="false">C58+5000</f>
        <v>155000</v>
      </c>
      <c r="E58" s="139" t="n">
        <f aca="false">D58+5000</f>
        <v>160000</v>
      </c>
      <c r="F58" s="139" t="n">
        <f aca="false">E58+5000</f>
        <v>165000</v>
      </c>
      <c r="G58" s="139" t="n">
        <f aca="false">F58+5000</f>
        <v>170000</v>
      </c>
      <c r="H58" s="139" t="n">
        <f aca="false">G58+5000</f>
        <v>175000</v>
      </c>
      <c r="I58" s="139" t="n">
        <f aca="false">H58+5000</f>
        <v>180000</v>
      </c>
      <c r="J58" s="139" t="n">
        <f aca="false">I58+5000</f>
        <v>185000</v>
      </c>
      <c r="K58" s="139" t="n">
        <f aca="false">J58+5000</f>
        <v>190000</v>
      </c>
    </row>
    <row r="59" customFormat="false" ht="15" hidden="false" customHeight="false" outlineLevel="0" collapsed="false">
      <c r="B59" s="140" t="s">
        <v>23</v>
      </c>
      <c r="C59" s="139" t="n">
        <f aca="false">C58+5000</f>
        <v>155000</v>
      </c>
      <c r="D59" s="139" t="n">
        <f aca="false">C59+5000</f>
        <v>160000</v>
      </c>
      <c r="E59" s="139" t="n">
        <f aca="false">D59+5000</f>
        <v>165000</v>
      </c>
      <c r="F59" s="139" t="n">
        <f aca="false">E59+5000</f>
        <v>170000</v>
      </c>
      <c r="G59" s="139" t="n">
        <f aca="false">F59+5000</f>
        <v>175000</v>
      </c>
      <c r="H59" s="139" t="n">
        <f aca="false">G59+5000</f>
        <v>180000</v>
      </c>
      <c r="I59" s="139" t="n">
        <f aca="false">H59+5000</f>
        <v>185000</v>
      </c>
      <c r="J59" s="139" t="n">
        <f aca="false">I59+5000</f>
        <v>190000</v>
      </c>
      <c r="K59" s="139" t="n">
        <f aca="false">J59+5000</f>
        <v>195000</v>
      </c>
    </row>
    <row r="60" customFormat="false" ht="15" hidden="false" customHeight="false" outlineLevel="0" collapsed="false">
      <c r="B60" s="140" t="s">
        <v>25</v>
      </c>
      <c r="C60" s="139" t="n">
        <f aca="false">C59+25000</f>
        <v>180000</v>
      </c>
      <c r="D60" s="139" t="n">
        <f aca="false">C60+5000</f>
        <v>185000</v>
      </c>
      <c r="E60" s="139" t="n">
        <f aca="false">D60+5000</f>
        <v>190000</v>
      </c>
      <c r="F60" s="139" t="n">
        <f aca="false">E60+5000</f>
        <v>195000</v>
      </c>
      <c r="G60" s="139" t="n">
        <f aca="false">F60+5000</f>
        <v>200000</v>
      </c>
      <c r="H60" s="139" t="n">
        <f aca="false">G60+5000</f>
        <v>205000</v>
      </c>
      <c r="I60" s="139" t="n">
        <f aca="false">H60+5000</f>
        <v>210000</v>
      </c>
      <c r="J60" s="139" t="n">
        <f aca="false">I60+5000</f>
        <v>215000</v>
      </c>
      <c r="K60" s="139" t="n">
        <f aca="false">J60+5000</f>
        <v>220000</v>
      </c>
    </row>
    <row r="61" customFormat="false" ht="15" hidden="false" customHeight="false" outlineLevel="0" collapsed="false">
      <c r="B61" s="140" t="s">
        <v>27</v>
      </c>
      <c r="C61" s="139" t="n">
        <f aca="false">C60+25000</f>
        <v>205000</v>
      </c>
      <c r="D61" s="139" t="n">
        <f aca="false">C61+5000</f>
        <v>210000</v>
      </c>
      <c r="E61" s="139" t="n">
        <f aca="false">D61+5000</f>
        <v>215000</v>
      </c>
      <c r="F61" s="139" t="n">
        <f aca="false">E61+5000</f>
        <v>220000</v>
      </c>
      <c r="G61" s="139" t="n">
        <f aca="false">F61+5000</f>
        <v>225000</v>
      </c>
      <c r="H61" s="139" t="n">
        <f aca="false">G61+5000</f>
        <v>230000</v>
      </c>
      <c r="I61" s="139" t="n">
        <f aca="false">H61+5000</f>
        <v>235000</v>
      </c>
      <c r="J61" s="139" t="n">
        <f aca="false">I61+5000</f>
        <v>240000</v>
      </c>
      <c r="K61" s="139" t="n">
        <f aca="false">J61+5000</f>
        <v>245000</v>
      </c>
    </row>
    <row r="62" customFormat="false" ht="15" hidden="false" customHeight="false" outlineLevel="0" collapsed="false">
      <c r="B62" s="140" t="s">
        <v>28</v>
      </c>
      <c r="C62" s="139" t="n">
        <f aca="false">C61+25000</f>
        <v>230000</v>
      </c>
      <c r="D62" s="139" t="n">
        <f aca="false">C62+5000</f>
        <v>235000</v>
      </c>
      <c r="E62" s="139" t="n">
        <f aca="false">D62+5000</f>
        <v>240000</v>
      </c>
      <c r="F62" s="139" t="n">
        <f aca="false">E62+5000</f>
        <v>245000</v>
      </c>
      <c r="G62" s="139" t="n">
        <f aca="false">F62+5000</f>
        <v>250000</v>
      </c>
      <c r="H62" s="139" t="n">
        <f aca="false">G62+5000</f>
        <v>255000</v>
      </c>
      <c r="I62" s="139" t="n">
        <f aca="false">H62+5000</f>
        <v>260000</v>
      </c>
      <c r="J62" s="139" t="n">
        <f aca="false">I62+5000</f>
        <v>265000</v>
      </c>
      <c r="K62" s="139" t="n">
        <f aca="false">J62+5000</f>
        <v>270000</v>
      </c>
    </row>
    <row r="63" customFormat="false" ht="15" hidden="false" customHeight="false" outlineLevel="0" collapsed="false">
      <c r="B63" s="140" t="s">
        <v>29</v>
      </c>
      <c r="C63" s="139" t="n">
        <f aca="false">C62+25000</f>
        <v>255000</v>
      </c>
      <c r="D63" s="139" t="n">
        <f aca="false">C63+5000</f>
        <v>260000</v>
      </c>
      <c r="E63" s="139" t="n">
        <f aca="false">D63+5000</f>
        <v>265000</v>
      </c>
      <c r="F63" s="139" t="n">
        <f aca="false">E63+5000</f>
        <v>270000</v>
      </c>
      <c r="G63" s="139" t="n">
        <f aca="false">F63+5000</f>
        <v>275000</v>
      </c>
      <c r="H63" s="139" t="n">
        <f aca="false">G63+5000</f>
        <v>280000</v>
      </c>
      <c r="I63" s="139" t="n">
        <f aca="false">H63+5000</f>
        <v>285000</v>
      </c>
      <c r="J63" s="139" t="n">
        <f aca="false">I63+5000</f>
        <v>290000</v>
      </c>
      <c r="K63" s="139" t="n">
        <f aca="false">J63+5000</f>
        <v>295000</v>
      </c>
    </row>
    <row r="64" customFormat="false" ht="15" hidden="false" customHeight="false" outlineLevel="0" collapsed="false">
      <c r="B64" s="140" t="s">
        <v>30</v>
      </c>
      <c r="C64" s="139" t="n">
        <f aca="false">C63+25000</f>
        <v>280000</v>
      </c>
      <c r="D64" s="139" t="n">
        <f aca="false">C64+5000</f>
        <v>285000</v>
      </c>
      <c r="E64" s="139" t="n">
        <f aca="false">D64+5000</f>
        <v>290000</v>
      </c>
      <c r="F64" s="139" t="n">
        <f aca="false">E64+5000</f>
        <v>295000</v>
      </c>
      <c r="G64" s="139" t="n">
        <f aca="false">F64+5000</f>
        <v>300000</v>
      </c>
      <c r="H64" s="139" t="n">
        <f aca="false">G64+5000</f>
        <v>305000</v>
      </c>
      <c r="I64" s="139" t="n">
        <f aca="false">H64+5000</f>
        <v>310000</v>
      </c>
      <c r="J64" s="139" t="n">
        <f aca="false">I64+5000</f>
        <v>315000</v>
      </c>
      <c r="K64" s="139" t="n">
        <f aca="false">J64+5000</f>
        <v>320000</v>
      </c>
    </row>
    <row r="65" customFormat="false" ht="15" hidden="false" customHeight="false" outlineLevel="0" collapsed="false">
      <c r="B65" s="0"/>
      <c r="C65" s="0"/>
      <c r="D65" s="0"/>
      <c r="E65" s="0"/>
      <c r="F65" s="0"/>
      <c r="G65" s="0"/>
      <c r="H65" s="0"/>
      <c r="I65" s="0"/>
      <c r="J65" s="0"/>
      <c r="K65" s="0"/>
    </row>
    <row r="66" customFormat="false" ht="15" hidden="false" customHeight="false" outlineLevel="0" collapsed="false">
      <c r="B66" s="136" t="s">
        <v>223</v>
      </c>
      <c r="C66" s="137" t="s">
        <v>212</v>
      </c>
      <c r="D66" s="137" t="s">
        <v>213</v>
      </c>
      <c r="E66" s="137" t="s">
        <v>214</v>
      </c>
      <c r="F66" s="137" t="s">
        <v>215</v>
      </c>
      <c r="G66" s="137" t="s">
        <v>216</v>
      </c>
      <c r="H66" s="137" t="s">
        <v>217</v>
      </c>
      <c r="I66" s="137" t="s">
        <v>218</v>
      </c>
      <c r="J66" s="137" t="s">
        <v>219</v>
      </c>
      <c r="K66" s="137" t="s">
        <v>220</v>
      </c>
    </row>
    <row r="67" customFormat="false" ht="15" hidden="false" customHeight="false" outlineLevel="0" collapsed="false">
      <c r="B67" s="138" t="s">
        <v>21</v>
      </c>
      <c r="C67" s="139" t="n">
        <f aca="false">C4*[2]CFINAL!D167+[2]PRIX!C14*[2]CFINAL!D176+[2]PRIX!C23*[2]CFINAL!D185+[2]PRIX!C32*[2]CFINAL!D194+[2]PRIX!C41*[2]CFINAL!D203+[2]PRIX!C50*[2]CFINAL!D212+[2]PRIX!C59*[2]CFINAL!D221</f>
        <v>200000</v>
      </c>
      <c r="D67" s="139" t="n">
        <f aca="false">D4*[2]CFINAL!E167+[2]PRIX!D14*[2]CFINAL!E176+[2]PRIX!D23*[2]CFINAL!E185+[2]PRIX!D32*[2]CFINAL!E194+[2]PRIX!D41*[2]CFINAL!E203+[2]PRIX!D50*[2]CFINAL!E212+[2]PRIX!D59*[2]CFINAL!E221</f>
        <v>540000</v>
      </c>
      <c r="E67" s="139" t="n">
        <f aca="false">E4*[2]CFINAL!F167+[2]PRIX!E14*[2]CFINAL!F176+[2]PRIX!E23*[2]CFINAL!F185+[2]PRIX!E32*[2]CFINAL!F194+[2]PRIX!E41*[2]CFINAL!F203+[2]PRIX!E50*[2]CFINAL!F212+[2]PRIX!E59*[2]CFINAL!F221</f>
        <v>2368000</v>
      </c>
      <c r="F67" s="139" t="n">
        <f aca="false">F4*[2]CFINAL!G167+[2]PRIX!F14*[2]CFINAL!G176+[2]PRIX!F23*[2]CFINAL!G185+[2]PRIX!F32*[2]CFINAL!G194+[2]PRIX!F41*[2]CFINAL!G203+[2]PRIX!F50*[2]CFINAL!G212+[2]PRIX!F59*[2]CFINAL!G221</f>
        <v>12852000</v>
      </c>
      <c r="G67" s="139" t="n">
        <f aca="false">G4*[2]CFINAL!H167+[2]PRIX!G14*[2]CFINAL!H176+[2]PRIX!G23*[2]CFINAL!H185+[2]PRIX!G32*[2]CFINAL!H194+[2]PRIX!G41*[2]CFINAL!H203+[2]PRIX!G50*[2]CFINAL!H212+[2]PRIX!G59*[2]CFINAL!H221</f>
        <v>17696000</v>
      </c>
      <c r="H67" s="139" t="n">
        <f aca="false">H4*[2]CFINAL!I167+[2]PRIX!H14*[2]CFINAL!I176+[2]PRIX!H23*[2]CFINAL!I185+[2]PRIX!H32*[2]CFINAL!I194+[2]PRIX!H41*[2]CFINAL!I203+[2]PRIX!H50*[2]CFINAL!I212+[2]PRIX!H59*[2]CFINAL!I221</f>
        <v>16470000</v>
      </c>
      <c r="I67" s="139" t="n">
        <f aca="false">I4*[2]CFINAL!J167+[2]PRIX!I14*[2]CFINAL!J176+[2]PRIX!I23*[2]CFINAL!J185+[2]PRIX!I32*[2]CFINAL!J194+[2]PRIX!I41*[2]CFINAL!J203+[2]PRIX!I50*[2]CFINAL!J212+[2]PRIX!I59*[2]CFINAL!J221</f>
        <v>16013034.7826087</v>
      </c>
      <c r="J67" s="139" t="n">
        <f aca="false">J4*[2]CFINAL!K167+[2]PRIX!J14*[2]CFINAL!K176+[2]PRIX!J23*[2]CFINAL!K185+[2]PRIX!J32*[2]CFINAL!K194+[2]PRIX!J41*[2]CFINAL!K203+[2]PRIX!J50*[2]CFINAL!K212+[2]PRIX!J59*[2]CFINAL!K221</f>
        <v>19944132.8462305</v>
      </c>
      <c r="K67" s="139" t="n">
        <f aca="false">K4*[2]CFINAL!L167+[2]PRIX!K14*[2]CFINAL!L176+[2]PRIX!K23*[2]CFINAL!L185+[2]PRIX!K32*[2]CFINAL!L194+[2]PRIX!K41*[2]CFINAL!L203+[2]PRIX!K50*[2]CFINAL!L212+[2]PRIX!K59*[2]CFINAL!L221</f>
        <v>18660000</v>
      </c>
    </row>
    <row r="68" customFormat="false" ht="15" hidden="false" customHeight="false" outlineLevel="0" collapsed="false">
      <c r="B68" s="140" t="s">
        <v>23</v>
      </c>
      <c r="C68" s="139" t="n">
        <f aca="false">C5*[2]CFINAL!D168+[2]PRIX!C15*[2]CFINAL!D177+[2]PRIX!C24*[2]CFINAL!D186+[2]PRIX!C33*[2]CFINAL!D195+[2]PRIX!C42*[2]CFINAL!D204+[2]PRIX!C51*[2]CFINAL!D213+[2]PRIX!C60*[2]CFINAL!D222</f>
        <v>205000</v>
      </c>
      <c r="D68" s="139" t="n">
        <f aca="false">D5*[2]CFINAL!E168+[2]PRIX!D15*[2]CFINAL!E177+[2]PRIX!D24*[2]CFINAL!E186+[2]PRIX!D33*[2]CFINAL!E195+[2]PRIX!D42*[2]CFINAL!E204+[2]PRIX!D51*[2]CFINAL!E213+[2]PRIX!D60*[2]CFINAL!E222</f>
        <v>555000</v>
      </c>
      <c r="E68" s="139" t="n">
        <f aca="false">E5*[2]CFINAL!F168+[2]PRIX!E15*[2]CFINAL!F177+[2]PRIX!E24*[2]CFINAL!F186+[2]PRIX!E33*[2]CFINAL!F195+[2]PRIX!E42*[2]CFINAL!F204+[2]PRIX!E51*[2]CFINAL!F213+[2]PRIX!E60*[2]CFINAL!F222</f>
        <v>2448000</v>
      </c>
      <c r="F68" s="139" t="n">
        <f aca="false">F5*[2]CFINAL!G168+[2]PRIX!F15*[2]CFINAL!G177+[2]PRIX!F24*[2]CFINAL!G186+[2]PRIX!F33*[2]CFINAL!G195+[2]PRIX!F42*[2]CFINAL!G204+[2]PRIX!F51*[2]CFINAL!G213+[2]PRIX!F60*[2]CFINAL!G222</f>
        <v>13272000</v>
      </c>
      <c r="G68" s="139" t="n">
        <f aca="false">G5*[2]CFINAL!H168+[2]PRIX!G15*[2]CFINAL!H177+[2]PRIX!G24*[2]CFINAL!H186+[2]PRIX!G33*[2]CFINAL!H195+[2]PRIX!G42*[2]CFINAL!H204+[2]PRIX!G51*[2]CFINAL!H213+[2]PRIX!G60*[2]CFINAL!H222</f>
        <v>18256000</v>
      </c>
      <c r="H68" s="139" t="n">
        <f aca="false">H5*[2]CFINAL!I168+[2]PRIX!H15*[2]CFINAL!I177+[2]PRIX!H24*[2]CFINAL!I186+[2]PRIX!H33*[2]CFINAL!I195+[2]PRIX!H42*[2]CFINAL!I204+[2]PRIX!H51*[2]CFINAL!I213+[2]PRIX!H60*[2]CFINAL!I222</f>
        <v>17010000</v>
      </c>
      <c r="I68" s="139" t="n">
        <f aca="false">I5*[2]CFINAL!J168+[2]PRIX!I15*[2]CFINAL!J177+[2]PRIX!I24*[2]CFINAL!J186+[2]PRIX!I33*[2]CFINAL!J195+[2]PRIX!I42*[2]CFINAL!J204+[2]PRIX!I51*[2]CFINAL!J213+[2]PRIX!I60*[2]CFINAL!J222</f>
        <v>16552194.2028986</v>
      </c>
      <c r="J68" s="139" t="n">
        <f aca="false">J5*[2]CFINAL!K168+[2]PRIX!J15*[2]CFINAL!K177+[2]PRIX!J24*[2]CFINAL!K186+[2]PRIX!J33*[2]CFINAL!K195+[2]PRIX!J42*[2]CFINAL!K204+[2]PRIX!J51*[2]CFINAL!K213+[2]PRIX!J60*[2]CFINAL!K222</f>
        <v>20534195.94819</v>
      </c>
      <c r="K68" s="139" t="n">
        <f aca="false">K5*[2]CFINAL!L168+[2]PRIX!K15*[2]CFINAL!L177+[2]PRIX!K24*[2]CFINAL!L186+[2]PRIX!K33*[2]CFINAL!L195+[2]PRIX!K42*[2]CFINAL!L204+[2]PRIX!K51*[2]CFINAL!L213+[2]PRIX!K60*[2]CFINAL!L222</f>
        <v>19260000</v>
      </c>
    </row>
    <row r="69" customFormat="false" ht="15" hidden="false" customHeight="false" outlineLevel="0" collapsed="false">
      <c r="B69" s="140" t="s">
        <v>25</v>
      </c>
      <c r="C69" s="139" t="n">
        <f aca="false">C6*[2]CFINAL!D169+[2]PRIX!C16*[2]CFINAL!D178+[2]PRIX!C25*[2]CFINAL!D187+[2]PRIX!C34*[2]CFINAL!D196+[2]PRIX!C43*[2]CFINAL!D205+[2]PRIX!C52*[2]CFINAL!D214+[2]PRIX!C61*[2]CFINAL!D223</f>
        <v>383333.333333333</v>
      </c>
      <c r="D69" s="139" t="n">
        <f aca="false">D6*[2]CFINAL!E169+[2]PRIX!D16*[2]CFINAL!E178+[2]PRIX!D25*[2]CFINAL!E187+[2]PRIX!D34*[2]CFINAL!E196+[2]PRIX!D43*[2]CFINAL!E205+[2]PRIX!D52*[2]CFINAL!E214+[2]PRIX!D61*[2]CFINAL!E223</f>
        <v>875000</v>
      </c>
      <c r="E69" s="139" t="n">
        <f aca="false">E6*[2]CFINAL!F169+[2]PRIX!E16*[2]CFINAL!F178+[2]PRIX!E25*[2]CFINAL!F187+[2]PRIX!E34*[2]CFINAL!F196+[2]PRIX!E43*[2]CFINAL!F205+[2]PRIX!E52*[2]CFINAL!F214+[2]PRIX!E61*[2]CFINAL!F223</f>
        <v>2966666.66666667</v>
      </c>
      <c r="F69" s="139" t="n">
        <f aca="false">F6*[2]CFINAL!G169+[2]PRIX!F16*[2]CFINAL!G178+[2]PRIX!F25*[2]CFINAL!G187+[2]PRIX!F34*[2]CFINAL!G196+[2]PRIX!F43*[2]CFINAL!G205+[2]PRIX!F52*[2]CFINAL!G214+[2]PRIX!F61*[2]CFINAL!G223</f>
        <v>14945000</v>
      </c>
      <c r="G69" s="139" t="n">
        <f aca="false">G6*[2]CFINAL!H169+[2]PRIX!G16*[2]CFINAL!H178+[2]PRIX!G25*[2]CFINAL!H187+[2]PRIX!G34*[2]CFINAL!H196+[2]PRIX!G43*[2]CFINAL!H205+[2]PRIX!G52*[2]CFINAL!H214+[2]PRIX!G61*[2]CFINAL!H223</f>
        <v>19740000</v>
      </c>
      <c r="H69" s="139" t="n">
        <f aca="false">H6*[2]CFINAL!I169+[2]PRIX!H16*[2]CFINAL!I178+[2]PRIX!H25*[2]CFINAL!I187+[2]PRIX!H34*[2]CFINAL!I196+[2]PRIX!H43*[2]CFINAL!I205+[2]PRIX!H52*[2]CFINAL!I214+[2]PRIX!H61*[2]CFINAL!I223</f>
        <v>17885000</v>
      </c>
      <c r="I69" s="139" t="n">
        <f aca="false">I6*[2]CFINAL!J169+[2]PRIX!I16*[2]CFINAL!J178+[2]PRIX!I25*[2]CFINAL!J187+[2]PRIX!I34*[2]CFINAL!J196+[2]PRIX!I43*[2]CFINAL!J205+[2]PRIX!I52*[2]CFINAL!J214+[2]PRIX!I61*[2]CFINAL!J223</f>
        <v>17165491.3043478</v>
      </c>
      <c r="J69" s="139" t="n">
        <f aca="false">J6*[2]CFINAL!K169+[2]PRIX!J16*[2]CFINAL!K178+[2]PRIX!J25*[2]CFINAL!K187+[2]PRIX!J34*[2]CFINAL!K196+[2]PRIX!J43*[2]CFINAL!K205+[2]PRIX!J52*[2]CFINAL!K214+[2]PRIX!J61*[2]CFINAL!K223</f>
        <v>19172844.7913207</v>
      </c>
      <c r="K69" s="139" t="n">
        <f aca="false">K6*[2]CFINAL!L169+[2]PRIX!K16*[2]CFINAL!L178+[2]PRIX!K25*[2]CFINAL!L187+[2]PRIX!K34*[2]CFINAL!L196+[2]PRIX!K43*[2]CFINAL!L205+[2]PRIX!K52*[2]CFINAL!L214+[2]PRIX!K61*[2]CFINAL!L223</f>
        <v>18240833.3333333</v>
      </c>
    </row>
    <row r="70" customFormat="false" ht="15" hidden="false" customHeight="false" outlineLevel="0" collapsed="false">
      <c r="B70" s="140" t="s">
        <v>27</v>
      </c>
      <c r="C70" s="139" t="n">
        <f aca="false">C7*[2]CFINAL!D170+[2]PRIX!C17*[2]CFINAL!D179+[2]PRIX!C26*[2]CFINAL!D188+[2]PRIX!C35*[2]CFINAL!D197+[2]PRIX!C44*[2]CFINAL!D206+[2]PRIX!C53*[2]CFINAL!D215+[2]PRIX!C62*[2]CFINAL!D224</f>
        <v>392307.692307692</v>
      </c>
      <c r="D70" s="139" t="n">
        <f aca="false">D7*[2]CFINAL!E170+[2]PRIX!D17*[2]CFINAL!E179+[2]PRIX!D26*[2]CFINAL!E188+[2]PRIX!D35*[2]CFINAL!E197+[2]PRIX!D44*[2]CFINAL!E206+[2]PRIX!D53*[2]CFINAL!E215+[2]PRIX!D62*[2]CFINAL!E224</f>
        <v>903846.153846154</v>
      </c>
      <c r="E70" s="139" t="n">
        <f aca="false">E7*[2]CFINAL!F170+[2]PRIX!E17*[2]CFINAL!F179+[2]PRIX!E26*[2]CFINAL!F188+[2]PRIX!E35*[2]CFINAL!F197+[2]PRIX!E44*[2]CFINAL!F206+[2]PRIX!E53*[2]CFINAL!F215+[2]PRIX!E62*[2]CFINAL!F224</f>
        <v>3123076.92307692</v>
      </c>
      <c r="F70" s="139" t="n">
        <f aca="false">F7*[2]CFINAL!G170+[2]PRIX!F17*[2]CFINAL!G179+[2]PRIX!F26*[2]CFINAL!G188+[2]PRIX!F35*[2]CFINAL!G197+[2]PRIX!F44*[2]CFINAL!G206+[2]PRIX!F53*[2]CFINAL!G215+[2]PRIX!F62*[2]CFINAL!G224</f>
        <v>15680000</v>
      </c>
      <c r="G70" s="139" t="n">
        <f aca="false">G7*[2]CFINAL!H170+[2]PRIX!G17*[2]CFINAL!H179+[2]PRIX!G26*[2]CFINAL!H188+[2]PRIX!G35*[2]CFINAL!H197+[2]PRIX!G44*[2]CFINAL!H206+[2]PRIX!G53*[2]CFINAL!H215+[2]PRIX!G62*[2]CFINAL!H224</f>
        <v>20644615.3846154</v>
      </c>
      <c r="H70" s="139" t="n">
        <f aca="false">H7*[2]CFINAL!I170+[2]PRIX!H17*[2]CFINAL!I179+[2]PRIX!H26*[2]CFINAL!I188+[2]PRIX!H35*[2]CFINAL!I197+[2]PRIX!H44*[2]CFINAL!I206+[2]PRIX!H53*[2]CFINAL!I215+[2]PRIX!H62*[2]CFINAL!I224</f>
        <v>18579230.7692308</v>
      </c>
      <c r="I70" s="139" t="n">
        <f aca="false">I7*[2]CFINAL!J170+[2]PRIX!I17*[2]CFINAL!J179+[2]PRIX!I26*[2]CFINAL!J188+[2]PRIX!I35*[2]CFINAL!J197+[2]PRIX!I44*[2]CFINAL!J206+[2]PRIX!I53*[2]CFINAL!J215+[2]PRIX!I62*[2]CFINAL!J224</f>
        <v>17873788.4057971</v>
      </c>
      <c r="J70" s="139" t="n">
        <f aca="false">J7*[2]CFINAL!K170+[2]PRIX!J17*[2]CFINAL!K179+[2]PRIX!J26*[2]CFINAL!K188+[2]PRIX!J35*[2]CFINAL!K197+[2]PRIX!J44*[2]CFINAL!K206+[2]PRIX!J53*[2]CFINAL!K215+[2]PRIX!J62*[2]CFINAL!K224</f>
        <v>19714826.9677848</v>
      </c>
      <c r="K70" s="139" t="n">
        <f aca="false">K7*[2]CFINAL!L170+[2]PRIX!K17*[2]CFINAL!L179+[2]PRIX!K26*[2]CFINAL!L188+[2]PRIX!K35*[2]CFINAL!L197+[2]PRIX!K44*[2]CFINAL!L206+[2]PRIX!K53*[2]CFINAL!L215+[2]PRIX!K62*[2]CFINAL!L224</f>
        <v>18945000</v>
      </c>
    </row>
    <row r="71" customFormat="false" ht="15" hidden="false" customHeight="false" outlineLevel="0" collapsed="false">
      <c r="B71" s="140" t="s">
        <v>28</v>
      </c>
      <c r="C71" s="139" t="n">
        <f aca="false">C8*[2]CFINAL!D171+[2]PRIX!C18*[2]CFINAL!D180+[2]PRIX!C27*[2]CFINAL!D189+[2]PRIX!C36*[2]CFINAL!D198+[2]PRIX!C45*[2]CFINAL!D207+[2]PRIX!C54*[2]CFINAL!D216+[2]PRIX!C63*[2]CFINAL!D225</f>
        <v>933333.333333333</v>
      </c>
      <c r="D71" s="139" t="n">
        <f aca="false">D8*[2]CFINAL!E171+[2]PRIX!D18*[2]CFINAL!E180+[2]PRIX!D27*[2]CFINAL!E189+[2]PRIX!D36*[2]CFINAL!E198+[2]PRIX!D45*[2]CFINAL!E207+[2]PRIX!D54*[2]CFINAL!E216+[2]PRIX!D63*[2]CFINAL!E225</f>
        <v>1733333.33333333</v>
      </c>
      <c r="E71" s="139" t="n">
        <f aca="false">E8*[2]CFINAL!F171+[2]PRIX!E18*[2]CFINAL!F180+[2]PRIX!E27*[2]CFINAL!F189+[2]PRIX!E36*[2]CFINAL!F198+[2]PRIX!E45*[2]CFINAL!F207+[2]PRIX!E54*[2]CFINAL!F216+[2]PRIX!E63*[2]CFINAL!F225</f>
        <v>6080000</v>
      </c>
      <c r="F71" s="139" t="n">
        <f aca="false">F8*[2]CFINAL!G171+[2]PRIX!F18*[2]CFINAL!G180+[2]PRIX!F27*[2]CFINAL!G189+[2]PRIX!F36*[2]CFINAL!G198+[2]PRIX!F45*[2]CFINAL!G207+[2]PRIX!F54*[2]CFINAL!G216+[2]PRIX!F63*[2]CFINAL!G225</f>
        <v>26096000</v>
      </c>
      <c r="G71" s="139" t="n">
        <f aca="false">G8*[2]CFINAL!H171+[2]PRIX!G18*[2]CFINAL!H180+[2]PRIX!G27*[2]CFINAL!H189+[2]PRIX!G36*[2]CFINAL!H198+[2]PRIX!G45*[2]CFINAL!H207+[2]PRIX!G54*[2]CFINAL!H216+[2]PRIX!G63*[2]CFINAL!H225</f>
        <v>26656000</v>
      </c>
      <c r="H71" s="139" t="n">
        <f aca="false">H8*[2]CFINAL!I171+[2]PRIX!H18*[2]CFINAL!I180+[2]PRIX!H27*[2]CFINAL!I189+[2]PRIX!H36*[2]CFINAL!I198+[2]PRIX!H45*[2]CFINAL!I207+[2]PRIX!H54*[2]CFINAL!I216+[2]PRIX!H63*[2]CFINAL!I225</f>
        <v>21390000</v>
      </c>
      <c r="I71" s="139" t="n">
        <f aca="false">I8*[2]CFINAL!J171+[2]PRIX!I18*[2]CFINAL!J180+[2]PRIX!I27*[2]CFINAL!J189+[2]PRIX!I36*[2]CFINAL!J198+[2]PRIX!I45*[2]CFINAL!J207+[2]PRIX!I54*[2]CFINAL!J216+[2]PRIX!I63*[2]CFINAL!J225</f>
        <v>33779585.5072464</v>
      </c>
      <c r="J71" s="139" t="n">
        <f aca="false">J8*[2]CFINAL!K171+[2]PRIX!J18*[2]CFINAL!K180+[2]PRIX!J27*[2]CFINAL!K189+[2]PRIX!J36*[2]CFINAL!K198+[2]PRIX!J45*[2]CFINAL!K207+[2]PRIX!J54*[2]CFINAL!K216+[2]PRIX!J63*[2]CFINAL!K225</f>
        <v>36855142.4775822</v>
      </c>
      <c r="K71" s="139" t="n">
        <f aca="false">K8*[2]CFINAL!L171+[2]PRIX!K18*[2]CFINAL!L180+[2]PRIX!K27*[2]CFINAL!L189+[2]PRIX!K36*[2]CFINAL!L198+[2]PRIX!K45*[2]CFINAL!L207+[2]PRIX!K54*[2]CFINAL!L216+[2]PRIX!K63*[2]CFINAL!L225</f>
        <v>35325000</v>
      </c>
    </row>
    <row r="72" customFormat="false" ht="15" hidden="false" customHeight="false" outlineLevel="0" collapsed="false">
      <c r="B72" s="140" t="s">
        <v>29</v>
      </c>
      <c r="C72" s="139" t="n">
        <f aca="false">C9*[2]CFINAL!D172+[2]PRIX!C19*[2]CFINAL!D181+[2]PRIX!C28*[2]CFINAL!D190+[2]PRIX!C37*[2]CFINAL!D199+[2]PRIX!C46*[2]CFINAL!D208+[2]PRIX!C55*[2]CFINAL!D217+[2]PRIX!C64*[2]CFINAL!D226</f>
        <v>1016666.66666667</v>
      </c>
      <c r="D72" s="139" t="n">
        <f aca="false">D9*[2]CFINAL!E172+[2]PRIX!D19*[2]CFINAL!E181+[2]PRIX!D28*[2]CFINAL!E190+[2]PRIX!D37*[2]CFINAL!E199+[2]PRIX!D46*[2]CFINAL!E208+[2]PRIX!D55*[2]CFINAL!E217+[2]PRIX!D64*[2]CFINAL!E226</f>
        <v>1900000</v>
      </c>
      <c r="E72" s="139" t="n">
        <f aca="false">E9*[2]CFINAL!F172+[2]PRIX!E19*[2]CFINAL!F181+[2]PRIX!E28*[2]CFINAL!F190+[2]PRIX!E37*[2]CFINAL!F199+[2]PRIX!E46*[2]CFINAL!F208+[2]PRIX!E55*[2]CFINAL!F217+[2]PRIX!E64*[2]CFINAL!F226</f>
        <v>6746666.66666667</v>
      </c>
      <c r="F72" s="139" t="n">
        <f aca="false">F9*[2]CFINAL!G172+[2]PRIX!F19*[2]CFINAL!G181+[2]PRIX!F28*[2]CFINAL!G190+[2]PRIX!F37*[2]CFINAL!G199+[2]PRIX!F46*[2]CFINAL!G208+[2]PRIX!F55*[2]CFINAL!G217+[2]PRIX!F64*[2]CFINAL!G226</f>
        <v>28896000</v>
      </c>
      <c r="G72" s="139" t="n">
        <f aca="false">G9*[2]CFINAL!H172+[2]PRIX!G19*[2]CFINAL!H181+[2]PRIX!G28*[2]CFINAL!H190+[2]PRIX!G37*[2]CFINAL!H199+[2]PRIX!G46*[2]CFINAL!H208+[2]PRIX!G55*[2]CFINAL!H217+[2]PRIX!G64*[2]CFINAL!H226</f>
        <v>29456000</v>
      </c>
      <c r="H72" s="139" t="n">
        <f aca="false">H9*[2]CFINAL!I172+[2]PRIX!H19*[2]CFINAL!I181+[2]PRIX!H28*[2]CFINAL!I190+[2]PRIX!H37*[2]CFINAL!I199+[2]PRIX!H46*[2]CFINAL!I208+[2]PRIX!H55*[2]CFINAL!I217+[2]PRIX!H64*[2]CFINAL!I226</f>
        <v>23690000</v>
      </c>
      <c r="I72" s="139" t="n">
        <f aca="false">I9*[2]CFINAL!J172+[2]PRIX!I19*[2]CFINAL!J181+[2]PRIX!I28*[2]CFINAL!J190+[2]PRIX!I37*[2]CFINAL!J199+[2]PRIX!I46*[2]CFINAL!J208+[2]PRIX!I55*[2]CFINAL!J217+[2]PRIX!I64*[2]CFINAL!J226</f>
        <v>37475382.6086957</v>
      </c>
      <c r="J72" s="139" t="n">
        <f aca="false">J9*[2]CFINAL!K172+[2]PRIX!J19*[2]CFINAL!K181+[2]PRIX!J28*[2]CFINAL!K190+[2]PRIX!J37*[2]CFINAL!K199+[2]PRIX!J46*[2]CFINAL!K208+[2]PRIX!J55*[2]CFINAL!K217+[2]PRIX!J64*[2]CFINAL!K226</f>
        <v>40555457.9873796</v>
      </c>
      <c r="K72" s="139" t="n">
        <f aca="false">K9*[2]CFINAL!L172+[2]PRIX!K19*[2]CFINAL!L181+[2]PRIX!K28*[2]CFINAL!L190+[2]PRIX!K37*[2]CFINAL!L199+[2]PRIX!K46*[2]CFINAL!L208+[2]PRIX!K55*[2]CFINAL!L217+[2]PRIX!K64*[2]CFINAL!L226</f>
        <v>39075000</v>
      </c>
    </row>
    <row r="73" customFormat="false" ht="15" hidden="false" customHeight="false" outlineLevel="0" collapsed="false">
      <c r="B73" s="140" t="s">
        <v>30</v>
      </c>
      <c r="C73" s="139" t="n">
        <f aca="false">C10*[2]CFINAL!D173+[2]PRIX!C20*[2]CFINAL!D182+[2]PRIX!C29*[2]CFINAL!D191+[2]PRIX!C38*[2]CFINAL!D200+[2]PRIX!C47*[2]CFINAL!D209+[2]PRIX!C56*[2]CFINAL!D218+[2]PRIX!C65*[2]CFINAL!D227</f>
        <v>1100000</v>
      </c>
      <c r="D73" s="139" t="n">
        <f aca="false">D10*[2]CFINAL!E173+[2]PRIX!D20*[2]CFINAL!E182+[2]PRIX!D29*[2]CFINAL!E191+[2]PRIX!D38*[2]CFINAL!E200+[2]PRIX!D47*[2]CFINAL!E209+[2]PRIX!D56*[2]CFINAL!E218+[2]PRIX!D65*[2]CFINAL!E227</f>
        <v>2066666.66666667</v>
      </c>
      <c r="E73" s="139" t="n">
        <f aca="false">E10*[2]CFINAL!F173+[2]PRIX!E20*[2]CFINAL!F182+[2]PRIX!E29*[2]CFINAL!F191+[2]PRIX!E38*[2]CFINAL!F200+[2]PRIX!E47*[2]CFINAL!F209+[2]PRIX!E56*[2]CFINAL!F218+[2]PRIX!E65*[2]CFINAL!F227</f>
        <v>7413333.33333333</v>
      </c>
      <c r="F73" s="139" t="n">
        <f aca="false">F10*[2]CFINAL!G173+[2]PRIX!F20*[2]CFINAL!G182+[2]PRIX!F29*[2]CFINAL!G191+[2]PRIX!F38*[2]CFINAL!G200+[2]PRIX!F47*[2]CFINAL!G209+[2]PRIX!F56*[2]CFINAL!G218+[2]PRIX!F65*[2]CFINAL!G227</f>
        <v>31696000</v>
      </c>
      <c r="G73" s="139" t="n">
        <f aca="false">G10*[2]CFINAL!H173+[2]PRIX!G20*[2]CFINAL!H182+[2]PRIX!G29*[2]CFINAL!H191+[2]PRIX!G38*[2]CFINAL!H200+[2]PRIX!G47*[2]CFINAL!H209+[2]PRIX!G56*[2]CFINAL!H218+[2]PRIX!G65*[2]CFINAL!H227</f>
        <v>32256000</v>
      </c>
      <c r="H73" s="139" t="n">
        <f aca="false">H10*[2]CFINAL!I173+[2]PRIX!H20*[2]CFINAL!I182+[2]PRIX!H29*[2]CFINAL!I191+[2]PRIX!H38*[2]CFINAL!I200+[2]PRIX!H47*[2]CFINAL!I209+[2]PRIX!H56*[2]CFINAL!I218+[2]PRIX!H65*[2]CFINAL!I227</f>
        <v>25990000</v>
      </c>
      <c r="I73" s="139" t="n">
        <f aca="false">I10*[2]CFINAL!J173+[2]PRIX!I20*[2]CFINAL!J182+[2]PRIX!I29*[2]CFINAL!J191+[2]PRIX!I38*[2]CFINAL!J200+[2]PRIX!I47*[2]CFINAL!J209+[2]PRIX!I56*[2]CFINAL!J218+[2]PRIX!I65*[2]CFINAL!J227</f>
        <v>41171179.7101449</v>
      </c>
      <c r="J73" s="139" t="n">
        <f aca="false">J10*[2]CFINAL!K173+[2]PRIX!J20*[2]CFINAL!K182+[2]PRIX!J29*[2]CFINAL!K191+[2]PRIX!J38*[2]CFINAL!K200+[2]PRIX!J47*[2]CFINAL!K209+[2]PRIX!J56*[2]CFINAL!K218+[2]PRIX!J65*[2]CFINAL!K227</f>
        <v>44255773.497177</v>
      </c>
      <c r="K73" s="139" t="n">
        <f aca="false">K10*[2]CFINAL!L173+[2]PRIX!K20*[2]CFINAL!L182+[2]PRIX!K29*[2]CFINAL!L191+[2]PRIX!K38*[2]CFINAL!L200+[2]PRIX!K47*[2]CFINAL!L209+[2]PRIX!K56*[2]CFINAL!L218+[2]PRIX!K65*[2]CFINAL!L227</f>
        <v>42825000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3"/>
  <sheetViews>
    <sheetView windowProtection="false" showFormulas="false" showGridLines="true" showRowColHeaders="true" showZeros="true" rightToLeft="false" tabSelected="true" showOutlineSymbols="true" defaultGridColor="true" view="normal" topLeftCell="B40" colorId="64" zoomScale="100" zoomScaleNormal="100" zoomScalePageLayoutView="100" workbookViewId="0">
      <selection pane="topLeft" activeCell="C51" activeCellId="0" sqref="C51"/>
    </sheetView>
  </sheetViews>
  <sheetFormatPr defaultRowHeight="12.75"/>
  <cols>
    <col collapsed="false" hidden="false" max="1" min="1" style="1" width="2"/>
    <col collapsed="false" hidden="false" max="2" min="2" style="1" width="3.1417004048583"/>
    <col collapsed="false" hidden="false" max="3" min="3" style="33" width="59"/>
    <col collapsed="false" hidden="false" max="4" min="4" style="33" width="21.4251012145749"/>
    <col collapsed="false" hidden="false" max="5" min="5" style="34" width="11.8542510121458"/>
    <col collapsed="false" hidden="false" max="10" min="6" style="35" width="11.8542510121458"/>
    <col collapsed="false" hidden="false" max="11" min="11" style="1" width="11.8542510121458"/>
    <col collapsed="false" hidden="false" max="12" min="12" style="33" width="11.8542510121458"/>
    <col collapsed="false" hidden="false" max="13" min="13" style="33" width="11.1417004048583"/>
    <col collapsed="false" hidden="false" max="1025" min="14" style="1" width="11.4251012145749"/>
  </cols>
  <sheetData>
    <row r="1" s="142" customFormat="true" ht="20.25" hidden="false" customHeight="false" outlineLevel="0" collapsed="false">
      <c r="B1" s="37" t="s">
        <v>224</v>
      </c>
      <c r="C1" s="36"/>
    </row>
    <row r="2" s="143" customFormat="true" ht="14.25" hidden="false" customHeight="true" outlineLevel="0" collapsed="false">
      <c r="B2" s="144"/>
      <c r="C2" s="42"/>
      <c r="D2" s="145"/>
      <c r="E2" s="145"/>
      <c r="F2" s="145"/>
      <c r="G2" s="145"/>
      <c r="H2" s="145"/>
      <c r="I2" s="145"/>
    </row>
    <row r="3" customFormat="false" ht="12.75" hidden="false" customHeight="false" outlineLevel="0" collapsed="false">
      <c r="A3" s="0"/>
      <c r="B3" s="0"/>
      <c r="C3" s="0"/>
      <c r="D3" s="0"/>
      <c r="E3" s="146"/>
      <c r="F3" s="147"/>
      <c r="G3" s="147"/>
      <c r="H3" s="147"/>
      <c r="I3" s="147"/>
      <c r="J3" s="148"/>
      <c r="K3" s="146"/>
      <c r="L3" s="0"/>
      <c r="M3" s="0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75" hidden="false" customHeight="false" outlineLevel="0" collapsed="false">
      <c r="A4" s="0"/>
      <c r="B4" s="0"/>
      <c r="C4" s="0"/>
      <c r="D4" s="0"/>
      <c r="E4" s="53" t="s">
        <v>2</v>
      </c>
      <c r="F4" s="54" t="s">
        <v>3</v>
      </c>
      <c r="G4" s="54" t="s">
        <v>4</v>
      </c>
      <c r="H4" s="54" t="s">
        <v>5</v>
      </c>
      <c r="I4" s="54" t="s">
        <v>6</v>
      </c>
      <c r="J4" s="54" t="s">
        <v>7</v>
      </c>
      <c r="K4" s="55" t="s">
        <v>8</v>
      </c>
      <c r="L4" s="54" t="s">
        <v>9</v>
      </c>
      <c r="M4" s="54" t="s">
        <v>10</v>
      </c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0"/>
      <c r="B5" s="0"/>
      <c r="C5" s="51" t="s">
        <v>225</v>
      </c>
      <c r="D5" s="0"/>
      <c r="E5" s="149" t="n">
        <v>2.986969</v>
      </c>
      <c r="F5" s="149"/>
      <c r="G5" s="149"/>
      <c r="H5" s="149"/>
      <c r="I5" s="149"/>
      <c r="J5" s="149"/>
      <c r="K5" s="149"/>
      <c r="L5" s="149"/>
      <c r="M5" s="149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0"/>
      <c r="B6" s="0"/>
      <c r="C6" s="56" t="s">
        <v>21</v>
      </c>
      <c r="D6" s="0"/>
      <c r="E6" s="150" t="n">
        <v>0.545772</v>
      </c>
      <c r="F6" s="150"/>
      <c r="G6" s="150"/>
      <c r="H6" s="150"/>
      <c r="I6" s="150"/>
      <c r="J6" s="150"/>
      <c r="K6" s="150"/>
      <c r="L6" s="150"/>
      <c r="M6" s="150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0"/>
      <c r="B7" s="0"/>
      <c r="C7" s="56" t="s">
        <v>23</v>
      </c>
      <c r="D7" s="0"/>
      <c r="E7" s="150" t="n">
        <v>0.814708</v>
      </c>
      <c r="F7" s="150"/>
      <c r="G7" s="150"/>
      <c r="H7" s="150"/>
      <c r="I7" s="150"/>
      <c r="J7" s="150"/>
      <c r="K7" s="150"/>
      <c r="L7" s="150"/>
      <c r="M7" s="150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0"/>
      <c r="B8" s="0"/>
      <c r="C8" s="56" t="s">
        <v>25</v>
      </c>
      <c r="D8" s="0"/>
      <c r="E8" s="150" t="n">
        <v>1.105905</v>
      </c>
      <c r="F8" s="150"/>
      <c r="G8" s="150"/>
      <c r="H8" s="150"/>
      <c r="I8" s="150"/>
      <c r="J8" s="150"/>
      <c r="K8" s="150"/>
      <c r="L8" s="150"/>
      <c r="M8" s="150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0"/>
      <c r="B9" s="0"/>
      <c r="C9" s="56" t="s">
        <v>27</v>
      </c>
      <c r="D9" s="0"/>
      <c r="E9" s="150" t="n">
        <v>1.266277</v>
      </c>
      <c r="F9" s="150"/>
      <c r="G9" s="150"/>
      <c r="H9" s="150"/>
      <c r="I9" s="150"/>
      <c r="J9" s="150"/>
      <c r="K9" s="150"/>
      <c r="L9" s="150"/>
      <c r="M9" s="150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0"/>
      <c r="B10" s="0"/>
      <c r="C10" s="56" t="s">
        <v>28</v>
      </c>
      <c r="D10" s="0"/>
      <c r="E10" s="150" t="n">
        <v>1.467401</v>
      </c>
      <c r="F10" s="150"/>
      <c r="G10" s="150"/>
      <c r="H10" s="150"/>
      <c r="I10" s="150"/>
      <c r="J10" s="150"/>
      <c r="K10" s="150"/>
      <c r="L10" s="150"/>
      <c r="M10" s="150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A11" s="0"/>
      <c r="B11" s="0"/>
      <c r="C11" s="56" t="s">
        <v>29</v>
      </c>
      <c r="D11" s="0"/>
      <c r="E11" s="151" t="n">
        <v>1.703283</v>
      </c>
      <c r="F11" s="151"/>
      <c r="G11" s="151"/>
      <c r="H11" s="151"/>
      <c r="I11" s="151"/>
      <c r="J11" s="151"/>
      <c r="K11" s="151"/>
      <c r="L11" s="151"/>
      <c r="M11" s="151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75" hidden="false" customHeight="false" outlineLevel="0" collapsed="false">
      <c r="A12" s="0"/>
      <c r="B12" s="0"/>
      <c r="C12" s="56" t="s">
        <v>30</v>
      </c>
      <c r="D12" s="0"/>
      <c r="E12" s="146"/>
      <c r="F12" s="147"/>
      <c r="G12" s="147"/>
      <c r="H12" s="147"/>
      <c r="I12" s="147"/>
      <c r="J12" s="148"/>
      <c r="K12" s="146"/>
      <c r="L12" s="0"/>
      <c r="M12" s="0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75" hidden="false" customHeight="false" outlineLevel="0" collapsed="false">
      <c r="A13" s="0"/>
      <c r="B13" s="0"/>
      <c r="C13" s="147"/>
      <c r="D13" s="0"/>
      <c r="E13" s="146"/>
      <c r="F13" s="147"/>
      <c r="G13" s="147"/>
      <c r="H13" s="147"/>
      <c r="I13" s="147"/>
      <c r="J13" s="148"/>
      <c r="K13" s="146"/>
      <c r="L13" s="0"/>
      <c r="M13" s="0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0"/>
      <c r="B14" s="0"/>
      <c r="C14" s="51" t="s">
        <v>226</v>
      </c>
      <c r="D14" s="0"/>
      <c r="E14" s="151" t="n">
        <v>0.157013</v>
      </c>
      <c r="F14" s="151"/>
      <c r="G14" s="151"/>
      <c r="H14" s="151"/>
      <c r="I14" s="151"/>
      <c r="J14" s="151"/>
      <c r="K14" s="151"/>
      <c r="L14" s="151"/>
      <c r="M14" s="151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false" outlineLevel="0" collapsed="false">
      <c r="A15" s="0"/>
      <c r="B15" s="0"/>
      <c r="C15" s="51" t="s">
        <v>227</v>
      </c>
      <c r="D15" s="0"/>
      <c r="E15" s="151" t="n">
        <v>0.0303</v>
      </c>
      <c r="F15" s="151"/>
      <c r="G15" s="151"/>
      <c r="H15" s="151"/>
      <c r="I15" s="151"/>
      <c r="J15" s="151"/>
      <c r="K15" s="151"/>
      <c r="L15" s="151"/>
      <c r="M15" s="151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75" hidden="false" customHeight="false" outlineLevel="0" collapsed="false">
      <c r="A16" s="0"/>
      <c r="B16" s="0"/>
      <c r="C16" s="51"/>
      <c r="D16" s="0"/>
      <c r="E16" s="152"/>
      <c r="F16" s="90"/>
      <c r="G16" s="90"/>
      <c r="H16" s="90"/>
      <c r="I16" s="90"/>
      <c r="J16" s="76"/>
      <c r="K16" s="76"/>
      <c r="L16" s="0"/>
      <c r="M16" s="0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75" hidden="false" customHeight="false" outlineLevel="0" collapsed="false">
      <c r="A17" s="0"/>
      <c r="B17" s="0"/>
      <c r="C17" s="56" t="s">
        <v>228</v>
      </c>
      <c r="D17" s="0"/>
      <c r="E17" s="53" t="s">
        <v>2</v>
      </c>
      <c r="F17" s="54" t="s">
        <v>3</v>
      </c>
      <c r="G17" s="54" t="s">
        <v>4</v>
      </c>
      <c r="H17" s="54" t="s">
        <v>5</v>
      </c>
      <c r="I17" s="54" t="s">
        <v>6</v>
      </c>
      <c r="J17" s="54" t="s">
        <v>7</v>
      </c>
      <c r="K17" s="55" t="s">
        <v>8</v>
      </c>
      <c r="L17" s="54" t="s">
        <v>9</v>
      </c>
      <c r="M17" s="54" t="s">
        <v>10</v>
      </c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" hidden="false" customHeight="false" outlineLevel="0" collapsed="false">
      <c r="A18" s="0"/>
      <c r="B18" s="0"/>
      <c r="C18" s="56" t="s">
        <v>21</v>
      </c>
      <c r="D18" s="0"/>
      <c r="E18" s="153" t="n">
        <v>1</v>
      </c>
      <c r="F18" s="153"/>
      <c r="G18" s="153"/>
      <c r="H18" s="153"/>
      <c r="I18" s="153"/>
      <c r="J18" s="153"/>
      <c r="K18" s="153"/>
      <c r="L18" s="153"/>
      <c r="M18" s="153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" hidden="false" customHeight="false" outlineLevel="0" collapsed="false">
      <c r="A19" s="0"/>
      <c r="B19" s="0"/>
      <c r="C19" s="56" t="s">
        <v>23</v>
      </c>
      <c r="D19" s="0"/>
      <c r="E19" s="153" t="n">
        <v>1</v>
      </c>
      <c r="F19" s="153"/>
      <c r="G19" s="153"/>
      <c r="H19" s="153"/>
      <c r="I19" s="153"/>
      <c r="J19" s="153"/>
      <c r="K19" s="153"/>
      <c r="L19" s="153"/>
      <c r="M19" s="153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" hidden="false" customHeight="false" outlineLevel="0" collapsed="false">
      <c r="A20" s="0"/>
      <c r="B20" s="0"/>
      <c r="C20" s="56" t="s">
        <v>25</v>
      </c>
      <c r="D20" s="0"/>
      <c r="E20" s="153" t="n">
        <v>1</v>
      </c>
      <c r="F20" s="153"/>
      <c r="G20" s="153"/>
      <c r="H20" s="153"/>
      <c r="I20" s="153"/>
      <c r="J20" s="153"/>
      <c r="K20" s="153"/>
      <c r="L20" s="153"/>
      <c r="M20" s="153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false" outlineLevel="0" collapsed="false">
      <c r="A21" s="0"/>
      <c r="B21" s="0"/>
      <c r="C21" s="56" t="s">
        <v>27</v>
      </c>
      <c r="D21" s="0"/>
      <c r="E21" s="153" t="n">
        <v>50</v>
      </c>
      <c r="F21" s="153"/>
      <c r="G21" s="153"/>
      <c r="H21" s="153"/>
      <c r="I21" s="153"/>
      <c r="J21" s="153"/>
      <c r="K21" s="153"/>
      <c r="L21" s="153"/>
      <c r="M21" s="153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" hidden="false" customHeight="false" outlineLevel="0" collapsed="false">
      <c r="A22" s="0"/>
      <c r="B22" s="0"/>
      <c r="C22" s="56" t="s">
        <v>28</v>
      </c>
      <c r="D22" s="0"/>
      <c r="E22" s="153" t="n">
        <v>1</v>
      </c>
      <c r="F22" s="153"/>
      <c r="G22" s="153"/>
      <c r="H22" s="153"/>
      <c r="I22" s="153"/>
      <c r="J22" s="153"/>
      <c r="K22" s="153"/>
      <c r="L22" s="153"/>
      <c r="M22" s="153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" hidden="false" customHeight="false" outlineLevel="0" collapsed="false">
      <c r="A23" s="0"/>
      <c r="B23" s="0"/>
      <c r="C23" s="56" t="s">
        <v>29</v>
      </c>
      <c r="D23" s="0"/>
      <c r="E23" s="153" t="n">
        <v>20</v>
      </c>
      <c r="F23" s="153"/>
      <c r="G23" s="153"/>
      <c r="H23" s="153"/>
      <c r="I23" s="153"/>
      <c r="J23" s="153"/>
      <c r="K23" s="153"/>
      <c r="L23" s="153"/>
      <c r="M23" s="153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" hidden="false" customHeight="false" outlineLevel="0" collapsed="false">
      <c r="A24" s="0"/>
      <c r="B24" s="0"/>
      <c r="C24" s="56" t="s">
        <v>30</v>
      </c>
      <c r="D24" s="0"/>
      <c r="E24" s="153" t="n">
        <v>1</v>
      </c>
      <c r="F24" s="153"/>
      <c r="G24" s="153"/>
      <c r="H24" s="153"/>
      <c r="I24" s="153"/>
      <c r="J24" s="153"/>
      <c r="K24" s="153"/>
      <c r="L24" s="153"/>
      <c r="M24" s="153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false" customHeight="false" outlineLevel="0" collapsed="false">
      <c r="A25" s="0"/>
      <c r="B25" s="0"/>
      <c r="C25" s="0"/>
      <c r="D25" s="0"/>
      <c r="E25" s="146"/>
      <c r="F25" s="147"/>
      <c r="G25" s="147"/>
      <c r="H25" s="147"/>
      <c r="I25" s="154"/>
      <c r="J25" s="154"/>
      <c r="K25" s="154"/>
      <c r="L25" s="0"/>
      <c r="M25" s="0"/>
      <c r="N25" s="146"/>
      <c r="O25" s="146"/>
      <c r="P25" s="146"/>
      <c r="Q25" s="146"/>
      <c r="R25" s="146"/>
      <c r="S25" s="146"/>
      <c r="T25" s="146"/>
      <c r="U25" s="47"/>
      <c r="V25" s="47"/>
      <c r="W25" s="47"/>
      <c r="X25" s="47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75" hidden="false" customHeight="false" outlineLevel="0" collapsed="false">
      <c r="A26" s="0"/>
      <c r="B26" s="0"/>
      <c r="C26" s="50" t="s">
        <v>229</v>
      </c>
      <c r="D26" s="0"/>
      <c r="E26" s="53" t="s">
        <v>2</v>
      </c>
      <c r="F26" s="54" t="s">
        <v>3</v>
      </c>
      <c r="G26" s="54" t="s">
        <v>4</v>
      </c>
      <c r="H26" s="54" t="s">
        <v>5</v>
      </c>
      <c r="I26" s="54" t="s">
        <v>6</v>
      </c>
      <c r="J26" s="54" t="s">
        <v>7</v>
      </c>
      <c r="K26" s="55" t="s">
        <v>8</v>
      </c>
      <c r="L26" s="54" t="s">
        <v>9</v>
      </c>
      <c r="M26" s="54" t="s">
        <v>10</v>
      </c>
      <c r="N26" s="146"/>
      <c r="O26" s="146"/>
      <c r="P26" s="146"/>
      <c r="Q26" s="146"/>
      <c r="R26" s="146"/>
      <c r="S26" s="146"/>
      <c r="T26" s="146"/>
      <c r="U26" s="47"/>
      <c r="V26" s="47"/>
      <c r="W26" s="47"/>
      <c r="X26" s="47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75" hidden="false" customHeight="false" outlineLevel="0" collapsed="false">
      <c r="A27" s="0"/>
      <c r="B27" s="0"/>
      <c r="C27" s="56" t="s">
        <v>21</v>
      </c>
      <c r="D27" s="0"/>
      <c r="E27" s="155" t="n">
        <v>1</v>
      </c>
      <c r="F27" s="155" t="n">
        <v>1</v>
      </c>
      <c r="G27" s="155" t="n">
        <v>1</v>
      </c>
      <c r="H27" s="155" t="n">
        <v>1</v>
      </c>
      <c r="I27" s="155" t="n">
        <v>1</v>
      </c>
      <c r="J27" s="155" t="n">
        <v>1</v>
      </c>
      <c r="K27" s="155" t="n">
        <v>1</v>
      </c>
      <c r="L27" s="155" t="n">
        <v>1</v>
      </c>
      <c r="M27" s="155" t="n">
        <v>1</v>
      </c>
      <c r="N27" s="146"/>
      <c r="O27" s="146"/>
      <c r="P27" s="146"/>
      <c r="Q27" s="146"/>
      <c r="R27" s="146"/>
      <c r="S27" s="146"/>
      <c r="T27" s="146"/>
      <c r="U27" s="47"/>
      <c r="V27" s="47"/>
      <c r="W27" s="47"/>
      <c r="X27" s="47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75" hidden="false" customHeight="false" outlineLevel="0" collapsed="false">
      <c r="A28" s="0"/>
      <c r="B28" s="0"/>
      <c r="C28" s="56" t="s">
        <v>23</v>
      </c>
      <c r="D28" s="0"/>
      <c r="E28" s="155" t="n">
        <v>1</v>
      </c>
      <c r="F28" s="155" t="n">
        <v>1</v>
      </c>
      <c r="G28" s="155" t="n">
        <v>1</v>
      </c>
      <c r="H28" s="155" t="n">
        <v>1</v>
      </c>
      <c r="I28" s="155" t="n">
        <v>1</v>
      </c>
      <c r="J28" s="155" t="n">
        <v>1</v>
      </c>
      <c r="K28" s="155" t="n">
        <v>1</v>
      </c>
      <c r="L28" s="155" t="n">
        <v>1</v>
      </c>
      <c r="M28" s="155" t="n">
        <v>1</v>
      </c>
      <c r="N28" s="146"/>
      <c r="O28" s="146"/>
      <c r="P28" s="146"/>
      <c r="Q28" s="146"/>
      <c r="R28" s="146"/>
      <c r="S28" s="146"/>
      <c r="T28" s="146"/>
      <c r="U28" s="47"/>
      <c r="V28" s="47"/>
      <c r="W28" s="47"/>
      <c r="X28" s="47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false" customHeight="false" outlineLevel="0" collapsed="false">
      <c r="A29" s="0"/>
      <c r="B29" s="0"/>
      <c r="C29" s="56" t="s">
        <v>25</v>
      </c>
      <c r="D29" s="0"/>
      <c r="E29" s="155" t="n">
        <v>1</v>
      </c>
      <c r="F29" s="155" t="n">
        <v>1</v>
      </c>
      <c r="G29" s="155" t="n">
        <v>1</v>
      </c>
      <c r="H29" s="155" t="n">
        <v>1</v>
      </c>
      <c r="I29" s="155" t="n">
        <v>1</v>
      </c>
      <c r="J29" s="155" t="n">
        <v>1</v>
      </c>
      <c r="K29" s="155" t="n">
        <v>1</v>
      </c>
      <c r="L29" s="155" t="n">
        <v>1</v>
      </c>
      <c r="M29" s="155" t="n">
        <v>1</v>
      </c>
      <c r="N29" s="146"/>
      <c r="O29" s="146"/>
      <c r="P29" s="146"/>
      <c r="Q29" s="146"/>
      <c r="R29" s="146"/>
      <c r="S29" s="146"/>
      <c r="T29" s="146"/>
      <c r="U29" s="47"/>
      <c r="V29" s="47"/>
      <c r="W29" s="47"/>
      <c r="X29" s="47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75" hidden="false" customHeight="false" outlineLevel="0" collapsed="false">
      <c r="A30" s="0"/>
      <c r="B30" s="0"/>
      <c r="C30" s="56" t="s">
        <v>27</v>
      </c>
      <c r="D30" s="0"/>
      <c r="E30" s="155" t="n">
        <v>1</v>
      </c>
      <c r="F30" s="155" t="n">
        <v>1</v>
      </c>
      <c r="G30" s="155" t="n">
        <v>1</v>
      </c>
      <c r="H30" s="155" t="n">
        <v>1</v>
      </c>
      <c r="I30" s="155" t="n">
        <v>1</v>
      </c>
      <c r="J30" s="155" t="n">
        <v>1</v>
      </c>
      <c r="K30" s="155" t="n">
        <v>1</v>
      </c>
      <c r="L30" s="155" t="n">
        <v>1</v>
      </c>
      <c r="M30" s="155" t="n">
        <v>1</v>
      </c>
      <c r="N30" s="146"/>
      <c r="O30" s="146"/>
      <c r="P30" s="146"/>
      <c r="Q30" s="146"/>
      <c r="R30" s="146"/>
      <c r="S30" s="146"/>
      <c r="T30" s="146"/>
      <c r="U30" s="47"/>
      <c r="V30" s="47"/>
      <c r="W30" s="47"/>
      <c r="X30" s="47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75" hidden="false" customHeight="false" outlineLevel="0" collapsed="false">
      <c r="A31" s="0"/>
      <c r="B31" s="0"/>
      <c r="C31" s="56" t="s">
        <v>28</v>
      </c>
      <c r="D31" s="0"/>
      <c r="E31" s="155" t="n">
        <v>1</v>
      </c>
      <c r="F31" s="155" t="n">
        <v>1</v>
      </c>
      <c r="G31" s="155" t="n">
        <v>1</v>
      </c>
      <c r="H31" s="155" t="n">
        <v>1</v>
      </c>
      <c r="I31" s="155" t="n">
        <v>1</v>
      </c>
      <c r="J31" s="155" t="n">
        <v>1</v>
      </c>
      <c r="K31" s="155" t="n">
        <v>1</v>
      </c>
      <c r="L31" s="155" t="n">
        <v>1</v>
      </c>
      <c r="M31" s="155" t="n">
        <v>1</v>
      </c>
      <c r="N31" s="146"/>
      <c r="O31" s="146"/>
      <c r="P31" s="146"/>
      <c r="Q31" s="146"/>
      <c r="R31" s="146"/>
      <c r="S31" s="146"/>
      <c r="T31" s="146"/>
      <c r="U31" s="47"/>
      <c r="V31" s="47"/>
      <c r="W31" s="47"/>
      <c r="X31" s="47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false" customHeight="false" outlineLevel="0" collapsed="false">
      <c r="A32" s="0"/>
      <c r="B32" s="0"/>
      <c r="C32" s="56" t="s">
        <v>29</v>
      </c>
      <c r="D32" s="0"/>
      <c r="E32" s="155" t="n">
        <v>1</v>
      </c>
      <c r="F32" s="155" t="n">
        <v>1</v>
      </c>
      <c r="G32" s="155" t="n">
        <v>1</v>
      </c>
      <c r="H32" s="155" t="n">
        <v>1</v>
      </c>
      <c r="I32" s="155" t="n">
        <v>200</v>
      </c>
      <c r="J32" s="155" t="n">
        <v>1</v>
      </c>
      <c r="K32" s="155" t="n">
        <v>1</v>
      </c>
      <c r="L32" s="155" t="n">
        <v>1</v>
      </c>
      <c r="M32" s="155" t="n">
        <v>1</v>
      </c>
      <c r="N32" s="146"/>
      <c r="O32" s="146"/>
      <c r="P32" s="146"/>
      <c r="Q32" s="146"/>
      <c r="R32" s="146"/>
      <c r="S32" s="146"/>
      <c r="T32" s="146"/>
      <c r="U32" s="47"/>
      <c r="V32" s="47"/>
      <c r="W32" s="47"/>
      <c r="X32" s="47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75" hidden="false" customHeight="false" outlineLevel="0" collapsed="false">
      <c r="A33" s="0"/>
      <c r="B33" s="0"/>
      <c r="C33" s="56" t="s">
        <v>30</v>
      </c>
      <c r="D33" s="0"/>
      <c r="E33" s="155" t="n">
        <v>1</v>
      </c>
      <c r="F33" s="155" t="n">
        <v>1</v>
      </c>
      <c r="G33" s="155" t="n">
        <v>1</v>
      </c>
      <c r="H33" s="155" t="n">
        <v>1</v>
      </c>
      <c r="I33" s="155" t="n">
        <v>1</v>
      </c>
      <c r="J33" s="155" t="n">
        <v>1</v>
      </c>
      <c r="K33" s="155" t="n">
        <v>1</v>
      </c>
      <c r="L33" s="155" t="n">
        <v>1</v>
      </c>
      <c r="M33" s="155" t="n">
        <v>5000</v>
      </c>
      <c r="N33" s="146"/>
      <c r="O33" s="146"/>
      <c r="P33" s="146"/>
      <c r="Q33" s="146"/>
      <c r="R33" s="146"/>
      <c r="S33" s="146"/>
      <c r="T33" s="146"/>
      <c r="U33" s="47"/>
      <c r="V33" s="47"/>
      <c r="W33" s="47"/>
      <c r="X33" s="47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>
      <c r="A34" s="0"/>
      <c r="B34" s="0"/>
      <c r="C34" s="0"/>
      <c r="D34" s="0"/>
      <c r="E34" s="146"/>
      <c r="F34" s="147"/>
      <c r="G34" s="147"/>
      <c r="H34" s="147"/>
      <c r="I34" s="154"/>
      <c r="J34" s="156"/>
      <c r="K34" s="0"/>
      <c r="L34" s="0"/>
      <c r="M34" s="0"/>
      <c r="N34" s="146"/>
      <c r="O34" s="146"/>
      <c r="P34" s="146"/>
      <c r="Q34" s="146"/>
      <c r="R34" s="146"/>
      <c r="S34" s="146"/>
      <c r="T34" s="146"/>
      <c r="U34" s="47"/>
      <c r="V34" s="47"/>
      <c r="W34" s="47"/>
      <c r="X34" s="47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75" hidden="false" customHeight="false" outlineLevel="0" collapsed="false">
      <c r="A35" s="0"/>
      <c r="B35" s="0"/>
      <c r="C35" s="0"/>
      <c r="D35" s="0"/>
      <c r="E35" s="146"/>
      <c r="F35" s="147"/>
      <c r="G35" s="147"/>
      <c r="H35" s="147"/>
      <c r="I35" s="154"/>
      <c r="J35" s="156"/>
      <c r="K35" s="0"/>
      <c r="L35" s="0"/>
      <c r="M35" s="0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75" hidden="false" customHeight="false" outlineLevel="0" collapsed="false">
      <c r="A36" s="0"/>
      <c r="B36" s="0"/>
      <c r="C36" s="0"/>
      <c r="D36" s="0"/>
      <c r="E36" s="0"/>
      <c r="F36" s="0"/>
      <c r="G36" s="0"/>
      <c r="H36" s="0"/>
      <c r="I36" s="157"/>
      <c r="J36" s="156"/>
      <c r="K36" s="0"/>
      <c r="L36" s="0"/>
      <c r="M36" s="0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20.25" hidden="false" customHeight="false" outlineLevel="0" collapsed="false">
      <c r="A37" s="0"/>
      <c r="B37" s="96" t="s">
        <v>230</v>
      </c>
      <c r="C37" s="97"/>
      <c r="D37" s="158"/>
      <c r="E37" s="159" t="s">
        <v>2</v>
      </c>
      <c r="F37" s="160" t="s">
        <v>3</v>
      </c>
      <c r="G37" s="160" t="s">
        <v>4</v>
      </c>
      <c r="H37" s="160" t="s">
        <v>5</v>
      </c>
      <c r="I37" s="160" t="s">
        <v>6</v>
      </c>
      <c r="J37" s="160" t="s">
        <v>7</v>
      </c>
      <c r="K37" s="161" t="s">
        <v>8</v>
      </c>
      <c r="L37" s="160" t="s">
        <v>9</v>
      </c>
      <c r="M37" s="161" t="s">
        <v>10</v>
      </c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162" customFormat="true" ht="24" hidden="false" customHeight="false" outlineLevel="0" collapsed="false">
      <c r="C38" s="69"/>
      <c r="D38" s="163"/>
      <c r="E38" s="164" t="s">
        <v>212</v>
      </c>
      <c r="F38" s="164" t="s">
        <v>213</v>
      </c>
      <c r="G38" s="164" t="s">
        <v>214</v>
      </c>
      <c r="H38" s="164" t="s">
        <v>215</v>
      </c>
      <c r="I38" s="164" t="s">
        <v>216</v>
      </c>
      <c r="J38" s="164" t="s">
        <v>217</v>
      </c>
      <c r="K38" s="164" t="s">
        <v>218</v>
      </c>
      <c r="L38" s="164" t="s">
        <v>219</v>
      </c>
      <c r="M38" s="165" t="s">
        <v>231</v>
      </c>
      <c r="N38" s="47"/>
      <c r="O38" s="47"/>
      <c r="P38" s="47"/>
      <c r="Q38" s="47"/>
      <c r="R38" s="47"/>
      <c r="S38" s="47"/>
      <c r="T38" s="47"/>
      <c r="U38" s="68"/>
      <c r="V38" s="68"/>
      <c r="W38" s="68"/>
      <c r="X38" s="68"/>
    </row>
    <row r="39" s="162" customFormat="true" ht="12.75" hidden="false" customHeight="false" outlineLevel="0" collapsed="false">
      <c r="C39" s="50"/>
      <c r="D39" s="166" t="s">
        <v>232</v>
      </c>
      <c r="E39" s="167"/>
      <c r="F39" s="167"/>
      <c r="G39" s="167"/>
      <c r="H39" s="167"/>
      <c r="I39" s="167"/>
      <c r="J39" s="167"/>
      <c r="K39" s="167"/>
      <c r="L39" s="167"/>
      <c r="M39" s="167"/>
      <c r="N39" s="47"/>
      <c r="O39" s="47"/>
      <c r="P39" s="47"/>
      <c r="Q39" s="47"/>
      <c r="R39" s="47"/>
      <c r="S39" s="47"/>
      <c r="T39" s="47"/>
      <c r="U39" s="68"/>
      <c r="V39" s="68"/>
      <c r="W39" s="68"/>
      <c r="X39" s="68"/>
    </row>
    <row r="40" s="162" customFormat="true" ht="51" hidden="false" customHeight="false" outlineLevel="0" collapsed="false">
      <c r="C40" s="168" t="s">
        <v>233</v>
      </c>
      <c r="D40" s="169" t="s">
        <v>234</v>
      </c>
      <c r="E40" s="170" t="s">
        <v>235</v>
      </c>
      <c r="F40" s="170" t="s">
        <v>236</v>
      </c>
      <c r="G40" s="170" t="s">
        <v>237</v>
      </c>
      <c r="H40" s="170" t="s">
        <v>238</v>
      </c>
      <c r="I40" s="170" t="s">
        <v>239</v>
      </c>
      <c r="J40" s="170" t="s">
        <v>240</v>
      </c>
      <c r="K40" s="170" t="s">
        <v>241</v>
      </c>
      <c r="L40" s="170" t="s">
        <v>242</v>
      </c>
      <c r="M40" s="170" t="s">
        <v>240</v>
      </c>
      <c r="N40" s="47"/>
      <c r="O40" s="47"/>
      <c r="P40" s="47"/>
      <c r="Q40" s="47"/>
      <c r="R40" s="47"/>
      <c r="S40" s="47"/>
      <c r="T40" s="47"/>
      <c r="U40" s="68"/>
      <c r="V40" s="68"/>
      <c r="W40" s="68"/>
      <c r="X40" s="68"/>
    </row>
    <row r="41" s="162" customFormat="true" ht="15" hidden="false" customHeight="false" outlineLevel="0" collapsed="false">
      <c r="C41" s="51" t="s">
        <v>243</v>
      </c>
      <c r="D41" s="0"/>
      <c r="E41" s="171" t="s">
        <v>244</v>
      </c>
      <c r="F41" s="171"/>
      <c r="G41" s="171"/>
      <c r="H41" s="171"/>
      <c r="I41" s="171"/>
      <c r="J41" s="171"/>
      <c r="K41" s="171"/>
      <c r="L41" s="171"/>
      <c r="M41" s="171"/>
      <c r="N41" s="47"/>
      <c r="O41" s="47"/>
      <c r="P41" s="47"/>
      <c r="Q41" s="47"/>
      <c r="R41" s="47"/>
      <c r="S41" s="47"/>
      <c r="T41" s="47"/>
      <c r="U41" s="68"/>
      <c r="V41" s="68"/>
      <c r="W41" s="68"/>
      <c r="X41" s="68"/>
    </row>
    <row r="42" s="162" customFormat="true" ht="12.75" hidden="false" customHeight="false" outlineLevel="0" collapsed="false">
      <c r="C42" s="56" t="s">
        <v>245</v>
      </c>
      <c r="D42" s="172" t="s">
        <v>246</v>
      </c>
      <c r="E42" s="173" t="n">
        <v>67.56</v>
      </c>
      <c r="F42" s="173" t="n">
        <v>61.51</v>
      </c>
      <c r="G42" s="173" t="n">
        <v>68.6</v>
      </c>
      <c r="H42" s="173" t="n">
        <v>80.5296904097253</v>
      </c>
      <c r="I42" s="173" t="n">
        <v>79.9967373689582</v>
      </c>
      <c r="J42" s="173" t="n">
        <v>97.4410061687729</v>
      </c>
      <c r="K42" s="173" t="n">
        <v>116.657366670782</v>
      </c>
      <c r="L42" s="173" t="n">
        <v>115.389776091784</v>
      </c>
      <c r="M42" s="173"/>
      <c r="N42" s="47"/>
      <c r="O42" s="47"/>
      <c r="P42" s="47"/>
      <c r="Q42" s="47"/>
      <c r="R42" s="47"/>
      <c r="S42" s="47"/>
      <c r="T42" s="47"/>
      <c r="U42" s="68"/>
      <c r="V42" s="68"/>
      <c r="W42" s="68"/>
      <c r="X42" s="68"/>
    </row>
    <row r="43" s="162" customFormat="true" ht="12.75" hidden="false" customHeight="false" outlineLevel="0" collapsed="false">
      <c r="C43" s="56" t="s">
        <v>247</v>
      </c>
      <c r="D43" s="172" t="s">
        <v>248</v>
      </c>
      <c r="E43" s="173" t="n">
        <v>72.88</v>
      </c>
      <c r="F43" s="173" t="n">
        <v>75.42</v>
      </c>
      <c r="G43" s="173" t="n">
        <v>63.87</v>
      </c>
      <c r="H43" s="174" t="n">
        <v>64.427948835947</v>
      </c>
      <c r="I43" s="175" t="n">
        <v>52.8946389407127</v>
      </c>
      <c r="J43" s="175" t="n">
        <v>84.4293525873636</v>
      </c>
      <c r="K43" s="175" t="n">
        <v>97.1297185041408</v>
      </c>
      <c r="L43" s="175" t="n">
        <v>80.119827986573</v>
      </c>
      <c r="M43" s="175"/>
      <c r="N43" s="47"/>
      <c r="O43" s="47"/>
      <c r="P43" s="47"/>
      <c r="Q43" s="47"/>
      <c r="R43" s="47"/>
      <c r="S43" s="47"/>
      <c r="T43" s="47"/>
      <c r="U43" s="68"/>
      <c r="V43" s="68"/>
      <c r="W43" s="68"/>
      <c r="X43" s="68"/>
    </row>
    <row r="44" customFormat="false" ht="12.75" hidden="false" customHeight="false" outlineLevel="0" collapsed="false">
      <c r="A44" s="162"/>
      <c r="B44" s="162"/>
      <c r="C44" s="56" t="s">
        <v>249</v>
      </c>
      <c r="D44" s="172" t="s">
        <v>250</v>
      </c>
      <c r="E44" s="173" t="n">
        <v>3000</v>
      </c>
      <c r="F44" s="173" t="n">
        <v>3000</v>
      </c>
      <c r="G44" s="173" t="n">
        <v>3000</v>
      </c>
      <c r="H44" s="176" t="n">
        <v>5000</v>
      </c>
      <c r="I44" s="176" t="n">
        <v>5000</v>
      </c>
      <c r="J44" s="176" t="n">
        <v>5000</v>
      </c>
      <c r="K44" s="176" t="n">
        <v>5000</v>
      </c>
      <c r="L44" s="176" t="n">
        <v>5000</v>
      </c>
      <c r="M44" s="176" t="n">
        <v>5000</v>
      </c>
      <c r="N44" s="60" t="s">
        <v>251</v>
      </c>
      <c r="O44" s="60"/>
      <c r="P44" s="60"/>
      <c r="Q44" s="47"/>
      <c r="R44" s="47"/>
      <c r="S44" s="47"/>
      <c r="T44" s="47"/>
      <c r="U44" s="68"/>
      <c r="V44" s="68"/>
      <c r="W44" s="68"/>
      <c r="X44" s="68"/>
    </row>
    <row r="45" customFormat="false" ht="12.75" hidden="false" customHeight="false" outlineLevel="0" collapsed="false">
      <c r="A45" s="162"/>
      <c r="B45" s="162"/>
      <c r="C45" s="56" t="s">
        <v>252</v>
      </c>
      <c r="D45" s="172" t="s">
        <v>253</v>
      </c>
      <c r="E45" s="173" t="n">
        <v>12000</v>
      </c>
      <c r="F45" s="173" t="n">
        <v>12000</v>
      </c>
      <c r="G45" s="173" t="n">
        <v>12000</v>
      </c>
      <c r="H45" s="176" t="n">
        <v>10000</v>
      </c>
      <c r="I45" s="176" t="n">
        <v>10000</v>
      </c>
      <c r="J45" s="176" t="n">
        <v>10000</v>
      </c>
      <c r="K45" s="176" t="n">
        <v>10000</v>
      </c>
      <c r="L45" s="176" t="n">
        <v>10000</v>
      </c>
      <c r="M45" s="176" t="n">
        <v>10000</v>
      </c>
      <c r="N45" s="60" t="s">
        <v>251</v>
      </c>
      <c r="O45" s="60"/>
      <c r="P45" s="60"/>
      <c r="Q45" s="47"/>
      <c r="R45" s="47"/>
      <c r="S45" s="47"/>
      <c r="T45" s="47"/>
      <c r="U45" s="68"/>
      <c r="V45" s="68"/>
      <c r="W45" s="68"/>
      <c r="X45" s="68"/>
    </row>
    <row r="46" customFormat="false" ht="12.75" hidden="false" customHeight="false" outlineLevel="0" collapsed="false">
      <c r="A46" s="162"/>
      <c r="B46" s="162"/>
      <c r="C46" s="56" t="s">
        <v>254</v>
      </c>
      <c r="D46" s="172" t="s">
        <v>255</v>
      </c>
      <c r="E46" s="173" t="n">
        <v>0</v>
      </c>
      <c r="F46" s="173" t="n">
        <v>0</v>
      </c>
      <c r="G46" s="177" t="n">
        <v>3.8322</v>
      </c>
      <c r="H46" s="178" t="n">
        <v>22.190560708044</v>
      </c>
      <c r="I46" s="179" t="n">
        <v>38.4552437903296</v>
      </c>
      <c r="J46" s="179" t="n">
        <v>21.4134623456188</v>
      </c>
      <c r="K46" s="179" t="n">
        <v>17.8547346844971</v>
      </c>
      <c r="L46" s="179" t="n">
        <v>24.1466727940086</v>
      </c>
      <c r="M46" s="179"/>
      <c r="N46" s="60" t="s">
        <v>256</v>
      </c>
      <c r="O46" s="60"/>
      <c r="P46" s="60"/>
      <c r="Q46" s="60"/>
      <c r="R46" s="60"/>
      <c r="S46" s="60"/>
      <c r="T46" s="60"/>
      <c r="U46" s="80"/>
      <c r="V46" s="80"/>
      <c r="W46" s="68"/>
      <c r="X46" s="68"/>
    </row>
    <row r="47" customFormat="false" ht="12.75" hidden="false" customHeight="false" outlineLevel="0" collapsed="false">
      <c r="A47" s="162"/>
      <c r="B47" s="162"/>
      <c r="C47" s="50" t="s">
        <v>257</v>
      </c>
      <c r="D47" s="172" t="s">
        <v>253</v>
      </c>
      <c r="E47" s="173" t="n">
        <v>0</v>
      </c>
      <c r="F47" s="173" t="n">
        <v>0</v>
      </c>
      <c r="G47" s="173" t="n">
        <v>0</v>
      </c>
      <c r="H47" s="174" t="n">
        <v>90000</v>
      </c>
      <c r="I47" s="175" t="n">
        <v>90000</v>
      </c>
      <c r="J47" s="175" t="n">
        <v>200000</v>
      </c>
      <c r="K47" s="175" t="n">
        <v>300000</v>
      </c>
      <c r="L47" s="175" t="n">
        <v>400000</v>
      </c>
      <c r="M47" s="175" t="n">
        <v>200000</v>
      </c>
      <c r="N47" s="47"/>
      <c r="O47" s="47"/>
      <c r="P47" s="47"/>
      <c r="Q47" s="47"/>
      <c r="R47" s="47"/>
      <c r="S47" s="47"/>
      <c r="T47" s="47"/>
      <c r="U47" s="68"/>
      <c r="V47" s="68"/>
      <c r="W47" s="68"/>
      <c r="X47" s="68"/>
    </row>
    <row r="48" customFormat="false" ht="12.75" hidden="false" customHeight="false" outlineLevel="0" collapsed="false">
      <c r="A48" s="162"/>
      <c r="B48" s="162"/>
      <c r="C48" s="56" t="s">
        <v>258</v>
      </c>
      <c r="D48" s="172" t="s">
        <v>253</v>
      </c>
      <c r="E48" s="173" t="n">
        <v>0</v>
      </c>
      <c r="F48" s="173" t="n">
        <v>0</v>
      </c>
      <c r="G48" s="173" t="n">
        <v>0</v>
      </c>
      <c r="H48" s="174" t="n">
        <v>150000</v>
      </c>
      <c r="I48" s="175" t="n">
        <v>150000</v>
      </c>
      <c r="J48" s="175" t="n">
        <v>150000</v>
      </c>
      <c r="K48" s="175" t="n">
        <v>150000</v>
      </c>
      <c r="L48" s="175" t="n">
        <v>150000</v>
      </c>
      <c r="M48" s="175" t="n">
        <v>150000</v>
      </c>
      <c r="N48" s="47"/>
      <c r="O48" s="47"/>
      <c r="P48" s="47"/>
      <c r="Q48" s="47"/>
      <c r="R48" s="47"/>
      <c r="S48" s="47"/>
      <c r="T48" s="47"/>
      <c r="U48" s="68"/>
      <c r="V48" s="68"/>
      <c r="W48" s="68"/>
      <c r="X48" s="68"/>
    </row>
    <row r="49" customFormat="false" ht="12.75" hidden="false" customHeight="false" outlineLevel="0" collapsed="false">
      <c r="A49" s="162"/>
      <c r="B49" s="162"/>
      <c r="C49" s="56" t="s">
        <v>259</v>
      </c>
      <c r="D49" s="172" t="s">
        <v>253</v>
      </c>
      <c r="E49" s="173" t="n">
        <v>0</v>
      </c>
      <c r="F49" s="173" t="n">
        <v>0</v>
      </c>
      <c r="G49" s="173" t="n">
        <v>0</v>
      </c>
      <c r="H49" s="174" t="n">
        <v>100000</v>
      </c>
      <c r="I49" s="175" t="n">
        <v>100000</v>
      </c>
      <c r="J49" s="175" t="n">
        <v>100000</v>
      </c>
      <c r="K49" s="175" t="n">
        <v>100000</v>
      </c>
      <c r="L49" s="175" t="n">
        <v>100000</v>
      </c>
      <c r="M49" s="175" t="n">
        <v>100000</v>
      </c>
      <c r="N49" s="47"/>
      <c r="O49" s="47"/>
      <c r="P49" s="47"/>
      <c r="Q49" s="47"/>
      <c r="R49" s="47"/>
      <c r="S49" s="47"/>
      <c r="T49" s="47"/>
      <c r="U49" s="68"/>
      <c r="V49" s="68"/>
      <c r="W49" s="68"/>
      <c r="X49" s="68"/>
    </row>
    <row r="50" customFormat="false" ht="12.75" hidden="false" customHeight="false" outlineLevel="0" collapsed="false">
      <c r="A50" s="162"/>
      <c r="B50" s="162"/>
      <c r="C50" s="56" t="s">
        <v>260</v>
      </c>
      <c r="D50" s="172" t="s">
        <v>261</v>
      </c>
      <c r="E50" s="173" t="n">
        <v>0</v>
      </c>
      <c r="F50" s="173" t="n">
        <v>0</v>
      </c>
      <c r="G50" s="173" t="n">
        <v>0</v>
      </c>
      <c r="H50" s="173" t="n">
        <v>0</v>
      </c>
      <c r="I50" s="175" t="n">
        <v>30</v>
      </c>
      <c r="J50" s="175" t="n">
        <v>30</v>
      </c>
      <c r="K50" s="175" t="n">
        <v>30</v>
      </c>
      <c r="L50" s="175" t="n">
        <v>30</v>
      </c>
      <c r="M50" s="175" t="n">
        <v>30</v>
      </c>
      <c r="N50" s="47"/>
      <c r="O50" s="47"/>
      <c r="P50" s="47"/>
      <c r="Q50" s="47"/>
      <c r="R50" s="47"/>
      <c r="S50" s="47"/>
      <c r="T50" s="47"/>
      <c r="U50" s="68"/>
      <c r="V50" s="68"/>
      <c r="W50" s="68"/>
      <c r="X50" s="68"/>
    </row>
    <row r="51" customFormat="false" ht="12.75" hidden="false" customHeight="false" outlineLevel="0" collapsed="false">
      <c r="A51" s="162"/>
      <c r="B51" s="162"/>
      <c r="C51" s="180" t="s">
        <v>262</v>
      </c>
      <c r="D51" s="172" t="s">
        <v>263</v>
      </c>
      <c r="E51" s="181" t="n">
        <v>0.08</v>
      </c>
      <c r="F51" s="181" t="n">
        <v>0.08</v>
      </c>
      <c r="G51" s="181" t="n">
        <v>0.08</v>
      </c>
      <c r="H51" s="181" t="n">
        <v>0.05</v>
      </c>
      <c r="I51" s="182" t="n">
        <v>0.05</v>
      </c>
      <c r="J51" s="182" t="n">
        <v>0.05</v>
      </c>
      <c r="K51" s="182" t="n">
        <v>0.05</v>
      </c>
      <c r="L51" s="182" t="n">
        <v>0.05</v>
      </c>
      <c r="M51" s="182" t="n">
        <v>0.05</v>
      </c>
      <c r="N51" s="60" t="s">
        <v>264</v>
      </c>
      <c r="O51" s="47"/>
      <c r="P51" s="47"/>
      <c r="Q51" s="47"/>
      <c r="R51" s="47"/>
      <c r="S51" s="47"/>
      <c r="T51" s="47"/>
      <c r="U51" s="68"/>
      <c r="V51" s="68"/>
      <c r="W51" s="68"/>
      <c r="X51" s="68"/>
    </row>
    <row r="52" customFormat="false" ht="12.75" hidden="false" customHeight="false" outlineLevel="0" collapsed="false">
      <c r="A52" s="162"/>
      <c r="B52" s="162"/>
      <c r="C52" s="56"/>
      <c r="D52" s="147"/>
      <c r="E52" s="183"/>
      <c r="F52" s="184"/>
      <c r="G52" s="184"/>
      <c r="H52" s="184"/>
      <c r="I52" s="184"/>
      <c r="J52" s="185"/>
      <c r="K52" s="186"/>
      <c r="L52" s="186"/>
      <c r="M52" s="187"/>
      <c r="N52" s="47"/>
      <c r="O52" s="47"/>
      <c r="P52" s="47"/>
      <c r="Q52" s="47"/>
      <c r="R52" s="47"/>
      <c r="S52" s="47"/>
      <c r="T52" s="47"/>
      <c r="U52" s="68"/>
      <c r="V52" s="68"/>
      <c r="W52" s="68"/>
      <c r="X52" s="68"/>
    </row>
    <row r="53" customFormat="false" ht="15" hidden="false" customHeight="false" outlineLevel="0" collapsed="false">
      <c r="A53" s="162"/>
      <c r="B53" s="162"/>
      <c r="C53" s="188" t="s">
        <v>265</v>
      </c>
      <c r="D53" s="189" t="s">
        <v>234</v>
      </c>
      <c r="E53" s="190" t="s">
        <v>2</v>
      </c>
      <c r="F53" s="160" t="s">
        <v>3</v>
      </c>
      <c r="G53" s="160" t="s">
        <v>4</v>
      </c>
      <c r="H53" s="160" t="s">
        <v>5</v>
      </c>
      <c r="I53" s="160" t="s">
        <v>6</v>
      </c>
      <c r="J53" s="160" t="s">
        <v>7</v>
      </c>
      <c r="K53" s="160" t="s">
        <v>8</v>
      </c>
      <c r="L53" s="160" t="s">
        <v>9</v>
      </c>
      <c r="M53" s="161" t="s">
        <v>10</v>
      </c>
      <c r="N53" s="47"/>
      <c r="O53" s="47"/>
      <c r="P53" s="47"/>
      <c r="Q53" s="47"/>
      <c r="R53" s="47"/>
      <c r="S53" s="47"/>
      <c r="T53" s="47"/>
      <c r="U53" s="68"/>
      <c r="V53" s="68"/>
      <c r="W53" s="68"/>
      <c r="X53" s="68"/>
    </row>
    <row r="54" customFormat="false" ht="12.75" hidden="false" customHeight="false" outlineLevel="0" collapsed="false">
      <c r="A54" s="162"/>
      <c r="B54" s="162"/>
      <c r="C54" s="56" t="s">
        <v>266</v>
      </c>
      <c r="D54" s="191" t="s">
        <v>253</v>
      </c>
      <c r="E54" s="173" t="n">
        <v>1260</v>
      </c>
      <c r="F54" s="173" t="n">
        <v>2270</v>
      </c>
      <c r="G54" s="173" t="n">
        <v>2270</v>
      </c>
      <c r="H54" s="176" t="n">
        <v>2000</v>
      </c>
      <c r="I54" s="176" t="n">
        <v>5000</v>
      </c>
      <c r="J54" s="176" t="n">
        <v>5000</v>
      </c>
      <c r="K54" s="176" t="n">
        <v>5000</v>
      </c>
      <c r="L54" s="176" t="n">
        <v>10000</v>
      </c>
      <c r="M54" s="176" t="n">
        <v>5000</v>
      </c>
      <c r="N54" s="47"/>
      <c r="O54" s="47"/>
      <c r="P54" s="47"/>
      <c r="Q54" s="47"/>
      <c r="R54" s="47"/>
      <c r="S54" s="47"/>
      <c r="T54" s="47"/>
      <c r="U54" s="68"/>
      <c r="V54" s="68"/>
      <c r="W54" s="68"/>
      <c r="X54" s="68"/>
    </row>
    <row r="55" customFormat="false" ht="12.75" hidden="false" customHeight="false" outlineLevel="0" collapsed="false">
      <c r="A55" s="162"/>
      <c r="B55" s="162"/>
      <c r="C55" s="56" t="s">
        <v>267</v>
      </c>
      <c r="D55" s="191"/>
      <c r="E55" s="192" t="n">
        <v>0.013</v>
      </c>
      <c r="F55" s="192" t="n">
        <v>0.024</v>
      </c>
      <c r="G55" s="192" t="n">
        <v>0.024</v>
      </c>
      <c r="H55" s="193" t="n">
        <v>0.05</v>
      </c>
      <c r="I55" s="193" t="n">
        <v>0.05</v>
      </c>
      <c r="J55" s="193" t="n">
        <v>0.05</v>
      </c>
      <c r="K55" s="193" t="n">
        <v>0.05</v>
      </c>
      <c r="L55" s="193" t="n">
        <v>0.05</v>
      </c>
      <c r="M55" s="193" t="n">
        <v>0.05</v>
      </c>
      <c r="N55" s="60" t="s">
        <v>268</v>
      </c>
      <c r="O55" s="47"/>
      <c r="P55" s="47"/>
      <c r="Q55" s="47"/>
      <c r="R55" s="47"/>
      <c r="S55" s="47"/>
      <c r="T55" s="47"/>
      <c r="U55" s="68"/>
      <c r="V55" s="68"/>
      <c r="W55" s="68"/>
      <c r="X55" s="68"/>
    </row>
    <row r="56" customFormat="false" ht="12.75" hidden="false" customHeight="false" outlineLevel="0" collapsed="false">
      <c r="A56" s="162"/>
      <c r="B56" s="162"/>
      <c r="C56" s="56" t="s">
        <v>269</v>
      </c>
      <c r="D56" s="172" t="s">
        <v>253</v>
      </c>
      <c r="E56" s="173" t="n">
        <v>2500</v>
      </c>
      <c r="F56" s="173" t="n">
        <v>2500</v>
      </c>
      <c r="G56" s="173" t="n">
        <v>4500</v>
      </c>
      <c r="H56" s="173" t="n">
        <v>4500</v>
      </c>
      <c r="I56" s="173" t="n">
        <v>4500</v>
      </c>
      <c r="J56" s="174" t="n">
        <v>6500</v>
      </c>
      <c r="K56" s="174" t="n">
        <v>6500</v>
      </c>
      <c r="L56" s="174" t="n">
        <v>8500</v>
      </c>
      <c r="M56" s="174" t="n">
        <v>8500</v>
      </c>
      <c r="N56" s="47"/>
      <c r="O56" s="47"/>
      <c r="P56" s="47"/>
      <c r="Q56" s="47"/>
      <c r="R56" s="47"/>
      <c r="S56" s="47"/>
      <c r="T56" s="47"/>
      <c r="U56" s="68"/>
      <c r="V56" s="68"/>
      <c r="W56" s="68"/>
      <c r="X56" s="68"/>
    </row>
    <row r="57" customFormat="false" ht="12.75" hidden="false" customHeight="false" outlineLevel="0" collapsed="false">
      <c r="A57" s="162"/>
      <c r="B57" s="162"/>
      <c r="C57" s="56" t="s">
        <v>270</v>
      </c>
      <c r="D57" s="172" t="s">
        <v>253</v>
      </c>
      <c r="E57" s="173" t="n">
        <v>5000</v>
      </c>
      <c r="F57" s="173" t="n">
        <v>5000</v>
      </c>
      <c r="G57" s="173" t="n">
        <v>10000</v>
      </c>
      <c r="H57" s="173" t="n">
        <v>10000</v>
      </c>
      <c r="I57" s="173" t="n">
        <v>10000</v>
      </c>
      <c r="J57" s="173" t="n">
        <v>15000</v>
      </c>
      <c r="K57" s="173" t="n">
        <v>15000</v>
      </c>
      <c r="L57" s="173" t="n">
        <v>15000</v>
      </c>
      <c r="M57" s="173" t="n">
        <v>15000</v>
      </c>
      <c r="N57" s="47"/>
      <c r="O57" s="47"/>
      <c r="P57" s="47"/>
      <c r="Q57" s="47"/>
      <c r="R57" s="47"/>
      <c r="S57" s="47"/>
      <c r="T57" s="47"/>
      <c r="U57" s="68"/>
      <c r="V57" s="68"/>
      <c r="W57" s="68"/>
      <c r="X57" s="68"/>
    </row>
    <row r="58" customFormat="false" ht="12.75" hidden="false" customHeight="false" outlineLevel="0" collapsed="false">
      <c r="A58" s="162"/>
      <c r="B58" s="162"/>
      <c r="C58" s="56" t="s">
        <v>271</v>
      </c>
      <c r="D58" s="172" t="s">
        <v>253</v>
      </c>
      <c r="E58" s="173"/>
      <c r="F58" s="173"/>
      <c r="G58" s="173"/>
      <c r="H58" s="173"/>
      <c r="I58" s="173"/>
      <c r="J58" s="173"/>
      <c r="K58" s="173"/>
      <c r="L58" s="173"/>
      <c r="M58" s="173"/>
      <c r="N58" s="47"/>
      <c r="O58" s="47"/>
      <c r="P58" s="47"/>
      <c r="Q58" s="47"/>
      <c r="R58" s="47"/>
      <c r="S58" s="47"/>
      <c r="T58" s="47"/>
      <c r="U58" s="68"/>
      <c r="V58" s="68"/>
      <c r="W58" s="68"/>
      <c r="X58" s="68"/>
    </row>
    <row r="59" customFormat="false" ht="12.75" hidden="false" customHeight="false" outlineLevel="0" collapsed="false">
      <c r="A59" s="162"/>
      <c r="B59" s="162"/>
      <c r="C59" s="56" t="s">
        <v>272</v>
      </c>
      <c r="D59" s="172" t="s">
        <v>273</v>
      </c>
      <c r="E59" s="194" t="n">
        <v>0.02</v>
      </c>
      <c r="F59" s="194" t="n">
        <v>0.02</v>
      </c>
      <c r="G59" s="194" t="n">
        <v>0.02</v>
      </c>
      <c r="H59" s="194" t="n">
        <v>0.02</v>
      </c>
      <c r="I59" s="194" t="n">
        <v>0.02</v>
      </c>
      <c r="J59" s="194" t="n">
        <v>0.02</v>
      </c>
      <c r="K59" s="194" t="n">
        <v>0.02</v>
      </c>
      <c r="L59" s="194" t="n">
        <v>0.02</v>
      </c>
      <c r="M59" s="194" t="n">
        <v>0.02</v>
      </c>
      <c r="N59" s="47"/>
      <c r="O59" s="47"/>
      <c r="P59" s="47"/>
      <c r="Q59" s="47"/>
      <c r="R59" s="47"/>
      <c r="S59" s="47"/>
      <c r="T59" s="47"/>
      <c r="U59" s="68"/>
      <c r="V59" s="68"/>
      <c r="W59" s="68"/>
      <c r="X59" s="68"/>
    </row>
    <row r="60" customFormat="false" ht="15" hidden="false" customHeight="false" outlineLevel="0" collapsed="false">
      <c r="A60" s="162"/>
      <c r="B60" s="162"/>
      <c r="C60" s="56" t="s">
        <v>274</v>
      </c>
      <c r="D60" s="195" t="s">
        <v>275</v>
      </c>
      <c r="E60" s="196" t="n">
        <v>9.8</v>
      </c>
      <c r="F60" s="196" t="n">
        <v>9.8</v>
      </c>
      <c r="G60" s="196" t="n">
        <v>9.8</v>
      </c>
      <c r="H60" s="196" t="n">
        <v>9.8</v>
      </c>
      <c r="I60" s="196" t="n">
        <v>9.8</v>
      </c>
      <c r="J60" s="196" t="n">
        <v>9.8</v>
      </c>
      <c r="K60" s="196" t="n">
        <v>9.8</v>
      </c>
      <c r="L60" s="196" t="n">
        <v>9.8</v>
      </c>
      <c r="M60" s="196" t="n">
        <v>9.8</v>
      </c>
      <c r="N60" s="47"/>
      <c r="O60" s="47"/>
      <c r="P60" s="47"/>
      <c r="Q60" s="47"/>
      <c r="R60" s="47"/>
      <c r="S60" s="47"/>
      <c r="T60" s="47"/>
      <c r="U60" s="68"/>
      <c r="V60" s="68"/>
      <c r="W60" s="68"/>
      <c r="X60" s="68"/>
    </row>
    <row r="61" customFormat="false" ht="15" hidden="false" customHeight="false" outlineLevel="0" collapsed="false">
      <c r="A61" s="162"/>
      <c r="B61" s="162"/>
      <c r="C61" s="56" t="s">
        <v>276</v>
      </c>
      <c r="D61" s="195" t="s">
        <v>277</v>
      </c>
      <c r="E61" s="173"/>
      <c r="F61" s="173"/>
      <c r="G61" s="173"/>
      <c r="H61" s="176"/>
      <c r="I61" s="176"/>
      <c r="J61" s="176"/>
      <c r="K61" s="176"/>
      <c r="L61" s="176"/>
      <c r="M61" s="176"/>
      <c r="N61" s="47"/>
      <c r="O61" s="47"/>
      <c r="P61" s="47"/>
      <c r="Q61" s="47"/>
      <c r="R61" s="47"/>
      <c r="S61" s="47"/>
      <c r="T61" s="47"/>
      <c r="U61" s="68"/>
      <c r="V61" s="68"/>
      <c r="W61" s="68"/>
      <c r="X61" s="68"/>
    </row>
    <row r="62" customFormat="false" ht="12.75" hidden="false" customHeight="false" outlineLevel="0" collapsed="false">
      <c r="A62" s="162"/>
      <c r="B62" s="162"/>
      <c r="C62" s="56" t="s">
        <v>278</v>
      </c>
      <c r="D62" s="172" t="s">
        <v>261</v>
      </c>
      <c r="E62" s="173"/>
      <c r="F62" s="173"/>
      <c r="G62" s="173"/>
      <c r="H62" s="175" t="n">
        <v>50</v>
      </c>
      <c r="I62" s="175" t="n">
        <v>50</v>
      </c>
      <c r="J62" s="175" t="n">
        <v>50</v>
      </c>
      <c r="K62" s="175" t="n">
        <v>50</v>
      </c>
      <c r="L62" s="175" t="n">
        <v>50</v>
      </c>
      <c r="M62" s="175" t="n">
        <v>50</v>
      </c>
      <c r="N62" s="60" t="s">
        <v>279</v>
      </c>
      <c r="O62" s="47"/>
      <c r="P62" s="47"/>
      <c r="Q62" s="47"/>
      <c r="R62" s="47"/>
      <c r="S62" s="47"/>
      <c r="T62" s="47"/>
      <c r="U62" s="68"/>
      <c r="V62" s="68"/>
      <c r="W62" s="68"/>
      <c r="X62" s="68"/>
    </row>
    <row r="63" customFormat="false" ht="15" hidden="false" customHeight="false" outlineLevel="0" collapsed="false">
      <c r="A63" s="162"/>
      <c r="B63" s="162"/>
      <c r="C63" s="56" t="s">
        <v>280</v>
      </c>
      <c r="D63" s="197"/>
      <c r="E63" s="173"/>
      <c r="F63" s="173"/>
      <c r="G63" s="173"/>
      <c r="H63" s="176"/>
      <c r="I63" s="176"/>
      <c r="J63" s="176"/>
      <c r="K63" s="176"/>
      <c r="L63" s="176"/>
      <c r="M63" s="176"/>
      <c r="N63" s="60" t="s">
        <v>281</v>
      </c>
      <c r="O63" s="47"/>
      <c r="P63" s="47"/>
      <c r="Q63" s="47"/>
      <c r="R63" s="47"/>
      <c r="S63" s="47"/>
      <c r="T63" s="47"/>
      <c r="U63" s="68"/>
      <c r="V63" s="68"/>
      <c r="W63" s="68"/>
      <c r="X63" s="68"/>
    </row>
    <row r="64" customFormat="false" ht="15" hidden="false" customHeight="false" outlineLevel="0" collapsed="false">
      <c r="A64" s="162"/>
      <c r="B64" s="162"/>
      <c r="C64" s="56" t="s">
        <v>282</v>
      </c>
      <c r="D64" s="198" t="s">
        <v>283</v>
      </c>
      <c r="E64" s="199" t="n">
        <v>0.03</v>
      </c>
      <c r="F64" s="199" t="n">
        <v>0.03</v>
      </c>
      <c r="G64" s="199" t="n">
        <v>0.03</v>
      </c>
      <c r="H64" s="199" t="n">
        <v>0.03</v>
      </c>
      <c r="I64" s="199" t="n">
        <v>0.03</v>
      </c>
      <c r="J64" s="199" t="n">
        <v>0.03</v>
      </c>
      <c r="K64" s="199" t="n">
        <v>0.02</v>
      </c>
      <c r="L64" s="199" t="n">
        <v>0.02</v>
      </c>
      <c r="M64" s="199" t="n">
        <v>0.02</v>
      </c>
      <c r="N64" s="47"/>
      <c r="O64" s="47"/>
      <c r="P64" s="47"/>
      <c r="Q64" s="47"/>
      <c r="R64" s="47"/>
      <c r="S64" s="47"/>
      <c r="T64" s="47"/>
      <c r="U64" s="68"/>
      <c r="V64" s="68"/>
      <c r="W64" s="68"/>
      <c r="X64" s="68"/>
    </row>
    <row r="65" customFormat="false" ht="12.75" hidden="false" customHeight="false" outlineLevel="0" collapsed="false">
      <c r="A65" s="162"/>
      <c r="B65" s="162"/>
      <c r="C65" s="56"/>
      <c r="D65" s="163"/>
      <c r="E65" s="200"/>
      <c r="F65" s="200"/>
      <c r="G65" s="200"/>
      <c r="H65" s="200"/>
      <c r="I65" s="201"/>
      <c r="J65" s="187"/>
      <c r="K65" s="187"/>
      <c r="L65" s="187"/>
      <c r="M65" s="187"/>
      <c r="N65" s="47"/>
      <c r="O65" s="47"/>
      <c r="P65" s="47"/>
      <c r="Q65" s="47"/>
      <c r="R65" s="47"/>
      <c r="S65" s="47"/>
      <c r="T65" s="47"/>
      <c r="U65" s="68"/>
      <c r="V65" s="68"/>
      <c r="W65" s="68"/>
      <c r="X65" s="68"/>
    </row>
    <row r="66" customFormat="false" ht="12.75" hidden="false" customHeight="false" outlineLevel="0" collapsed="false">
      <c r="A66" s="162"/>
      <c r="B66" s="162"/>
      <c r="C66" s="56"/>
      <c r="D66" s="163"/>
      <c r="E66" s="202"/>
      <c r="F66" s="202"/>
      <c r="G66" s="202"/>
      <c r="H66" s="202"/>
      <c r="I66" s="202"/>
      <c r="J66" s="202"/>
      <c r="K66" s="202"/>
      <c r="L66" s="202"/>
      <c r="M66" s="202"/>
      <c r="N66" s="47"/>
      <c r="O66" s="47"/>
      <c r="P66" s="47"/>
      <c r="Q66" s="47"/>
      <c r="R66" s="47"/>
      <c r="S66" s="47"/>
      <c r="T66" s="47"/>
      <c r="U66" s="68"/>
      <c r="V66" s="68"/>
      <c r="W66" s="68"/>
      <c r="X66" s="68"/>
    </row>
    <row r="67" customFormat="false" ht="12.75" hidden="false" customHeight="false" outlineLevel="0" collapsed="false">
      <c r="A67" s="162"/>
      <c r="B67" s="162"/>
      <c r="C67" s="65" t="s">
        <v>284</v>
      </c>
      <c r="D67" s="163"/>
      <c r="E67" s="203"/>
      <c r="F67" s="204"/>
      <c r="G67" s="204"/>
      <c r="H67" s="204"/>
      <c r="I67" s="205"/>
      <c r="J67" s="206"/>
      <c r="K67" s="207"/>
      <c r="L67" s="207"/>
      <c r="M67" s="207"/>
      <c r="N67" s="47"/>
      <c r="O67" s="47"/>
      <c r="P67" s="47"/>
      <c r="Q67" s="47"/>
      <c r="R67" s="47"/>
      <c r="S67" s="47"/>
      <c r="T67" s="47"/>
      <c r="U67" s="68"/>
      <c r="V67" s="68"/>
      <c r="W67" s="68"/>
      <c r="X67" s="68"/>
    </row>
    <row r="68" customFormat="false" ht="12.75" hidden="false" customHeight="false" outlineLevel="0" collapsed="false">
      <c r="A68" s="162"/>
      <c r="B68" s="162"/>
      <c r="C68" s="65" t="s">
        <v>285</v>
      </c>
      <c r="D68" s="163"/>
      <c r="E68" s="208" t="n">
        <v>0.1</v>
      </c>
      <c r="F68" s="208" t="n">
        <v>0.1</v>
      </c>
      <c r="G68" s="208" t="n">
        <v>0.1</v>
      </c>
      <c r="H68" s="208" t="n">
        <v>0.1</v>
      </c>
      <c r="I68" s="208" t="n">
        <v>0.1</v>
      </c>
      <c r="J68" s="208" t="n">
        <v>0.1</v>
      </c>
      <c r="K68" s="208" t="n">
        <v>0.1</v>
      </c>
      <c r="L68" s="208" t="n">
        <v>0.1</v>
      </c>
      <c r="M68" s="208" t="n">
        <v>0.1</v>
      </c>
      <c r="N68" s="47"/>
      <c r="O68" s="47"/>
      <c r="P68" s="47"/>
      <c r="Q68" s="47"/>
      <c r="R68" s="47"/>
      <c r="S68" s="47"/>
      <c r="T68" s="47"/>
      <c r="U68" s="68"/>
      <c r="V68" s="68"/>
      <c r="W68" s="68"/>
      <c r="X68" s="68"/>
    </row>
    <row r="69" customFormat="false" ht="12.75" hidden="false" customHeight="false" outlineLevel="0" collapsed="false">
      <c r="B69" s="0"/>
      <c r="C69" s="65"/>
      <c r="D69" s="0"/>
      <c r="E69" s="200"/>
      <c r="F69" s="209"/>
      <c r="G69" s="209"/>
      <c r="H69" s="209"/>
      <c r="I69" s="209"/>
      <c r="J69" s="210"/>
      <c r="K69" s="211"/>
      <c r="L69" s="187"/>
      <c r="M69" s="18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</row>
    <row r="70" customFormat="false" ht="12.75" hidden="false" customHeight="false" outlineLevel="0" collapsed="false">
      <c r="B70" s="0"/>
      <c r="C70" s="65"/>
      <c r="D70" s="0"/>
      <c r="E70" s="200"/>
      <c r="F70" s="209"/>
      <c r="G70" s="209"/>
      <c r="H70" s="209"/>
      <c r="I70" s="209"/>
      <c r="J70" s="210"/>
      <c r="K70" s="211"/>
      <c r="L70" s="187"/>
      <c r="M70" s="18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</row>
    <row r="71" customFormat="false" ht="15.75" hidden="false" customHeight="false" outlineLevel="0" collapsed="false">
      <c r="B71" s="108" t="s">
        <v>286</v>
      </c>
      <c r="C71" s="97"/>
      <c r="D71" s="158"/>
      <c r="E71" s="159" t="s">
        <v>287</v>
      </c>
      <c r="F71" s="160" t="s">
        <v>288</v>
      </c>
      <c r="G71" s="160" t="s">
        <v>289</v>
      </c>
      <c r="H71" s="160" t="s">
        <v>290</v>
      </c>
      <c r="I71" s="160" t="s">
        <v>291</v>
      </c>
      <c r="J71" s="1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</row>
    <row r="72" customFormat="false" ht="12.75" hidden="false" customHeight="false" outlineLevel="0" collapsed="false">
      <c r="B72" s="0"/>
      <c r="C72" s="56"/>
      <c r="D72" s="202"/>
      <c r="E72" s="212" t="s">
        <v>11</v>
      </c>
      <c r="F72" s="213" t="s">
        <v>12</v>
      </c>
      <c r="G72" s="213" t="s">
        <v>13</v>
      </c>
      <c r="H72" s="213" t="s">
        <v>14</v>
      </c>
      <c r="I72" s="214" t="s">
        <v>15</v>
      </c>
      <c r="J72" s="1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</row>
    <row r="73" customFormat="false" ht="12.75" hidden="false" customHeight="false" outlineLevel="0" collapsed="false">
      <c r="B73" s="0"/>
      <c r="C73" s="215" t="s">
        <v>292</v>
      </c>
      <c r="D73" s="216"/>
      <c r="E73" s="217"/>
      <c r="F73" s="217"/>
      <c r="G73" s="217"/>
      <c r="H73" s="217"/>
      <c r="I73" s="218"/>
      <c r="J73" s="1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</row>
    <row r="74" customFormat="false" ht="12.75" hidden="false" customHeight="false" outlineLevel="0" collapsed="false">
      <c r="B74" s="0"/>
      <c r="C74" s="56" t="s">
        <v>293</v>
      </c>
      <c r="D74" s="219" t="s">
        <v>294</v>
      </c>
      <c r="E74" s="220" t="n">
        <v>1</v>
      </c>
      <c r="F74" s="221" t="n">
        <v>1</v>
      </c>
      <c r="G74" s="220" t="n">
        <v>1</v>
      </c>
      <c r="H74" s="221" t="n">
        <v>1</v>
      </c>
      <c r="I74" s="220" t="n">
        <v>1</v>
      </c>
      <c r="J74" s="1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</row>
    <row r="75" customFormat="false" ht="12.75" hidden="false" customHeight="false" outlineLevel="0" collapsed="false">
      <c r="B75" s="0"/>
      <c r="C75" s="50" t="s">
        <v>295</v>
      </c>
      <c r="D75" s="219" t="s">
        <v>294</v>
      </c>
      <c r="E75" s="220" t="n">
        <v>1</v>
      </c>
      <c r="F75" s="221" t="n">
        <v>1</v>
      </c>
      <c r="G75" s="220" t="n">
        <v>1</v>
      </c>
      <c r="H75" s="221" t="n">
        <v>1</v>
      </c>
      <c r="I75" s="220" t="n">
        <v>1</v>
      </c>
      <c r="J75" s="1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</row>
    <row r="76" customFormat="false" ht="12.75" hidden="false" customHeight="false" outlineLevel="0" collapsed="false">
      <c r="B76" s="0"/>
      <c r="C76" s="50" t="s">
        <v>296</v>
      </c>
      <c r="D76" s="219" t="s">
        <v>294</v>
      </c>
      <c r="E76" s="220" t="n">
        <v>2</v>
      </c>
      <c r="F76" s="221" t="n">
        <v>2</v>
      </c>
      <c r="G76" s="220" t="n">
        <v>2</v>
      </c>
      <c r="H76" s="221" t="n">
        <v>2</v>
      </c>
      <c r="I76" s="220" t="n">
        <v>2</v>
      </c>
      <c r="J76" s="1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</row>
    <row r="77" customFormat="false" ht="12.75" hidden="false" customHeight="false" outlineLevel="0" collapsed="false">
      <c r="B77" s="0"/>
      <c r="C77" s="50" t="s">
        <v>297</v>
      </c>
      <c r="D77" s="219" t="s">
        <v>294</v>
      </c>
      <c r="E77" s="220" t="n">
        <v>3</v>
      </c>
      <c r="F77" s="221" t="n">
        <v>3</v>
      </c>
      <c r="G77" s="220" t="n">
        <v>3</v>
      </c>
      <c r="H77" s="221" t="n">
        <v>3</v>
      </c>
      <c r="I77" s="220" t="n">
        <v>3</v>
      </c>
      <c r="J77" s="156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</row>
    <row r="78" customFormat="false" ht="12.75" hidden="false" customHeight="false" outlineLevel="0" collapsed="false">
      <c r="B78" s="0"/>
      <c r="C78" s="0"/>
      <c r="D78" s="0"/>
      <c r="E78" s="0"/>
      <c r="F78" s="0"/>
      <c r="G78" s="0"/>
      <c r="I78" s="0"/>
      <c r="J78" s="0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</row>
    <row r="79" customFormat="false" ht="12.75" hidden="false" customHeight="false" outlineLevel="0" collapsed="false">
      <c r="B79" s="0"/>
      <c r="C79" s="0"/>
      <c r="D79" s="0"/>
      <c r="E79" s="0"/>
      <c r="F79" s="0"/>
      <c r="G79" s="0"/>
      <c r="I79" s="222"/>
      <c r="J79" s="222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</row>
    <row r="80" customFormat="false" ht="20.25" hidden="false" customHeight="false" outlineLevel="0" collapsed="false">
      <c r="B80" s="96" t="s">
        <v>139</v>
      </c>
      <c r="C80" s="97"/>
      <c r="D80" s="223"/>
      <c r="E80" s="53" t="s">
        <v>43</v>
      </c>
      <c r="F80" s="53" t="s">
        <v>44</v>
      </c>
      <c r="G80" s="53" t="s">
        <v>45</v>
      </c>
    </row>
    <row r="81" customFormat="false" ht="24" hidden="false" customHeight="false" outlineLevel="0" collapsed="false">
      <c r="B81" s="162"/>
      <c r="C81" s="98"/>
      <c r="D81" s="224"/>
      <c r="E81" s="99" t="s">
        <v>140</v>
      </c>
      <c r="F81" s="100" t="s">
        <v>141</v>
      </c>
      <c r="G81" s="99" t="s">
        <v>142</v>
      </c>
    </row>
    <row r="82" customFormat="false" ht="12.75" hidden="false" customHeight="false" outlineLevel="0" collapsed="false">
      <c r="C82" s="215"/>
      <c r="D82" s="216"/>
      <c r="E82" s="217"/>
      <c r="F82" s="217"/>
      <c r="G82" s="217"/>
    </row>
    <row r="83" customFormat="false" ht="12.75" hidden="false" customHeight="false" outlineLevel="0" collapsed="false">
      <c r="C83" s="50" t="s">
        <v>298</v>
      </c>
      <c r="E83" s="225"/>
      <c r="F83" s="226"/>
      <c r="G83" s="226"/>
    </row>
  </sheetData>
  <mergeCells count="17">
    <mergeCell ref="E5:M5"/>
    <mergeCell ref="E6:M6"/>
    <mergeCell ref="E7:M7"/>
    <mergeCell ref="E8:M8"/>
    <mergeCell ref="E9:M9"/>
    <mergeCell ref="E10:M10"/>
    <mergeCell ref="E11:M11"/>
    <mergeCell ref="E14:M14"/>
    <mergeCell ref="E15:M15"/>
    <mergeCell ref="E18:M18"/>
    <mergeCell ref="E19:M19"/>
    <mergeCell ref="E20:M20"/>
    <mergeCell ref="E21:M21"/>
    <mergeCell ref="E22:M22"/>
    <mergeCell ref="E23:M23"/>
    <mergeCell ref="E24:M24"/>
    <mergeCell ref="E41:M4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32" width="3.42914979757085"/>
    <col collapsed="false" hidden="false" max="2" min="2" style="132" width="81.1376518218624"/>
    <col collapsed="false" hidden="false" max="1025" min="3" style="132" width="11.4251012145749"/>
  </cols>
  <sheetData>
    <row r="1" customFormat="false" ht="15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customFormat="false" ht="21" hidden="false" customHeight="false" outlineLevel="0" collapsed="false">
      <c r="B2" s="227" t="s">
        <v>299</v>
      </c>
      <c r="C2" s="227"/>
      <c r="D2" s="227"/>
      <c r="E2" s="227"/>
      <c r="F2" s="227"/>
      <c r="G2" s="227"/>
      <c r="H2" s="227"/>
      <c r="I2" s="227"/>
      <c r="J2" s="227"/>
      <c r="K2" s="227"/>
      <c r="L2" s="0"/>
      <c r="M2" s="0"/>
    </row>
    <row r="3" customFormat="false" ht="15" hidden="false" customHeight="false" outlineLevel="0" collapsed="false">
      <c r="B3" s="136" t="s">
        <v>300</v>
      </c>
      <c r="C3" s="53" t="s">
        <v>2</v>
      </c>
      <c r="D3" s="54" t="s">
        <v>3</v>
      </c>
      <c r="E3" s="54" t="s">
        <v>4</v>
      </c>
      <c r="F3" s="54" t="s">
        <v>5</v>
      </c>
      <c r="G3" s="54" t="s">
        <v>6</v>
      </c>
      <c r="H3" s="54" t="s">
        <v>7</v>
      </c>
      <c r="I3" s="55" t="s">
        <v>8</v>
      </c>
      <c r="J3" s="54" t="s">
        <v>9</v>
      </c>
      <c r="K3" s="54" t="s">
        <v>301</v>
      </c>
      <c r="L3" s="0"/>
      <c r="M3" s="0"/>
    </row>
    <row r="4" customFormat="false" ht="15" hidden="false" customHeight="false" outlineLevel="0" collapsed="false">
      <c r="B4" s="137" t="s">
        <v>302</v>
      </c>
      <c r="C4" s="228" t="n">
        <v>0.75</v>
      </c>
      <c r="D4" s="229" t="n">
        <v>0.75</v>
      </c>
      <c r="E4" s="229" t="n">
        <v>0.75</v>
      </c>
      <c r="F4" s="229" t="n">
        <v>0.75</v>
      </c>
      <c r="G4" s="229" t="n">
        <v>0.75</v>
      </c>
      <c r="H4" s="229" t="n">
        <v>0.75</v>
      </c>
      <c r="I4" s="229" t="n">
        <v>0.75</v>
      </c>
      <c r="J4" s="229" t="n">
        <v>0.75</v>
      </c>
      <c r="K4" s="230" t="n">
        <v>0.75</v>
      </c>
      <c r="L4" s="137"/>
      <c r="M4" s="137"/>
    </row>
    <row r="5" customFormat="false" ht="15" hidden="false" customHeight="false" outlineLevel="0" collapsed="false">
      <c r="B5" s="137" t="s">
        <v>303</v>
      </c>
      <c r="C5" s="228" t="n">
        <v>0.15</v>
      </c>
      <c r="D5" s="229" t="n">
        <v>0.15</v>
      </c>
      <c r="E5" s="229" t="n">
        <v>0.1</v>
      </c>
      <c r="F5" s="229" t="n">
        <v>0.1</v>
      </c>
      <c r="G5" s="229" t="n">
        <v>0.1</v>
      </c>
      <c r="H5" s="229" t="n">
        <v>0.1</v>
      </c>
      <c r="I5" s="229" t="n">
        <v>0.1</v>
      </c>
      <c r="J5" s="229" t="n">
        <v>0.1</v>
      </c>
      <c r="K5" s="230" t="s">
        <v>304</v>
      </c>
      <c r="L5" s="0"/>
      <c r="M5" s="0"/>
    </row>
    <row r="6" customFormat="false" ht="15" hidden="false" customHeight="false" outlineLevel="0" collapsed="false">
      <c r="B6" s="137" t="s">
        <v>305</v>
      </c>
      <c r="C6" s="228" t="n">
        <v>0.1</v>
      </c>
      <c r="D6" s="229" t="n">
        <v>0.1</v>
      </c>
      <c r="E6" s="229" t="n">
        <v>0.15</v>
      </c>
      <c r="F6" s="229" t="n">
        <v>0.15</v>
      </c>
      <c r="G6" s="229" t="n">
        <v>0.15</v>
      </c>
      <c r="H6" s="229" t="n">
        <v>0.15</v>
      </c>
      <c r="I6" s="229" t="n">
        <v>0.15</v>
      </c>
      <c r="J6" s="229" t="n">
        <v>0.15</v>
      </c>
      <c r="K6" s="230" t="s">
        <v>304</v>
      </c>
      <c r="L6" s="0"/>
      <c r="M6" s="0"/>
    </row>
    <row r="7" customFormat="false" ht="15" hidden="false" customHeight="false" outlineLevel="0" collapsed="false">
      <c r="B7" s="137" t="s">
        <v>306</v>
      </c>
      <c r="C7" s="228" t="n">
        <v>0.5</v>
      </c>
      <c r="D7" s="228" t="n">
        <v>0.5</v>
      </c>
      <c r="E7" s="228" t="n">
        <v>0.5</v>
      </c>
      <c r="F7" s="228" t="n">
        <v>0.5</v>
      </c>
      <c r="G7" s="228" t="n">
        <v>0.5</v>
      </c>
      <c r="H7" s="228" t="n">
        <v>0.5</v>
      </c>
      <c r="I7" s="228" t="n">
        <v>0.5</v>
      </c>
      <c r="J7" s="228" t="n">
        <v>0.5</v>
      </c>
      <c r="K7" s="228" t="n">
        <v>0.5</v>
      </c>
      <c r="L7" s="0"/>
      <c r="M7" s="0"/>
    </row>
    <row r="8" customFormat="false" ht="15" hidden="false" customHeight="false" outlineLevel="0" collapsed="false">
      <c r="B8" s="137" t="s">
        <v>307</v>
      </c>
      <c r="C8" s="228" t="n">
        <v>0.2</v>
      </c>
      <c r="D8" s="228" t="n">
        <v>0.2</v>
      </c>
      <c r="E8" s="228" t="n">
        <v>0.2</v>
      </c>
      <c r="F8" s="228" t="n">
        <v>0.2</v>
      </c>
      <c r="G8" s="228" t="n">
        <v>0.2</v>
      </c>
      <c r="H8" s="228" t="n">
        <v>0.2</v>
      </c>
      <c r="I8" s="228" t="n">
        <v>0.2</v>
      </c>
      <c r="J8" s="228" t="n">
        <v>0.2</v>
      </c>
      <c r="K8" s="228" t="n">
        <v>0.2</v>
      </c>
      <c r="L8" s="0"/>
      <c r="M8" s="0"/>
    </row>
    <row r="9" customFormat="false" ht="15" hidden="false" customHeight="false" outlineLevel="0" collapsed="false"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</row>
    <row r="10" customFormat="false" ht="15" hidden="false" customHeight="false" outlineLevel="0" collapsed="false">
      <c r="B10" s="231" t="s">
        <v>308</v>
      </c>
      <c r="C10" s="232"/>
      <c r="D10" s="232"/>
      <c r="E10" s="232"/>
      <c r="F10" s="232"/>
      <c r="G10" s="232"/>
      <c r="H10" s="232"/>
      <c r="I10" s="232"/>
      <c r="J10" s="232"/>
      <c r="K10" s="232"/>
      <c r="L10" s="137"/>
      <c r="M10" s="0"/>
    </row>
    <row r="11" customFormat="false" ht="15" hidden="false" customHeight="false" outlineLevel="0" collapsed="false">
      <c r="B11" s="132" t="s">
        <v>309</v>
      </c>
      <c r="C11" s="233" t="n">
        <v>0.04</v>
      </c>
      <c r="D11" s="233" t="n">
        <v>0.04</v>
      </c>
      <c r="E11" s="233" t="n">
        <v>0.04</v>
      </c>
      <c r="F11" s="233" t="n">
        <v>0.04</v>
      </c>
      <c r="G11" s="233" t="n">
        <v>0.04</v>
      </c>
      <c r="H11" s="233" t="n">
        <v>0.04</v>
      </c>
      <c r="I11" s="233" t="n">
        <v>0.04</v>
      </c>
      <c r="J11" s="233" t="n">
        <v>0.04</v>
      </c>
      <c r="K11" s="233" t="n">
        <v>0.04</v>
      </c>
      <c r="L11" s="137"/>
      <c r="M11" s="0"/>
    </row>
    <row r="12" customFormat="false" ht="15" hidden="false" customHeight="false" outlineLevel="0" collapsed="false">
      <c r="B12" s="137" t="s">
        <v>310</v>
      </c>
      <c r="C12" s="233" t="n">
        <v>0.01</v>
      </c>
      <c r="D12" s="233" t="n">
        <v>0.01</v>
      </c>
      <c r="E12" s="233" t="n">
        <v>0.01</v>
      </c>
      <c r="F12" s="233" t="n">
        <v>0.01</v>
      </c>
      <c r="G12" s="233" t="n">
        <v>0.01</v>
      </c>
      <c r="H12" s="233" t="n">
        <v>0.01</v>
      </c>
      <c r="I12" s="233" t="n">
        <v>0.01</v>
      </c>
      <c r="J12" s="233" t="n">
        <v>0.01</v>
      </c>
      <c r="K12" s="233" t="n">
        <v>0.01</v>
      </c>
      <c r="M12" s="137"/>
    </row>
    <row r="13" customFormat="false" ht="15" hidden="false" customHeight="false" outlineLevel="0" collapsed="false">
      <c r="B13" s="234" t="s">
        <v>311</v>
      </c>
      <c r="C13" s="235" t="n">
        <v>0.00375</v>
      </c>
      <c r="D13" s="235" t="n">
        <v>0.00375</v>
      </c>
      <c r="E13" s="235" t="n">
        <v>0.00375</v>
      </c>
      <c r="F13" s="235" t="n">
        <v>0.00375</v>
      </c>
      <c r="G13" s="235" t="n">
        <v>0.00375</v>
      </c>
      <c r="H13" s="235" t="n">
        <v>0.00375</v>
      </c>
      <c r="I13" s="235" t="n">
        <v>0.00375</v>
      </c>
      <c r="J13" s="235" t="n">
        <v>0.00375</v>
      </c>
      <c r="K13" s="235" t="n">
        <v>0.00375</v>
      </c>
      <c r="M13" s="137"/>
    </row>
    <row r="14" customFormat="false" ht="15" hidden="false" customHeight="false" outlineLevel="0" collapsed="false">
      <c r="B14" s="234" t="s">
        <v>312</v>
      </c>
      <c r="C14" s="235" t="n">
        <f aca="false">C11+C12+C13</f>
        <v>0.05375</v>
      </c>
      <c r="D14" s="235" t="n">
        <f aca="false">D11+D12+D13</f>
        <v>0.05375</v>
      </c>
      <c r="E14" s="235" t="n">
        <f aca="false">E11+E12+E13</f>
        <v>0.05375</v>
      </c>
      <c r="F14" s="235" t="n">
        <f aca="false">F11+F12+F13</f>
        <v>0.05375</v>
      </c>
      <c r="G14" s="235" t="n">
        <f aca="false">G11+G12+G13</f>
        <v>0.05375</v>
      </c>
      <c r="H14" s="235" t="n">
        <f aca="false">H11+H12+H13</f>
        <v>0.05375</v>
      </c>
      <c r="I14" s="235" t="n">
        <f aca="false">I11+I12+I13</f>
        <v>0.05375</v>
      </c>
      <c r="J14" s="235" t="n">
        <f aca="false">J11+J12+J13</f>
        <v>0.05375</v>
      </c>
      <c r="K14" s="235" t="n">
        <f aca="false">K11+K12+K13</f>
        <v>0.05375</v>
      </c>
      <c r="M14" s="137"/>
    </row>
    <row r="15" customFormat="false" ht="15" hidden="false" customHeight="false" outlineLevel="0" collapsed="false">
      <c r="B15" s="234" t="s">
        <v>313</v>
      </c>
      <c r="C15" s="235" t="n">
        <f aca="false">C11+C12</f>
        <v>0.05</v>
      </c>
      <c r="D15" s="235" t="n">
        <f aca="false">D11+D12</f>
        <v>0.05</v>
      </c>
      <c r="E15" s="235" t="n">
        <f aca="false">E11+E12</f>
        <v>0.05</v>
      </c>
      <c r="F15" s="235" t="n">
        <f aca="false">F11+F12</f>
        <v>0.05</v>
      </c>
      <c r="G15" s="235" t="n">
        <f aca="false">G11+G12</f>
        <v>0.05</v>
      </c>
      <c r="H15" s="235" t="n">
        <f aca="false">H11+H12</f>
        <v>0.05</v>
      </c>
      <c r="I15" s="235" t="n">
        <f aca="false">I11+I12</f>
        <v>0.05</v>
      </c>
      <c r="J15" s="235" t="n">
        <f aca="false">J11+J12</f>
        <v>0.05</v>
      </c>
      <c r="K15" s="235" t="n">
        <f aca="false">K11+K12</f>
        <v>0.05</v>
      </c>
      <c r="M15" s="137"/>
    </row>
    <row r="16" customFormat="false" ht="15" hidden="false" customHeight="false" outlineLevel="0" collapsed="false">
      <c r="B16" s="11" t="s">
        <v>314</v>
      </c>
      <c r="C16" s="236" t="n">
        <v>1</v>
      </c>
      <c r="D16" s="236" t="n">
        <v>0.5</v>
      </c>
      <c r="E16" s="236" t="n">
        <v>0.5</v>
      </c>
      <c r="F16" s="236" t="n">
        <v>0.5</v>
      </c>
      <c r="G16" s="236" t="n">
        <v>0.5</v>
      </c>
      <c r="H16" s="236" t="n">
        <v>0.5</v>
      </c>
      <c r="I16" s="236" t="n">
        <v>0.4</v>
      </c>
      <c r="J16" s="236" t="n">
        <v>0.4</v>
      </c>
      <c r="K16" s="233" t="s">
        <v>304</v>
      </c>
    </row>
    <row r="17" customFormat="false" ht="15" hidden="false" customHeight="false" outlineLevel="0" collapsed="false">
      <c r="B17" s="11" t="s">
        <v>315</v>
      </c>
      <c r="C17" s="236" t="n">
        <v>1</v>
      </c>
      <c r="D17" s="236" t="n">
        <v>0.5</v>
      </c>
      <c r="E17" s="236" t="n">
        <v>0.5</v>
      </c>
      <c r="F17" s="236" t="n">
        <v>0.5</v>
      </c>
      <c r="G17" s="236" t="n">
        <v>0.5</v>
      </c>
      <c r="H17" s="236" t="n">
        <v>0.5</v>
      </c>
      <c r="I17" s="236" t="n">
        <v>0.5</v>
      </c>
      <c r="J17" s="236" t="n">
        <v>0.5</v>
      </c>
      <c r="K17" s="233" t="s">
        <v>304</v>
      </c>
    </row>
    <row r="18" customFormat="false" ht="15" hidden="false" customHeight="false" outlineLevel="0" collapsed="false">
      <c r="B18" s="137" t="s">
        <v>316</v>
      </c>
      <c r="C18" s="236" t="n">
        <v>0</v>
      </c>
      <c r="D18" s="236" t="n">
        <v>0.4</v>
      </c>
      <c r="E18" s="236" t="n">
        <v>0.35</v>
      </c>
      <c r="F18" s="236" t="n">
        <v>0.35</v>
      </c>
      <c r="G18" s="236" t="n">
        <v>0.35</v>
      </c>
      <c r="H18" s="236" t="n">
        <v>0.35</v>
      </c>
      <c r="I18" s="236" t="n">
        <v>0.4</v>
      </c>
      <c r="J18" s="236" t="n">
        <v>0.4</v>
      </c>
      <c r="K18" s="233" t="s">
        <v>304</v>
      </c>
    </row>
    <row r="19" customFormat="false" ht="15" hidden="false" customHeight="false" outlineLevel="0" collapsed="false">
      <c r="B19" s="137" t="s">
        <v>317</v>
      </c>
      <c r="C19" s="237" t="n">
        <v>0.004</v>
      </c>
      <c r="D19" s="237" t="n">
        <v>0.005</v>
      </c>
      <c r="E19" s="237" t="n">
        <v>0.005</v>
      </c>
      <c r="F19" s="237" t="n">
        <v>0.005</v>
      </c>
      <c r="G19" s="237" t="n">
        <v>0.005</v>
      </c>
      <c r="H19" s="237" t="n">
        <v>0.005</v>
      </c>
      <c r="I19" s="237" t="n">
        <v>0.004</v>
      </c>
      <c r="J19" s="237" t="n">
        <v>0.0035</v>
      </c>
      <c r="K19" s="237" t="n">
        <v>0.004</v>
      </c>
    </row>
    <row r="20" customFormat="false" ht="15" hidden="false" customHeight="false" outlineLevel="0" collapsed="false">
      <c r="B20" s="0"/>
      <c r="C20" s="0"/>
      <c r="D20" s="0"/>
      <c r="E20" s="0"/>
      <c r="F20" s="0"/>
      <c r="G20" s="0"/>
      <c r="H20" s="0"/>
      <c r="I20" s="0"/>
      <c r="J20" s="0"/>
      <c r="K20" s="0"/>
    </row>
    <row r="21" customFormat="false" ht="15" hidden="false" customHeight="false" outlineLevel="0" collapsed="false">
      <c r="B21" s="136" t="s">
        <v>318</v>
      </c>
      <c r="C21" s="0"/>
      <c r="D21" s="0"/>
      <c r="E21" s="0"/>
      <c r="F21" s="0"/>
      <c r="G21" s="0"/>
      <c r="H21" s="0"/>
      <c r="I21" s="0"/>
      <c r="J21" s="0"/>
      <c r="K21" s="0"/>
    </row>
    <row r="22" customFormat="false" ht="15" hidden="false" customHeight="false" outlineLevel="0" collapsed="false">
      <c r="B22" s="238" t="s">
        <v>319</v>
      </c>
      <c r="C22" s="239" t="n">
        <v>12</v>
      </c>
      <c r="D22" s="239" t="n">
        <v>3</v>
      </c>
      <c r="E22" s="239" t="n">
        <v>3</v>
      </c>
      <c r="F22" s="239" t="n">
        <v>6</v>
      </c>
      <c r="G22" s="239" t="n">
        <v>6</v>
      </c>
      <c r="H22" s="239" t="n">
        <v>6</v>
      </c>
      <c r="I22" s="239" t="n">
        <v>6</v>
      </c>
      <c r="J22" s="239" t="n">
        <v>6</v>
      </c>
      <c r="K22" s="239" t="s">
        <v>304</v>
      </c>
    </row>
    <row r="23" customFormat="false" ht="15" hidden="false" customHeight="false" outlineLevel="0" collapsed="false">
      <c r="B23" s="238" t="s">
        <v>320</v>
      </c>
      <c r="C23" s="239" t="n">
        <v>15</v>
      </c>
      <c r="D23" s="239" t="n">
        <v>6</v>
      </c>
      <c r="E23" s="239" t="n">
        <v>6</v>
      </c>
      <c r="F23" s="239" t="n">
        <v>9</v>
      </c>
      <c r="G23" s="239" t="n">
        <v>12</v>
      </c>
      <c r="H23" s="239" t="n">
        <v>12</v>
      </c>
      <c r="I23" s="239" t="n">
        <v>15</v>
      </c>
      <c r="J23" s="239" t="n">
        <v>15</v>
      </c>
      <c r="K23" s="239" t="s">
        <v>304</v>
      </c>
    </row>
    <row r="24" customFormat="false" ht="15" hidden="false" customHeight="false" outlineLevel="0" collapsed="false">
      <c r="B24" s="238" t="s">
        <v>321</v>
      </c>
      <c r="C24" s="239" t="n">
        <v>4.5</v>
      </c>
      <c r="D24" s="239" t="n">
        <v>4.5</v>
      </c>
      <c r="E24" s="239" t="n">
        <v>4.5</v>
      </c>
      <c r="F24" s="239" t="n">
        <v>4.5</v>
      </c>
      <c r="G24" s="239" t="n">
        <v>4.5</v>
      </c>
      <c r="H24" s="239" t="n">
        <v>4.5</v>
      </c>
      <c r="I24" s="239" t="n">
        <v>4.5</v>
      </c>
      <c r="J24" s="239" t="n">
        <v>4.5</v>
      </c>
      <c r="K24" s="239" t="n">
        <v>4.5</v>
      </c>
    </row>
    <row r="25" customFormat="false" ht="15" hidden="false" customHeight="false" outlineLevel="0" collapsed="false">
      <c r="B25" s="238" t="s">
        <v>322</v>
      </c>
      <c r="C25" s="239" t="n">
        <v>6</v>
      </c>
      <c r="D25" s="239" t="n">
        <v>6</v>
      </c>
      <c r="E25" s="239" t="n">
        <v>8</v>
      </c>
      <c r="F25" s="239" t="n">
        <v>10</v>
      </c>
      <c r="G25" s="239" t="n">
        <v>12</v>
      </c>
      <c r="H25" s="239" t="n">
        <v>14</v>
      </c>
      <c r="I25" s="239" t="n">
        <v>20</v>
      </c>
      <c r="J25" s="239" t="n">
        <v>25</v>
      </c>
      <c r="K25" s="239" t="n">
        <v>22</v>
      </c>
    </row>
    <row r="26" customFormat="false" ht="15" hidden="false" customHeight="false" outlineLevel="0" collapsed="false">
      <c r="B26" s="238" t="s">
        <v>323</v>
      </c>
      <c r="C26" s="239" t="n">
        <f aca="false">C25+C22</f>
        <v>18</v>
      </c>
      <c r="D26" s="239" t="n">
        <f aca="false">D25+D22</f>
        <v>9</v>
      </c>
      <c r="E26" s="239" t="n">
        <f aca="false">E25+E22</f>
        <v>11</v>
      </c>
      <c r="F26" s="239" t="n">
        <f aca="false">F25+F22</f>
        <v>16</v>
      </c>
      <c r="G26" s="239" t="n">
        <f aca="false">G25+G22</f>
        <v>18</v>
      </c>
      <c r="H26" s="239" t="n">
        <f aca="false">H25+H22</f>
        <v>20</v>
      </c>
      <c r="I26" s="239" t="n">
        <f aca="false">I25+I22</f>
        <v>26</v>
      </c>
      <c r="J26" s="239" t="n">
        <f aca="false">J25+J22</f>
        <v>31</v>
      </c>
      <c r="K26" s="239" t="e">
        <f aca="false">K25+K22</f>
        <v>#VALUE!</v>
      </c>
    </row>
    <row r="27" customFormat="false" ht="15" hidden="false" customHeight="false" outlineLevel="0" collapsed="false">
      <c r="B27" s="238" t="s">
        <v>324</v>
      </c>
      <c r="C27" s="240" t="n">
        <v>0</v>
      </c>
      <c r="D27" s="241" t="n">
        <v>3</v>
      </c>
      <c r="E27" s="241" t="n">
        <v>6</v>
      </c>
      <c r="F27" s="241" t="n">
        <v>6</v>
      </c>
      <c r="G27" s="241" t="n">
        <v>6</v>
      </c>
      <c r="H27" s="241" t="n">
        <v>6</v>
      </c>
      <c r="I27" s="241" t="n">
        <v>9</v>
      </c>
      <c r="J27" s="241" t="n">
        <v>9</v>
      </c>
      <c r="K27" s="241" t="s">
        <v>304</v>
      </c>
    </row>
    <row r="28" customFormat="false" ht="15" hidden="false" customHeight="false" outlineLevel="0" collapsed="false">
      <c r="B28" s="238" t="s">
        <v>325</v>
      </c>
      <c r="C28" s="242"/>
      <c r="D28" s="243"/>
      <c r="E28" s="243"/>
      <c r="F28" s="243"/>
      <c r="G28" s="243"/>
      <c r="H28" s="243"/>
      <c r="I28" s="243"/>
      <c r="J28" s="243"/>
      <c r="K28" s="244"/>
    </row>
    <row r="29" customFormat="false" ht="15" hidden="false" customHeight="false" outlineLevel="0" collapsed="false">
      <c r="B29" s="0"/>
      <c r="C29" s="0"/>
      <c r="D29" s="0"/>
      <c r="E29" s="0"/>
      <c r="F29" s="0"/>
      <c r="G29" s="0"/>
      <c r="H29" s="0"/>
      <c r="I29" s="0"/>
      <c r="J29" s="0"/>
      <c r="K29" s="0"/>
    </row>
    <row r="30" customFormat="false" ht="15" hidden="false" customHeight="false" outlineLevel="0" collapsed="false">
      <c r="B30" s="132" t="s">
        <v>326</v>
      </c>
      <c r="C30" s="239" t="n">
        <v>0.006</v>
      </c>
      <c r="D30" s="239" t="n">
        <v>0.006</v>
      </c>
      <c r="E30" s="239" t="n">
        <v>0.006</v>
      </c>
      <c r="F30" s="239" t="n">
        <v>0.006</v>
      </c>
      <c r="G30" s="239" t="n">
        <v>0.006</v>
      </c>
      <c r="H30" s="239" t="n">
        <v>0.006</v>
      </c>
      <c r="I30" s="239" t="n">
        <v>0.006</v>
      </c>
      <c r="J30" s="239" t="n">
        <v>0.006</v>
      </c>
      <c r="K30" s="239" t="n">
        <v>0.006</v>
      </c>
    </row>
    <row r="31" customFormat="false" ht="15" hidden="false" customHeight="false" outlineLevel="0" collapsed="false">
      <c r="B31" s="132" t="s">
        <v>327</v>
      </c>
      <c r="C31" s="239" t="n">
        <v>0.006</v>
      </c>
      <c r="D31" s="239" t="n">
        <v>0.006</v>
      </c>
      <c r="E31" s="239" t="n">
        <v>0.006</v>
      </c>
      <c r="F31" s="239" t="n">
        <v>0.006</v>
      </c>
      <c r="G31" s="239" t="n">
        <v>0.006</v>
      </c>
      <c r="H31" s="239" t="n">
        <v>0.006</v>
      </c>
      <c r="I31" s="239" t="n">
        <v>0.006</v>
      </c>
      <c r="J31" s="239" t="n">
        <v>0.006</v>
      </c>
      <c r="K31" s="239" t="n">
        <v>0.006</v>
      </c>
    </row>
    <row r="32" customFormat="false" ht="15" hidden="false" customHeight="false" outlineLevel="0" collapsed="false">
      <c r="B32" s="0"/>
      <c r="C32" s="0"/>
      <c r="D32" s="0"/>
      <c r="E32" s="0"/>
      <c r="F32" s="0"/>
      <c r="G32" s="0"/>
      <c r="H32" s="0"/>
      <c r="I32" s="0"/>
      <c r="J32" s="0"/>
      <c r="K32" s="0"/>
    </row>
    <row r="33" customFormat="false" ht="15" hidden="false" customHeight="false" outlineLevel="0" collapsed="false">
      <c r="B33" s="0"/>
      <c r="C33" s="0"/>
      <c r="D33" s="0"/>
      <c r="E33" s="0"/>
      <c r="F33" s="0"/>
      <c r="G33" s="0"/>
      <c r="H33" s="0"/>
      <c r="I33" s="0"/>
      <c r="J33" s="0"/>
      <c r="K33" s="0"/>
    </row>
    <row r="34" customFormat="false" ht="15" hidden="false" customHeight="false" outlineLevel="0" collapsed="false">
      <c r="B34" s="132" t="s">
        <v>328</v>
      </c>
      <c r="C34" s="0"/>
      <c r="D34" s="0"/>
      <c r="E34" s="0"/>
      <c r="F34" s="0"/>
      <c r="G34" s="0"/>
      <c r="H34" s="0"/>
      <c r="I34" s="0"/>
      <c r="J34" s="0"/>
      <c r="K34" s="0"/>
    </row>
    <row r="35" customFormat="false" ht="15" hidden="false" customHeight="false" outlineLevel="0" collapsed="false">
      <c r="B35" s="231" t="s">
        <v>308</v>
      </c>
      <c r="C35" s="232"/>
      <c r="D35" s="232"/>
      <c r="E35" s="232"/>
      <c r="F35" s="232"/>
      <c r="G35" s="232"/>
      <c r="H35" s="232"/>
      <c r="I35" s="232"/>
      <c r="J35" s="232"/>
      <c r="K35" s="232"/>
    </row>
    <row r="36" customFormat="false" ht="15" hidden="false" customHeight="false" outlineLevel="0" collapsed="false">
      <c r="B36" s="132" t="s">
        <v>309</v>
      </c>
      <c r="C36" s="245" t="n">
        <v>0.04</v>
      </c>
      <c r="D36" s="245" t="n">
        <v>0.04</v>
      </c>
      <c r="E36" s="245" t="n">
        <v>0.04</v>
      </c>
      <c r="F36" s="245" t="n">
        <v>0.04</v>
      </c>
      <c r="G36" s="245" t="n">
        <v>0.04</v>
      </c>
      <c r="H36" s="245" t="n">
        <v>0.04</v>
      </c>
      <c r="I36" s="245" t="n">
        <v>0.04</v>
      </c>
      <c r="J36" s="245" t="n">
        <v>0.04</v>
      </c>
      <c r="K36" s="245" t="n">
        <v>0.04</v>
      </c>
    </row>
    <row r="37" customFormat="false" ht="15" hidden="false" customHeight="false" outlineLevel="0" collapsed="false">
      <c r="B37" s="137" t="s">
        <v>310</v>
      </c>
      <c r="C37" s="246" t="n">
        <v>100</v>
      </c>
      <c r="D37" s="246" t="n">
        <v>100</v>
      </c>
      <c r="E37" s="246" t="n">
        <v>100</v>
      </c>
      <c r="F37" s="246" t="n">
        <v>100</v>
      </c>
      <c r="G37" s="246" t="n">
        <v>75</v>
      </c>
      <c r="H37" s="246" t="n">
        <v>75</v>
      </c>
      <c r="I37" s="246" t="n">
        <v>75</v>
      </c>
      <c r="J37" s="246" t="n">
        <v>50</v>
      </c>
      <c r="K37" s="246" t="n">
        <v>100</v>
      </c>
    </row>
    <row r="38" customFormat="false" ht="15" hidden="false" customHeight="false" outlineLevel="0" collapsed="false">
      <c r="B38" s="234" t="s">
        <v>311</v>
      </c>
      <c r="C38" s="247" t="s">
        <v>329</v>
      </c>
      <c r="D38" s="247" t="s">
        <v>329</v>
      </c>
      <c r="E38" s="247" t="s">
        <v>329</v>
      </c>
      <c r="F38" s="247" t="s">
        <v>329</v>
      </c>
      <c r="G38" s="247" t="s">
        <v>329</v>
      </c>
      <c r="H38" s="247" t="s">
        <v>329</v>
      </c>
      <c r="I38" s="247" t="s">
        <v>329</v>
      </c>
      <c r="J38" s="247" t="s">
        <v>329</v>
      </c>
      <c r="K38" s="247" t="s">
        <v>329</v>
      </c>
    </row>
    <row r="39" customFormat="false" ht="15" hidden="false" customHeight="false" outlineLevel="0" collapsed="false">
      <c r="B39" s="11" t="s">
        <v>314</v>
      </c>
      <c r="C39" s="248" t="n">
        <v>1</v>
      </c>
      <c r="D39" s="248" t="n">
        <v>0.5</v>
      </c>
      <c r="E39" s="248" t="n">
        <v>0.5</v>
      </c>
      <c r="F39" s="248" t="n">
        <v>0.5</v>
      </c>
      <c r="G39" s="248" t="n">
        <v>0.5</v>
      </c>
      <c r="H39" s="248" t="n">
        <v>0.5</v>
      </c>
      <c r="I39" s="248" t="n">
        <v>0.4</v>
      </c>
      <c r="J39" s="248" t="n">
        <v>0.4</v>
      </c>
      <c r="K39" s="248" t="s">
        <v>304</v>
      </c>
    </row>
    <row r="40" customFormat="false" ht="15" hidden="false" customHeight="false" outlineLevel="0" collapsed="false">
      <c r="B40" s="11" t="s">
        <v>315</v>
      </c>
      <c r="C40" s="248" t="n">
        <v>1</v>
      </c>
      <c r="D40" s="248" t="n">
        <v>0.5</v>
      </c>
      <c r="E40" s="248" t="n">
        <v>0.5</v>
      </c>
      <c r="F40" s="248" t="n">
        <v>0.5</v>
      </c>
      <c r="G40" s="248" t="n">
        <v>0.5</v>
      </c>
      <c r="H40" s="248" t="n">
        <v>0.5</v>
      </c>
      <c r="I40" s="248" t="n">
        <v>0.5</v>
      </c>
      <c r="J40" s="248" t="n">
        <v>0.5</v>
      </c>
      <c r="K40" s="248" t="s">
        <v>304</v>
      </c>
    </row>
    <row r="41" customFormat="false" ht="15" hidden="false" customHeight="false" outlineLevel="0" collapsed="false">
      <c r="B41" s="137" t="s">
        <v>316</v>
      </c>
      <c r="C41" s="248" t="n">
        <v>0</v>
      </c>
      <c r="D41" s="248" t="n">
        <v>0.4</v>
      </c>
      <c r="E41" s="248" t="n">
        <v>0.35</v>
      </c>
      <c r="F41" s="248" t="n">
        <v>0.35</v>
      </c>
      <c r="G41" s="248" t="n">
        <v>0.35</v>
      </c>
      <c r="H41" s="248" t="n">
        <v>0.35</v>
      </c>
      <c r="I41" s="248" t="n">
        <v>0.4</v>
      </c>
      <c r="J41" s="248" t="n">
        <v>0.4</v>
      </c>
      <c r="K41" s="248" t="s">
        <v>304</v>
      </c>
    </row>
    <row r="42" customFormat="false" ht="15" hidden="false" customHeight="false" outlineLevel="0" collapsed="false">
      <c r="B42" s="137" t="s">
        <v>324</v>
      </c>
      <c r="C42" s="249" t="n">
        <v>0</v>
      </c>
      <c r="D42" s="249" t="n">
        <v>3</v>
      </c>
      <c r="E42" s="249" t="n">
        <v>6</v>
      </c>
      <c r="F42" s="249" t="n">
        <v>6</v>
      </c>
      <c r="G42" s="249" t="n">
        <v>6</v>
      </c>
      <c r="H42" s="249" t="n">
        <v>6</v>
      </c>
      <c r="I42" s="249" t="n">
        <v>9</v>
      </c>
      <c r="J42" s="249" t="n">
        <v>9</v>
      </c>
      <c r="K42" s="249" t="s">
        <v>304</v>
      </c>
    </row>
    <row r="43" customFormat="false" ht="15" hidden="false" customHeight="false" outlineLevel="0" collapsed="false">
      <c r="B43" s="137" t="s">
        <v>330</v>
      </c>
      <c r="C43" s="250" t="s">
        <v>304</v>
      </c>
      <c r="D43" s="250" t="s">
        <v>304</v>
      </c>
      <c r="E43" s="250" t="s">
        <v>331</v>
      </c>
      <c r="F43" s="250" t="s">
        <v>331</v>
      </c>
      <c r="G43" s="250" t="s">
        <v>331</v>
      </c>
      <c r="H43" s="250" t="s">
        <v>331</v>
      </c>
      <c r="I43" s="250" t="s">
        <v>331</v>
      </c>
      <c r="J43" s="250" t="s">
        <v>331</v>
      </c>
      <c r="K43" s="249" t="s">
        <v>304</v>
      </c>
    </row>
    <row r="44" customFormat="false" ht="15" hidden="false" customHeight="false" outlineLevel="0" collapsed="false">
      <c r="B44" s="137" t="s">
        <v>317</v>
      </c>
      <c r="C44" s="251" t="s">
        <v>332</v>
      </c>
      <c r="D44" s="251" t="s">
        <v>333</v>
      </c>
      <c r="E44" s="251" t="s">
        <v>333</v>
      </c>
      <c r="F44" s="251" t="s">
        <v>334</v>
      </c>
      <c r="G44" s="251" t="s">
        <v>334</v>
      </c>
      <c r="H44" s="251" t="s">
        <v>334</v>
      </c>
      <c r="I44" s="251" t="s">
        <v>332</v>
      </c>
      <c r="J44" s="251" t="n">
        <v>35</v>
      </c>
      <c r="K44" s="251" t="n">
        <v>40</v>
      </c>
    </row>
    <row r="45" customFormat="false" ht="15" hidden="false" customHeight="false" outlineLevel="0" collapsed="false">
      <c r="B45" s="0"/>
      <c r="C45" s="0"/>
      <c r="D45" s="0"/>
      <c r="E45" s="0"/>
      <c r="F45" s="0"/>
      <c r="G45" s="0"/>
      <c r="H45" s="0"/>
      <c r="I45" s="0"/>
      <c r="J45" s="0"/>
      <c r="K45" s="0"/>
    </row>
    <row r="46" customFormat="false" ht="15" hidden="false" customHeight="false" outlineLevel="0" collapsed="false">
      <c r="B46" s="137" t="s">
        <v>321</v>
      </c>
      <c r="C46" s="252" t="s">
        <v>335</v>
      </c>
      <c r="D46" s="252" t="s">
        <v>335</v>
      </c>
      <c r="E46" s="252" t="s">
        <v>335</v>
      </c>
      <c r="F46" s="252" t="s">
        <v>335</v>
      </c>
      <c r="G46" s="252" t="s">
        <v>335</v>
      </c>
      <c r="H46" s="252" t="s">
        <v>335</v>
      </c>
      <c r="I46" s="252" t="s">
        <v>335</v>
      </c>
      <c r="J46" s="252" t="s">
        <v>335</v>
      </c>
      <c r="K46" s="252" t="s">
        <v>335</v>
      </c>
    </row>
    <row r="47" customFormat="false" ht="15" hidden="false" customHeight="false" outlineLevel="0" collapsed="false">
      <c r="B47" s="0"/>
      <c r="C47" s="0"/>
      <c r="D47" s="0"/>
      <c r="E47" s="0"/>
      <c r="F47" s="0"/>
      <c r="G47" s="0"/>
      <c r="H47" s="0"/>
      <c r="I47" s="0"/>
      <c r="J47" s="0"/>
      <c r="K47" s="0"/>
    </row>
    <row r="48" customFormat="false" ht="15" hidden="false" customHeight="false" outlineLevel="0" collapsed="false">
      <c r="B48" s="0"/>
      <c r="C48" s="0"/>
      <c r="D48" s="0"/>
      <c r="E48" s="0"/>
      <c r="F48" s="0"/>
      <c r="G48" s="0"/>
      <c r="H48" s="0"/>
      <c r="I48" s="0"/>
      <c r="J48" s="0"/>
      <c r="K48" s="0"/>
    </row>
    <row r="49" customFormat="false" ht="15" hidden="false" customHeight="false" outlineLevel="0" collapsed="false">
      <c r="B49" s="137" t="s">
        <v>330</v>
      </c>
      <c r="C49" s="250" t="s">
        <v>304</v>
      </c>
      <c r="D49" s="250" t="s">
        <v>304</v>
      </c>
      <c r="E49" s="250" t="s">
        <v>331</v>
      </c>
      <c r="F49" s="250" t="s">
        <v>331</v>
      </c>
      <c r="G49" s="250" t="s">
        <v>331</v>
      </c>
      <c r="H49" s="250" t="s">
        <v>331</v>
      </c>
      <c r="I49" s="250" t="s">
        <v>331</v>
      </c>
      <c r="J49" s="250" t="s">
        <v>331</v>
      </c>
      <c r="K49" s="249" t="s">
        <v>304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5"/>
  <cols>
    <col collapsed="false" hidden="false" max="1" min="1" style="132" width="3.42914979757085"/>
    <col collapsed="false" hidden="false" max="1025" min="2" style="132" width="11.4251012145749"/>
  </cols>
  <sheetData>
    <row r="1" customFormat="false" ht="15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</row>
    <row r="2" customFormat="false" ht="21" hidden="false" customHeight="false" outlineLevel="0" collapsed="false">
      <c r="B2" s="2" t="s">
        <v>336</v>
      </c>
      <c r="C2" s="133"/>
      <c r="D2" s="133"/>
      <c r="E2" s="133"/>
      <c r="F2" s="133"/>
      <c r="G2" s="133"/>
      <c r="H2" s="133"/>
      <c r="I2" s="133"/>
      <c r="J2" s="133"/>
      <c r="K2" s="133"/>
    </row>
    <row r="3" customFormat="false" ht="15" hidden="false" customHeight="false" outlineLevel="0" collapsed="false">
      <c r="B3" s="0"/>
      <c r="C3" s="0"/>
      <c r="D3" s="0"/>
      <c r="E3" s="0"/>
      <c r="F3" s="0"/>
      <c r="G3" s="0"/>
      <c r="H3" s="0"/>
      <c r="I3" s="0"/>
      <c r="J3" s="0"/>
      <c r="K3" s="0"/>
    </row>
    <row r="4" customFormat="false" ht="15" hidden="false" customHeight="false" outlineLevel="0" collapsed="false">
      <c r="B4" s="35" t="s">
        <v>11</v>
      </c>
      <c r="C4" s="53" t="s">
        <v>2</v>
      </c>
      <c r="D4" s="54" t="s">
        <v>3</v>
      </c>
      <c r="E4" s="54" t="s">
        <v>4</v>
      </c>
      <c r="F4" s="54" t="s">
        <v>5</v>
      </c>
      <c r="G4" s="54" t="s">
        <v>6</v>
      </c>
      <c r="H4" s="54" t="s">
        <v>7</v>
      </c>
      <c r="I4" s="55" t="s">
        <v>8</v>
      </c>
      <c r="J4" s="54" t="s">
        <v>9</v>
      </c>
      <c r="K4" s="54" t="s">
        <v>301</v>
      </c>
    </row>
    <row r="5" customFormat="false" ht="15" hidden="false" customHeight="false" outlineLevel="0" collapsed="false">
      <c r="B5" s="253" t="s">
        <v>21</v>
      </c>
      <c r="C5" s="254" t="n">
        <v>0.5</v>
      </c>
      <c r="D5" s="254" t="n">
        <v>0.5</v>
      </c>
      <c r="E5" s="254" t="n">
        <v>0.5</v>
      </c>
      <c r="F5" s="254" t="n">
        <v>0.5</v>
      </c>
      <c r="G5" s="254" t="n">
        <v>0.5</v>
      </c>
      <c r="H5" s="254" t="n">
        <v>0.5</v>
      </c>
      <c r="I5" s="254" t="n">
        <v>2</v>
      </c>
      <c r="J5" s="254" t="n">
        <v>2</v>
      </c>
      <c r="K5" s="254" t="n">
        <v>0.5</v>
      </c>
    </row>
    <row r="6" customFormat="false" ht="15" hidden="false" customHeight="false" outlineLevel="0" collapsed="false">
      <c r="B6" s="255" t="s">
        <v>23</v>
      </c>
      <c r="C6" s="254" t="n">
        <v>0.5</v>
      </c>
      <c r="D6" s="254" t="n">
        <v>0.5</v>
      </c>
      <c r="E6" s="254" t="n">
        <v>0.5</v>
      </c>
      <c r="F6" s="254" t="n">
        <v>0.5</v>
      </c>
      <c r="G6" s="254" t="n">
        <v>0.5</v>
      </c>
      <c r="H6" s="254" t="n">
        <v>0.5</v>
      </c>
      <c r="I6" s="254" t="n">
        <v>2</v>
      </c>
      <c r="J6" s="254" t="n">
        <v>2</v>
      </c>
      <c r="K6" s="254" t="n">
        <v>0.5</v>
      </c>
    </row>
    <row r="7" customFormat="false" ht="15" hidden="false" customHeight="false" outlineLevel="0" collapsed="false">
      <c r="B7" s="255" t="s">
        <v>25</v>
      </c>
      <c r="C7" s="254" t="n">
        <v>0.5</v>
      </c>
      <c r="D7" s="254" t="n">
        <v>0.5</v>
      </c>
      <c r="E7" s="254" t="n">
        <v>0.5</v>
      </c>
      <c r="F7" s="254" t="n">
        <v>0.5</v>
      </c>
      <c r="G7" s="254" t="n">
        <v>0.5</v>
      </c>
      <c r="H7" s="254" t="n">
        <v>0.5</v>
      </c>
      <c r="I7" s="254" t="n">
        <v>2</v>
      </c>
      <c r="J7" s="254" t="n">
        <v>2</v>
      </c>
      <c r="K7" s="254" t="n">
        <v>0.5</v>
      </c>
    </row>
    <row r="8" customFormat="false" ht="15" hidden="false" customHeight="false" outlineLevel="0" collapsed="false">
      <c r="B8" s="255" t="s">
        <v>27</v>
      </c>
      <c r="C8" s="254" t="n">
        <v>0.5</v>
      </c>
      <c r="D8" s="254" t="n">
        <v>0.5</v>
      </c>
      <c r="E8" s="254" t="n">
        <v>0.5</v>
      </c>
      <c r="F8" s="254" t="n">
        <v>0.5</v>
      </c>
      <c r="G8" s="254" t="n">
        <v>0.5</v>
      </c>
      <c r="H8" s="254" t="n">
        <v>0.5</v>
      </c>
      <c r="I8" s="254" t="n">
        <v>2</v>
      </c>
      <c r="J8" s="254" t="n">
        <v>2</v>
      </c>
      <c r="K8" s="254" t="n">
        <v>0.5</v>
      </c>
    </row>
    <row r="9" customFormat="false" ht="15" hidden="false" customHeight="false" outlineLevel="0" collapsed="false">
      <c r="B9" s="255" t="s">
        <v>28</v>
      </c>
      <c r="C9" s="254" t="n">
        <v>0.5</v>
      </c>
      <c r="D9" s="254" t="n">
        <v>0.5</v>
      </c>
      <c r="E9" s="254" t="n">
        <v>0.5</v>
      </c>
      <c r="F9" s="254" t="n">
        <v>0.5</v>
      </c>
      <c r="G9" s="254" t="n">
        <v>0.5</v>
      </c>
      <c r="H9" s="254" t="n">
        <v>0.5</v>
      </c>
      <c r="I9" s="254" t="n">
        <v>2</v>
      </c>
      <c r="J9" s="254" t="n">
        <v>2</v>
      </c>
      <c r="K9" s="254" t="n">
        <v>0.5</v>
      </c>
    </row>
    <row r="10" customFormat="false" ht="15" hidden="false" customHeight="false" outlineLevel="0" collapsed="false">
      <c r="B10" s="255" t="s">
        <v>29</v>
      </c>
      <c r="C10" s="254" t="n">
        <v>0.5</v>
      </c>
      <c r="D10" s="254" t="n">
        <v>0.5</v>
      </c>
      <c r="E10" s="254" t="n">
        <v>0.5</v>
      </c>
      <c r="F10" s="254" t="n">
        <v>0.5</v>
      </c>
      <c r="G10" s="254" t="n">
        <v>0.5</v>
      </c>
      <c r="H10" s="254" t="n">
        <v>0.5</v>
      </c>
      <c r="I10" s="254" t="n">
        <v>2</v>
      </c>
      <c r="J10" s="254" t="n">
        <v>2</v>
      </c>
      <c r="K10" s="254" t="n">
        <v>0.5</v>
      </c>
    </row>
    <row r="11" customFormat="false" ht="15" hidden="false" customHeight="false" outlineLevel="0" collapsed="false">
      <c r="B11" s="255" t="s">
        <v>30</v>
      </c>
      <c r="C11" s="254" t="n">
        <v>0.5</v>
      </c>
      <c r="D11" s="254" t="n">
        <v>0.5</v>
      </c>
      <c r="E11" s="254" t="n">
        <v>0.5</v>
      </c>
      <c r="F11" s="254" t="n">
        <v>0.5</v>
      </c>
      <c r="G11" s="254" t="n">
        <v>0.5</v>
      </c>
      <c r="H11" s="254" t="n">
        <v>0.5</v>
      </c>
      <c r="I11" s="254" t="n">
        <v>2</v>
      </c>
      <c r="J11" s="254" t="n">
        <v>2</v>
      </c>
      <c r="K11" s="254" t="n">
        <v>0.5</v>
      </c>
    </row>
    <row r="12" customFormat="false" ht="15" hidden="false" customHeight="false" outlineLevel="0" collapsed="false">
      <c r="B12" s="0"/>
      <c r="C12" s="0"/>
      <c r="D12" s="0"/>
      <c r="E12" s="0"/>
      <c r="F12" s="0"/>
      <c r="G12" s="0"/>
      <c r="H12" s="0"/>
      <c r="I12" s="0"/>
      <c r="J12" s="0"/>
      <c r="K12" s="0"/>
    </row>
    <row r="13" customFormat="false" ht="15" hidden="false" customHeight="false" outlineLevel="0" collapsed="false">
      <c r="B13" s="35" t="s">
        <v>12</v>
      </c>
      <c r="C13" s="53" t="s">
        <v>2</v>
      </c>
      <c r="D13" s="54" t="s">
        <v>3</v>
      </c>
      <c r="E13" s="54" t="s">
        <v>4</v>
      </c>
      <c r="F13" s="54" t="s">
        <v>5</v>
      </c>
      <c r="G13" s="54" t="s">
        <v>6</v>
      </c>
      <c r="H13" s="54" t="s">
        <v>7</v>
      </c>
      <c r="I13" s="55" t="s">
        <v>8</v>
      </c>
      <c r="J13" s="54" t="s">
        <v>9</v>
      </c>
      <c r="K13" s="54" t="s">
        <v>301</v>
      </c>
    </row>
    <row r="14" customFormat="false" ht="15" hidden="false" customHeight="false" outlineLevel="0" collapsed="false">
      <c r="B14" s="253" t="s">
        <v>21</v>
      </c>
      <c r="C14" s="254" t="n">
        <v>0.5</v>
      </c>
      <c r="D14" s="254" t="n">
        <v>0.5</v>
      </c>
      <c r="E14" s="254" t="n">
        <v>0.5</v>
      </c>
      <c r="F14" s="254" t="n">
        <v>0.5</v>
      </c>
      <c r="G14" s="254" t="n">
        <v>0.5</v>
      </c>
      <c r="H14" s="254" t="n">
        <v>0.5</v>
      </c>
      <c r="I14" s="254" t="n">
        <v>0.5</v>
      </c>
      <c r="J14" s="254" t="n">
        <v>0.5</v>
      </c>
      <c r="K14" s="254" t="n">
        <v>0.5</v>
      </c>
    </row>
    <row r="15" customFormat="false" ht="15" hidden="false" customHeight="false" outlineLevel="0" collapsed="false">
      <c r="B15" s="255" t="s">
        <v>23</v>
      </c>
      <c r="C15" s="254" t="n">
        <v>0.5</v>
      </c>
      <c r="D15" s="254" t="n">
        <v>0.5</v>
      </c>
      <c r="E15" s="254" t="n">
        <v>0.5</v>
      </c>
      <c r="F15" s="254" t="n">
        <v>0.5</v>
      </c>
      <c r="G15" s="254" t="n">
        <v>0.5</v>
      </c>
      <c r="H15" s="254" t="n">
        <v>0.5</v>
      </c>
      <c r="I15" s="254" t="n">
        <v>0.5</v>
      </c>
      <c r="J15" s="254" t="n">
        <v>0.5</v>
      </c>
      <c r="K15" s="254" t="n">
        <v>0.5</v>
      </c>
    </row>
    <row r="16" customFormat="false" ht="15" hidden="false" customHeight="false" outlineLevel="0" collapsed="false">
      <c r="B16" s="255" t="s">
        <v>25</v>
      </c>
      <c r="C16" s="254" t="n">
        <v>0.5</v>
      </c>
      <c r="D16" s="254" t="n">
        <v>0.5</v>
      </c>
      <c r="E16" s="254" t="n">
        <v>0.5</v>
      </c>
      <c r="F16" s="254" t="n">
        <v>0.5</v>
      </c>
      <c r="G16" s="254" t="n">
        <v>0.5</v>
      </c>
      <c r="H16" s="254" t="n">
        <v>0.5</v>
      </c>
      <c r="I16" s="254" t="n">
        <v>0.5</v>
      </c>
      <c r="J16" s="254" t="n">
        <v>0.5</v>
      </c>
      <c r="K16" s="254" t="n">
        <v>0.5</v>
      </c>
    </row>
    <row r="17" customFormat="false" ht="15" hidden="false" customHeight="false" outlineLevel="0" collapsed="false">
      <c r="B17" s="255" t="s">
        <v>27</v>
      </c>
      <c r="C17" s="254" t="n">
        <v>0.5</v>
      </c>
      <c r="D17" s="254" t="n">
        <v>0.5</v>
      </c>
      <c r="E17" s="254" t="n">
        <v>0.5</v>
      </c>
      <c r="F17" s="254" t="n">
        <v>0.5</v>
      </c>
      <c r="G17" s="254" t="n">
        <v>0.5</v>
      </c>
      <c r="H17" s="254" t="n">
        <v>0.5</v>
      </c>
      <c r="I17" s="254" t="n">
        <v>0.5</v>
      </c>
      <c r="J17" s="254" t="n">
        <v>0.5</v>
      </c>
      <c r="K17" s="254" t="n">
        <v>0.5</v>
      </c>
    </row>
    <row r="18" customFormat="false" ht="15" hidden="false" customHeight="false" outlineLevel="0" collapsed="false">
      <c r="B18" s="255" t="s">
        <v>28</v>
      </c>
      <c r="C18" s="254" t="n">
        <v>0.5</v>
      </c>
      <c r="D18" s="254" t="n">
        <v>0.5</v>
      </c>
      <c r="E18" s="254" t="n">
        <v>0.5</v>
      </c>
      <c r="F18" s="254" t="n">
        <v>0.5</v>
      </c>
      <c r="G18" s="254" t="n">
        <v>0.5</v>
      </c>
      <c r="H18" s="254" t="n">
        <v>0.5</v>
      </c>
      <c r="I18" s="254" t="n">
        <v>0.5</v>
      </c>
      <c r="J18" s="254" t="n">
        <v>0.5</v>
      </c>
      <c r="K18" s="254" t="n">
        <v>0.5</v>
      </c>
    </row>
    <row r="19" customFormat="false" ht="15" hidden="false" customHeight="false" outlineLevel="0" collapsed="false">
      <c r="B19" s="255" t="s">
        <v>29</v>
      </c>
      <c r="C19" s="254" t="n">
        <v>0.5</v>
      </c>
      <c r="D19" s="254" t="n">
        <v>0.5</v>
      </c>
      <c r="E19" s="254" t="n">
        <v>0.5</v>
      </c>
      <c r="F19" s="254" t="n">
        <v>0.5</v>
      </c>
      <c r="G19" s="254" t="n">
        <v>0.5</v>
      </c>
      <c r="H19" s="254" t="n">
        <v>0.5</v>
      </c>
      <c r="I19" s="254" t="n">
        <v>0.5</v>
      </c>
      <c r="J19" s="254" t="n">
        <v>0.5</v>
      </c>
      <c r="K19" s="254" t="n">
        <v>0.5</v>
      </c>
    </row>
    <row r="20" customFormat="false" ht="15" hidden="false" customHeight="false" outlineLevel="0" collapsed="false">
      <c r="B20" s="255" t="s">
        <v>30</v>
      </c>
      <c r="C20" s="254" t="n">
        <v>0.5</v>
      </c>
      <c r="D20" s="254" t="n">
        <v>0.5</v>
      </c>
      <c r="E20" s="254" t="n">
        <v>0.5</v>
      </c>
      <c r="F20" s="254" t="n">
        <v>0.5</v>
      </c>
      <c r="G20" s="254" t="n">
        <v>0.5</v>
      </c>
      <c r="H20" s="254" t="n">
        <v>0.5</v>
      </c>
      <c r="I20" s="254" t="n">
        <v>0.5</v>
      </c>
      <c r="J20" s="254" t="n">
        <v>0.5</v>
      </c>
      <c r="K20" s="254" t="n">
        <v>0.5</v>
      </c>
    </row>
    <row r="21" customFormat="false" ht="15" hidden="false" customHeight="false" outlineLevel="0" collapsed="false">
      <c r="B21" s="0"/>
      <c r="C21" s="0"/>
      <c r="D21" s="0"/>
      <c r="E21" s="0"/>
      <c r="F21" s="0"/>
      <c r="G21" s="0"/>
      <c r="H21" s="0"/>
      <c r="I21" s="0"/>
      <c r="J21" s="0"/>
      <c r="K21" s="0"/>
    </row>
    <row r="22" customFormat="false" ht="15" hidden="false" customHeight="false" outlineLevel="0" collapsed="false">
      <c r="B22" s="35" t="s">
        <v>13</v>
      </c>
      <c r="C22" s="53" t="s">
        <v>2</v>
      </c>
      <c r="D22" s="54" t="s">
        <v>3</v>
      </c>
      <c r="E22" s="54" t="s">
        <v>4</v>
      </c>
      <c r="F22" s="54" t="s">
        <v>5</v>
      </c>
      <c r="G22" s="54" t="s">
        <v>6</v>
      </c>
      <c r="H22" s="54" t="s">
        <v>7</v>
      </c>
      <c r="I22" s="55" t="s">
        <v>8</v>
      </c>
      <c r="J22" s="54" t="s">
        <v>9</v>
      </c>
      <c r="K22" s="54" t="s">
        <v>301</v>
      </c>
    </row>
    <row r="23" customFormat="false" ht="15" hidden="false" customHeight="false" outlineLevel="0" collapsed="false">
      <c r="B23" s="253" t="s">
        <v>21</v>
      </c>
      <c r="C23" s="254" t="n">
        <v>0.5</v>
      </c>
      <c r="D23" s="254" t="n">
        <v>0.5</v>
      </c>
      <c r="E23" s="254" t="n">
        <v>0.5</v>
      </c>
      <c r="F23" s="254" t="n">
        <v>0.5</v>
      </c>
      <c r="G23" s="254" t="n">
        <v>0.5</v>
      </c>
      <c r="H23" s="254" t="n">
        <v>0.5</v>
      </c>
      <c r="I23" s="254" t="n">
        <v>0.5</v>
      </c>
      <c r="J23" s="254" t="n">
        <v>0.5</v>
      </c>
      <c r="K23" s="254" t="n">
        <v>0.5</v>
      </c>
    </row>
    <row r="24" customFormat="false" ht="15" hidden="false" customHeight="false" outlineLevel="0" collapsed="false">
      <c r="B24" s="255" t="s">
        <v>23</v>
      </c>
      <c r="C24" s="254" t="n">
        <v>0.5</v>
      </c>
      <c r="D24" s="254" t="n">
        <v>0.5</v>
      </c>
      <c r="E24" s="254" t="n">
        <v>0.5</v>
      </c>
      <c r="F24" s="254" t="n">
        <v>0.5</v>
      </c>
      <c r="G24" s="254" t="n">
        <v>0.5</v>
      </c>
      <c r="H24" s="254" t="n">
        <v>0.5</v>
      </c>
      <c r="I24" s="254" t="n">
        <v>0.5</v>
      </c>
      <c r="J24" s="254" t="n">
        <v>0.5</v>
      </c>
      <c r="K24" s="254" t="n">
        <v>0.5</v>
      </c>
    </row>
    <row r="25" customFormat="false" ht="15" hidden="false" customHeight="false" outlineLevel="0" collapsed="false">
      <c r="B25" s="255" t="s">
        <v>25</v>
      </c>
      <c r="C25" s="254" t="n">
        <v>0.5</v>
      </c>
      <c r="D25" s="254" t="n">
        <v>0.5</v>
      </c>
      <c r="E25" s="254" t="n">
        <v>0.5</v>
      </c>
      <c r="F25" s="254" t="n">
        <v>0.5</v>
      </c>
      <c r="G25" s="254" t="n">
        <v>0.5</v>
      </c>
      <c r="H25" s="254" t="n">
        <v>0.5</v>
      </c>
      <c r="I25" s="254" t="n">
        <v>0.5</v>
      </c>
      <c r="J25" s="254" t="n">
        <v>0.5</v>
      </c>
      <c r="K25" s="254" t="n">
        <v>0.5</v>
      </c>
    </row>
    <row r="26" customFormat="false" ht="15" hidden="false" customHeight="false" outlineLevel="0" collapsed="false">
      <c r="B26" s="255" t="s">
        <v>27</v>
      </c>
      <c r="C26" s="254" t="n">
        <v>0.5</v>
      </c>
      <c r="D26" s="254" t="n">
        <v>0.5</v>
      </c>
      <c r="E26" s="254" t="n">
        <v>0.5</v>
      </c>
      <c r="F26" s="254" t="n">
        <v>0.5</v>
      </c>
      <c r="G26" s="254" t="n">
        <v>0.5</v>
      </c>
      <c r="H26" s="254" t="n">
        <v>0.5</v>
      </c>
      <c r="I26" s="254" t="n">
        <v>0.5</v>
      </c>
      <c r="J26" s="254" t="n">
        <v>0.5</v>
      </c>
      <c r="K26" s="254" t="n">
        <v>0.5</v>
      </c>
    </row>
    <row r="27" customFormat="false" ht="15" hidden="false" customHeight="false" outlineLevel="0" collapsed="false">
      <c r="B27" s="255" t="s">
        <v>28</v>
      </c>
      <c r="C27" s="254" t="n">
        <v>0.5</v>
      </c>
      <c r="D27" s="254" t="n">
        <v>0.5</v>
      </c>
      <c r="E27" s="254" t="n">
        <v>0.5</v>
      </c>
      <c r="F27" s="254" t="n">
        <v>0.5</v>
      </c>
      <c r="G27" s="254" t="n">
        <v>0.5</v>
      </c>
      <c r="H27" s="254" t="n">
        <v>0.5</v>
      </c>
      <c r="I27" s="254" t="n">
        <v>0.5</v>
      </c>
      <c r="J27" s="254" t="n">
        <v>0.5</v>
      </c>
      <c r="K27" s="254" t="n">
        <v>0.5</v>
      </c>
    </row>
    <row r="28" customFormat="false" ht="15" hidden="false" customHeight="false" outlineLevel="0" collapsed="false">
      <c r="B28" s="255" t="s">
        <v>29</v>
      </c>
      <c r="C28" s="254" t="n">
        <v>0.5</v>
      </c>
      <c r="D28" s="254" t="n">
        <v>0.5</v>
      </c>
      <c r="E28" s="254" t="n">
        <v>0.5</v>
      </c>
      <c r="F28" s="254" t="n">
        <v>0.5</v>
      </c>
      <c r="G28" s="254" t="n">
        <v>0.5</v>
      </c>
      <c r="H28" s="254" t="n">
        <v>0.5</v>
      </c>
      <c r="I28" s="254" t="n">
        <v>0.5</v>
      </c>
      <c r="J28" s="254" t="n">
        <v>0.5</v>
      </c>
      <c r="K28" s="254" t="n">
        <v>0.5</v>
      </c>
    </row>
    <row r="29" customFormat="false" ht="15" hidden="false" customHeight="false" outlineLevel="0" collapsed="false">
      <c r="B29" s="255" t="s">
        <v>30</v>
      </c>
      <c r="C29" s="254" t="n">
        <v>0.5</v>
      </c>
      <c r="D29" s="254" t="n">
        <v>0.5</v>
      </c>
      <c r="E29" s="254" t="n">
        <v>0.5</v>
      </c>
      <c r="F29" s="254" t="n">
        <v>0.5</v>
      </c>
      <c r="G29" s="254" t="n">
        <v>0.5</v>
      </c>
      <c r="H29" s="254" t="n">
        <v>0.5</v>
      </c>
      <c r="I29" s="254" t="n">
        <v>0.5</v>
      </c>
      <c r="J29" s="254" t="n">
        <v>0.5</v>
      </c>
      <c r="K29" s="254" t="n">
        <v>0.5</v>
      </c>
    </row>
    <row r="30" customFormat="false" ht="15" hidden="false" customHeight="false" outlineLevel="0" collapsed="false">
      <c r="B30" s="0"/>
      <c r="C30" s="0"/>
      <c r="D30" s="0"/>
      <c r="E30" s="0"/>
      <c r="F30" s="0"/>
      <c r="G30" s="0"/>
      <c r="H30" s="0"/>
      <c r="I30" s="0"/>
      <c r="J30" s="0"/>
      <c r="K30" s="0"/>
    </row>
    <row r="31" customFormat="false" ht="15" hidden="false" customHeight="false" outlineLevel="0" collapsed="false">
      <c r="B31" s="35" t="s">
        <v>14</v>
      </c>
      <c r="C31" s="53" t="s">
        <v>2</v>
      </c>
      <c r="D31" s="54" t="s">
        <v>3</v>
      </c>
      <c r="E31" s="54" t="s">
        <v>4</v>
      </c>
      <c r="F31" s="54" t="s">
        <v>5</v>
      </c>
      <c r="G31" s="54" t="s">
        <v>6</v>
      </c>
      <c r="H31" s="54" t="s">
        <v>7</v>
      </c>
      <c r="I31" s="55" t="s">
        <v>8</v>
      </c>
      <c r="J31" s="54" t="s">
        <v>9</v>
      </c>
      <c r="K31" s="54" t="s">
        <v>301</v>
      </c>
    </row>
    <row r="32" customFormat="false" ht="15" hidden="false" customHeight="false" outlineLevel="0" collapsed="false">
      <c r="B32" s="253" t="s">
        <v>21</v>
      </c>
      <c r="C32" s="254" t="n">
        <v>0.25</v>
      </c>
      <c r="D32" s="254" t="n">
        <v>0.25</v>
      </c>
      <c r="E32" s="254" t="n">
        <v>0.25</v>
      </c>
      <c r="F32" s="254" t="n">
        <v>0.25</v>
      </c>
      <c r="G32" s="254" t="n">
        <v>0.25</v>
      </c>
      <c r="H32" s="254" t="n">
        <v>0.25</v>
      </c>
      <c r="I32" s="254" t="n">
        <v>0.25</v>
      </c>
      <c r="J32" s="254" t="n">
        <v>0.25</v>
      </c>
      <c r="K32" s="254" t="n">
        <v>0.25</v>
      </c>
    </row>
    <row r="33" customFormat="false" ht="15" hidden="false" customHeight="false" outlineLevel="0" collapsed="false">
      <c r="B33" s="255" t="s">
        <v>23</v>
      </c>
      <c r="C33" s="254" t="n">
        <v>0.25</v>
      </c>
      <c r="D33" s="254" t="n">
        <v>0.25</v>
      </c>
      <c r="E33" s="254" t="n">
        <v>0.25</v>
      </c>
      <c r="F33" s="254" t="n">
        <v>0.25</v>
      </c>
      <c r="G33" s="254" t="n">
        <v>0.25</v>
      </c>
      <c r="H33" s="254" t="n">
        <v>0.25</v>
      </c>
      <c r="I33" s="254" t="n">
        <v>0.25</v>
      </c>
      <c r="J33" s="254" t="n">
        <v>0.25</v>
      </c>
      <c r="K33" s="254" t="n">
        <v>0.25</v>
      </c>
    </row>
    <row r="34" customFormat="false" ht="15" hidden="false" customHeight="false" outlineLevel="0" collapsed="false">
      <c r="B34" s="255" t="s">
        <v>25</v>
      </c>
      <c r="C34" s="254" t="n">
        <v>0.25</v>
      </c>
      <c r="D34" s="254" t="n">
        <v>0.25</v>
      </c>
      <c r="E34" s="254" t="n">
        <v>0.25</v>
      </c>
      <c r="F34" s="254" t="n">
        <v>0.25</v>
      </c>
      <c r="G34" s="254" t="n">
        <v>0.25</v>
      </c>
      <c r="H34" s="254" t="n">
        <v>0.25</v>
      </c>
      <c r="I34" s="254" t="n">
        <v>0.25</v>
      </c>
      <c r="J34" s="254" t="n">
        <v>0.25</v>
      </c>
      <c r="K34" s="254" t="n">
        <v>0.25</v>
      </c>
    </row>
    <row r="35" customFormat="false" ht="15" hidden="false" customHeight="false" outlineLevel="0" collapsed="false">
      <c r="B35" s="255" t="s">
        <v>27</v>
      </c>
      <c r="C35" s="254" t="n">
        <v>0.25</v>
      </c>
      <c r="D35" s="254" t="n">
        <v>0.25</v>
      </c>
      <c r="E35" s="254" t="n">
        <v>0.25</v>
      </c>
      <c r="F35" s="254" t="n">
        <v>0.25</v>
      </c>
      <c r="G35" s="254" t="n">
        <v>0.25</v>
      </c>
      <c r="H35" s="254" t="n">
        <v>0.25</v>
      </c>
      <c r="I35" s="254" t="n">
        <v>0.25</v>
      </c>
      <c r="J35" s="254" t="n">
        <v>0.25</v>
      </c>
      <c r="K35" s="254" t="n">
        <v>0.25</v>
      </c>
    </row>
    <row r="36" customFormat="false" ht="15" hidden="false" customHeight="false" outlineLevel="0" collapsed="false">
      <c r="B36" s="255" t="s">
        <v>28</v>
      </c>
      <c r="C36" s="254" t="n">
        <v>0.25</v>
      </c>
      <c r="D36" s="254" t="n">
        <v>0.25</v>
      </c>
      <c r="E36" s="254" t="n">
        <v>0.25</v>
      </c>
      <c r="F36" s="254" t="n">
        <v>0.25</v>
      </c>
      <c r="G36" s="254" t="n">
        <v>0.25</v>
      </c>
      <c r="H36" s="254" t="n">
        <v>0.25</v>
      </c>
      <c r="I36" s="254" t="n">
        <v>0.25</v>
      </c>
      <c r="J36" s="254" t="n">
        <v>0.25</v>
      </c>
      <c r="K36" s="254" t="n">
        <v>0.25</v>
      </c>
    </row>
    <row r="37" customFormat="false" ht="15" hidden="false" customHeight="false" outlineLevel="0" collapsed="false">
      <c r="B37" s="255" t="s">
        <v>29</v>
      </c>
      <c r="C37" s="254" t="n">
        <v>0.25</v>
      </c>
      <c r="D37" s="254" t="n">
        <v>0.25</v>
      </c>
      <c r="E37" s="254" t="n">
        <v>0.25</v>
      </c>
      <c r="F37" s="254" t="n">
        <v>0.25</v>
      </c>
      <c r="G37" s="254" t="n">
        <v>0.25</v>
      </c>
      <c r="H37" s="254" t="n">
        <v>0.25</v>
      </c>
      <c r="I37" s="254" t="n">
        <v>0.25</v>
      </c>
      <c r="J37" s="254" t="n">
        <v>0.25</v>
      </c>
      <c r="K37" s="254" t="n">
        <v>0.25</v>
      </c>
    </row>
    <row r="38" customFormat="false" ht="15" hidden="false" customHeight="false" outlineLevel="0" collapsed="false">
      <c r="B38" s="255" t="s">
        <v>30</v>
      </c>
      <c r="C38" s="254" t="n">
        <v>0.25</v>
      </c>
      <c r="D38" s="254" t="n">
        <v>0.25</v>
      </c>
      <c r="E38" s="254" t="n">
        <v>0.25</v>
      </c>
      <c r="F38" s="254" t="n">
        <v>0.25</v>
      </c>
      <c r="G38" s="254" t="n">
        <v>0.25</v>
      </c>
      <c r="H38" s="254" t="n">
        <v>0.25</v>
      </c>
      <c r="I38" s="254" t="n">
        <v>0.25</v>
      </c>
      <c r="J38" s="254" t="n">
        <v>0.25</v>
      </c>
      <c r="K38" s="254" t="n">
        <v>0.25</v>
      </c>
    </row>
    <row r="39" customFormat="false" ht="15" hidden="false" customHeight="false" outlineLevel="0" collapsed="false">
      <c r="B39" s="0"/>
      <c r="C39" s="0"/>
      <c r="D39" s="0"/>
      <c r="E39" s="0"/>
      <c r="F39" s="0"/>
      <c r="G39" s="0"/>
      <c r="H39" s="0"/>
      <c r="I39" s="0"/>
      <c r="J39" s="0"/>
      <c r="K39" s="0"/>
    </row>
    <row r="40" customFormat="false" ht="15" hidden="false" customHeight="false" outlineLevel="0" collapsed="false">
      <c r="B40" s="35" t="s">
        <v>15</v>
      </c>
      <c r="C40" s="53" t="s">
        <v>2</v>
      </c>
      <c r="D40" s="54" t="s">
        <v>3</v>
      </c>
      <c r="E40" s="54" t="s">
        <v>4</v>
      </c>
      <c r="F40" s="54" t="s">
        <v>5</v>
      </c>
      <c r="G40" s="54" t="s">
        <v>6</v>
      </c>
      <c r="H40" s="54" t="s">
        <v>7</v>
      </c>
      <c r="I40" s="55" t="s">
        <v>8</v>
      </c>
      <c r="J40" s="54" t="s">
        <v>9</v>
      </c>
      <c r="K40" s="54" t="s">
        <v>301</v>
      </c>
    </row>
    <row r="41" customFormat="false" ht="15" hidden="false" customHeight="false" outlineLevel="0" collapsed="false">
      <c r="B41" s="253" t="s">
        <v>21</v>
      </c>
      <c r="C41" s="254" t="n">
        <v>0.25</v>
      </c>
      <c r="D41" s="254" t="n">
        <v>0.25</v>
      </c>
      <c r="E41" s="254" t="n">
        <v>0.25</v>
      </c>
      <c r="F41" s="254" t="n">
        <v>0.25</v>
      </c>
      <c r="G41" s="254" t="n">
        <v>0.25</v>
      </c>
      <c r="H41" s="254" t="n">
        <v>0.25</v>
      </c>
      <c r="I41" s="254" t="n">
        <v>0.25</v>
      </c>
      <c r="J41" s="254" t="n">
        <v>0.25</v>
      </c>
      <c r="K41" s="254" t="n">
        <v>0.25</v>
      </c>
    </row>
    <row r="42" customFormat="false" ht="15" hidden="false" customHeight="false" outlineLevel="0" collapsed="false">
      <c r="B42" s="255" t="s">
        <v>23</v>
      </c>
      <c r="C42" s="254" t="n">
        <v>0.25</v>
      </c>
      <c r="D42" s="254" t="n">
        <v>0.25</v>
      </c>
      <c r="E42" s="254" t="n">
        <v>0.25</v>
      </c>
      <c r="F42" s="254" t="n">
        <v>0.25</v>
      </c>
      <c r="G42" s="254" t="n">
        <v>0.25</v>
      </c>
      <c r="H42" s="254" t="n">
        <v>0.25</v>
      </c>
      <c r="I42" s="254" t="n">
        <v>0.25</v>
      </c>
      <c r="J42" s="254" t="n">
        <v>0.25</v>
      </c>
      <c r="K42" s="254" t="n">
        <v>0.25</v>
      </c>
    </row>
    <row r="43" customFormat="false" ht="15" hidden="false" customHeight="false" outlineLevel="0" collapsed="false">
      <c r="B43" s="255" t="s">
        <v>25</v>
      </c>
      <c r="C43" s="254" t="n">
        <v>0.25</v>
      </c>
      <c r="D43" s="254" t="n">
        <v>0.25</v>
      </c>
      <c r="E43" s="254" t="n">
        <v>0.25</v>
      </c>
      <c r="F43" s="254" t="n">
        <v>0.25</v>
      </c>
      <c r="G43" s="254" t="n">
        <v>0.25</v>
      </c>
      <c r="H43" s="254" t="n">
        <v>0.25</v>
      </c>
      <c r="I43" s="254" t="n">
        <v>0.25</v>
      </c>
      <c r="J43" s="254" t="n">
        <v>0.25</v>
      </c>
      <c r="K43" s="254" t="n">
        <v>0.25</v>
      </c>
    </row>
    <row r="44" customFormat="false" ht="15" hidden="false" customHeight="false" outlineLevel="0" collapsed="false">
      <c r="B44" s="255" t="s">
        <v>27</v>
      </c>
      <c r="C44" s="254" t="n">
        <v>0.25</v>
      </c>
      <c r="D44" s="254" t="n">
        <v>0.25</v>
      </c>
      <c r="E44" s="254" t="n">
        <v>0.25</v>
      </c>
      <c r="F44" s="254" t="n">
        <v>0.25</v>
      </c>
      <c r="G44" s="254" t="n">
        <v>0.25</v>
      </c>
      <c r="H44" s="254" t="n">
        <v>0.25</v>
      </c>
      <c r="I44" s="254" t="n">
        <v>0.25</v>
      </c>
      <c r="J44" s="254" t="n">
        <v>0.25</v>
      </c>
      <c r="K44" s="254" t="n">
        <v>0.25</v>
      </c>
    </row>
    <row r="45" customFormat="false" ht="15" hidden="false" customHeight="false" outlineLevel="0" collapsed="false">
      <c r="B45" s="255" t="s">
        <v>28</v>
      </c>
      <c r="C45" s="254" t="n">
        <v>0.25</v>
      </c>
      <c r="D45" s="254" t="n">
        <v>0.25</v>
      </c>
      <c r="E45" s="254" t="n">
        <v>0.25</v>
      </c>
      <c r="F45" s="254" t="n">
        <v>0.25</v>
      </c>
      <c r="G45" s="254" t="n">
        <v>0.25</v>
      </c>
      <c r="H45" s="254" t="n">
        <v>0.25</v>
      </c>
      <c r="I45" s="254" t="n">
        <v>0.25</v>
      </c>
      <c r="J45" s="254" t="n">
        <v>0.25</v>
      </c>
      <c r="K45" s="254" t="n">
        <v>0.25</v>
      </c>
    </row>
    <row r="46" customFormat="false" ht="15" hidden="false" customHeight="false" outlineLevel="0" collapsed="false">
      <c r="B46" s="255" t="s">
        <v>29</v>
      </c>
      <c r="C46" s="254" t="n">
        <v>0.25</v>
      </c>
      <c r="D46" s="254" t="n">
        <v>0.25</v>
      </c>
      <c r="E46" s="254" t="n">
        <v>0.25</v>
      </c>
      <c r="F46" s="254" t="n">
        <v>0.25</v>
      </c>
      <c r="G46" s="254" t="n">
        <v>0.25</v>
      </c>
      <c r="H46" s="254" t="n">
        <v>0.25</v>
      </c>
      <c r="I46" s="254" t="n">
        <v>0.25</v>
      </c>
      <c r="J46" s="254" t="n">
        <v>0.25</v>
      </c>
      <c r="K46" s="254" t="n">
        <v>0.25</v>
      </c>
    </row>
    <row r="47" customFormat="false" ht="15" hidden="false" customHeight="false" outlineLevel="0" collapsed="false">
      <c r="B47" s="255" t="s">
        <v>30</v>
      </c>
      <c r="C47" s="254" t="n">
        <v>0.25</v>
      </c>
      <c r="D47" s="254" t="n">
        <v>0.25</v>
      </c>
      <c r="E47" s="254" t="n">
        <v>0.25</v>
      </c>
      <c r="F47" s="254" t="n">
        <v>0.25</v>
      </c>
      <c r="G47" s="254" t="n">
        <v>0.25</v>
      </c>
      <c r="H47" s="254" t="n">
        <v>0.25</v>
      </c>
      <c r="I47" s="254" t="n">
        <v>0.25</v>
      </c>
      <c r="J47" s="254" t="n">
        <v>0.25</v>
      </c>
      <c r="K47" s="254" t="n">
        <v>0.25</v>
      </c>
    </row>
    <row r="48" customFormat="false" ht="15" hidden="false" customHeight="false" outlineLevel="0" collapsed="false">
      <c r="B48" s="0"/>
      <c r="C48" s="0"/>
      <c r="D48" s="0"/>
      <c r="E48" s="0"/>
      <c r="F48" s="0"/>
      <c r="G48" s="0"/>
      <c r="H48" s="0"/>
      <c r="I48" s="0"/>
      <c r="J48" s="0"/>
      <c r="K48" s="0"/>
    </row>
    <row r="49" customFormat="false" ht="15" hidden="false" customHeight="false" outlineLevel="0" collapsed="false">
      <c r="B49" s="35" t="s">
        <v>337</v>
      </c>
      <c r="C49" s="53" t="s">
        <v>2</v>
      </c>
      <c r="D49" s="54" t="s">
        <v>3</v>
      </c>
      <c r="E49" s="54" t="s">
        <v>4</v>
      </c>
      <c r="F49" s="54" t="s">
        <v>5</v>
      </c>
      <c r="G49" s="54" t="s">
        <v>6</v>
      </c>
      <c r="H49" s="54" t="s">
        <v>7</v>
      </c>
      <c r="I49" s="55" t="s">
        <v>8</v>
      </c>
      <c r="J49" s="54" t="s">
        <v>9</v>
      </c>
      <c r="K49" s="54" t="s">
        <v>301</v>
      </c>
    </row>
    <row r="50" customFormat="false" ht="15" hidden="false" customHeight="false" outlineLevel="0" collapsed="false">
      <c r="B50" s="253" t="s">
        <v>21</v>
      </c>
      <c r="C50" s="254" t="n">
        <v>0.75</v>
      </c>
      <c r="D50" s="254" t="n">
        <v>0.75</v>
      </c>
      <c r="E50" s="254" t="n">
        <v>0.75</v>
      </c>
      <c r="F50" s="254" t="n">
        <v>0.75</v>
      </c>
      <c r="G50" s="254" t="n">
        <v>0.75</v>
      </c>
      <c r="H50" s="254" t="n">
        <v>0.75</v>
      </c>
      <c r="I50" s="254" t="n">
        <v>0.75</v>
      </c>
      <c r="J50" s="254" t="n">
        <v>0.75</v>
      </c>
      <c r="K50" s="254" t="n">
        <v>0.75</v>
      </c>
    </row>
    <row r="51" customFormat="false" ht="15" hidden="false" customHeight="false" outlineLevel="0" collapsed="false">
      <c r="B51" s="255" t="s">
        <v>23</v>
      </c>
      <c r="C51" s="254" t="n">
        <v>0.75</v>
      </c>
      <c r="D51" s="254" t="n">
        <v>0.75</v>
      </c>
      <c r="E51" s="254" t="n">
        <v>0.75</v>
      </c>
      <c r="F51" s="254" t="n">
        <v>0.75</v>
      </c>
      <c r="G51" s="254" t="n">
        <v>0.75</v>
      </c>
      <c r="H51" s="254" t="n">
        <v>0.75</v>
      </c>
      <c r="I51" s="254" t="n">
        <v>0.75</v>
      </c>
      <c r="J51" s="254" t="n">
        <v>0.75</v>
      </c>
      <c r="K51" s="254" t="n">
        <v>0.75</v>
      </c>
    </row>
    <row r="52" customFormat="false" ht="15" hidden="false" customHeight="false" outlineLevel="0" collapsed="false">
      <c r="B52" s="255" t="s">
        <v>25</v>
      </c>
      <c r="C52" s="254" t="n">
        <v>0.75</v>
      </c>
      <c r="D52" s="254" t="n">
        <v>0.75</v>
      </c>
      <c r="E52" s="254" t="n">
        <v>0.75</v>
      </c>
      <c r="F52" s="254" t="n">
        <v>0.75</v>
      </c>
      <c r="G52" s="254" t="n">
        <v>0.75</v>
      </c>
      <c r="H52" s="254" t="n">
        <v>0.75</v>
      </c>
      <c r="I52" s="254" t="n">
        <v>0.75</v>
      </c>
      <c r="J52" s="254" t="n">
        <v>0.75</v>
      </c>
      <c r="K52" s="254" t="n">
        <v>0.75</v>
      </c>
    </row>
    <row r="53" customFormat="false" ht="15" hidden="false" customHeight="false" outlineLevel="0" collapsed="false">
      <c r="B53" s="255" t="s">
        <v>27</v>
      </c>
      <c r="C53" s="254" t="n">
        <v>0.75</v>
      </c>
      <c r="D53" s="254" t="n">
        <v>0.75</v>
      </c>
      <c r="E53" s="254" t="n">
        <v>0.75</v>
      </c>
      <c r="F53" s="254" t="n">
        <v>0.75</v>
      </c>
      <c r="G53" s="254" t="n">
        <v>0.75</v>
      </c>
      <c r="H53" s="254" t="n">
        <v>0.75</v>
      </c>
      <c r="I53" s="254" t="n">
        <v>0.75</v>
      </c>
      <c r="J53" s="254" t="n">
        <v>0.75</v>
      </c>
      <c r="K53" s="254" t="n">
        <v>0.75</v>
      </c>
    </row>
    <row r="54" customFormat="false" ht="15" hidden="false" customHeight="false" outlineLevel="0" collapsed="false">
      <c r="B54" s="255" t="s">
        <v>28</v>
      </c>
      <c r="C54" s="254" t="n">
        <v>0.75</v>
      </c>
      <c r="D54" s="254" t="n">
        <v>0.75</v>
      </c>
      <c r="E54" s="254" t="n">
        <v>0.75</v>
      </c>
      <c r="F54" s="254" t="n">
        <v>0.75</v>
      </c>
      <c r="G54" s="254" t="n">
        <v>0.75</v>
      </c>
      <c r="H54" s="254" t="n">
        <v>0.75</v>
      </c>
      <c r="I54" s="254" t="n">
        <v>0.75</v>
      </c>
      <c r="J54" s="254" t="n">
        <v>0.75</v>
      </c>
      <c r="K54" s="254" t="n">
        <v>0.75</v>
      </c>
    </row>
    <row r="55" customFormat="false" ht="15" hidden="false" customHeight="false" outlineLevel="0" collapsed="false">
      <c r="B55" s="255" t="s">
        <v>29</v>
      </c>
      <c r="C55" s="254" t="n">
        <v>0.75</v>
      </c>
      <c r="D55" s="254" t="n">
        <v>0.75</v>
      </c>
      <c r="E55" s="254" t="n">
        <v>0.75</v>
      </c>
      <c r="F55" s="254" t="n">
        <v>0.75</v>
      </c>
      <c r="G55" s="254" t="n">
        <v>0.75</v>
      </c>
      <c r="H55" s="254" t="n">
        <v>0.75</v>
      </c>
      <c r="I55" s="254" t="n">
        <v>0.75</v>
      </c>
      <c r="J55" s="254" t="n">
        <v>0.75</v>
      </c>
      <c r="K55" s="254" t="n">
        <v>0.75</v>
      </c>
    </row>
    <row r="56" customFormat="false" ht="15" hidden="false" customHeight="false" outlineLevel="0" collapsed="false">
      <c r="B56" s="255" t="s">
        <v>30</v>
      </c>
      <c r="C56" s="254" t="n">
        <v>0.75</v>
      </c>
      <c r="D56" s="254" t="n">
        <v>0.75</v>
      </c>
      <c r="E56" s="254" t="n">
        <v>0.75</v>
      </c>
      <c r="F56" s="254" t="n">
        <v>0.75</v>
      </c>
      <c r="G56" s="254" t="n">
        <v>0.75</v>
      </c>
      <c r="H56" s="254" t="n">
        <v>0.75</v>
      </c>
      <c r="I56" s="254" t="n">
        <v>0.75</v>
      </c>
      <c r="J56" s="254" t="n">
        <v>0.75</v>
      </c>
      <c r="K56" s="254" t="n">
        <v>0.75</v>
      </c>
    </row>
    <row r="57" customFormat="false" ht="15" hidden="false" customHeight="false" outlineLevel="0" collapsed="false">
      <c r="B57" s="0"/>
      <c r="C57" s="0"/>
      <c r="D57" s="0"/>
      <c r="E57" s="0"/>
      <c r="F57" s="0"/>
      <c r="G57" s="0"/>
      <c r="H57" s="0"/>
      <c r="I57" s="0"/>
      <c r="J57" s="0"/>
      <c r="K57" s="0"/>
    </row>
    <row r="58" customFormat="false" ht="15" hidden="false" customHeight="false" outlineLevel="0" collapsed="false">
      <c r="B58" s="35" t="s">
        <v>338</v>
      </c>
      <c r="C58" s="53" t="s">
        <v>2</v>
      </c>
      <c r="D58" s="54" t="s">
        <v>3</v>
      </c>
      <c r="E58" s="54" t="s">
        <v>4</v>
      </c>
      <c r="F58" s="54" t="s">
        <v>5</v>
      </c>
      <c r="G58" s="54" t="s">
        <v>6</v>
      </c>
      <c r="H58" s="54" t="s">
        <v>7</v>
      </c>
      <c r="I58" s="55" t="s">
        <v>8</v>
      </c>
      <c r="J58" s="54" t="s">
        <v>9</v>
      </c>
      <c r="K58" s="54" t="s">
        <v>301</v>
      </c>
    </row>
    <row r="59" customFormat="false" ht="15" hidden="false" customHeight="false" outlineLevel="0" collapsed="false">
      <c r="B59" s="253" t="s">
        <v>21</v>
      </c>
      <c r="C59" s="254" t="n">
        <v>0.75</v>
      </c>
      <c r="D59" s="254" t="n">
        <v>0.75</v>
      </c>
      <c r="E59" s="254" t="n">
        <v>0.75</v>
      </c>
      <c r="F59" s="254" t="n">
        <v>0.75</v>
      </c>
      <c r="G59" s="254" t="n">
        <v>0.75</v>
      </c>
      <c r="H59" s="254" t="n">
        <v>0.75</v>
      </c>
      <c r="I59" s="254" t="n">
        <v>0.75</v>
      </c>
      <c r="J59" s="254" t="n">
        <v>0.75</v>
      </c>
      <c r="K59" s="254" t="n">
        <v>0.75</v>
      </c>
    </row>
    <row r="60" customFormat="false" ht="15" hidden="false" customHeight="false" outlineLevel="0" collapsed="false">
      <c r="B60" s="255" t="s">
        <v>23</v>
      </c>
      <c r="C60" s="254" t="n">
        <v>0.75</v>
      </c>
      <c r="D60" s="254" t="n">
        <v>0.75</v>
      </c>
      <c r="E60" s="254" t="n">
        <v>0.75</v>
      </c>
      <c r="F60" s="254" t="n">
        <v>0.75</v>
      </c>
      <c r="G60" s="254" t="n">
        <v>0.75</v>
      </c>
      <c r="H60" s="254" t="n">
        <v>0.75</v>
      </c>
      <c r="I60" s="254" t="n">
        <v>0.75</v>
      </c>
      <c r="J60" s="254" t="n">
        <v>0.75</v>
      </c>
      <c r="K60" s="254" t="n">
        <v>0.75</v>
      </c>
    </row>
    <row r="61" customFormat="false" ht="15" hidden="false" customHeight="false" outlineLevel="0" collapsed="false">
      <c r="B61" s="255" t="s">
        <v>25</v>
      </c>
      <c r="C61" s="254" t="n">
        <v>0.75</v>
      </c>
      <c r="D61" s="254" t="n">
        <v>0.75</v>
      </c>
      <c r="E61" s="254" t="n">
        <v>0.75</v>
      </c>
      <c r="F61" s="254" t="n">
        <v>0.75</v>
      </c>
      <c r="G61" s="254" t="n">
        <v>0.75</v>
      </c>
      <c r="H61" s="254" t="n">
        <v>0.75</v>
      </c>
      <c r="I61" s="254" t="n">
        <v>0.75</v>
      </c>
      <c r="J61" s="254" t="n">
        <v>0.75</v>
      </c>
      <c r="K61" s="254" t="n">
        <v>0.75</v>
      </c>
    </row>
    <row r="62" customFormat="false" ht="15" hidden="false" customHeight="false" outlineLevel="0" collapsed="false">
      <c r="B62" s="255" t="s">
        <v>27</v>
      </c>
      <c r="C62" s="254" t="n">
        <v>0.75</v>
      </c>
      <c r="D62" s="254" t="n">
        <v>0.75</v>
      </c>
      <c r="E62" s="254" t="n">
        <v>0.75</v>
      </c>
      <c r="F62" s="254" t="n">
        <v>0.75</v>
      </c>
      <c r="G62" s="254" t="n">
        <v>0.75</v>
      </c>
      <c r="H62" s="254" t="n">
        <v>0.75</v>
      </c>
      <c r="I62" s="254" t="n">
        <v>0.75</v>
      </c>
      <c r="J62" s="254" t="n">
        <v>0.75</v>
      </c>
      <c r="K62" s="254" t="n">
        <v>0.75</v>
      </c>
    </row>
    <row r="63" customFormat="false" ht="15" hidden="false" customHeight="false" outlineLevel="0" collapsed="false">
      <c r="B63" s="255" t="s">
        <v>28</v>
      </c>
      <c r="C63" s="254" t="n">
        <v>0.75</v>
      </c>
      <c r="D63" s="254" t="n">
        <v>0.75</v>
      </c>
      <c r="E63" s="254" t="n">
        <v>0.75</v>
      </c>
      <c r="F63" s="254" t="n">
        <v>0.75</v>
      </c>
      <c r="G63" s="254" t="n">
        <v>0.75</v>
      </c>
      <c r="H63" s="254" t="n">
        <v>0.75</v>
      </c>
      <c r="I63" s="254" t="n">
        <v>0.75</v>
      </c>
      <c r="J63" s="254" t="n">
        <v>0.75</v>
      </c>
      <c r="K63" s="254" t="n">
        <v>0.75</v>
      </c>
    </row>
    <row r="64" customFormat="false" ht="15" hidden="false" customHeight="false" outlineLevel="0" collapsed="false">
      <c r="B64" s="255" t="s">
        <v>29</v>
      </c>
      <c r="C64" s="254" t="n">
        <v>0.75</v>
      </c>
      <c r="D64" s="254" t="n">
        <v>0.75</v>
      </c>
      <c r="E64" s="254" t="n">
        <v>0.75</v>
      </c>
      <c r="F64" s="254" t="n">
        <v>0.75</v>
      </c>
      <c r="G64" s="254" t="n">
        <v>0.75</v>
      </c>
      <c r="H64" s="254" t="n">
        <v>0.75</v>
      </c>
      <c r="I64" s="254" t="n">
        <v>0.75</v>
      </c>
      <c r="J64" s="254" t="n">
        <v>0.75</v>
      </c>
      <c r="K64" s="254" t="n">
        <v>0.75</v>
      </c>
    </row>
    <row r="65" customFormat="false" ht="15" hidden="false" customHeight="false" outlineLevel="0" collapsed="false">
      <c r="B65" s="255" t="s">
        <v>30</v>
      </c>
      <c r="C65" s="254" t="n">
        <v>0.75</v>
      </c>
      <c r="D65" s="254" t="n">
        <v>0.75</v>
      </c>
      <c r="E65" s="254" t="n">
        <v>0.75</v>
      </c>
      <c r="F65" s="254" t="n">
        <v>0.75</v>
      </c>
      <c r="G65" s="254" t="n">
        <v>0.75</v>
      </c>
      <c r="H65" s="254" t="n">
        <v>0.75</v>
      </c>
      <c r="I65" s="254" t="n">
        <v>0.75</v>
      </c>
      <c r="J65" s="254" t="n">
        <v>0.75</v>
      </c>
      <c r="K65" s="254" t="n">
        <v>0.75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10811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2019-01-17T03:39:47Z</dcterms:created>
  <dc:creator>Ghislain</dc:creator>
  <dc:language>fr-CA</dc:language>
  <dcterms:modified xsi:type="dcterms:W3CDTF">2019-01-17T21:51:36Z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