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PycharmProjects\villeMTL\"/>
    </mc:Choice>
  </mc:AlternateContent>
  <xr:revisionPtr revIDLastSave="0" documentId="10_ncr:100000_{6CEF75B3-1541-4B7D-A9D8-A8A4D221E95F}" xr6:coauthVersionLast="31" xr6:coauthVersionMax="31" xr10:uidLastSave="{00000000-0000-0000-0000-000000000000}"/>
  <bookViews>
    <workbookView xWindow="0" yWindow="0" windowWidth="12315" windowHeight="5235" activeTab="5" xr2:uid="{069A0CED-DBAB-425A-8217-CECFB1FCA0AC}"/>
  </bookViews>
  <sheets>
    <sheet name="Scenarios" sheetId="6" r:id="rId1"/>
    <sheet name="Intrants" sheetId="1" r:id="rId2"/>
    <sheet name="Prix" sheetId="2" r:id="rId3"/>
    <sheet name="Cout" sheetId="3" r:id="rId4"/>
    <sheet name="Financement" sheetId="4" r:id="rId5"/>
    <sheet name="Ecoulement" sheetId="5" r:id="rId6"/>
  </sheets>
  <externalReferences>
    <externalReference r:id="rId7"/>
    <externalReference r:id="rId8"/>
  </externalReference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6" l="1"/>
  <c r="J21" i="6"/>
  <c r="I21" i="6"/>
  <c r="H21" i="6"/>
  <c r="G21" i="6"/>
  <c r="F21" i="6"/>
  <c r="E21" i="6"/>
  <c r="D21" i="6"/>
  <c r="C21" i="6"/>
  <c r="K20" i="6"/>
  <c r="J20" i="6"/>
  <c r="I20" i="6"/>
  <c r="H20" i="6"/>
  <c r="G20" i="6"/>
  <c r="F20" i="6"/>
  <c r="E20" i="6"/>
  <c r="D20" i="6"/>
  <c r="C20" i="6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26" i="4" l="1"/>
  <c r="J26" i="4"/>
  <c r="I26" i="4"/>
  <c r="H26" i="4"/>
  <c r="G26" i="4"/>
  <c r="F26" i="4"/>
  <c r="E26" i="4"/>
  <c r="D26" i="4"/>
  <c r="C26" i="4"/>
  <c r="K15" i="4"/>
  <c r="J15" i="4"/>
  <c r="I15" i="4"/>
  <c r="H15" i="4"/>
  <c r="G15" i="4"/>
  <c r="F15" i="4"/>
  <c r="E15" i="4"/>
  <c r="D15" i="4"/>
  <c r="C15" i="4"/>
  <c r="K14" i="4"/>
  <c r="J14" i="4"/>
  <c r="I14" i="4"/>
  <c r="H14" i="4"/>
  <c r="G14" i="4"/>
  <c r="F14" i="4"/>
  <c r="E14" i="4"/>
  <c r="D14" i="4"/>
  <c r="C14" i="4"/>
  <c r="C59" i="2" l="1"/>
  <c r="C60" i="2" s="1"/>
  <c r="E58" i="2"/>
  <c r="F58" i="2" s="1"/>
  <c r="G58" i="2" s="1"/>
  <c r="H58" i="2" s="1"/>
  <c r="I58" i="2" s="1"/>
  <c r="J58" i="2" s="1"/>
  <c r="K58" i="2" s="1"/>
  <c r="D58" i="2"/>
  <c r="C50" i="2"/>
  <c r="C51" i="2" s="1"/>
  <c r="D49" i="2"/>
  <c r="E49" i="2" s="1"/>
  <c r="F49" i="2" s="1"/>
  <c r="G49" i="2" s="1"/>
  <c r="H49" i="2" s="1"/>
  <c r="I49" i="2" s="1"/>
  <c r="J49" i="2" s="1"/>
  <c r="K49" i="2" s="1"/>
  <c r="C41" i="2"/>
  <c r="C42" i="2" s="1"/>
  <c r="D40" i="2"/>
  <c r="E40" i="2" s="1"/>
  <c r="F40" i="2" s="1"/>
  <c r="G40" i="2" s="1"/>
  <c r="H40" i="2" s="1"/>
  <c r="I40" i="2" s="1"/>
  <c r="J40" i="2" s="1"/>
  <c r="K40" i="2" s="1"/>
  <c r="C32" i="2"/>
  <c r="C33" i="2" s="1"/>
  <c r="C34" i="2" s="1"/>
  <c r="D31" i="2"/>
  <c r="E31" i="2" s="1"/>
  <c r="F31" i="2" s="1"/>
  <c r="G31" i="2" s="1"/>
  <c r="H31" i="2" s="1"/>
  <c r="I31" i="2" s="1"/>
  <c r="J31" i="2" s="1"/>
  <c r="K31" i="2" s="1"/>
  <c r="C23" i="2"/>
  <c r="C24" i="2" s="1"/>
  <c r="D22" i="2"/>
  <c r="E22" i="2" s="1"/>
  <c r="F22" i="2" s="1"/>
  <c r="G22" i="2" s="1"/>
  <c r="H22" i="2" s="1"/>
  <c r="I22" i="2" s="1"/>
  <c r="J22" i="2" s="1"/>
  <c r="K22" i="2" s="1"/>
  <c r="C14" i="2"/>
  <c r="C15" i="2" s="1"/>
  <c r="D13" i="2"/>
  <c r="E13" i="2" s="1"/>
  <c r="F13" i="2" s="1"/>
  <c r="G13" i="2" s="1"/>
  <c r="H13" i="2" s="1"/>
  <c r="I13" i="2" s="1"/>
  <c r="J13" i="2" s="1"/>
  <c r="K13" i="2" s="1"/>
  <c r="C5" i="2"/>
  <c r="D4" i="2"/>
  <c r="E436" i="1"/>
  <c r="C436" i="1"/>
  <c r="C435" i="1"/>
  <c r="C434" i="1"/>
  <c r="C433" i="1"/>
  <c r="C432" i="1"/>
  <c r="C431" i="1"/>
  <c r="C430" i="1"/>
  <c r="L429" i="1"/>
  <c r="K429" i="1"/>
  <c r="J429" i="1"/>
  <c r="I429" i="1"/>
  <c r="H429" i="1"/>
  <c r="G429" i="1"/>
  <c r="F429" i="1"/>
  <c r="E429" i="1"/>
  <c r="D429" i="1"/>
  <c r="L223" i="1"/>
  <c r="F221" i="1"/>
  <c r="H207" i="1"/>
  <c r="H191" i="1"/>
  <c r="L167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3" i="1"/>
  <c r="E143" i="1"/>
  <c r="D143" i="1"/>
  <c r="F142" i="1"/>
  <c r="D281" i="1" s="1"/>
  <c r="E142" i="1"/>
  <c r="D142" i="1"/>
  <c r="F139" i="1"/>
  <c r="E139" i="1"/>
  <c r="G270" i="1" s="1"/>
  <c r="D139" i="1"/>
  <c r="F138" i="1"/>
  <c r="E138" i="1"/>
  <c r="D138" i="1"/>
  <c r="F137" i="1"/>
  <c r="E137" i="1"/>
  <c r="H251" i="1" s="1"/>
  <c r="D137" i="1"/>
  <c r="F136" i="1"/>
  <c r="E136" i="1"/>
  <c r="D136" i="1"/>
  <c r="F135" i="1"/>
  <c r="E135" i="1"/>
  <c r="G232" i="1" s="1"/>
  <c r="D135" i="1"/>
  <c r="L131" i="1"/>
  <c r="K131" i="1"/>
  <c r="J131" i="1"/>
  <c r="I131" i="1"/>
  <c r="H131" i="1"/>
  <c r="G131" i="1"/>
  <c r="F131" i="1"/>
  <c r="E131" i="1"/>
  <c r="D131" i="1"/>
  <c r="L130" i="1"/>
  <c r="K130" i="1"/>
  <c r="J130" i="1"/>
  <c r="I130" i="1"/>
  <c r="H130" i="1"/>
  <c r="G130" i="1"/>
  <c r="F130" i="1"/>
  <c r="E130" i="1"/>
  <c r="D130" i="1"/>
  <c r="L129" i="1"/>
  <c r="K129" i="1"/>
  <c r="J129" i="1"/>
  <c r="I129" i="1"/>
  <c r="H129" i="1"/>
  <c r="G129" i="1"/>
  <c r="F129" i="1"/>
  <c r="E129" i="1"/>
  <c r="D129" i="1"/>
  <c r="L128" i="1"/>
  <c r="K128" i="1"/>
  <c r="J128" i="1"/>
  <c r="I128" i="1"/>
  <c r="H128" i="1"/>
  <c r="G128" i="1"/>
  <c r="F128" i="1"/>
  <c r="E128" i="1"/>
  <c r="D128" i="1"/>
  <c r="D125" i="1"/>
  <c r="L124" i="1"/>
  <c r="K124" i="1"/>
  <c r="K126" i="1" s="1"/>
  <c r="J124" i="1"/>
  <c r="I124" i="1"/>
  <c r="I126" i="1" s="1"/>
  <c r="H124" i="1"/>
  <c r="H126" i="1" s="1"/>
  <c r="G124" i="1"/>
  <c r="G126" i="1" s="1"/>
  <c r="F124" i="1"/>
  <c r="F126" i="1" s="1"/>
  <c r="E124" i="1"/>
  <c r="E126" i="1" s="1"/>
  <c r="D124" i="1"/>
  <c r="D126" i="1" s="1"/>
  <c r="D122" i="1"/>
  <c r="L121" i="1"/>
  <c r="L123" i="1" s="1"/>
  <c r="K121" i="1"/>
  <c r="K123" i="1" s="1"/>
  <c r="J121" i="1"/>
  <c r="J123" i="1" s="1"/>
  <c r="I121" i="1"/>
  <c r="I123" i="1" s="1"/>
  <c r="H121" i="1"/>
  <c r="H123" i="1" s="1"/>
  <c r="G121" i="1"/>
  <c r="G123" i="1" s="1"/>
  <c r="F121" i="1"/>
  <c r="F123" i="1" s="1"/>
  <c r="E121" i="1"/>
  <c r="E123" i="1" s="1"/>
  <c r="D121" i="1"/>
  <c r="D123" i="1" s="1"/>
  <c r="L119" i="1"/>
  <c r="K119" i="1"/>
  <c r="J119" i="1"/>
  <c r="I119" i="1"/>
  <c r="H119" i="1"/>
  <c r="G119" i="1"/>
  <c r="F119" i="1"/>
  <c r="E119" i="1"/>
  <c r="D119" i="1"/>
  <c r="D118" i="1"/>
  <c r="L117" i="1"/>
  <c r="K117" i="1"/>
  <c r="J117" i="1"/>
  <c r="I117" i="1"/>
  <c r="H117" i="1"/>
  <c r="G117" i="1"/>
  <c r="F117" i="1"/>
  <c r="E117" i="1"/>
  <c r="D117" i="1"/>
  <c r="L116" i="1"/>
  <c r="K116" i="1"/>
  <c r="J116" i="1"/>
  <c r="I116" i="1"/>
  <c r="H116" i="1"/>
  <c r="G116" i="1"/>
  <c r="F116" i="1"/>
  <c r="E116" i="1"/>
  <c r="D116" i="1"/>
  <c r="L115" i="1"/>
  <c r="K115" i="1"/>
  <c r="J115" i="1"/>
  <c r="I115" i="1"/>
  <c r="H115" i="1"/>
  <c r="G115" i="1"/>
  <c r="F115" i="1"/>
  <c r="E115" i="1"/>
  <c r="D115" i="1"/>
  <c r="L114" i="1"/>
  <c r="K114" i="1"/>
  <c r="J114" i="1"/>
  <c r="I114" i="1"/>
  <c r="H114" i="1"/>
  <c r="G114" i="1"/>
  <c r="F114" i="1"/>
  <c r="E114" i="1"/>
  <c r="D114" i="1"/>
  <c r="L113" i="1"/>
  <c r="K113" i="1"/>
  <c r="J113" i="1"/>
  <c r="I113" i="1"/>
  <c r="H113" i="1"/>
  <c r="G113" i="1"/>
  <c r="F113" i="1"/>
  <c r="E113" i="1"/>
  <c r="D113" i="1"/>
  <c r="L112" i="1"/>
  <c r="K112" i="1"/>
  <c r="J112" i="1"/>
  <c r="I112" i="1"/>
  <c r="H112" i="1"/>
  <c r="G112" i="1"/>
  <c r="F112" i="1"/>
  <c r="E112" i="1"/>
  <c r="D112" i="1"/>
  <c r="L111" i="1"/>
  <c r="K111" i="1"/>
  <c r="J111" i="1"/>
  <c r="I111" i="1"/>
  <c r="H111" i="1"/>
  <c r="G111" i="1"/>
  <c r="F111" i="1"/>
  <c r="E111" i="1"/>
  <c r="D111" i="1"/>
  <c r="L110" i="1"/>
  <c r="K110" i="1"/>
  <c r="J110" i="1"/>
  <c r="I110" i="1"/>
  <c r="H110" i="1"/>
  <c r="G110" i="1"/>
  <c r="F110" i="1"/>
  <c r="E110" i="1"/>
  <c r="D110" i="1"/>
  <c r="L98" i="1"/>
  <c r="K98" i="1"/>
  <c r="J98" i="1"/>
  <c r="I98" i="1"/>
  <c r="H98" i="1"/>
  <c r="G98" i="1"/>
  <c r="G226" i="1" s="1"/>
  <c r="F98" i="1"/>
  <c r="E98" i="1"/>
  <c r="D98" i="1"/>
  <c r="L97" i="1"/>
  <c r="K97" i="1"/>
  <c r="J97" i="1"/>
  <c r="I97" i="1"/>
  <c r="H97" i="1"/>
  <c r="G97" i="1"/>
  <c r="F97" i="1"/>
  <c r="E97" i="1"/>
  <c r="D97" i="1"/>
  <c r="L96" i="1"/>
  <c r="K96" i="1"/>
  <c r="K204" i="1" s="1"/>
  <c r="J96" i="1"/>
  <c r="I96" i="1"/>
  <c r="H96" i="1"/>
  <c r="G96" i="1"/>
  <c r="F96" i="1"/>
  <c r="E96" i="1"/>
  <c r="D96" i="1"/>
  <c r="L95" i="1"/>
  <c r="K95" i="1"/>
  <c r="J95" i="1"/>
  <c r="I95" i="1"/>
  <c r="H95" i="1"/>
  <c r="G95" i="1"/>
  <c r="F95" i="1"/>
  <c r="E95" i="1"/>
  <c r="D95" i="1"/>
  <c r="L94" i="1"/>
  <c r="K94" i="1"/>
  <c r="K188" i="1" s="1"/>
  <c r="J94" i="1"/>
  <c r="I94" i="1"/>
  <c r="I186" i="1" s="1"/>
  <c r="H94" i="1"/>
  <c r="G94" i="1"/>
  <c r="F94" i="1"/>
  <c r="E94" i="1"/>
  <c r="D94" i="1"/>
  <c r="L93" i="1"/>
  <c r="K93" i="1"/>
  <c r="J93" i="1"/>
  <c r="I93" i="1"/>
  <c r="H93" i="1"/>
  <c r="G93" i="1"/>
  <c r="F93" i="1"/>
  <c r="E93" i="1"/>
  <c r="D93" i="1"/>
  <c r="L92" i="1"/>
  <c r="K92" i="1"/>
  <c r="J92" i="1"/>
  <c r="I92" i="1"/>
  <c r="I172" i="1" s="1"/>
  <c r="H92" i="1"/>
  <c r="G92" i="1"/>
  <c r="G170" i="1" s="1"/>
  <c r="F92" i="1"/>
  <c r="E92" i="1"/>
  <c r="D92" i="1"/>
  <c r="L89" i="1"/>
  <c r="K89" i="1"/>
  <c r="J89" i="1"/>
  <c r="I89" i="1"/>
  <c r="H89" i="1"/>
  <c r="G89" i="1"/>
  <c r="F89" i="1"/>
  <c r="E89" i="1"/>
  <c r="D89" i="1"/>
  <c r="L88" i="1"/>
  <c r="K88" i="1"/>
  <c r="J88" i="1"/>
  <c r="I88" i="1"/>
  <c r="H88" i="1"/>
  <c r="G88" i="1"/>
  <c r="F88" i="1"/>
  <c r="E88" i="1"/>
  <c r="D88" i="1"/>
  <c r="L87" i="1"/>
  <c r="K87" i="1"/>
  <c r="J87" i="1"/>
  <c r="I87" i="1"/>
  <c r="H87" i="1"/>
  <c r="G87" i="1"/>
  <c r="F87" i="1"/>
  <c r="E87" i="1"/>
  <c r="D87" i="1"/>
  <c r="L86" i="1"/>
  <c r="K86" i="1"/>
  <c r="J86" i="1"/>
  <c r="I86" i="1"/>
  <c r="H86" i="1"/>
  <c r="G86" i="1"/>
  <c r="F86" i="1"/>
  <c r="E86" i="1"/>
  <c r="D86" i="1"/>
  <c r="L85" i="1"/>
  <c r="K85" i="1"/>
  <c r="J85" i="1"/>
  <c r="I85" i="1"/>
  <c r="H85" i="1"/>
  <c r="G85" i="1"/>
  <c r="F85" i="1"/>
  <c r="E85" i="1"/>
  <c r="D85" i="1"/>
  <c r="L84" i="1"/>
  <c r="K84" i="1"/>
  <c r="J84" i="1"/>
  <c r="I84" i="1"/>
  <c r="H84" i="1"/>
  <c r="G84" i="1"/>
  <c r="F84" i="1"/>
  <c r="E84" i="1"/>
  <c r="D84" i="1"/>
  <c r="L83" i="1"/>
  <c r="K83" i="1"/>
  <c r="J83" i="1"/>
  <c r="I83" i="1"/>
  <c r="H83" i="1"/>
  <c r="G83" i="1"/>
  <c r="F83" i="1"/>
  <c r="E83" i="1"/>
  <c r="D83" i="1"/>
  <c r="L71" i="1"/>
  <c r="K71" i="1"/>
  <c r="J71" i="1"/>
  <c r="I71" i="1"/>
  <c r="H71" i="1"/>
  <c r="G71" i="1"/>
  <c r="F71" i="1"/>
  <c r="E71" i="1"/>
  <c r="D71" i="1"/>
  <c r="L70" i="1"/>
  <c r="K70" i="1"/>
  <c r="J70" i="1"/>
  <c r="I70" i="1"/>
  <c r="H70" i="1"/>
  <c r="G70" i="1"/>
  <c r="F70" i="1"/>
  <c r="E70" i="1"/>
  <c r="D70" i="1"/>
  <c r="L69" i="1"/>
  <c r="K69" i="1"/>
  <c r="J69" i="1"/>
  <c r="I69" i="1"/>
  <c r="H69" i="1"/>
  <c r="G69" i="1"/>
  <c r="F69" i="1"/>
  <c r="E69" i="1"/>
  <c r="D69" i="1"/>
  <c r="L68" i="1"/>
  <c r="K68" i="1"/>
  <c r="J68" i="1"/>
  <c r="I68" i="1"/>
  <c r="H68" i="1"/>
  <c r="G68" i="1"/>
  <c r="F68" i="1"/>
  <c r="E68" i="1"/>
  <c r="D68" i="1"/>
  <c r="L67" i="1"/>
  <c r="K67" i="1"/>
  <c r="J67" i="1"/>
  <c r="I67" i="1"/>
  <c r="H67" i="1"/>
  <c r="G67" i="1"/>
  <c r="F67" i="1"/>
  <c r="E67" i="1"/>
  <c r="D67" i="1"/>
  <c r="L66" i="1"/>
  <c r="K66" i="1"/>
  <c r="J66" i="1"/>
  <c r="I66" i="1"/>
  <c r="H66" i="1"/>
  <c r="G66" i="1"/>
  <c r="F66" i="1"/>
  <c r="E66" i="1"/>
  <c r="D66" i="1"/>
  <c r="L65" i="1"/>
  <c r="K65" i="1"/>
  <c r="J65" i="1"/>
  <c r="I65" i="1"/>
  <c r="H65" i="1"/>
  <c r="G65" i="1"/>
  <c r="F65" i="1"/>
  <c r="E65" i="1"/>
  <c r="D65" i="1"/>
  <c r="L62" i="1"/>
  <c r="K62" i="1"/>
  <c r="J62" i="1"/>
  <c r="I62" i="1"/>
  <c r="H62" i="1"/>
  <c r="G62" i="1"/>
  <c r="F62" i="1"/>
  <c r="E62" i="1"/>
  <c r="D62" i="1"/>
  <c r="L61" i="1"/>
  <c r="K61" i="1"/>
  <c r="J61" i="1"/>
  <c r="I61" i="1"/>
  <c r="H61" i="1"/>
  <c r="G61" i="1"/>
  <c r="F61" i="1"/>
  <c r="E61" i="1"/>
  <c r="D61" i="1"/>
  <c r="L60" i="1"/>
  <c r="K60" i="1"/>
  <c r="J60" i="1"/>
  <c r="I60" i="1"/>
  <c r="H60" i="1"/>
  <c r="G60" i="1"/>
  <c r="F60" i="1"/>
  <c r="E60" i="1"/>
  <c r="D60" i="1"/>
  <c r="L59" i="1"/>
  <c r="K59" i="1"/>
  <c r="J59" i="1"/>
  <c r="I59" i="1"/>
  <c r="H59" i="1"/>
  <c r="G59" i="1"/>
  <c r="F59" i="1"/>
  <c r="E59" i="1"/>
  <c r="D59" i="1"/>
  <c r="L58" i="1"/>
  <c r="K58" i="1"/>
  <c r="J58" i="1"/>
  <c r="I58" i="1"/>
  <c r="H58" i="1"/>
  <c r="G58" i="1"/>
  <c r="F58" i="1"/>
  <c r="E58" i="1"/>
  <c r="D58" i="1"/>
  <c r="L57" i="1"/>
  <c r="K57" i="1"/>
  <c r="J57" i="1"/>
  <c r="I57" i="1"/>
  <c r="H57" i="1"/>
  <c r="G57" i="1"/>
  <c r="F57" i="1"/>
  <c r="E57" i="1"/>
  <c r="D57" i="1"/>
  <c r="L56" i="1"/>
  <c r="K56" i="1"/>
  <c r="J56" i="1"/>
  <c r="I56" i="1"/>
  <c r="H56" i="1"/>
  <c r="G56" i="1"/>
  <c r="F56" i="1"/>
  <c r="E56" i="1"/>
  <c r="D56" i="1"/>
  <c r="L53" i="1"/>
  <c r="K53" i="1"/>
  <c r="J53" i="1"/>
  <c r="I53" i="1"/>
  <c r="H53" i="1"/>
  <c r="G53" i="1"/>
  <c r="G281" i="1" s="1"/>
  <c r="F53" i="1"/>
  <c r="E53" i="1"/>
  <c r="E281" i="1" s="1"/>
  <c r="D53" i="1"/>
  <c r="L52" i="1"/>
  <c r="L280" i="1" s="1"/>
  <c r="K52" i="1"/>
  <c r="J52" i="1"/>
  <c r="J280" i="1" s="1"/>
  <c r="I52" i="1"/>
  <c r="H52" i="1"/>
  <c r="H280" i="1" s="1"/>
  <c r="G52" i="1"/>
  <c r="F52" i="1"/>
  <c r="F280" i="1" s="1"/>
  <c r="E52" i="1"/>
  <c r="D52" i="1"/>
  <c r="D280" i="1" s="1"/>
  <c r="L51" i="1"/>
  <c r="L279" i="1" s="1"/>
  <c r="K51" i="1"/>
  <c r="K279" i="1" s="1"/>
  <c r="J51" i="1"/>
  <c r="I51" i="1"/>
  <c r="I279" i="1" s="1"/>
  <c r="H51" i="1"/>
  <c r="G51" i="1"/>
  <c r="G279" i="1" s="1"/>
  <c r="F51" i="1"/>
  <c r="E51" i="1"/>
  <c r="E279" i="1" s="1"/>
  <c r="D51" i="1"/>
  <c r="L50" i="1"/>
  <c r="L278" i="1" s="1"/>
  <c r="K50" i="1"/>
  <c r="J50" i="1"/>
  <c r="J278" i="1" s="1"/>
  <c r="I50" i="1"/>
  <c r="H50" i="1"/>
  <c r="H278" i="1" s="1"/>
  <c r="G50" i="1"/>
  <c r="F50" i="1"/>
  <c r="F278" i="1" s="1"/>
  <c r="E50" i="1"/>
  <c r="D50" i="1"/>
  <c r="D278" i="1" s="1"/>
  <c r="L49" i="1"/>
  <c r="K49" i="1"/>
  <c r="K277" i="1" s="1"/>
  <c r="J49" i="1"/>
  <c r="J277" i="1" s="1"/>
  <c r="I49" i="1"/>
  <c r="I277" i="1" s="1"/>
  <c r="H49" i="1"/>
  <c r="G49" i="1"/>
  <c r="G277" i="1" s="1"/>
  <c r="F49" i="1"/>
  <c r="E49" i="1"/>
  <c r="E277" i="1" s="1"/>
  <c r="D49" i="1"/>
  <c r="L48" i="1"/>
  <c r="L276" i="1" s="1"/>
  <c r="K48" i="1"/>
  <c r="J48" i="1"/>
  <c r="J276" i="1" s="1"/>
  <c r="I48" i="1"/>
  <c r="H48" i="1"/>
  <c r="H276" i="1" s="1"/>
  <c r="G48" i="1"/>
  <c r="F48" i="1"/>
  <c r="F276" i="1" s="1"/>
  <c r="E48" i="1"/>
  <c r="D48" i="1"/>
  <c r="D276" i="1" s="1"/>
  <c r="L47" i="1"/>
  <c r="K47" i="1"/>
  <c r="K275" i="1" s="1"/>
  <c r="J47" i="1"/>
  <c r="I47" i="1"/>
  <c r="I275" i="1" s="1"/>
  <c r="H47" i="1"/>
  <c r="G47" i="1"/>
  <c r="G275" i="1" s="1"/>
  <c r="F47" i="1"/>
  <c r="F275" i="1" s="1"/>
  <c r="E47" i="1"/>
  <c r="E275" i="1" s="1"/>
  <c r="D47" i="1"/>
  <c r="L44" i="1"/>
  <c r="K44" i="1"/>
  <c r="J44" i="1"/>
  <c r="I44" i="1"/>
  <c r="H44" i="1"/>
  <c r="G44" i="1"/>
  <c r="F44" i="1"/>
  <c r="E44" i="1"/>
  <c r="D44" i="1"/>
  <c r="L43" i="1"/>
  <c r="K43" i="1"/>
  <c r="J43" i="1"/>
  <c r="I43" i="1"/>
  <c r="H43" i="1"/>
  <c r="G43" i="1"/>
  <c r="F43" i="1"/>
  <c r="E43" i="1"/>
  <c r="D43" i="1"/>
  <c r="L42" i="1"/>
  <c r="K42" i="1"/>
  <c r="J42" i="1"/>
  <c r="I42" i="1"/>
  <c r="H42" i="1"/>
  <c r="G42" i="1"/>
  <c r="F42" i="1"/>
  <c r="E42" i="1"/>
  <c r="D42" i="1"/>
  <c r="L41" i="1"/>
  <c r="K41" i="1"/>
  <c r="J41" i="1"/>
  <c r="I41" i="1"/>
  <c r="H41" i="1"/>
  <c r="G41" i="1"/>
  <c r="F41" i="1"/>
  <c r="E41" i="1"/>
  <c r="D41" i="1"/>
  <c r="L40" i="1"/>
  <c r="K40" i="1"/>
  <c r="J40" i="1"/>
  <c r="I40" i="1"/>
  <c r="H40" i="1"/>
  <c r="G40" i="1"/>
  <c r="F40" i="1"/>
  <c r="E40" i="1"/>
  <c r="D40" i="1"/>
  <c r="L39" i="1"/>
  <c r="K39" i="1"/>
  <c r="J39" i="1"/>
  <c r="I39" i="1"/>
  <c r="H39" i="1"/>
  <c r="G39" i="1"/>
  <c r="F39" i="1"/>
  <c r="E39" i="1"/>
  <c r="D39" i="1"/>
  <c r="L38" i="1"/>
  <c r="K38" i="1"/>
  <c r="J38" i="1"/>
  <c r="I38" i="1"/>
  <c r="H38" i="1"/>
  <c r="G38" i="1"/>
  <c r="F38" i="1"/>
  <c r="E38" i="1"/>
  <c r="D38" i="1"/>
  <c r="L35" i="1"/>
  <c r="K35" i="1"/>
  <c r="J35" i="1"/>
  <c r="I35" i="1"/>
  <c r="H35" i="1"/>
  <c r="G35" i="1"/>
  <c r="F35" i="1"/>
  <c r="E35" i="1"/>
  <c r="D35" i="1"/>
  <c r="L34" i="1"/>
  <c r="K34" i="1"/>
  <c r="J34" i="1"/>
  <c r="I34" i="1"/>
  <c r="H34" i="1"/>
  <c r="G34" i="1"/>
  <c r="F34" i="1"/>
  <c r="E34" i="1"/>
  <c r="D34" i="1"/>
  <c r="L33" i="1"/>
  <c r="K33" i="1"/>
  <c r="J33" i="1"/>
  <c r="I33" i="1"/>
  <c r="H33" i="1"/>
  <c r="G33" i="1"/>
  <c r="F33" i="1"/>
  <c r="E33" i="1"/>
  <c r="D33" i="1"/>
  <c r="L32" i="1"/>
  <c r="K32" i="1"/>
  <c r="J32" i="1"/>
  <c r="I32" i="1"/>
  <c r="H32" i="1"/>
  <c r="G32" i="1"/>
  <c r="F32" i="1"/>
  <c r="E32" i="1"/>
  <c r="D32" i="1"/>
  <c r="L31" i="1"/>
  <c r="K31" i="1"/>
  <c r="J31" i="1"/>
  <c r="I31" i="1"/>
  <c r="H31" i="1"/>
  <c r="G31" i="1"/>
  <c r="F31" i="1"/>
  <c r="E31" i="1"/>
  <c r="D31" i="1"/>
  <c r="L30" i="1"/>
  <c r="K30" i="1"/>
  <c r="J30" i="1"/>
  <c r="I30" i="1"/>
  <c r="H30" i="1"/>
  <c r="G30" i="1"/>
  <c r="F30" i="1"/>
  <c r="E30" i="1"/>
  <c r="D30" i="1"/>
  <c r="L29" i="1"/>
  <c r="K29" i="1"/>
  <c r="J29" i="1"/>
  <c r="I29" i="1"/>
  <c r="H29" i="1"/>
  <c r="G29" i="1"/>
  <c r="F29" i="1"/>
  <c r="E29" i="1"/>
  <c r="D29" i="1"/>
  <c r="L26" i="1"/>
  <c r="K26" i="1"/>
  <c r="J26" i="1"/>
  <c r="J436" i="1" s="1"/>
  <c r="I26" i="1"/>
  <c r="I436" i="1" s="1"/>
  <c r="H26" i="1"/>
  <c r="G26" i="1"/>
  <c r="F26" i="1"/>
  <c r="F436" i="1" s="1"/>
  <c r="E26" i="1"/>
  <c r="D26" i="1"/>
  <c r="L25" i="1"/>
  <c r="K25" i="1"/>
  <c r="J25" i="1"/>
  <c r="I25" i="1"/>
  <c r="H25" i="1"/>
  <c r="G25" i="1"/>
  <c r="G435" i="1" s="1"/>
  <c r="F25" i="1"/>
  <c r="E25" i="1"/>
  <c r="D25" i="1"/>
  <c r="L24" i="1"/>
  <c r="L434" i="1" s="1"/>
  <c r="K24" i="1"/>
  <c r="J24" i="1"/>
  <c r="I24" i="1"/>
  <c r="I434" i="1" s="1"/>
  <c r="H24" i="1"/>
  <c r="H434" i="1" s="1"/>
  <c r="G24" i="1"/>
  <c r="F24" i="1"/>
  <c r="E24" i="1"/>
  <c r="E434" i="1" s="1"/>
  <c r="D24" i="1"/>
  <c r="D434" i="1" s="1"/>
  <c r="L23" i="1"/>
  <c r="K23" i="1"/>
  <c r="J23" i="1"/>
  <c r="I23" i="1"/>
  <c r="I433" i="1" s="1"/>
  <c r="H23" i="1"/>
  <c r="G23" i="1"/>
  <c r="F23" i="1"/>
  <c r="E23" i="1"/>
  <c r="E433" i="1" s="1"/>
  <c r="D23" i="1"/>
  <c r="L22" i="1"/>
  <c r="K22" i="1"/>
  <c r="J22" i="1"/>
  <c r="J432" i="1" s="1"/>
  <c r="I22" i="1"/>
  <c r="I432" i="1" s="1"/>
  <c r="H22" i="1"/>
  <c r="G22" i="1"/>
  <c r="F22" i="1"/>
  <c r="F432" i="1" s="1"/>
  <c r="E22" i="1"/>
  <c r="E432" i="1" s="1"/>
  <c r="D22" i="1"/>
  <c r="L21" i="1"/>
  <c r="K21" i="1"/>
  <c r="K431" i="1" s="1"/>
  <c r="J21" i="1"/>
  <c r="I21" i="1"/>
  <c r="H21" i="1"/>
  <c r="G21" i="1"/>
  <c r="G431" i="1" s="1"/>
  <c r="F21" i="1"/>
  <c r="E21" i="1"/>
  <c r="D21" i="1"/>
  <c r="L20" i="1"/>
  <c r="L430" i="1" s="1"/>
  <c r="K20" i="1"/>
  <c r="J20" i="1"/>
  <c r="I20" i="1"/>
  <c r="I430" i="1" s="1"/>
  <c r="H20" i="1"/>
  <c r="H430" i="1" s="1"/>
  <c r="G20" i="1"/>
  <c r="F20" i="1"/>
  <c r="E20" i="1"/>
  <c r="E430" i="1" s="1"/>
  <c r="D20" i="1"/>
  <c r="D430" i="1" s="1"/>
  <c r="L17" i="1"/>
  <c r="K17" i="1"/>
  <c r="J17" i="1"/>
  <c r="I17" i="1"/>
  <c r="H17" i="1"/>
  <c r="H227" i="1" s="1"/>
  <c r="G17" i="1"/>
  <c r="F17" i="1"/>
  <c r="F209" i="1" s="1"/>
  <c r="E17" i="1"/>
  <c r="D17" i="1"/>
  <c r="L16" i="1"/>
  <c r="K16" i="1"/>
  <c r="J16" i="1"/>
  <c r="I16" i="1"/>
  <c r="I208" i="1" s="1"/>
  <c r="H16" i="1"/>
  <c r="G16" i="1"/>
  <c r="G190" i="1" s="1"/>
  <c r="F16" i="1"/>
  <c r="E16" i="1"/>
  <c r="D16" i="1"/>
  <c r="L15" i="1"/>
  <c r="K15" i="1"/>
  <c r="J15" i="1"/>
  <c r="J225" i="1" s="1"/>
  <c r="I15" i="1"/>
  <c r="H15" i="1"/>
  <c r="H171" i="1" s="1"/>
  <c r="G15" i="1"/>
  <c r="F15" i="1"/>
  <c r="E15" i="1"/>
  <c r="D15" i="1"/>
  <c r="L14" i="1"/>
  <c r="K14" i="1"/>
  <c r="J14" i="1"/>
  <c r="I14" i="1"/>
  <c r="H14" i="1"/>
  <c r="G14" i="1"/>
  <c r="F14" i="1"/>
  <c r="E14" i="1"/>
  <c r="D14" i="1"/>
  <c r="L13" i="1"/>
  <c r="L187" i="1" s="1"/>
  <c r="K13" i="1"/>
  <c r="J13" i="1"/>
  <c r="J205" i="1" s="1"/>
  <c r="I13" i="1"/>
  <c r="H13" i="1"/>
  <c r="G13" i="1"/>
  <c r="F13" i="1"/>
  <c r="E13" i="1"/>
  <c r="D13" i="1"/>
  <c r="D223" i="1" s="1"/>
  <c r="L12" i="1"/>
  <c r="K12" i="1"/>
  <c r="K168" i="1" s="1"/>
  <c r="J12" i="1"/>
  <c r="I12" i="1"/>
  <c r="I222" i="1" s="1"/>
  <c r="H12" i="1"/>
  <c r="G12" i="1"/>
  <c r="F12" i="1"/>
  <c r="E12" i="1"/>
  <c r="D12" i="1"/>
  <c r="L11" i="1"/>
  <c r="L203" i="1" s="1"/>
  <c r="K11" i="1"/>
  <c r="J11" i="1"/>
  <c r="I11" i="1"/>
  <c r="H11" i="1"/>
  <c r="G11" i="1"/>
  <c r="F11" i="1"/>
  <c r="F185" i="1" s="1"/>
  <c r="E11" i="1"/>
  <c r="D11" i="1"/>
  <c r="D203" i="1" s="1"/>
  <c r="K278" i="1" l="1"/>
  <c r="I276" i="1"/>
  <c r="G224" i="1"/>
  <c r="K206" i="1"/>
  <c r="E257" i="1"/>
  <c r="G248" i="1"/>
  <c r="I257" i="1"/>
  <c r="K257" i="1"/>
  <c r="D258" i="1"/>
  <c r="F258" i="1"/>
  <c r="J258" i="1"/>
  <c r="L258" i="1"/>
  <c r="E259" i="1"/>
  <c r="G250" i="1"/>
  <c r="I259" i="1"/>
  <c r="K259" i="1"/>
  <c r="D260" i="1"/>
  <c r="F260" i="1"/>
  <c r="J260" i="1"/>
  <c r="L260" i="1"/>
  <c r="E261" i="1"/>
  <c r="G252" i="1"/>
  <c r="I261" i="1"/>
  <c r="K261" i="1"/>
  <c r="D262" i="1"/>
  <c r="F262" i="1"/>
  <c r="J262" i="1"/>
  <c r="L262" i="1"/>
  <c r="E263" i="1"/>
  <c r="G254" i="1"/>
  <c r="I263" i="1"/>
  <c r="K263" i="1"/>
  <c r="D275" i="1"/>
  <c r="H284" i="1"/>
  <c r="J275" i="1"/>
  <c r="L275" i="1"/>
  <c r="E276" i="1"/>
  <c r="G285" i="1"/>
  <c r="K276" i="1"/>
  <c r="D277" i="1"/>
  <c r="F277" i="1"/>
  <c r="H286" i="1"/>
  <c r="L277" i="1"/>
  <c r="E278" i="1"/>
  <c r="G287" i="1"/>
  <c r="I278" i="1"/>
  <c r="D279" i="1"/>
  <c r="F279" i="1"/>
  <c r="H288" i="1"/>
  <c r="J279" i="1"/>
  <c r="E280" i="1"/>
  <c r="G289" i="1"/>
  <c r="G352" i="1" s="1"/>
  <c r="I280" i="1"/>
  <c r="K280" i="1"/>
  <c r="F281" i="1"/>
  <c r="H290" i="1"/>
  <c r="H353" i="1" s="1"/>
  <c r="J281" i="1"/>
  <c r="L281" i="1"/>
  <c r="G206" i="1"/>
  <c r="K224" i="1"/>
  <c r="G236" i="1"/>
  <c r="G266" i="1"/>
  <c r="H203" i="1"/>
  <c r="H167" i="1"/>
  <c r="J221" i="1"/>
  <c r="J185" i="1"/>
  <c r="E204" i="1"/>
  <c r="E168" i="1"/>
  <c r="G222" i="1"/>
  <c r="G348" i="1" s="1"/>
  <c r="G186" i="1"/>
  <c r="I204" i="1"/>
  <c r="I168" i="1"/>
  <c r="K222" i="1"/>
  <c r="K186" i="1"/>
  <c r="F205" i="1"/>
  <c r="F169" i="1"/>
  <c r="H223" i="1"/>
  <c r="H349" i="1" s="1"/>
  <c r="H187" i="1"/>
  <c r="E224" i="1"/>
  <c r="E206" i="1"/>
  <c r="E188" i="1"/>
  <c r="E170" i="1"/>
  <c r="I224" i="1"/>
  <c r="I206" i="1"/>
  <c r="I188" i="1"/>
  <c r="I170" i="1"/>
  <c r="D207" i="1"/>
  <c r="D171" i="1"/>
  <c r="F225" i="1"/>
  <c r="F189" i="1"/>
  <c r="L207" i="1"/>
  <c r="L171" i="1"/>
  <c r="E226" i="1"/>
  <c r="E190" i="1"/>
  <c r="G208" i="1"/>
  <c r="G172" i="1"/>
  <c r="I226" i="1"/>
  <c r="I190" i="1"/>
  <c r="K208" i="1"/>
  <c r="K172" i="1"/>
  <c r="D227" i="1"/>
  <c r="D191" i="1"/>
  <c r="J209" i="1"/>
  <c r="J173" i="1"/>
  <c r="L227" i="1"/>
  <c r="L191" i="1"/>
  <c r="H267" i="1"/>
  <c r="H231" i="1"/>
  <c r="H269" i="1"/>
  <c r="H233" i="1"/>
  <c r="H271" i="1"/>
  <c r="H235" i="1"/>
  <c r="D173" i="1"/>
  <c r="F171" i="1"/>
  <c r="H173" i="1"/>
  <c r="J171" i="1"/>
  <c r="L173" i="1"/>
  <c r="D189" i="1"/>
  <c r="F191" i="1"/>
  <c r="H189" i="1"/>
  <c r="J191" i="1"/>
  <c r="L189" i="1"/>
  <c r="D209" i="1"/>
  <c r="F207" i="1"/>
  <c r="H209" i="1"/>
  <c r="J207" i="1"/>
  <c r="L209" i="1"/>
  <c r="D225" i="1"/>
  <c r="F227" i="1"/>
  <c r="H225" i="1"/>
  <c r="H351" i="1" s="1"/>
  <c r="J227" i="1"/>
  <c r="L225" i="1"/>
  <c r="D167" i="1"/>
  <c r="G168" i="1"/>
  <c r="J169" i="1"/>
  <c r="K170" i="1"/>
  <c r="E172" i="1"/>
  <c r="F173" i="1"/>
  <c r="E186" i="1"/>
  <c r="D187" i="1"/>
  <c r="G188" i="1"/>
  <c r="J189" i="1"/>
  <c r="K190" i="1"/>
  <c r="G204" i="1"/>
  <c r="E208" i="1"/>
  <c r="E222" i="1"/>
  <c r="K226" i="1"/>
  <c r="G230" i="1"/>
  <c r="G234" i="1"/>
  <c r="H249" i="1"/>
  <c r="H253" i="1"/>
  <c r="G268" i="1"/>
  <c r="G272" i="1"/>
  <c r="I281" i="1"/>
  <c r="K281" i="1"/>
  <c r="J126" i="1"/>
  <c r="L126" i="1"/>
  <c r="K236" i="1"/>
  <c r="D235" i="1"/>
  <c r="I254" i="1"/>
  <c r="E254" i="1"/>
  <c r="K272" i="1"/>
  <c r="D271" i="1"/>
  <c r="H281" i="1"/>
  <c r="D59" i="2"/>
  <c r="E59" i="2" s="1"/>
  <c r="F59" i="2" s="1"/>
  <c r="G59" i="2" s="1"/>
  <c r="H59" i="2" s="1"/>
  <c r="I59" i="2" s="1"/>
  <c r="J59" i="2" s="1"/>
  <c r="K59" i="2" s="1"/>
  <c r="C16" i="2"/>
  <c r="D15" i="2"/>
  <c r="E15" i="2" s="1"/>
  <c r="F15" i="2" s="1"/>
  <c r="G15" i="2" s="1"/>
  <c r="H15" i="2" s="1"/>
  <c r="I15" i="2" s="1"/>
  <c r="J15" i="2" s="1"/>
  <c r="K15" i="2" s="1"/>
  <c r="C25" i="2"/>
  <c r="D24" i="2"/>
  <c r="E24" i="2" s="1"/>
  <c r="F24" i="2" s="1"/>
  <c r="G24" i="2" s="1"/>
  <c r="H24" i="2" s="1"/>
  <c r="I24" i="2" s="1"/>
  <c r="J24" i="2" s="1"/>
  <c r="K24" i="2" s="1"/>
  <c r="C35" i="2"/>
  <c r="D34" i="2"/>
  <c r="E34" i="2" s="1"/>
  <c r="F34" i="2" s="1"/>
  <c r="G34" i="2" s="1"/>
  <c r="H34" i="2" s="1"/>
  <c r="I34" i="2" s="1"/>
  <c r="J34" i="2" s="1"/>
  <c r="K34" i="2" s="1"/>
  <c r="E4" i="2"/>
  <c r="D5" i="2"/>
  <c r="C6" i="2"/>
  <c r="D14" i="2"/>
  <c r="E14" i="2" s="1"/>
  <c r="F14" i="2" s="1"/>
  <c r="G14" i="2" s="1"/>
  <c r="H14" i="2" s="1"/>
  <c r="I14" i="2" s="1"/>
  <c r="J14" i="2" s="1"/>
  <c r="K14" i="2" s="1"/>
  <c r="D23" i="2"/>
  <c r="E23" i="2" s="1"/>
  <c r="F23" i="2" s="1"/>
  <c r="G23" i="2" s="1"/>
  <c r="H23" i="2" s="1"/>
  <c r="I23" i="2" s="1"/>
  <c r="J23" i="2" s="1"/>
  <c r="K23" i="2" s="1"/>
  <c r="D32" i="2"/>
  <c r="E32" i="2" s="1"/>
  <c r="F32" i="2" s="1"/>
  <c r="G32" i="2" s="1"/>
  <c r="H32" i="2" s="1"/>
  <c r="I32" i="2" s="1"/>
  <c r="J32" i="2" s="1"/>
  <c r="K32" i="2" s="1"/>
  <c r="D33" i="2"/>
  <c r="E33" i="2" s="1"/>
  <c r="F33" i="2" s="1"/>
  <c r="G33" i="2" s="1"/>
  <c r="H33" i="2" s="1"/>
  <c r="I33" i="2" s="1"/>
  <c r="J33" i="2" s="1"/>
  <c r="K33" i="2" s="1"/>
  <c r="C43" i="2"/>
  <c r="D42" i="2"/>
  <c r="E42" i="2" s="1"/>
  <c r="F42" i="2" s="1"/>
  <c r="G42" i="2" s="1"/>
  <c r="H42" i="2" s="1"/>
  <c r="I42" i="2" s="1"/>
  <c r="J42" i="2" s="1"/>
  <c r="K42" i="2" s="1"/>
  <c r="C52" i="2"/>
  <c r="D51" i="2"/>
  <c r="E51" i="2" s="1"/>
  <c r="F51" i="2" s="1"/>
  <c r="G51" i="2" s="1"/>
  <c r="H51" i="2" s="1"/>
  <c r="I51" i="2" s="1"/>
  <c r="J51" i="2" s="1"/>
  <c r="K51" i="2" s="1"/>
  <c r="C61" i="2"/>
  <c r="D60" i="2"/>
  <c r="E60" i="2" s="1"/>
  <c r="F60" i="2" s="1"/>
  <c r="G60" i="2" s="1"/>
  <c r="H60" i="2" s="1"/>
  <c r="I60" i="2" s="1"/>
  <c r="J60" i="2" s="1"/>
  <c r="K60" i="2" s="1"/>
  <c r="D41" i="2"/>
  <c r="E41" i="2" s="1"/>
  <c r="F41" i="2" s="1"/>
  <c r="G41" i="2" s="1"/>
  <c r="H41" i="2" s="1"/>
  <c r="I41" i="2" s="1"/>
  <c r="J41" i="2" s="1"/>
  <c r="K41" i="2" s="1"/>
  <c r="D50" i="2"/>
  <c r="E50" i="2" s="1"/>
  <c r="F50" i="2" s="1"/>
  <c r="G50" i="2" s="1"/>
  <c r="H50" i="2" s="1"/>
  <c r="I50" i="2" s="1"/>
  <c r="J50" i="2" s="1"/>
  <c r="K50" i="2" s="1"/>
  <c r="D380" i="1"/>
  <c r="D389" i="1" s="1"/>
  <c r="D378" i="1"/>
  <c r="D387" i="1" s="1"/>
  <c r="D376" i="1"/>
  <c r="D385" i="1" s="1"/>
  <c r="D374" i="1"/>
  <c r="D383" i="1" s="1"/>
  <c r="D379" i="1"/>
  <c r="D388" i="1" s="1"/>
  <c r="D375" i="1"/>
  <c r="D384" i="1" s="1"/>
  <c r="D377" i="1"/>
  <c r="D386" i="1" s="1"/>
  <c r="H380" i="1"/>
  <c r="H389" i="1" s="1"/>
  <c r="H378" i="1"/>
  <c r="H387" i="1" s="1"/>
  <c r="H376" i="1"/>
  <c r="H385" i="1" s="1"/>
  <c r="H374" i="1"/>
  <c r="H383" i="1" s="1"/>
  <c r="H379" i="1"/>
  <c r="H388" i="1" s="1"/>
  <c r="H375" i="1"/>
  <c r="H384" i="1" s="1"/>
  <c r="H377" i="1"/>
  <c r="H386" i="1" s="1"/>
  <c r="L380" i="1"/>
  <c r="L389" i="1" s="1"/>
  <c r="L378" i="1"/>
  <c r="L387" i="1" s="1"/>
  <c r="L376" i="1"/>
  <c r="L385" i="1" s="1"/>
  <c r="L374" i="1"/>
  <c r="L383" i="1" s="1"/>
  <c r="L379" i="1"/>
  <c r="L388" i="1" s="1"/>
  <c r="L375" i="1"/>
  <c r="L384" i="1" s="1"/>
  <c r="L377" i="1"/>
  <c r="L386" i="1" s="1"/>
  <c r="E504" i="1"/>
  <c r="E513" i="1" s="1"/>
  <c r="E221" i="1"/>
  <c r="E203" i="1"/>
  <c r="E185" i="1"/>
  <c r="E167" i="1"/>
  <c r="G522" i="1"/>
  <c r="G531" i="1" s="1"/>
  <c r="G221" i="1"/>
  <c r="G203" i="1"/>
  <c r="G329" i="1" s="1"/>
  <c r="G185" i="1"/>
  <c r="G311" i="1" s="1"/>
  <c r="G167" i="1"/>
  <c r="G293" i="1" s="1"/>
  <c r="I504" i="1"/>
  <c r="I513" i="1" s="1"/>
  <c r="I221" i="1"/>
  <c r="I203" i="1"/>
  <c r="I185" i="1"/>
  <c r="I167" i="1"/>
  <c r="K522" i="1"/>
  <c r="K531" i="1" s="1"/>
  <c r="K221" i="1"/>
  <c r="K203" i="1"/>
  <c r="K185" i="1"/>
  <c r="K167" i="1"/>
  <c r="D505" i="1"/>
  <c r="D514" i="1" s="1"/>
  <c r="D222" i="1"/>
  <c r="D204" i="1"/>
  <c r="D186" i="1"/>
  <c r="D168" i="1"/>
  <c r="F523" i="1"/>
  <c r="F532" i="1" s="1"/>
  <c r="F222" i="1"/>
  <c r="F204" i="1"/>
  <c r="F186" i="1"/>
  <c r="F168" i="1"/>
  <c r="H505" i="1"/>
  <c r="H514" i="1" s="1"/>
  <c r="H222" i="1"/>
  <c r="H204" i="1"/>
  <c r="H330" i="1" s="1"/>
  <c r="H186" i="1"/>
  <c r="H312" i="1" s="1"/>
  <c r="H168" i="1"/>
  <c r="J523" i="1"/>
  <c r="J532" i="1" s="1"/>
  <c r="J222" i="1"/>
  <c r="J204" i="1"/>
  <c r="J186" i="1"/>
  <c r="J168" i="1"/>
  <c r="L505" i="1"/>
  <c r="L514" i="1" s="1"/>
  <c r="L222" i="1"/>
  <c r="L204" i="1"/>
  <c r="L186" i="1"/>
  <c r="L168" i="1"/>
  <c r="E524" i="1"/>
  <c r="E533" i="1" s="1"/>
  <c r="E223" i="1"/>
  <c r="E205" i="1"/>
  <c r="E187" i="1"/>
  <c r="E169" i="1"/>
  <c r="G506" i="1"/>
  <c r="G515" i="1" s="1"/>
  <c r="G223" i="1"/>
  <c r="G205" i="1"/>
  <c r="G187" i="1"/>
  <c r="G313" i="1" s="1"/>
  <c r="G169" i="1"/>
  <c r="G295" i="1" s="1"/>
  <c r="I524" i="1"/>
  <c r="I533" i="1" s="1"/>
  <c r="I223" i="1"/>
  <c r="I205" i="1"/>
  <c r="I187" i="1"/>
  <c r="I169" i="1"/>
  <c r="K506" i="1"/>
  <c r="K515" i="1" s="1"/>
  <c r="K223" i="1"/>
  <c r="K205" i="1"/>
  <c r="K187" i="1"/>
  <c r="K169" i="1"/>
  <c r="D525" i="1"/>
  <c r="D534" i="1" s="1"/>
  <c r="D224" i="1"/>
  <c r="D206" i="1"/>
  <c r="D188" i="1"/>
  <c r="D170" i="1"/>
  <c r="F507" i="1"/>
  <c r="F516" i="1" s="1"/>
  <c r="F224" i="1"/>
  <c r="F206" i="1"/>
  <c r="F188" i="1"/>
  <c r="F170" i="1"/>
  <c r="H525" i="1"/>
  <c r="H534" i="1" s="1"/>
  <c r="H224" i="1"/>
  <c r="H206" i="1"/>
  <c r="H332" i="1" s="1"/>
  <c r="H188" i="1"/>
  <c r="H314" i="1" s="1"/>
  <c r="H170" i="1"/>
  <c r="H296" i="1" s="1"/>
  <c r="J507" i="1"/>
  <c r="J516" i="1" s="1"/>
  <c r="J224" i="1"/>
  <c r="J206" i="1"/>
  <c r="J188" i="1"/>
  <c r="J170" i="1"/>
  <c r="L525" i="1"/>
  <c r="L534" i="1" s="1"/>
  <c r="L224" i="1"/>
  <c r="L206" i="1"/>
  <c r="L188" i="1"/>
  <c r="L170" i="1"/>
  <c r="E508" i="1"/>
  <c r="E517" i="1" s="1"/>
  <c r="E225" i="1"/>
  <c r="E207" i="1"/>
  <c r="E189" i="1"/>
  <c r="E171" i="1"/>
  <c r="G526" i="1"/>
  <c r="G535" i="1" s="1"/>
  <c r="G225" i="1"/>
  <c r="G207" i="1"/>
  <c r="G333" i="1" s="1"/>
  <c r="G189" i="1"/>
  <c r="G315" i="1" s="1"/>
  <c r="G171" i="1"/>
  <c r="G297" i="1" s="1"/>
  <c r="I508" i="1"/>
  <c r="I517" i="1" s="1"/>
  <c r="I225" i="1"/>
  <c r="I207" i="1"/>
  <c r="I189" i="1"/>
  <c r="I171" i="1"/>
  <c r="K526" i="1"/>
  <c r="K535" i="1" s="1"/>
  <c r="K225" i="1"/>
  <c r="K207" i="1"/>
  <c r="K189" i="1"/>
  <c r="K171" i="1"/>
  <c r="D509" i="1"/>
  <c r="D518" i="1" s="1"/>
  <c r="D226" i="1"/>
  <c r="D208" i="1"/>
  <c r="D334" i="1" s="1"/>
  <c r="D190" i="1"/>
  <c r="D172" i="1"/>
  <c r="D298" i="1" s="1"/>
  <c r="F527" i="1"/>
  <c r="F536" i="1" s="1"/>
  <c r="F226" i="1"/>
  <c r="F208" i="1"/>
  <c r="F190" i="1"/>
  <c r="F172" i="1"/>
  <c r="H509" i="1"/>
  <c r="H518" i="1" s="1"/>
  <c r="H226" i="1"/>
  <c r="H208" i="1"/>
  <c r="H334" i="1" s="1"/>
  <c r="H190" i="1"/>
  <c r="H316" i="1" s="1"/>
  <c r="H172" i="1"/>
  <c r="J527" i="1"/>
  <c r="J536" i="1" s="1"/>
  <c r="J226" i="1"/>
  <c r="J208" i="1"/>
  <c r="J190" i="1"/>
  <c r="J172" i="1"/>
  <c r="L509" i="1"/>
  <c r="L518" i="1" s="1"/>
  <c r="L226" i="1"/>
  <c r="L208" i="1"/>
  <c r="L190" i="1"/>
  <c r="L172" i="1"/>
  <c r="E528" i="1"/>
  <c r="E537" i="1" s="1"/>
  <c r="E227" i="1"/>
  <c r="E209" i="1"/>
  <c r="E191" i="1"/>
  <c r="E317" i="1" s="1"/>
  <c r="E173" i="1"/>
  <c r="G510" i="1"/>
  <c r="G519" i="1" s="1"/>
  <c r="G227" i="1"/>
  <c r="G209" i="1"/>
  <c r="G335" i="1" s="1"/>
  <c r="G191" i="1"/>
  <c r="G317" i="1" s="1"/>
  <c r="G173" i="1"/>
  <c r="G299" i="1" s="1"/>
  <c r="I528" i="1"/>
  <c r="I537" i="1" s="1"/>
  <c r="I227" i="1"/>
  <c r="I209" i="1"/>
  <c r="I191" i="1"/>
  <c r="I173" i="1"/>
  <c r="K510" i="1"/>
  <c r="K519" i="1" s="1"/>
  <c r="K227" i="1"/>
  <c r="K209" i="1"/>
  <c r="K191" i="1"/>
  <c r="K173" i="1"/>
  <c r="F430" i="1"/>
  <c r="J430" i="1"/>
  <c r="E431" i="1"/>
  <c r="I431" i="1"/>
  <c r="D432" i="1"/>
  <c r="H432" i="1"/>
  <c r="L432" i="1"/>
  <c r="F434" i="1"/>
  <c r="J434" i="1"/>
  <c r="E435" i="1"/>
  <c r="I435" i="1"/>
  <c r="D436" i="1"/>
  <c r="H436" i="1"/>
  <c r="L436" i="1"/>
  <c r="D266" i="1"/>
  <c r="D329" i="1" s="1"/>
  <c r="D248" i="1"/>
  <c r="D230" i="1"/>
  <c r="D293" i="1" s="1"/>
  <c r="F266" i="1"/>
  <c r="F248" i="1"/>
  <c r="F311" i="1" s="1"/>
  <c r="F230" i="1"/>
  <c r="H266" i="1"/>
  <c r="H329" i="1" s="1"/>
  <c r="H248" i="1"/>
  <c r="H230" i="1"/>
  <c r="J266" i="1"/>
  <c r="J248" i="1"/>
  <c r="J311" i="1" s="1"/>
  <c r="J230" i="1"/>
  <c r="L266" i="1"/>
  <c r="L329" i="1" s="1"/>
  <c r="L248" i="1"/>
  <c r="L230" i="1"/>
  <c r="L293" i="1" s="1"/>
  <c r="E267" i="1"/>
  <c r="E330" i="1" s="1"/>
  <c r="E249" i="1"/>
  <c r="E312" i="1" s="1"/>
  <c r="E231" i="1"/>
  <c r="G267" i="1"/>
  <c r="G330" i="1" s="1"/>
  <c r="G249" i="1"/>
  <c r="G231" i="1"/>
  <c r="G294" i="1" s="1"/>
  <c r="I267" i="1"/>
  <c r="I330" i="1" s="1"/>
  <c r="I249" i="1"/>
  <c r="I312" i="1" s="1"/>
  <c r="I231" i="1"/>
  <c r="K267" i="1"/>
  <c r="K330" i="1" s="1"/>
  <c r="K249" i="1"/>
  <c r="K231" i="1"/>
  <c r="K294" i="1" s="1"/>
  <c r="D268" i="1"/>
  <c r="D250" i="1"/>
  <c r="D313" i="1" s="1"/>
  <c r="D232" i="1"/>
  <c r="F268" i="1"/>
  <c r="F331" i="1" s="1"/>
  <c r="F250" i="1"/>
  <c r="F232" i="1"/>
  <c r="F295" i="1" s="1"/>
  <c r="H268" i="1"/>
  <c r="H250" i="1"/>
  <c r="H313" i="1" s="1"/>
  <c r="H232" i="1"/>
  <c r="J268" i="1"/>
  <c r="J331" i="1" s="1"/>
  <c r="J250" i="1"/>
  <c r="J232" i="1"/>
  <c r="J295" i="1" s="1"/>
  <c r="L268" i="1"/>
  <c r="L250" i="1"/>
  <c r="L313" i="1" s="1"/>
  <c r="L232" i="1"/>
  <c r="E269" i="1"/>
  <c r="E332" i="1" s="1"/>
  <c r="E251" i="1"/>
  <c r="E314" i="1" s="1"/>
  <c r="E233" i="1"/>
  <c r="E296" i="1" s="1"/>
  <c r="G269" i="1"/>
  <c r="G332" i="1" s="1"/>
  <c r="G251" i="1"/>
  <c r="G314" i="1" s="1"/>
  <c r="G233" i="1"/>
  <c r="G296" i="1" s="1"/>
  <c r="I269" i="1"/>
  <c r="I332" i="1" s="1"/>
  <c r="I251" i="1"/>
  <c r="I314" i="1" s="1"/>
  <c r="I233" i="1"/>
  <c r="I296" i="1" s="1"/>
  <c r="K269" i="1"/>
  <c r="K332" i="1" s="1"/>
  <c r="K251" i="1"/>
  <c r="K314" i="1" s="1"/>
  <c r="K233" i="1"/>
  <c r="D270" i="1"/>
  <c r="D333" i="1" s="1"/>
  <c r="D252" i="1"/>
  <c r="D234" i="1"/>
  <c r="F270" i="1"/>
  <c r="F252" i="1"/>
  <c r="F315" i="1" s="1"/>
  <c r="F234" i="1"/>
  <c r="H270" i="1"/>
  <c r="H333" i="1" s="1"/>
  <c r="H252" i="1"/>
  <c r="H234" i="1"/>
  <c r="H297" i="1" s="1"/>
  <c r="J270" i="1"/>
  <c r="J252" i="1"/>
  <c r="J315" i="1" s="1"/>
  <c r="J234" i="1"/>
  <c r="L270" i="1"/>
  <c r="L333" i="1" s="1"/>
  <c r="L252" i="1"/>
  <c r="L234" i="1"/>
  <c r="L297" i="1" s="1"/>
  <c r="E271" i="1"/>
  <c r="E334" i="1" s="1"/>
  <c r="E253" i="1"/>
  <c r="E235" i="1"/>
  <c r="E298" i="1" s="1"/>
  <c r="G271" i="1"/>
  <c r="G334" i="1" s="1"/>
  <c r="G253" i="1"/>
  <c r="G316" i="1" s="1"/>
  <c r="G235" i="1"/>
  <c r="G298" i="1" s="1"/>
  <c r="I271" i="1"/>
  <c r="I334" i="1" s="1"/>
  <c r="I253" i="1"/>
  <c r="I316" i="1" s="1"/>
  <c r="I235" i="1"/>
  <c r="I298" i="1" s="1"/>
  <c r="K271" i="1"/>
  <c r="K334" i="1" s="1"/>
  <c r="K253" i="1"/>
  <c r="K316" i="1" s="1"/>
  <c r="K235" i="1"/>
  <c r="K298" i="1" s="1"/>
  <c r="D272" i="1"/>
  <c r="D335" i="1" s="1"/>
  <c r="D254" i="1"/>
  <c r="D317" i="1" s="1"/>
  <c r="D236" i="1"/>
  <c r="D299" i="1" s="1"/>
  <c r="F272" i="1"/>
  <c r="F335" i="1" s="1"/>
  <c r="F254" i="1"/>
  <c r="F317" i="1" s="1"/>
  <c r="F236" i="1"/>
  <c r="F299" i="1" s="1"/>
  <c r="H272" i="1"/>
  <c r="H335" i="1" s="1"/>
  <c r="H254" i="1"/>
  <c r="H317" i="1" s="1"/>
  <c r="H236" i="1"/>
  <c r="H299" i="1" s="1"/>
  <c r="J272" i="1"/>
  <c r="J335" i="1" s="1"/>
  <c r="J254" i="1"/>
  <c r="J317" i="1" s="1"/>
  <c r="J236" i="1"/>
  <c r="L272" i="1"/>
  <c r="L335" i="1" s="1"/>
  <c r="L254" i="1"/>
  <c r="L317" i="1" s="1"/>
  <c r="L236" i="1"/>
  <c r="L299" i="1" s="1"/>
  <c r="E379" i="1"/>
  <c r="E388" i="1" s="1"/>
  <c r="E377" i="1"/>
  <c r="E386" i="1" s="1"/>
  <c r="E375" i="1"/>
  <c r="E384" i="1" s="1"/>
  <c r="G379" i="1"/>
  <c r="G388" i="1" s="1"/>
  <c r="G377" i="1"/>
  <c r="G386" i="1" s="1"/>
  <c r="G375" i="1"/>
  <c r="G384" i="1" s="1"/>
  <c r="I379" i="1"/>
  <c r="I388" i="1" s="1"/>
  <c r="I377" i="1"/>
  <c r="I386" i="1" s="1"/>
  <c r="I375" i="1"/>
  <c r="I384" i="1" s="1"/>
  <c r="K379" i="1"/>
  <c r="K388" i="1" s="1"/>
  <c r="K377" i="1"/>
  <c r="K386" i="1" s="1"/>
  <c r="K375" i="1"/>
  <c r="K384" i="1" s="1"/>
  <c r="F380" i="1"/>
  <c r="F389" i="1" s="1"/>
  <c r="F378" i="1"/>
  <c r="F387" i="1" s="1"/>
  <c r="F376" i="1"/>
  <c r="F385" i="1" s="1"/>
  <c r="F374" i="1"/>
  <c r="F383" i="1" s="1"/>
  <c r="J380" i="1"/>
  <c r="J389" i="1" s="1"/>
  <c r="J378" i="1"/>
  <c r="J387" i="1" s="1"/>
  <c r="J376" i="1"/>
  <c r="J385" i="1" s="1"/>
  <c r="J374" i="1"/>
  <c r="J383" i="1" s="1"/>
  <c r="G158" i="1"/>
  <c r="K158" i="1"/>
  <c r="F159" i="1"/>
  <c r="J159" i="1"/>
  <c r="E160" i="1"/>
  <c r="I160" i="1"/>
  <c r="D161" i="1"/>
  <c r="H161" i="1"/>
  <c r="L161" i="1"/>
  <c r="G162" i="1"/>
  <c r="K162" i="1"/>
  <c r="F163" i="1"/>
  <c r="J163" i="1"/>
  <c r="E164" i="1"/>
  <c r="I164" i="1"/>
  <c r="E176" i="1"/>
  <c r="I176" i="1"/>
  <c r="D177" i="1"/>
  <c r="H177" i="1"/>
  <c r="L177" i="1"/>
  <c r="G178" i="1"/>
  <c r="K178" i="1"/>
  <c r="F179" i="1"/>
  <c r="J179" i="1"/>
  <c r="E180" i="1"/>
  <c r="I180" i="1"/>
  <c r="D181" i="1"/>
  <c r="H181" i="1"/>
  <c r="L181" i="1"/>
  <c r="G182" i="1"/>
  <c r="K182" i="1"/>
  <c r="G194" i="1"/>
  <c r="K194" i="1"/>
  <c r="F195" i="1"/>
  <c r="J195" i="1"/>
  <c r="E196" i="1"/>
  <c r="I196" i="1"/>
  <c r="D197" i="1"/>
  <c r="H197" i="1"/>
  <c r="L197" i="1"/>
  <c r="G198" i="1"/>
  <c r="K198" i="1"/>
  <c r="F199" i="1"/>
  <c r="J199" i="1"/>
  <c r="E200" i="1"/>
  <c r="I200" i="1"/>
  <c r="E212" i="1"/>
  <c r="E338" i="1" s="1"/>
  <c r="I212" i="1"/>
  <c r="I338" i="1" s="1"/>
  <c r="D213" i="1"/>
  <c r="D339" i="1" s="1"/>
  <c r="H213" i="1"/>
  <c r="H339" i="1" s="1"/>
  <c r="L213" i="1"/>
  <c r="L339" i="1" s="1"/>
  <c r="G214" i="1"/>
  <c r="G340" i="1" s="1"/>
  <c r="K214" i="1"/>
  <c r="K340" i="1" s="1"/>
  <c r="F215" i="1"/>
  <c r="F341" i="1" s="1"/>
  <c r="J215" i="1"/>
  <c r="J341" i="1" s="1"/>
  <c r="E216" i="1"/>
  <c r="E342" i="1" s="1"/>
  <c r="I216" i="1"/>
  <c r="I342" i="1" s="1"/>
  <c r="D217" i="1"/>
  <c r="D343" i="1" s="1"/>
  <c r="H217" i="1"/>
  <c r="H343" i="1" s="1"/>
  <c r="L217" i="1"/>
  <c r="L343" i="1" s="1"/>
  <c r="G218" i="1"/>
  <c r="G344" i="1" s="1"/>
  <c r="K218" i="1"/>
  <c r="K344" i="1" s="1"/>
  <c r="K230" i="1"/>
  <c r="F231" i="1"/>
  <c r="J231" i="1"/>
  <c r="E232" i="1"/>
  <c r="I232" i="1"/>
  <c r="D233" i="1"/>
  <c r="L233" i="1"/>
  <c r="K234" i="1"/>
  <c r="F235" i="1"/>
  <c r="J235" i="1"/>
  <c r="E236" i="1"/>
  <c r="I236" i="1"/>
  <c r="D239" i="1"/>
  <c r="H239" i="1"/>
  <c r="L239" i="1"/>
  <c r="G240" i="1"/>
  <c r="K240" i="1"/>
  <c r="F241" i="1"/>
  <c r="J241" i="1"/>
  <c r="E242" i="1"/>
  <c r="I242" i="1"/>
  <c r="D243" i="1"/>
  <c r="H243" i="1"/>
  <c r="L243" i="1"/>
  <c r="G244" i="1"/>
  <c r="K244" i="1"/>
  <c r="F245" i="1"/>
  <c r="J245" i="1"/>
  <c r="E248" i="1"/>
  <c r="I248" i="1"/>
  <c r="D249" i="1"/>
  <c r="L249" i="1"/>
  <c r="K250" i="1"/>
  <c r="F251" i="1"/>
  <c r="J251" i="1"/>
  <c r="E252" i="1"/>
  <c r="I252" i="1"/>
  <c r="D253" i="1"/>
  <c r="L253" i="1"/>
  <c r="K254" i="1"/>
  <c r="F257" i="1"/>
  <c r="J257" i="1"/>
  <c r="E258" i="1"/>
  <c r="I258" i="1"/>
  <c r="D259" i="1"/>
  <c r="H259" i="1"/>
  <c r="L259" i="1"/>
  <c r="G260" i="1"/>
  <c r="K260" i="1"/>
  <c r="F261" i="1"/>
  <c r="J261" i="1"/>
  <c r="E262" i="1"/>
  <c r="I262" i="1"/>
  <c r="D263" i="1"/>
  <c r="H263" i="1"/>
  <c r="L263" i="1"/>
  <c r="K266" i="1"/>
  <c r="F267" i="1"/>
  <c r="J267" i="1"/>
  <c r="E268" i="1"/>
  <c r="I268" i="1"/>
  <c r="D269" i="1"/>
  <c r="L269" i="1"/>
  <c r="K270" i="1"/>
  <c r="F271" i="1"/>
  <c r="J271" i="1"/>
  <c r="E272" i="1"/>
  <c r="I272" i="1"/>
  <c r="H275" i="1"/>
  <c r="G276" i="1"/>
  <c r="H279" i="1"/>
  <c r="G280" i="1"/>
  <c r="E284" i="1"/>
  <c r="I284" i="1"/>
  <c r="D285" i="1"/>
  <c r="H285" i="1"/>
  <c r="L285" i="1"/>
  <c r="G286" i="1"/>
  <c r="K286" i="1"/>
  <c r="F287" i="1"/>
  <c r="J287" i="1"/>
  <c r="E288" i="1"/>
  <c r="I288" i="1"/>
  <c r="D289" i="1"/>
  <c r="H289" i="1"/>
  <c r="L289" i="1"/>
  <c r="G290" i="1"/>
  <c r="K290" i="1"/>
  <c r="G374" i="1"/>
  <c r="G383" i="1" s="1"/>
  <c r="K374" i="1"/>
  <c r="K383" i="1" s="1"/>
  <c r="F375" i="1"/>
  <c r="F384" i="1" s="1"/>
  <c r="J375" i="1"/>
  <c r="J384" i="1" s="1"/>
  <c r="E376" i="1"/>
  <c r="E385" i="1" s="1"/>
  <c r="I376" i="1"/>
  <c r="I385" i="1" s="1"/>
  <c r="G378" i="1"/>
  <c r="G387" i="1" s="1"/>
  <c r="K378" i="1"/>
  <c r="K387" i="1" s="1"/>
  <c r="F379" i="1"/>
  <c r="F388" i="1" s="1"/>
  <c r="J379" i="1"/>
  <c r="J388" i="1" s="1"/>
  <c r="E380" i="1"/>
  <c r="E389" i="1" s="1"/>
  <c r="I380" i="1"/>
  <c r="I389" i="1" s="1"/>
  <c r="K433" i="1"/>
  <c r="K435" i="1"/>
  <c r="K504" i="1"/>
  <c r="K513" i="1" s="1"/>
  <c r="J505" i="1"/>
  <c r="J514" i="1" s="1"/>
  <c r="I506" i="1"/>
  <c r="I515" i="1" s="1"/>
  <c r="H507" i="1"/>
  <c r="H516" i="1" s="1"/>
  <c r="G508" i="1"/>
  <c r="G517" i="1" s="1"/>
  <c r="F509" i="1"/>
  <c r="F518" i="1" s="1"/>
  <c r="E510" i="1"/>
  <c r="E519" i="1" s="1"/>
  <c r="E522" i="1"/>
  <c r="E531" i="1" s="1"/>
  <c r="E540" i="1" s="1"/>
  <c r="E549" i="1" s="1"/>
  <c r="D523" i="1"/>
  <c r="D532" i="1" s="1"/>
  <c r="L523" i="1"/>
  <c r="L532" i="1" s="1"/>
  <c r="L541" i="1" s="1"/>
  <c r="L550" i="1" s="1"/>
  <c r="K524" i="1"/>
  <c r="K533" i="1" s="1"/>
  <c r="J525" i="1"/>
  <c r="J534" i="1" s="1"/>
  <c r="J543" i="1" s="1"/>
  <c r="J552" i="1" s="1"/>
  <c r="I526" i="1"/>
  <c r="I535" i="1" s="1"/>
  <c r="H527" i="1"/>
  <c r="H536" i="1" s="1"/>
  <c r="H545" i="1" s="1"/>
  <c r="H554" i="1" s="1"/>
  <c r="G528" i="1"/>
  <c r="G537" i="1" s="1"/>
  <c r="G257" i="1"/>
  <c r="H258" i="1"/>
  <c r="G259" i="1"/>
  <c r="H260" i="1"/>
  <c r="G261" i="1"/>
  <c r="H262" i="1"/>
  <c r="G263" i="1"/>
  <c r="D284" i="1"/>
  <c r="F284" i="1"/>
  <c r="F347" i="1" s="1"/>
  <c r="J284" i="1"/>
  <c r="J347" i="1" s="1"/>
  <c r="L284" i="1"/>
  <c r="E285" i="1"/>
  <c r="E348" i="1" s="1"/>
  <c r="I285" i="1"/>
  <c r="I348" i="1" s="1"/>
  <c r="K285" i="1"/>
  <c r="K348" i="1" s="1"/>
  <c r="D286" i="1"/>
  <c r="D349" i="1" s="1"/>
  <c r="F286" i="1"/>
  <c r="J286" i="1"/>
  <c r="L286" i="1"/>
  <c r="L349" i="1" s="1"/>
  <c r="E287" i="1"/>
  <c r="E350" i="1" s="1"/>
  <c r="I287" i="1"/>
  <c r="I350" i="1" s="1"/>
  <c r="K287" i="1"/>
  <c r="K350" i="1" s="1"/>
  <c r="D288" i="1"/>
  <c r="D351" i="1" s="1"/>
  <c r="F288" i="1"/>
  <c r="F351" i="1" s="1"/>
  <c r="J288" i="1"/>
  <c r="J351" i="1" s="1"/>
  <c r="L288" i="1"/>
  <c r="E289" i="1"/>
  <c r="E352" i="1" s="1"/>
  <c r="I289" i="1"/>
  <c r="I352" i="1" s="1"/>
  <c r="K289" i="1"/>
  <c r="K352" i="1" s="1"/>
  <c r="D290" i="1"/>
  <c r="D353" i="1" s="1"/>
  <c r="F290" i="1"/>
  <c r="F353" i="1" s="1"/>
  <c r="J290" i="1"/>
  <c r="J353" i="1" s="1"/>
  <c r="L290" i="1"/>
  <c r="L353" i="1" s="1"/>
  <c r="E158" i="1"/>
  <c r="I158" i="1"/>
  <c r="D159" i="1"/>
  <c r="H159" i="1"/>
  <c r="L159" i="1"/>
  <c r="G160" i="1"/>
  <c r="K160" i="1"/>
  <c r="F161" i="1"/>
  <c r="J161" i="1"/>
  <c r="E162" i="1"/>
  <c r="I162" i="1"/>
  <c r="D163" i="1"/>
  <c r="H163" i="1"/>
  <c r="L163" i="1"/>
  <c r="G164" i="1"/>
  <c r="K164" i="1"/>
  <c r="F167" i="1"/>
  <c r="J167" i="1"/>
  <c r="J293" i="1" s="1"/>
  <c r="D169" i="1"/>
  <c r="H169" i="1"/>
  <c r="H295" i="1" s="1"/>
  <c r="L169" i="1"/>
  <c r="G176" i="1"/>
  <c r="K176" i="1"/>
  <c r="F177" i="1"/>
  <c r="J177" i="1"/>
  <c r="E178" i="1"/>
  <c r="I178" i="1"/>
  <c r="D179" i="1"/>
  <c r="H179" i="1"/>
  <c r="L179" i="1"/>
  <c r="G180" i="1"/>
  <c r="K180" i="1"/>
  <c r="F181" i="1"/>
  <c r="J181" i="1"/>
  <c r="E182" i="1"/>
  <c r="I182" i="1"/>
  <c r="D185" i="1"/>
  <c r="H185" i="1"/>
  <c r="H311" i="1" s="1"/>
  <c r="L185" i="1"/>
  <c r="F187" i="1"/>
  <c r="F313" i="1" s="1"/>
  <c r="J187" i="1"/>
  <c r="E194" i="1"/>
  <c r="I194" i="1"/>
  <c r="D195" i="1"/>
  <c r="H195" i="1"/>
  <c r="L195" i="1"/>
  <c r="G196" i="1"/>
  <c r="K196" i="1"/>
  <c r="F197" i="1"/>
  <c r="J197" i="1"/>
  <c r="E198" i="1"/>
  <c r="I198" i="1"/>
  <c r="D199" i="1"/>
  <c r="H199" i="1"/>
  <c r="L199" i="1"/>
  <c r="G200" i="1"/>
  <c r="K200" i="1"/>
  <c r="F203" i="1"/>
  <c r="F329" i="1" s="1"/>
  <c r="J203" i="1"/>
  <c r="D205" i="1"/>
  <c r="D331" i="1" s="1"/>
  <c r="H205" i="1"/>
  <c r="L205" i="1"/>
  <c r="L331" i="1" s="1"/>
  <c r="G212" i="1"/>
  <c r="G338" i="1" s="1"/>
  <c r="K212" i="1"/>
  <c r="K338" i="1" s="1"/>
  <c r="F213" i="1"/>
  <c r="F339" i="1" s="1"/>
  <c r="J213" i="1"/>
  <c r="J339" i="1" s="1"/>
  <c r="E214" i="1"/>
  <c r="E340" i="1" s="1"/>
  <c r="I214" i="1"/>
  <c r="I340" i="1" s="1"/>
  <c r="D215" i="1"/>
  <c r="D341" i="1" s="1"/>
  <c r="H215" i="1"/>
  <c r="H341" i="1" s="1"/>
  <c r="L215" i="1"/>
  <c r="L341" i="1" s="1"/>
  <c r="G216" i="1"/>
  <c r="G342" i="1" s="1"/>
  <c r="K216" i="1"/>
  <c r="K342" i="1" s="1"/>
  <c r="F217" i="1"/>
  <c r="F343" i="1" s="1"/>
  <c r="J217" i="1"/>
  <c r="J343" i="1" s="1"/>
  <c r="E218" i="1"/>
  <c r="E344" i="1" s="1"/>
  <c r="I218" i="1"/>
  <c r="D221" i="1"/>
  <c r="D347" i="1" s="1"/>
  <c r="H221" i="1"/>
  <c r="H347" i="1" s="1"/>
  <c r="L221" i="1"/>
  <c r="L347" i="1" s="1"/>
  <c r="F223" i="1"/>
  <c r="J223" i="1"/>
  <c r="J349" i="1" s="1"/>
  <c r="E230" i="1"/>
  <c r="I230" i="1"/>
  <c r="D231" i="1"/>
  <c r="L231" i="1"/>
  <c r="K232" i="1"/>
  <c r="F233" i="1"/>
  <c r="J233" i="1"/>
  <c r="E234" i="1"/>
  <c r="I234" i="1"/>
  <c r="L235" i="1"/>
  <c r="F239" i="1"/>
  <c r="J239" i="1"/>
  <c r="E240" i="1"/>
  <c r="I240" i="1"/>
  <c r="D241" i="1"/>
  <c r="H241" i="1"/>
  <c r="L241" i="1"/>
  <c r="G242" i="1"/>
  <c r="K242" i="1"/>
  <c r="F243" i="1"/>
  <c r="J243" i="1"/>
  <c r="E244" i="1"/>
  <c r="I244" i="1"/>
  <c r="D245" i="1"/>
  <c r="H245" i="1"/>
  <c r="L245" i="1"/>
  <c r="K248" i="1"/>
  <c r="F249" i="1"/>
  <c r="J249" i="1"/>
  <c r="E250" i="1"/>
  <c r="I250" i="1"/>
  <c r="D251" i="1"/>
  <c r="L251" i="1"/>
  <c r="K252" i="1"/>
  <c r="F253" i="1"/>
  <c r="J253" i="1"/>
  <c r="D257" i="1"/>
  <c r="H257" i="1"/>
  <c r="L257" i="1"/>
  <c r="G258" i="1"/>
  <c r="K258" i="1"/>
  <c r="F259" i="1"/>
  <c r="J259" i="1"/>
  <c r="E260" i="1"/>
  <c r="I260" i="1"/>
  <c r="D261" i="1"/>
  <c r="H261" i="1"/>
  <c r="L261" i="1"/>
  <c r="G262" i="1"/>
  <c r="K262" i="1"/>
  <c r="F263" i="1"/>
  <c r="J263" i="1"/>
  <c r="E266" i="1"/>
  <c r="I266" i="1"/>
  <c r="D267" i="1"/>
  <c r="L267" i="1"/>
  <c r="K268" i="1"/>
  <c r="F269" i="1"/>
  <c r="J269" i="1"/>
  <c r="E270" i="1"/>
  <c r="I270" i="1"/>
  <c r="L271" i="1"/>
  <c r="H277" i="1"/>
  <c r="G278" i="1"/>
  <c r="G284" i="1"/>
  <c r="K284" i="1"/>
  <c r="F285" i="1"/>
  <c r="J285" i="1"/>
  <c r="E286" i="1"/>
  <c r="I286" i="1"/>
  <c r="D287" i="1"/>
  <c r="H287" i="1"/>
  <c r="L287" i="1"/>
  <c r="G288" i="1"/>
  <c r="K288" i="1"/>
  <c r="F289" i="1"/>
  <c r="J289" i="1"/>
  <c r="E290" i="1"/>
  <c r="I290" i="1"/>
  <c r="E374" i="1"/>
  <c r="E383" i="1" s="1"/>
  <c r="I374" i="1"/>
  <c r="I383" i="1" s="1"/>
  <c r="G376" i="1"/>
  <c r="G385" i="1" s="1"/>
  <c r="K376" i="1"/>
  <c r="K385" i="1" s="1"/>
  <c r="F377" i="1"/>
  <c r="F386" i="1" s="1"/>
  <c r="J377" i="1"/>
  <c r="J386" i="1" s="1"/>
  <c r="E378" i="1"/>
  <c r="E387" i="1" s="1"/>
  <c r="I378" i="1"/>
  <c r="I387" i="1" s="1"/>
  <c r="G380" i="1"/>
  <c r="G389" i="1" s="1"/>
  <c r="K380" i="1"/>
  <c r="K389" i="1" s="1"/>
  <c r="G433" i="1"/>
  <c r="G504" i="1"/>
  <c r="G513" i="1" s="1"/>
  <c r="F505" i="1"/>
  <c r="F514" i="1" s="1"/>
  <c r="E506" i="1"/>
  <c r="E515" i="1" s="1"/>
  <c r="D507" i="1"/>
  <c r="D516" i="1" s="1"/>
  <c r="L507" i="1"/>
  <c r="L516" i="1" s="1"/>
  <c r="K508" i="1"/>
  <c r="K517" i="1" s="1"/>
  <c r="J509" i="1"/>
  <c r="J518" i="1" s="1"/>
  <c r="I510" i="1"/>
  <c r="I519" i="1" s="1"/>
  <c r="I522" i="1"/>
  <c r="I531" i="1" s="1"/>
  <c r="I540" i="1" s="1"/>
  <c r="I549" i="1" s="1"/>
  <c r="H523" i="1"/>
  <c r="H532" i="1" s="1"/>
  <c r="G524" i="1"/>
  <c r="G533" i="1" s="1"/>
  <c r="G542" i="1" s="1"/>
  <c r="G551" i="1" s="1"/>
  <c r="F525" i="1"/>
  <c r="F534" i="1" s="1"/>
  <c r="E526" i="1"/>
  <c r="E535" i="1" s="1"/>
  <c r="E544" i="1" s="1"/>
  <c r="E553" i="1" s="1"/>
  <c r="D527" i="1"/>
  <c r="D536" i="1" s="1"/>
  <c r="L527" i="1"/>
  <c r="L536" i="1" s="1"/>
  <c r="L545" i="1" s="1"/>
  <c r="L554" i="1" s="1"/>
  <c r="K528" i="1"/>
  <c r="K537" i="1" s="1"/>
  <c r="D522" i="1"/>
  <c r="D531" i="1" s="1"/>
  <c r="D504" i="1"/>
  <c r="D513" i="1" s="1"/>
  <c r="F522" i="1"/>
  <c r="F531" i="1" s="1"/>
  <c r="F504" i="1"/>
  <c r="F513" i="1" s="1"/>
  <c r="H522" i="1"/>
  <c r="H531" i="1" s="1"/>
  <c r="H504" i="1"/>
  <c r="H513" i="1" s="1"/>
  <c r="J522" i="1"/>
  <c r="J531" i="1" s="1"/>
  <c r="J504" i="1"/>
  <c r="J513" i="1" s="1"/>
  <c r="L522" i="1"/>
  <c r="L531" i="1" s="1"/>
  <c r="L504" i="1"/>
  <c r="L513" i="1" s="1"/>
  <c r="E523" i="1"/>
  <c r="E532" i="1" s="1"/>
  <c r="E505" i="1"/>
  <c r="E514" i="1" s="1"/>
  <c r="G523" i="1"/>
  <c r="G532" i="1" s="1"/>
  <c r="G505" i="1"/>
  <c r="G514" i="1" s="1"/>
  <c r="I523" i="1"/>
  <c r="I532" i="1" s="1"/>
  <c r="I505" i="1"/>
  <c r="I514" i="1" s="1"/>
  <c r="K523" i="1"/>
  <c r="K532" i="1" s="1"/>
  <c r="K505" i="1"/>
  <c r="K514" i="1" s="1"/>
  <c r="D524" i="1"/>
  <c r="D533" i="1" s="1"/>
  <c r="D506" i="1"/>
  <c r="D515" i="1" s="1"/>
  <c r="F524" i="1"/>
  <c r="F533" i="1" s="1"/>
  <c r="F506" i="1"/>
  <c r="F515" i="1" s="1"/>
  <c r="H524" i="1"/>
  <c r="H533" i="1" s="1"/>
  <c r="H506" i="1"/>
  <c r="H515" i="1" s="1"/>
  <c r="J524" i="1"/>
  <c r="J533" i="1" s="1"/>
  <c r="J506" i="1"/>
  <c r="J515" i="1" s="1"/>
  <c r="L524" i="1"/>
  <c r="L533" i="1" s="1"/>
  <c r="L506" i="1"/>
  <c r="L515" i="1" s="1"/>
  <c r="E525" i="1"/>
  <c r="E534" i="1" s="1"/>
  <c r="E507" i="1"/>
  <c r="E516" i="1" s="1"/>
  <c r="G525" i="1"/>
  <c r="G534" i="1" s="1"/>
  <c r="G507" i="1"/>
  <c r="G516" i="1" s="1"/>
  <c r="I525" i="1"/>
  <c r="I534" i="1" s="1"/>
  <c r="I507" i="1"/>
  <c r="I516" i="1" s="1"/>
  <c r="K525" i="1"/>
  <c r="K534" i="1" s="1"/>
  <c r="K507" i="1"/>
  <c r="K516" i="1" s="1"/>
  <c r="D526" i="1"/>
  <c r="D535" i="1" s="1"/>
  <c r="D508" i="1"/>
  <c r="D517" i="1" s="1"/>
  <c r="F526" i="1"/>
  <c r="F535" i="1" s="1"/>
  <c r="F508" i="1"/>
  <c r="F517" i="1" s="1"/>
  <c r="H526" i="1"/>
  <c r="H535" i="1" s="1"/>
  <c r="H508" i="1"/>
  <c r="H517" i="1" s="1"/>
  <c r="J526" i="1"/>
  <c r="J535" i="1" s="1"/>
  <c r="J508" i="1"/>
  <c r="J517" i="1" s="1"/>
  <c r="L526" i="1"/>
  <c r="L535" i="1" s="1"/>
  <c r="L508" i="1"/>
  <c r="L517" i="1" s="1"/>
  <c r="E527" i="1"/>
  <c r="E536" i="1" s="1"/>
  <c r="E509" i="1"/>
  <c r="E518" i="1" s="1"/>
  <c r="G527" i="1"/>
  <c r="G536" i="1" s="1"/>
  <c r="G509" i="1"/>
  <c r="G518" i="1" s="1"/>
  <c r="I527" i="1"/>
  <c r="I536" i="1" s="1"/>
  <c r="I509" i="1"/>
  <c r="I518" i="1" s="1"/>
  <c r="K527" i="1"/>
  <c r="K536" i="1" s="1"/>
  <c r="K509" i="1"/>
  <c r="K518" i="1" s="1"/>
  <c r="D528" i="1"/>
  <c r="D537" i="1" s="1"/>
  <c r="D510" i="1"/>
  <c r="D519" i="1" s="1"/>
  <c r="F528" i="1"/>
  <c r="F537" i="1" s="1"/>
  <c r="F510" i="1"/>
  <c r="F519" i="1" s="1"/>
  <c r="H528" i="1"/>
  <c r="H537" i="1" s="1"/>
  <c r="H510" i="1"/>
  <c r="H519" i="1" s="1"/>
  <c r="J528" i="1"/>
  <c r="J537" i="1" s="1"/>
  <c r="J510" i="1"/>
  <c r="J519" i="1" s="1"/>
  <c r="L528" i="1"/>
  <c r="L537" i="1" s="1"/>
  <c r="L510" i="1"/>
  <c r="L519" i="1" s="1"/>
  <c r="D431" i="1"/>
  <c r="F431" i="1"/>
  <c r="H431" i="1"/>
  <c r="J431" i="1"/>
  <c r="L431" i="1"/>
  <c r="D433" i="1"/>
  <c r="F433" i="1"/>
  <c r="H433" i="1"/>
  <c r="J433" i="1"/>
  <c r="L433" i="1"/>
  <c r="D435" i="1"/>
  <c r="F435" i="1"/>
  <c r="H435" i="1"/>
  <c r="J435" i="1"/>
  <c r="L435" i="1"/>
  <c r="D158" i="1"/>
  <c r="F158" i="1"/>
  <c r="H158" i="1"/>
  <c r="J158" i="1"/>
  <c r="L158" i="1"/>
  <c r="E159" i="1"/>
  <c r="G159" i="1"/>
  <c r="I159" i="1"/>
  <c r="K159" i="1"/>
  <c r="D160" i="1"/>
  <c r="F160" i="1"/>
  <c r="H160" i="1"/>
  <c r="J160" i="1"/>
  <c r="L160" i="1"/>
  <c r="E161" i="1"/>
  <c r="G161" i="1"/>
  <c r="I161" i="1"/>
  <c r="K161" i="1"/>
  <c r="D162" i="1"/>
  <c r="F162" i="1"/>
  <c r="H162" i="1"/>
  <c r="J162" i="1"/>
  <c r="L162" i="1"/>
  <c r="E163" i="1"/>
  <c r="G163" i="1"/>
  <c r="I163" i="1"/>
  <c r="K163" i="1"/>
  <c r="D164" i="1"/>
  <c r="F164" i="1"/>
  <c r="H164" i="1"/>
  <c r="J164" i="1"/>
  <c r="L164" i="1"/>
  <c r="D176" i="1"/>
  <c r="D302" i="1" s="1"/>
  <c r="F176" i="1"/>
  <c r="F302" i="1" s="1"/>
  <c r="H176" i="1"/>
  <c r="H302" i="1" s="1"/>
  <c r="J176" i="1"/>
  <c r="L176" i="1"/>
  <c r="L302" i="1" s="1"/>
  <c r="E177" i="1"/>
  <c r="E303" i="1" s="1"/>
  <c r="G177" i="1"/>
  <c r="G303" i="1" s="1"/>
  <c r="I177" i="1"/>
  <c r="K177" i="1"/>
  <c r="K303" i="1" s="1"/>
  <c r="D178" i="1"/>
  <c r="D304" i="1" s="1"/>
  <c r="F178" i="1"/>
  <c r="F304" i="1" s="1"/>
  <c r="H178" i="1"/>
  <c r="J178" i="1"/>
  <c r="J304" i="1" s="1"/>
  <c r="L178" i="1"/>
  <c r="L304" i="1" s="1"/>
  <c r="E179" i="1"/>
  <c r="E305" i="1" s="1"/>
  <c r="G179" i="1"/>
  <c r="I179" i="1"/>
  <c r="I305" i="1" s="1"/>
  <c r="K179" i="1"/>
  <c r="K305" i="1" s="1"/>
  <c r="D180" i="1"/>
  <c r="D306" i="1" s="1"/>
  <c r="F180" i="1"/>
  <c r="H180" i="1"/>
  <c r="H306" i="1" s="1"/>
  <c r="J180" i="1"/>
  <c r="J306" i="1" s="1"/>
  <c r="L180" i="1"/>
  <c r="L306" i="1" s="1"/>
  <c r="E181" i="1"/>
  <c r="G181" i="1"/>
  <c r="G307" i="1" s="1"/>
  <c r="I181" i="1"/>
  <c r="I307" i="1" s="1"/>
  <c r="K181" i="1"/>
  <c r="K307" i="1" s="1"/>
  <c r="D182" i="1"/>
  <c r="F182" i="1"/>
  <c r="F308" i="1" s="1"/>
  <c r="H182" i="1"/>
  <c r="H308" i="1" s="1"/>
  <c r="J182" i="1"/>
  <c r="J308" i="1" s="1"/>
  <c r="L182" i="1"/>
  <c r="D194" i="1"/>
  <c r="F194" i="1"/>
  <c r="H194" i="1"/>
  <c r="J194" i="1"/>
  <c r="L194" i="1"/>
  <c r="E195" i="1"/>
  <c r="G195" i="1"/>
  <c r="I195" i="1"/>
  <c r="K195" i="1"/>
  <c r="D196" i="1"/>
  <c r="F196" i="1"/>
  <c r="H196" i="1"/>
  <c r="J196" i="1"/>
  <c r="L196" i="1"/>
  <c r="E197" i="1"/>
  <c r="G197" i="1"/>
  <c r="I197" i="1"/>
  <c r="K197" i="1"/>
  <c r="D198" i="1"/>
  <c r="F198" i="1"/>
  <c r="H198" i="1"/>
  <c r="J198" i="1"/>
  <c r="L198" i="1"/>
  <c r="E199" i="1"/>
  <c r="G199" i="1"/>
  <c r="I199" i="1"/>
  <c r="K199" i="1"/>
  <c r="D200" i="1"/>
  <c r="F200" i="1"/>
  <c r="H200" i="1"/>
  <c r="J200" i="1"/>
  <c r="L200" i="1"/>
  <c r="D212" i="1"/>
  <c r="D338" i="1" s="1"/>
  <c r="F212" i="1"/>
  <c r="F338" i="1" s="1"/>
  <c r="H212" i="1"/>
  <c r="H338" i="1" s="1"/>
  <c r="J212" i="1"/>
  <c r="J338" i="1" s="1"/>
  <c r="L212" i="1"/>
  <c r="L338" i="1" s="1"/>
  <c r="E213" i="1"/>
  <c r="E339" i="1" s="1"/>
  <c r="G213" i="1"/>
  <c r="G339" i="1" s="1"/>
  <c r="I213" i="1"/>
  <c r="I339" i="1" s="1"/>
  <c r="K213" i="1"/>
  <c r="K339" i="1" s="1"/>
  <c r="D214" i="1"/>
  <c r="D340" i="1" s="1"/>
  <c r="F214" i="1"/>
  <c r="F340" i="1" s="1"/>
  <c r="H214" i="1"/>
  <c r="H340" i="1" s="1"/>
  <c r="J214" i="1"/>
  <c r="J340" i="1" s="1"/>
  <c r="L214" i="1"/>
  <c r="L340" i="1" s="1"/>
  <c r="E215" i="1"/>
  <c r="E341" i="1" s="1"/>
  <c r="G215" i="1"/>
  <c r="I215" i="1"/>
  <c r="I341" i="1" s="1"/>
  <c r="K215" i="1"/>
  <c r="K341" i="1" s="1"/>
  <c r="D216" i="1"/>
  <c r="D342" i="1" s="1"/>
  <c r="F216" i="1"/>
  <c r="F342" i="1" s="1"/>
  <c r="H216" i="1"/>
  <c r="H342" i="1" s="1"/>
  <c r="J216" i="1"/>
  <c r="J342" i="1" s="1"/>
  <c r="L216" i="1"/>
  <c r="L342" i="1" s="1"/>
  <c r="E217" i="1"/>
  <c r="E343" i="1" s="1"/>
  <c r="G217" i="1"/>
  <c r="G343" i="1" s="1"/>
  <c r="I217" i="1"/>
  <c r="I343" i="1" s="1"/>
  <c r="K217" i="1"/>
  <c r="K343" i="1" s="1"/>
  <c r="D218" i="1"/>
  <c r="D344" i="1" s="1"/>
  <c r="F218" i="1"/>
  <c r="F344" i="1" s="1"/>
  <c r="H218" i="1"/>
  <c r="H344" i="1" s="1"/>
  <c r="J218" i="1"/>
  <c r="J344" i="1" s="1"/>
  <c r="L218" i="1"/>
  <c r="L344" i="1" s="1"/>
  <c r="E239" i="1"/>
  <c r="G239" i="1"/>
  <c r="I239" i="1"/>
  <c r="K239" i="1"/>
  <c r="D240" i="1"/>
  <c r="F240" i="1"/>
  <c r="H240" i="1"/>
  <c r="J240" i="1"/>
  <c r="L240" i="1"/>
  <c r="E241" i="1"/>
  <c r="G241" i="1"/>
  <c r="I241" i="1"/>
  <c r="K241" i="1"/>
  <c r="D242" i="1"/>
  <c r="F242" i="1"/>
  <c r="H242" i="1"/>
  <c r="J242" i="1"/>
  <c r="L242" i="1"/>
  <c r="E243" i="1"/>
  <c r="G243" i="1"/>
  <c r="I243" i="1"/>
  <c r="K243" i="1"/>
  <c r="D244" i="1"/>
  <c r="F244" i="1"/>
  <c r="H244" i="1"/>
  <c r="J244" i="1"/>
  <c r="L244" i="1"/>
  <c r="E245" i="1"/>
  <c r="G245" i="1"/>
  <c r="I245" i="1"/>
  <c r="K245" i="1"/>
  <c r="G430" i="1"/>
  <c r="K430" i="1"/>
  <c r="G432" i="1"/>
  <c r="K432" i="1"/>
  <c r="G434" i="1"/>
  <c r="K434" i="1"/>
  <c r="G436" i="1"/>
  <c r="K436" i="1"/>
  <c r="L351" i="1" l="1"/>
  <c r="G350" i="1"/>
  <c r="G341" i="1"/>
  <c r="L308" i="1"/>
  <c r="D308" i="1"/>
  <c r="E307" i="1"/>
  <c r="F306" i="1"/>
  <c r="G305" i="1"/>
  <c r="H304" i="1"/>
  <c r="I303" i="1"/>
  <c r="J302" i="1"/>
  <c r="L546" i="1"/>
  <c r="L555" i="1" s="1"/>
  <c r="J546" i="1"/>
  <c r="J555" i="1" s="1"/>
  <c r="H546" i="1"/>
  <c r="H555" i="1" s="1"/>
  <c r="F546" i="1"/>
  <c r="F555" i="1" s="1"/>
  <c r="J299" i="1"/>
  <c r="E316" i="1"/>
  <c r="D297" i="1"/>
  <c r="H293" i="1"/>
  <c r="D546" i="1"/>
  <c r="D555" i="1" s="1"/>
  <c r="K545" i="1"/>
  <c r="K554" i="1" s="1"/>
  <c r="I545" i="1"/>
  <c r="I554" i="1" s="1"/>
  <c r="G545" i="1"/>
  <c r="G554" i="1" s="1"/>
  <c r="E545" i="1"/>
  <c r="E554" i="1" s="1"/>
  <c r="L544" i="1"/>
  <c r="L553" i="1" s="1"/>
  <c r="J544" i="1"/>
  <c r="J553" i="1" s="1"/>
  <c r="H544" i="1"/>
  <c r="H553" i="1" s="1"/>
  <c r="F544" i="1"/>
  <c r="F553" i="1" s="1"/>
  <c r="D544" i="1"/>
  <c r="D553" i="1" s="1"/>
  <c r="K543" i="1"/>
  <c r="K552" i="1" s="1"/>
  <c r="I543" i="1"/>
  <c r="I552" i="1" s="1"/>
  <c r="G543" i="1"/>
  <c r="G552" i="1" s="1"/>
  <c r="E543" i="1"/>
  <c r="E552" i="1" s="1"/>
  <c r="L542" i="1"/>
  <c r="L551" i="1" s="1"/>
  <c r="J542" i="1"/>
  <c r="J551" i="1" s="1"/>
  <c r="H542" i="1"/>
  <c r="H551" i="1" s="1"/>
  <c r="F542" i="1"/>
  <c r="F551" i="1" s="1"/>
  <c r="D542" i="1"/>
  <c r="D551" i="1" s="1"/>
  <c r="K541" i="1"/>
  <c r="K550" i="1" s="1"/>
  <c r="I541" i="1"/>
  <c r="I550" i="1" s="1"/>
  <c r="G541" i="1"/>
  <c r="G550" i="1" s="1"/>
  <c r="E541" i="1"/>
  <c r="E550" i="1" s="1"/>
  <c r="L540" i="1"/>
  <c r="L549" i="1" s="1"/>
  <c r="J540" i="1"/>
  <c r="J549" i="1" s="1"/>
  <c r="H540" i="1"/>
  <c r="H549" i="1" s="1"/>
  <c r="F540" i="1"/>
  <c r="F549" i="1" s="1"/>
  <c r="D540" i="1"/>
  <c r="D549" i="1" s="1"/>
  <c r="I344" i="1"/>
  <c r="L315" i="1"/>
  <c r="J297" i="1"/>
  <c r="J333" i="1"/>
  <c r="H315" i="1"/>
  <c r="F297" i="1"/>
  <c r="F333" i="1"/>
  <c r="D315" i="1"/>
  <c r="K296" i="1"/>
  <c r="K312" i="1"/>
  <c r="I294" i="1"/>
  <c r="G312" i="1"/>
  <c r="E294" i="1"/>
  <c r="K299" i="1"/>
  <c r="K335" i="1"/>
  <c r="I317" i="1"/>
  <c r="I353" i="1"/>
  <c r="J352" i="1"/>
  <c r="H298" i="1"/>
  <c r="F316" i="1"/>
  <c r="K351" i="1"/>
  <c r="I297" i="1"/>
  <c r="I333" i="1"/>
  <c r="L314" i="1"/>
  <c r="L350" i="1"/>
  <c r="J296" i="1"/>
  <c r="J332" i="1"/>
  <c r="D350" i="1"/>
  <c r="K295" i="1"/>
  <c r="K331" i="1"/>
  <c r="I313" i="1"/>
  <c r="G331" i="1"/>
  <c r="E349" i="1"/>
  <c r="J312" i="1"/>
  <c r="H294" i="1"/>
  <c r="F348" i="1"/>
  <c r="D294" i="1"/>
  <c r="D330" i="1"/>
  <c r="K311" i="1"/>
  <c r="G347" i="1"/>
  <c r="E293" i="1"/>
  <c r="E329" i="1"/>
  <c r="C62" i="2"/>
  <c r="D61" i="2"/>
  <c r="E61" i="2" s="1"/>
  <c r="F61" i="2" s="1"/>
  <c r="G61" i="2" s="1"/>
  <c r="H61" i="2" s="1"/>
  <c r="I61" i="2" s="1"/>
  <c r="J61" i="2" s="1"/>
  <c r="K61" i="2" s="1"/>
  <c r="C53" i="2"/>
  <c r="D52" i="2"/>
  <c r="E52" i="2" s="1"/>
  <c r="F52" i="2" s="1"/>
  <c r="G52" i="2" s="1"/>
  <c r="H52" i="2" s="1"/>
  <c r="I52" i="2" s="1"/>
  <c r="J52" i="2" s="1"/>
  <c r="K52" i="2" s="1"/>
  <c r="C44" i="2"/>
  <c r="D43" i="2"/>
  <c r="E43" i="2" s="1"/>
  <c r="F43" i="2" s="1"/>
  <c r="G43" i="2" s="1"/>
  <c r="H43" i="2" s="1"/>
  <c r="I43" i="2" s="1"/>
  <c r="J43" i="2" s="1"/>
  <c r="K43" i="2" s="1"/>
  <c r="E5" i="2"/>
  <c r="C7" i="2"/>
  <c r="D6" i="2"/>
  <c r="F4" i="2"/>
  <c r="C36" i="2"/>
  <c r="D35" i="2"/>
  <c r="E35" i="2" s="1"/>
  <c r="F35" i="2" s="1"/>
  <c r="G35" i="2" s="1"/>
  <c r="H35" i="2" s="1"/>
  <c r="I35" i="2" s="1"/>
  <c r="J35" i="2" s="1"/>
  <c r="K35" i="2" s="1"/>
  <c r="C26" i="2"/>
  <c r="D25" i="2"/>
  <c r="E25" i="2" s="1"/>
  <c r="F25" i="2" s="1"/>
  <c r="G25" i="2" s="1"/>
  <c r="H25" i="2" s="1"/>
  <c r="I25" i="2" s="1"/>
  <c r="J25" i="2" s="1"/>
  <c r="K25" i="2" s="1"/>
  <c r="C17" i="2"/>
  <c r="D16" i="2"/>
  <c r="E16" i="2" s="1"/>
  <c r="F16" i="2" s="1"/>
  <c r="G16" i="2" s="1"/>
  <c r="H16" i="2" s="1"/>
  <c r="I16" i="2" s="1"/>
  <c r="J16" i="2" s="1"/>
  <c r="K16" i="2" s="1"/>
  <c r="J624" i="1"/>
  <c r="J326" i="1"/>
  <c r="F326" i="1"/>
  <c r="F624" i="1"/>
  <c r="K623" i="1"/>
  <c r="K325" i="1"/>
  <c r="G325" i="1"/>
  <c r="G623" i="1"/>
  <c r="L622" i="1"/>
  <c r="L324" i="1"/>
  <c r="H324" i="1"/>
  <c r="H622" i="1"/>
  <c r="D622" i="1"/>
  <c r="D324" i="1"/>
  <c r="I323" i="1"/>
  <c r="I621" i="1"/>
  <c r="E621" i="1"/>
  <c r="E323" i="1"/>
  <c r="E359" i="1" s="1"/>
  <c r="J322" i="1"/>
  <c r="J620" i="1"/>
  <c r="F620" i="1"/>
  <c r="F322" i="1"/>
  <c r="K321" i="1"/>
  <c r="K619" i="1"/>
  <c r="G619" i="1"/>
  <c r="G321" i="1"/>
  <c r="L320" i="1"/>
  <c r="L618" i="1"/>
  <c r="H618" i="1"/>
  <c r="H320" i="1"/>
  <c r="D320" i="1"/>
  <c r="D618" i="1"/>
  <c r="G624" i="1"/>
  <c r="G326" i="1"/>
  <c r="H623" i="1"/>
  <c r="H325" i="1"/>
  <c r="I622" i="1"/>
  <c r="I324" i="1"/>
  <c r="J621" i="1"/>
  <c r="J323" i="1"/>
  <c r="K620" i="1"/>
  <c r="K322" i="1"/>
  <c r="L619" i="1"/>
  <c r="L321" i="1"/>
  <c r="D619" i="1"/>
  <c r="D321" i="1"/>
  <c r="E618" i="1"/>
  <c r="E320" i="1"/>
  <c r="I308" i="1"/>
  <c r="J307" i="1"/>
  <c r="K306" i="1"/>
  <c r="L305" i="1"/>
  <c r="D305" i="1"/>
  <c r="E304" i="1"/>
  <c r="F303" i="1"/>
  <c r="G302" i="1"/>
  <c r="L624" i="1"/>
  <c r="L326" i="1"/>
  <c r="H624" i="1"/>
  <c r="H326" i="1"/>
  <c r="D624" i="1"/>
  <c r="D326" i="1"/>
  <c r="I623" i="1"/>
  <c r="I325" i="1"/>
  <c r="E623" i="1"/>
  <c r="E325" i="1"/>
  <c r="J622" i="1"/>
  <c r="J324" i="1"/>
  <c r="F622" i="1"/>
  <c r="F324" i="1"/>
  <c r="K621" i="1"/>
  <c r="K323" i="1"/>
  <c r="G621" i="1"/>
  <c r="G323" i="1"/>
  <c r="L620" i="1"/>
  <c r="L322" i="1"/>
  <c r="H620" i="1"/>
  <c r="H322" i="1"/>
  <c r="D620" i="1"/>
  <c r="D322" i="1"/>
  <c r="I619" i="1"/>
  <c r="I321" i="1"/>
  <c r="I357" i="1" s="1"/>
  <c r="E619" i="1"/>
  <c r="E321" i="1"/>
  <c r="J618" i="1"/>
  <c r="J320" i="1"/>
  <c r="F618" i="1"/>
  <c r="F320" i="1"/>
  <c r="E624" i="1"/>
  <c r="E326" i="1"/>
  <c r="F623" i="1"/>
  <c r="F325" i="1"/>
  <c r="G622" i="1"/>
  <c r="G324" i="1"/>
  <c r="H621" i="1"/>
  <c r="H323" i="1"/>
  <c r="I620" i="1"/>
  <c r="I322" i="1"/>
  <c r="J619" i="1"/>
  <c r="J321" i="1"/>
  <c r="K618" i="1"/>
  <c r="K320" i="1"/>
  <c r="K308" i="1"/>
  <c r="L307" i="1"/>
  <c r="D307" i="1"/>
  <c r="E306" i="1"/>
  <c r="F305" i="1"/>
  <c r="G304" i="1"/>
  <c r="H303" i="1"/>
  <c r="I302" i="1"/>
  <c r="F362" i="1"/>
  <c r="F371" i="1" s="1"/>
  <c r="K361" i="1"/>
  <c r="K370" i="1" s="1"/>
  <c r="I359" i="1"/>
  <c r="I368" i="1" s="1"/>
  <c r="E353" i="1"/>
  <c r="L298" i="1"/>
  <c r="L334" i="1"/>
  <c r="J316" i="1"/>
  <c r="F352" i="1"/>
  <c r="K315" i="1"/>
  <c r="G351" i="1"/>
  <c r="E297" i="1"/>
  <c r="E333" i="1"/>
  <c r="H350" i="1"/>
  <c r="F296" i="1"/>
  <c r="F332" i="1"/>
  <c r="D314" i="1"/>
  <c r="I349" i="1"/>
  <c r="E313" i="1"/>
  <c r="L294" i="1"/>
  <c r="L330" i="1"/>
  <c r="J348" i="1"/>
  <c r="F312" i="1"/>
  <c r="K347" i="1"/>
  <c r="I293" i="1"/>
  <c r="I329" i="1"/>
  <c r="J362" i="1"/>
  <c r="J371" i="1" s="1"/>
  <c r="G361" i="1"/>
  <c r="G686" i="1" s="1"/>
  <c r="H360" i="1"/>
  <c r="H685" i="1" s="1"/>
  <c r="K357" i="1"/>
  <c r="K366" i="1" s="1"/>
  <c r="K546" i="1"/>
  <c r="K555" i="1" s="1"/>
  <c r="D545" i="1"/>
  <c r="D554" i="1" s="1"/>
  <c r="F543" i="1"/>
  <c r="F552" i="1" s="1"/>
  <c r="H541" i="1"/>
  <c r="H550" i="1" s="1"/>
  <c r="F349" i="1"/>
  <c r="H331" i="1"/>
  <c r="J329" i="1"/>
  <c r="K624" i="1"/>
  <c r="K326" i="1"/>
  <c r="L623" i="1"/>
  <c r="L325" i="1"/>
  <c r="D623" i="1"/>
  <c r="D325" i="1"/>
  <c r="E622" i="1"/>
  <c r="E324" i="1"/>
  <c r="F621" i="1"/>
  <c r="F323" i="1"/>
  <c r="G620" i="1"/>
  <c r="G322" i="1"/>
  <c r="H619" i="1"/>
  <c r="H321" i="1"/>
  <c r="I618" i="1"/>
  <c r="I320" i="1"/>
  <c r="J313" i="1"/>
  <c r="L311" i="1"/>
  <c r="D311" i="1"/>
  <c r="E308" i="1"/>
  <c r="F307" i="1"/>
  <c r="G306" i="1"/>
  <c r="H305" i="1"/>
  <c r="H359" i="1" s="1"/>
  <c r="I304" i="1"/>
  <c r="J303" i="1"/>
  <c r="K302" i="1"/>
  <c r="L295" i="1"/>
  <c r="D295" i="1"/>
  <c r="F293" i="1"/>
  <c r="G546" i="1"/>
  <c r="G555" i="1" s="1"/>
  <c r="I544" i="1"/>
  <c r="I553" i="1" s="1"/>
  <c r="K542" i="1"/>
  <c r="K551" i="1" s="1"/>
  <c r="D541" i="1"/>
  <c r="D550" i="1" s="1"/>
  <c r="I624" i="1"/>
  <c r="I326" i="1"/>
  <c r="J623" i="1"/>
  <c r="J325" i="1"/>
  <c r="K622" i="1"/>
  <c r="K324" i="1"/>
  <c r="L621" i="1"/>
  <c r="L323" i="1"/>
  <c r="D621" i="1"/>
  <c r="D323" i="1"/>
  <c r="E620" i="1"/>
  <c r="E322" i="1"/>
  <c r="F619" i="1"/>
  <c r="F321" i="1"/>
  <c r="G618" i="1"/>
  <c r="G320" i="1"/>
  <c r="G308" i="1"/>
  <c r="H307" i="1"/>
  <c r="I306" i="1"/>
  <c r="J305" i="1"/>
  <c r="K304" i="1"/>
  <c r="L303" i="1"/>
  <c r="D303" i="1"/>
  <c r="E302" i="1"/>
  <c r="K317" i="1"/>
  <c r="K353" i="1"/>
  <c r="I299" i="1"/>
  <c r="I335" i="1"/>
  <c r="I546" i="1"/>
  <c r="I555" i="1" s="1"/>
  <c r="G353" i="1"/>
  <c r="E299" i="1"/>
  <c r="E335" i="1"/>
  <c r="E546" i="1"/>
  <c r="E555" i="1" s="1"/>
  <c r="L316" i="1"/>
  <c r="L352" i="1"/>
  <c r="J298" i="1"/>
  <c r="J334" i="1"/>
  <c r="J545" i="1"/>
  <c r="J554" i="1" s="1"/>
  <c r="H352" i="1"/>
  <c r="F298" i="1"/>
  <c r="F334" i="1"/>
  <c r="F545" i="1"/>
  <c r="F554" i="1" s="1"/>
  <c r="D316" i="1"/>
  <c r="D352" i="1"/>
  <c r="K297" i="1"/>
  <c r="K333" i="1"/>
  <c r="K544" i="1"/>
  <c r="K553" i="1" s="1"/>
  <c r="I315" i="1"/>
  <c r="I351" i="1"/>
  <c r="G544" i="1"/>
  <c r="G553" i="1" s="1"/>
  <c r="E315" i="1"/>
  <c r="E351" i="1"/>
  <c r="L296" i="1"/>
  <c r="L332" i="1"/>
  <c r="L543" i="1"/>
  <c r="L552" i="1" s="1"/>
  <c r="J314" i="1"/>
  <c r="J350" i="1"/>
  <c r="H543" i="1"/>
  <c r="H552" i="1" s="1"/>
  <c r="F314" i="1"/>
  <c r="F350" i="1"/>
  <c r="D296" i="1"/>
  <c r="D332" i="1"/>
  <c r="D543" i="1"/>
  <c r="D552" i="1" s="1"/>
  <c r="K313" i="1"/>
  <c r="K349" i="1"/>
  <c r="I295" i="1"/>
  <c r="I331" i="1"/>
  <c r="I542" i="1"/>
  <c r="I551" i="1" s="1"/>
  <c r="G349" i="1"/>
  <c r="E295" i="1"/>
  <c r="E331" i="1"/>
  <c r="E542" i="1"/>
  <c r="E551" i="1" s="1"/>
  <c r="L312" i="1"/>
  <c r="L348" i="1"/>
  <c r="J294" i="1"/>
  <c r="J330" i="1"/>
  <c r="J541" i="1"/>
  <c r="J550" i="1" s="1"/>
  <c r="H348" i="1"/>
  <c r="F294" i="1"/>
  <c r="F330" i="1"/>
  <c r="F541" i="1"/>
  <c r="F550" i="1" s="1"/>
  <c r="D312" i="1"/>
  <c r="D348" i="1"/>
  <c r="K293" i="1"/>
  <c r="K329" i="1"/>
  <c r="K540" i="1"/>
  <c r="K549" i="1" s="1"/>
  <c r="I311" i="1"/>
  <c r="I347" i="1"/>
  <c r="G540" i="1"/>
  <c r="G549" i="1" s="1"/>
  <c r="E311" i="1"/>
  <c r="E347" i="1"/>
  <c r="G360" i="1" l="1"/>
  <c r="G369" i="1" s="1"/>
  <c r="J356" i="1"/>
  <c r="G356" i="1"/>
  <c r="G357" i="1"/>
  <c r="D360" i="1"/>
  <c r="D369" i="1" s="1"/>
  <c r="L360" i="1"/>
  <c r="H356" i="1"/>
  <c r="H368" i="1"/>
  <c r="H415" i="1" s="1"/>
  <c r="H424" i="1" s="1"/>
  <c r="H639" i="1"/>
  <c r="H675" i="1"/>
  <c r="G365" i="1"/>
  <c r="G636" i="1"/>
  <c r="G101" i="1" s="1"/>
  <c r="G672" i="1"/>
  <c r="G105" i="1" s="1"/>
  <c r="E368" i="1"/>
  <c r="E415" i="1" s="1"/>
  <c r="E424" i="1" s="1"/>
  <c r="E693" i="1"/>
  <c r="E639" i="1"/>
  <c r="G655" i="1"/>
  <c r="G637" i="1"/>
  <c r="G673" i="1"/>
  <c r="L369" i="1"/>
  <c r="L694" i="1"/>
  <c r="L640" i="1"/>
  <c r="L676" i="1"/>
  <c r="H365" i="1"/>
  <c r="H690" i="1"/>
  <c r="H107" i="1" s="1"/>
  <c r="H672" i="1"/>
  <c r="H105" i="1" s="1"/>
  <c r="H636" i="1"/>
  <c r="H101" i="1" s="1"/>
  <c r="H676" i="1"/>
  <c r="H358" i="1"/>
  <c r="J359" i="1"/>
  <c r="J684" i="1" s="1"/>
  <c r="G358" i="1"/>
  <c r="K637" i="1"/>
  <c r="H640" i="1"/>
  <c r="G641" i="1"/>
  <c r="J642" i="1"/>
  <c r="J678" i="1"/>
  <c r="K677" i="1"/>
  <c r="C18" i="2"/>
  <c r="D17" i="2"/>
  <c r="E17" i="2" s="1"/>
  <c r="F17" i="2" s="1"/>
  <c r="G17" i="2" s="1"/>
  <c r="H17" i="2" s="1"/>
  <c r="I17" i="2" s="1"/>
  <c r="J17" i="2" s="1"/>
  <c r="K17" i="2" s="1"/>
  <c r="C27" i="2"/>
  <c r="D26" i="2"/>
  <c r="E26" i="2" s="1"/>
  <c r="F26" i="2" s="1"/>
  <c r="G26" i="2" s="1"/>
  <c r="H26" i="2" s="1"/>
  <c r="I26" i="2" s="1"/>
  <c r="J26" i="2" s="1"/>
  <c r="K26" i="2" s="1"/>
  <c r="C37" i="2"/>
  <c r="D37" i="2" s="1"/>
  <c r="E37" i="2" s="1"/>
  <c r="F37" i="2" s="1"/>
  <c r="G37" i="2" s="1"/>
  <c r="H37" i="2" s="1"/>
  <c r="I37" i="2" s="1"/>
  <c r="J37" i="2" s="1"/>
  <c r="K37" i="2" s="1"/>
  <c r="D36" i="2"/>
  <c r="E36" i="2" s="1"/>
  <c r="F36" i="2" s="1"/>
  <c r="G36" i="2" s="1"/>
  <c r="H36" i="2" s="1"/>
  <c r="I36" i="2" s="1"/>
  <c r="J36" i="2" s="1"/>
  <c r="K36" i="2" s="1"/>
  <c r="C8" i="2"/>
  <c r="D7" i="2"/>
  <c r="F5" i="2"/>
  <c r="G4" i="2"/>
  <c r="E6" i="2"/>
  <c r="C45" i="2"/>
  <c r="D44" i="2"/>
  <c r="E44" i="2" s="1"/>
  <c r="F44" i="2" s="1"/>
  <c r="G44" i="2" s="1"/>
  <c r="H44" i="2" s="1"/>
  <c r="I44" i="2" s="1"/>
  <c r="J44" i="2" s="1"/>
  <c r="K44" i="2" s="1"/>
  <c r="C54" i="2"/>
  <c r="D53" i="2"/>
  <c r="E53" i="2" s="1"/>
  <c r="F53" i="2" s="1"/>
  <c r="G53" i="2" s="1"/>
  <c r="H53" i="2" s="1"/>
  <c r="I53" i="2" s="1"/>
  <c r="J53" i="2" s="1"/>
  <c r="K53" i="2" s="1"/>
  <c r="C63" i="2"/>
  <c r="D62" i="2"/>
  <c r="E62" i="2" s="1"/>
  <c r="F62" i="2" s="1"/>
  <c r="G62" i="2" s="1"/>
  <c r="H62" i="2" s="1"/>
  <c r="I62" i="2" s="1"/>
  <c r="J62" i="2" s="1"/>
  <c r="K62" i="2" s="1"/>
  <c r="J365" i="1"/>
  <c r="J636" i="1"/>
  <c r="J101" i="1" s="1"/>
  <c r="J690" i="1"/>
  <c r="J107" i="1" s="1"/>
  <c r="J681" i="1"/>
  <c r="J106" i="1" s="1"/>
  <c r="J645" i="1"/>
  <c r="J102" i="1" s="1"/>
  <c r="J654" i="1"/>
  <c r="J103" i="1" s="1"/>
  <c r="I366" i="1"/>
  <c r="I637" i="1"/>
  <c r="I673" i="1"/>
  <c r="I682" i="1"/>
  <c r="I646" i="1"/>
  <c r="I691" i="1"/>
  <c r="I655" i="1"/>
  <c r="H367" i="1"/>
  <c r="H692" i="1"/>
  <c r="H638" i="1"/>
  <c r="H656" i="1"/>
  <c r="H683" i="1"/>
  <c r="H647" i="1"/>
  <c r="J368" i="1"/>
  <c r="J639" i="1"/>
  <c r="G367" i="1"/>
  <c r="G638" i="1"/>
  <c r="G674" i="1"/>
  <c r="G683" i="1"/>
  <c r="G656" i="1"/>
  <c r="F357" i="1"/>
  <c r="E358" i="1"/>
  <c r="E638" i="1" s="1"/>
  <c r="D359" i="1"/>
  <c r="D657" i="1" s="1"/>
  <c r="G416" i="1"/>
  <c r="G425" i="1" s="1"/>
  <c r="G443" i="1" s="1"/>
  <c r="K360" i="1"/>
  <c r="K640" i="1" s="1"/>
  <c r="J361" i="1"/>
  <c r="J641" i="1" s="1"/>
  <c r="I362" i="1"/>
  <c r="I642" i="1" s="1"/>
  <c r="F356" i="1"/>
  <c r="F636" i="1" s="1"/>
  <c r="F101" i="1" s="1"/>
  <c r="L358" i="1"/>
  <c r="L629" i="1" s="1"/>
  <c r="H648" i="1"/>
  <c r="H674" i="1"/>
  <c r="D416" i="1"/>
  <c r="D425" i="1" s="1"/>
  <c r="D676" i="1"/>
  <c r="G654" i="1"/>
  <c r="G103" i="1" s="1"/>
  <c r="I636" i="1"/>
  <c r="I101" i="1" s="1"/>
  <c r="I356" i="1"/>
  <c r="D357" i="1"/>
  <c r="D628" i="1" s="1"/>
  <c r="L357" i="1"/>
  <c r="E656" i="1"/>
  <c r="F359" i="1"/>
  <c r="F639" i="1" s="1"/>
  <c r="H657" i="1"/>
  <c r="G694" i="1"/>
  <c r="K658" i="1"/>
  <c r="D361" i="1"/>
  <c r="J659" i="1"/>
  <c r="L361" i="1"/>
  <c r="G362" i="1"/>
  <c r="G696" i="1" s="1"/>
  <c r="D356" i="1"/>
  <c r="F358" i="1"/>
  <c r="F629" i="1" s="1"/>
  <c r="J358" i="1"/>
  <c r="I415" i="1"/>
  <c r="I424" i="1" s="1"/>
  <c r="I442" i="1" s="1"/>
  <c r="K417" i="1"/>
  <c r="K426" i="1" s="1"/>
  <c r="K444" i="1" s="1"/>
  <c r="F418" i="1"/>
  <c r="F427" i="1" s="1"/>
  <c r="F445" i="1" s="1"/>
  <c r="F648" i="1"/>
  <c r="D650" i="1"/>
  <c r="J696" i="1"/>
  <c r="K655" i="1"/>
  <c r="D694" i="1"/>
  <c r="F696" i="1"/>
  <c r="G645" i="1"/>
  <c r="G102" i="1" s="1"/>
  <c r="E647" i="1"/>
  <c r="J650" i="1"/>
  <c r="H654" i="1"/>
  <c r="H103" i="1" s="1"/>
  <c r="D664" i="1"/>
  <c r="L664" i="1"/>
  <c r="L628" i="1"/>
  <c r="J666" i="1"/>
  <c r="G669" i="1"/>
  <c r="H684" i="1"/>
  <c r="K646" i="1"/>
  <c r="I648" i="1"/>
  <c r="H649" i="1"/>
  <c r="G650" i="1"/>
  <c r="F651" i="1"/>
  <c r="H663" i="1"/>
  <c r="H104" i="1" s="1"/>
  <c r="H627" i="1"/>
  <c r="G664" i="1"/>
  <c r="G628" i="1"/>
  <c r="F665" i="1"/>
  <c r="E666" i="1"/>
  <c r="E630" i="1"/>
  <c r="D667" i="1"/>
  <c r="D631" i="1"/>
  <c r="L667" i="1"/>
  <c r="L631" i="1"/>
  <c r="K668" i="1"/>
  <c r="K632" i="1"/>
  <c r="J669" i="1"/>
  <c r="J633" i="1"/>
  <c r="K682" i="1"/>
  <c r="I684" i="1"/>
  <c r="F687" i="1"/>
  <c r="G412" i="1"/>
  <c r="G421" i="1" s="1"/>
  <c r="I690" i="1"/>
  <c r="I107" i="1" s="1"/>
  <c r="K356" i="1"/>
  <c r="D655" i="1"/>
  <c r="F673" i="1"/>
  <c r="J357" i="1"/>
  <c r="J691" i="1" s="1"/>
  <c r="L655" i="1"/>
  <c r="E674" i="1"/>
  <c r="G692" i="1"/>
  <c r="I358" i="1"/>
  <c r="I647" i="1" s="1"/>
  <c r="F693" i="1"/>
  <c r="J693" i="1"/>
  <c r="L359" i="1"/>
  <c r="G676" i="1"/>
  <c r="G640" i="1"/>
  <c r="K676" i="1"/>
  <c r="D695" i="1"/>
  <c r="F361" i="1"/>
  <c r="F641" i="1" s="1"/>
  <c r="J677" i="1"/>
  <c r="L695" i="1"/>
  <c r="E362" i="1"/>
  <c r="E651" i="1" s="1"/>
  <c r="I678" i="1"/>
  <c r="L646" i="1"/>
  <c r="G663" i="1"/>
  <c r="G104" i="1" s="1"/>
  <c r="G627" i="1"/>
  <c r="F664" i="1"/>
  <c r="F628" i="1"/>
  <c r="E665" i="1"/>
  <c r="E629" i="1"/>
  <c r="D666" i="1"/>
  <c r="L630" i="1"/>
  <c r="K667" i="1"/>
  <c r="K631" i="1"/>
  <c r="J668" i="1"/>
  <c r="J632" i="1"/>
  <c r="I669" i="1"/>
  <c r="I633" i="1"/>
  <c r="D358" i="1"/>
  <c r="K645" i="1"/>
  <c r="K102" i="1" s="1"/>
  <c r="G649" i="1"/>
  <c r="I663" i="1"/>
  <c r="I104" i="1" s="1"/>
  <c r="I627" i="1"/>
  <c r="G665" i="1"/>
  <c r="G629" i="1"/>
  <c r="F666" i="1"/>
  <c r="F630" i="1"/>
  <c r="D668" i="1"/>
  <c r="D632" i="1"/>
  <c r="L668" i="1"/>
  <c r="L632" i="1"/>
  <c r="J672" i="1"/>
  <c r="J105" i="1" s="1"/>
  <c r="G681" i="1"/>
  <c r="G106" i="1" s="1"/>
  <c r="L356" i="1"/>
  <c r="L627" i="1" s="1"/>
  <c r="K413" i="1"/>
  <c r="K422" i="1" s="1"/>
  <c r="K440" i="1"/>
  <c r="H369" i="1"/>
  <c r="H694" i="1"/>
  <c r="K673" i="1"/>
  <c r="H412" i="1"/>
  <c r="H421" i="1" s="1"/>
  <c r="D640" i="1"/>
  <c r="G370" i="1"/>
  <c r="G695" i="1"/>
  <c r="J418" i="1"/>
  <c r="J427" i="1" s="1"/>
  <c r="J445" i="1" s="1"/>
  <c r="E675" i="1"/>
  <c r="G677" i="1"/>
  <c r="E356" i="1"/>
  <c r="E654" i="1" s="1"/>
  <c r="E103" i="1" s="1"/>
  <c r="G690" i="1"/>
  <c r="G107" i="1" s="1"/>
  <c r="I672" i="1"/>
  <c r="I105" i="1" s="1"/>
  <c r="K690" i="1"/>
  <c r="K107" i="1" s="1"/>
  <c r="F655" i="1"/>
  <c r="H357" i="1"/>
  <c r="L673" i="1"/>
  <c r="K358" i="1"/>
  <c r="K647" i="1" s="1"/>
  <c r="F675" i="1"/>
  <c r="H693" i="1"/>
  <c r="E360" i="1"/>
  <c r="E694" i="1" s="1"/>
  <c r="G658" i="1"/>
  <c r="I360" i="1"/>
  <c r="I694" i="1" s="1"/>
  <c r="H361" i="1"/>
  <c r="L677" i="1"/>
  <c r="E696" i="1"/>
  <c r="K362" i="1"/>
  <c r="K660" i="1" s="1"/>
  <c r="G366" i="1"/>
  <c r="G691" i="1"/>
  <c r="I675" i="1"/>
  <c r="I639" i="1"/>
  <c r="L416" i="1"/>
  <c r="L425" i="1" s="1"/>
  <c r="K641" i="1"/>
  <c r="F678" i="1"/>
  <c r="F642" i="1"/>
  <c r="I645" i="1"/>
  <c r="I102" i="1" s="1"/>
  <c r="G647" i="1"/>
  <c r="E649" i="1"/>
  <c r="L650" i="1"/>
  <c r="K627" i="1"/>
  <c r="K663" i="1"/>
  <c r="K104" i="1" s="1"/>
  <c r="J628" i="1"/>
  <c r="I629" i="1"/>
  <c r="H630" i="1"/>
  <c r="H666" i="1"/>
  <c r="G631" i="1"/>
  <c r="G667" i="1"/>
  <c r="F632" i="1"/>
  <c r="F668" i="1"/>
  <c r="E633" i="1"/>
  <c r="F663" i="1"/>
  <c r="F104" i="1" s="1"/>
  <c r="J663" i="1"/>
  <c r="J104" i="1" s="1"/>
  <c r="J627" i="1"/>
  <c r="I664" i="1"/>
  <c r="I628" i="1"/>
  <c r="D665" i="1"/>
  <c r="D629" i="1"/>
  <c r="H665" i="1"/>
  <c r="H629" i="1"/>
  <c r="L665" i="1"/>
  <c r="E357" i="1"/>
  <c r="E657" i="1"/>
  <c r="G359" i="1"/>
  <c r="I657" i="1"/>
  <c r="K359" i="1"/>
  <c r="D658" i="1"/>
  <c r="F360" i="1"/>
  <c r="H658" i="1"/>
  <c r="J360" i="1"/>
  <c r="L658" i="1"/>
  <c r="E361" i="1"/>
  <c r="G659" i="1"/>
  <c r="I361" i="1"/>
  <c r="K659" i="1"/>
  <c r="D362" i="1"/>
  <c r="F660" i="1"/>
  <c r="H362" i="1"/>
  <c r="J660" i="1"/>
  <c r="L362" i="1"/>
  <c r="K691" i="1"/>
  <c r="I693" i="1"/>
  <c r="K695" i="1"/>
  <c r="F646" i="1"/>
  <c r="K649" i="1"/>
  <c r="I651" i="1"/>
  <c r="G685" i="1"/>
  <c r="H645" i="1"/>
  <c r="H102" i="1" s="1"/>
  <c r="G646" i="1"/>
  <c r="E648" i="1"/>
  <c r="D649" i="1"/>
  <c r="L649" i="1"/>
  <c r="K650" i="1"/>
  <c r="J651" i="1"/>
  <c r="D663" i="1"/>
  <c r="D104" i="1" s="1"/>
  <c r="D627" i="1"/>
  <c r="L663" i="1"/>
  <c r="L104" i="1" s="1"/>
  <c r="K664" i="1"/>
  <c r="K628" i="1"/>
  <c r="J665" i="1"/>
  <c r="J629" i="1"/>
  <c r="I666" i="1"/>
  <c r="I630" i="1"/>
  <c r="H667" i="1"/>
  <c r="H631" i="1"/>
  <c r="G668" i="1"/>
  <c r="G632" i="1"/>
  <c r="F669" i="1"/>
  <c r="F633" i="1"/>
  <c r="H681" i="1"/>
  <c r="H106" i="1" s="1"/>
  <c r="G682" i="1"/>
  <c r="E684" i="1"/>
  <c r="D685" i="1"/>
  <c r="L685" i="1"/>
  <c r="K686" i="1"/>
  <c r="J687" i="1"/>
  <c r="E640" i="1" l="1"/>
  <c r="D648" i="1"/>
  <c r="F627" i="1"/>
  <c r="E669" i="1"/>
  <c r="I665" i="1"/>
  <c r="J664" i="1"/>
  <c r="D630" i="1"/>
  <c r="J648" i="1"/>
  <c r="D675" i="1"/>
  <c r="G633" i="1"/>
  <c r="J630" i="1"/>
  <c r="J657" i="1"/>
  <c r="J675" i="1"/>
  <c r="C64" i="2"/>
  <c r="D64" i="2" s="1"/>
  <c r="E64" i="2" s="1"/>
  <c r="F64" i="2" s="1"/>
  <c r="G64" i="2" s="1"/>
  <c r="H64" i="2" s="1"/>
  <c r="I64" i="2" s="1"/>
  <c r="J64" i="2" s="1"/>
  <c r="K64" i="2" s="1"/>
  <c r="D63" i="2"/>
  <c r="E63" i="2" s="1"/>
  <c r="F63" i="2" s="1"/>
  <c r="G63" i="2" s="1"/>
  <c r="H63" i="2" s="1"/>
  <c r="I63" i="2" s="1"/>
  <c r="J63" i="2" s="1"/>
  <c r="K63" i="2" s="1"/>
  <c r="C55" i="2"/>
  <c r="D55" i="2" s="1"/>
  <c r="E55" i="2" s="1"/>
  <c r="F55" i="2" s="1"/>
  <c r="G55" i="2" s="1"/>
  <c r="H55" i="2" s="1"/>
  <c r="I55" i="2" s="1"/>
  <c r="J55" i="2" s="1"/>
  <c r="K55" i="2" s="1"/>
  <c r="D54" i="2"/>
  <c r="E54" i="2" s="1"/>
  <c r="F54" i="2" s="1"/>
  <c r="G54" i="2" s="1"/>
  <c r="H54" i="2" s="1"/>
  <c r="I54" i="2" s="1"/>
  <c r="J54" i="2" s="1"/>
  <c r="K54" i="2" s="1"/>
  <c r="C46" i="2"/>
  <c r="D46" i="2" s="1"/>
  <c r="E46" i="2" s="1"/>
  <c r="F46" i="2" s="1"/>
  <c r="G46" i="2" s="1"/>
  <c r="H46" i="2" s="1"/>
  <c r="I46" i="2" s="1"/>
  <c r="J46" i="2" s="1"/>
  <c r="K46" i="2" s="1"/>
  <c r="D45" i="2"/>
  <c r="E45" i="2" s="1"/>
  <c r="F45" i="2" s="1"/>
  <c r="G45" i="2" s="1"/>
  <c r="H45" i="2" s="1"/>
  <c r="I45" i="2" s="1"/>
  <c r="J45" i="2" s="1"/>
  <c r="K45" i="2" s="1"/>
  <c r="C9" i="2"/>
  <c r="D8" i="2"/>
  <c r="F6" i="2"/>
  <c r="H4" i="2"/>
  <c r="G5" i="2"/>
  <c r="E7" i="2"/>
  <c r="C28" i="2"/>
  <c r="D28" i="2" s="1"/>
  <c r="E28" i="2" s="1"/>
  <c r="F28" i="2" s="1"/>
  <c r="G28" i="2" s="1"/>
  <c r="H28" i="2" s="1"/>
  <c r="I28" i="2" s="1"/>
  <c r="J28" i="2" s="1"/>
  <c r="K28" i="2" s="1"/>
  <c r="D27" i="2"/>
  <c r="E27" i="2" s="1"/>
  <c r="F27" i="2" s="1"/>
  <c r="G27" i="2" s="1"/>
  <c r="H27" i="2" s="1"/>
  <c r="I27" i="2" s="1"/>
  <c r="J27" i="2" s="1"/>
  <c r="K27" i="2" s="1"/>
  <c r="C19" i="2"/>
  <c r="D19" i="2" s="1"/>
  <c r="E19" i="2" s="1"/>
  <c r="F19" i="2" s="1"/>
  <c r="G19" i="2" s="1"/>
  <c r="H19" i="2" s="1"/>
  <c r="I19" i="2" s="1"/>
  <c r="J19" i="2" s="1"/>
  <c r="K19" i="2" s="1"/>
  <c r="D18" i="2"/>
  <c r="E18" i="2" s="1"/>
  <c r="F18" i="2" s="1"/>
  <c r="G18" i="2" s="1"/>
  <c r="H18" i="2" s="1"/>
  <c r="I18" i="2" s="1"/>
  <c r="J18" i="2" s="1"/>
  <c r="K18" i="2" s="1"/>
  <c r="L371" i="1"/>
  <c r="L696" i="1"/>
  <c r="L642" i="1"/>
  <c r="L678" i="1"/>
  <c r="L687" i="1"/>
  <c r="L651" i="1"/>
  <c r="L660" i="1"/>
  <c r="H371" i="1"/>
  <c r="H696" i="1"/>
  <c r="H687" i="1"/>
  <c r="H651" i="1"/>
  <c r="H660" i="1"/>
  <c r="H642" i="1"/>
  <c r="H678" i="1"/>
  <c r="D371" i="1"/>
  <c r="D696" i="1"/>
  <c r="D660" i="1"/>
  <c r="D642" i="1"/>
  <c r="D678" i="1"/>
  <c r="D687" i="1"/>
  <c r="D651" i="1"/>
  <c r="I370" i="1"/>
  <c r="I686" i="1"/>
  <c r="I650" i="1"/>
  <c r="I695" i="1"/>
  <c r="I659" i="1"/>
  <c r="I641" i="1"/>
  <c r="I677" i="1"/>
  <c r="E370" i="1"/>
  <c r="E695" i="1"/>
  <c r="E641" i="1"/>
  <c r="E677" i="1"/>
  <c r="E686" i="1"/>
  <c r="E650" i="1"/>
  <c r="E659" i="1"/>
  <c r="J369" i="1"/>
  <c r="J694" i="1"/>
  <c r="J685" i="1"/>
  <c r="J649" i="1"/>
  <c r="J658" i="1"/>
  <c r="J640" i="1"/>
  <c r="J676" i="1"/>
  <c r="F369" i="1"/>
  <c r="F640" i="1"/>
  <c r="F676" i="1"/>
  <c r="F685" i="1"/>
  <c r="F649" i="1"/>
  <c r="F694" i="1"/>
  <c r="F658" i="1"/>
  <c r="K368" i="1"/>
  <c r="K684" i="1"/>
  <c r="K648" i="1"/>
  <c r="K693" i="1"/>
  <c r="K639" i="1"/>
  <c r="K675" i="1"/>
  <c r="K657" i="1"/>
  <c r="G368" i="1"/>
  <c r="G693" i="1"/>
  <c r="G639" i="1"/>
  <c r="G675" i="1"/>
  <c r="G684" i="1"/>
  <c r="G648" i="1"/>
  <c r="G657" i="1"/>
  <c r="E366" i="1"/>
  <c r="E673" i="1"/>
  <c r="E682" i="1"/>
  <c r="E646" i="1"/>
  <c r="E655" i="1"/>
  <c r="E691" i="1"/>
  <c r="E637" i="1"/>
  <c r="L669" i="1"/>
  <c r="H669" i="1"/>
  <c r="D669" i="1"/>
  <c r="I668" i="1"/>
  <c r="E668" i="1"/>
  <c r="J667" i="1"/>
  <c r="F667" i="1"/>
  <c r="K666" i="1"/>
  <c r="G666" i="1"/>
  <c r="E664" i="1"/>
  <c r="L611" i="1"/>
  <c r="L582" i="1"/>
  <c r="L461" i="1"/>
  <c r="L396" i="1"/>
  <c r="G413" i="1"/>
  <c r="G422" i="1" s="1"/>
  <c r="G440" i="1" s="1"/>
  <c r="H370" i="1"/>
  <c r="H686" i="1"/>
  <c r="H659" i="1"/>
  <c r="H641" i="1"/>
  <c r="H677" i="1"/>
  <c r="H366" i="1"/>
  <c r="H637" i="1"/>
  <c r="H673" i="1"/>
  <c r="H682" i="1"/>
  <c r="H655" i="1"/>
  <c r="E610" i="1"/>
  <c r="E460" i="1"/>
  <c r="E581" i="1"/>
  <c r="E395" i="1"/>
  <c r="H607" i="1"/>
  <c r="H578" i="1"/>
  <c r="H457" i="1"/>
  <c r="H392" i="1"/>
  <c r="L365" i="1"/>
  <c r="L690" i="1"/>
  <c r="L107" i="1" s="1"/>
  <c r="L681" i="1"/>
  <c r="L106" i="1" s="1"/>
  <c r="L645" i="1"/>
  <c r="L102" i="1" s="1"/>
  <c r="L672" i="1"/>
  <c r="L105" i="1" s="1"/>
  <c r="L636" i="1"/>
  <c r="L101" i="1" s="1"/>
  <c r="K669" i="1"/>
  <c r="E667" i="1"/>
  <c r="H664" i="1"/>
  <c r="D367" i="1"/>
  <c r="D674" i="1"/>
  <c r="D683" i="1"/>
  <c r="D647" i="1"/>
  <c r="D692" i="1"/>
  <c r="D656" i="1"/>
  <c r="H650" i="1"/>
  <c r="K696" i="1"/>
  <c r="E371" i="1"/>
  <c r="E687" i="1"/>
  <c r="E660" i="1"/>
  <c r="I658" i="1"/>
  <c r="L368" i="1"/>
  <c r="L657" i="1"/>
  <c r="L684" i="1"/>
  <c r="L693" i="1"/>
  <c r="H610" i="1"/>
  <c r="H460" i="1"/>
  <c r="H395" i="1"/>
  <c r="H581" i="1"/>
  <c r="I367" i="1"/>
  <c r="I683" i="1"/>
  <c r="I656" i="1"/>
  <c r="J366" i="1"/>
  <c r="J682" i="1"/>
  <c r="J655" i="1"/>
  <c r="K365" i="1"/>
  <c r="K681" i="1"/>
  <c r="K106" i="1" s="1"/>
  <c r="K654" i="1"/>
  <c r="K103" i="1" s="1"/>
  <c r="G607" i="1"/>
  <c r="G392" i="1"/>
  <c r="G457" i="1"/>
  <c r="G578" i="1"/>
  <c r="H668" i="1"/>
  <c r="I667" i="1"/>
  <c r="K665" i="1"/>
  <c r="E663" i="1"/>
  <c r="E104" i="1" s="1"/>
  <c r="K651" i="1"/>
  <c r="J367" i="1"/>
  <c r="J638" i="1"/>
  <c r="J674" i="1"/>
  <c r="J683" i="1"/>
  <c r="J647" i="1"/>
  <c r="J692" i="1"/>
  <c r="D365" i="1"/>
  <c r="D636" i="1"/>
  <c r="D101" i="1" s="1"/>
  <c r="D672" i="1"/>
  <c r="D105" i="1" s="1"/>
  <c r="D681" i="1"/>
  <c r="D106" i="1" s="1"/>
  <c r="D645" i="1"/>
  <c r="D102" i="1" s="1"/>
  <c r="D690" i="1"/>
  <c r="D107" i="1" s="1"/>
  <c r="L370" i="1"/>
  <c r="L686" i="1"/>
  <c r="D370" i="1"/>
  <c r="D641" i="1"/>
  <c r="D677" i="1"/>
  <c r="D686" i="1"/>
  <c r="I692" i="1"/>
  <c r="L366" i="1"/>
  <c r="L682" i="1"/>
  <c r="D366" i="1"/>
  <c r="D637" i="1"/>
  <c r="D673" i="1"/>
  <c r="D682" i="1"/>
  <c r="D611" i="1"/>
  <c r="D582" i="1"/>
  <c r="D461" i="1"/>
  <c r="D396" i="1"/>
  <c r="D654" i="1"/>
  <c r="D103" i="1" s="1"/>
  <c r="L367" i="1"/>
  <c r="L683" i="1"/>
  <c r="L647" i="1"/>
  <c r="L656" i="1"/>
  <c r="L674" i="1"/>
  <c r="L692" i="1"/>
  <c r="G651" i="1"/>
  <c r="L659" i="1"/>
  <c r="H695" i="1"/>
  <c r="D659" i="1"/>
  <c r="D368" i="1"/>
  <c r="D693" i="1"/>
  <c r="D684" i="1"/>
  <c r="I674" i="1"/>
  <c r="L691" i="1"/>
  <c r="F366" i="1"/>
  <c r="F691" i="1"/>
  <c r="F682" i="1"/>
  <c r="K672" i="1"/>
  <c r="K105" i="1" s="1"/>
  <c r="I413" i="1"/>
  <c r="I422" i="1" s="1"/>
  <c r="J412" i="1"/>
  <c r="J421" i="1" s="1"/>
  <c r="J439" i="1"/>
  <c r="L633" i="1"/>
  <c r="H633" i="1"/>
  <c r="D633" i="1"/>
  <c r="I632" i="1"/>
  <c r="E632" i="1"/>
  <c r="J631" i="1"/>
  <c r="F631" i="1"/>
  <c r="K630" i="1"/>
  <c r="G630" i="1"/>
  <c r="E628" i="1"/>
  <c r="L443" i="1"/>
  <c r="K371" i="1"/>
  <c r="K642" i="1"/>
  <c r="K678" i="1"/>
  <c r="K687" i="1"/>
  <c r="I369" i="1"/>
  <c r="I685" i="1"/>
  <c r="I640" i="1"/>
  <c r="I676" i="1"/>
  <c r="E369" i="1"/>
  <c r="E685" i="1"/>
  <c r="K367" i="1"/>
  <c r="K683" i="1"/>
  <c r="K638" i="1"/>
  <c r="K674" i="1"/>
  <c r="E365" i="1"/>
  <c r="E681" i="1"/>
  <c r="E106" i="1" s="1"/>
  <c r="E636" i="1"/>
  <c r="E101" i="1" s="1"/>
  <c r="E672" i="1"/>
  <c r="E105" i="1" s="1"/>
  <c r="J613" i="1"/>
  <c r="J584" i="1"/>
  <c r="J463" i="1"/>
  <c r="J398" i="1"/>
  <c r="G417" i="1"/>
  <c r="G426" i="1" s="1"/>
  <c r="G444" i="1" s="1"/>
  <c r="E442" i="1"/>
  <c r="H439" i="1"/>
  <c r="H416" i="1"/>
  <c r="H425" i="1" s="1"/>
  <c r="K608" i="1"/>
  <c r="K458" i="1"/>
  <c r="K579" i="1"/>
  <c r="K393" i="1"/>
  <c r="K633" i="1"/>
  <c r="E631" i="1"/>
  <c r="H628" i="1"/>
  <c r="L654" i="1"/>
  <c r="L103" i="1" s="1"/>
  <c r="D638" i="1"/>
  <c r="L666" i="1"/>
  <c r="E645" i="1"/>
  <c r="E102" i="1" s="1"/>
  <c r="E642" i="1"/>
  <c r="F370" i="1"/>
  <c r="F659" i="1"/>
  <c r="F686" i="1"/>
  <c r="E658" i="1"/>
  <c r="L639" i="1"/>
  <c r="H442" i="1"/>
  <c r="K656" i="1"/>
  <c r="I638" i="1"/>
  <c r="J637" i="1"/>
  <c r="H691" i="1"/>
  <c r="K636" i="1"/>
  <c r="K101" i="1" s="1"/>
  <c r="G439" i="1"/>
  <c r="E690" i="1"/>
  <c r="E107" i="1" s="1"/>
  <c r="H632" i="1"/>
  <c r="I631" i="1"/>
  <c r="K629" i="1"/>
  <c r="E627" i="1"/>
  <c r="L648" i="1"/>
  <c r="H646" i="1"/>
  <c r="F613" i="1"/>
  <c r="F398" i="1"/>
  <c r="F463" i="1"/>
  <c r="F584" i="1"/>
  <c r="K612" i="1"/>
  <c r="K462" i="1"/>
  <c r="K583" i="1"/>
  <c r="K397" i="1"/>
  <c r="I610" i="1"/>
  <c r="I581" i="1"/>
  <c r="I460" i="1"/>
  <c r="I395" i="1"/>
  <c r="F367" i="1"/>
  <c r="F683" i="1"/>
  <c r="F647" i="1"/>
  <c r="F656" i="1"/>
  <c r="F638" i="1"/>
  <c r="F674" i="1"/>
  <c r="G371" i="1"/>
  <c r="G642" i="1"/>
  <c r="G678" i="1"/>
  <c r="G660" i="1"/>
  <c r="G687" i="1"/>
  <c r="L641" i="1"/>
  <c r="F695" i="1"/>
  <c r="E676" i="1"/>
  <c r="F368" i="1"/>
  <c r="F684" i="1"/>
  <c r="L637" i="1"/>
  <c r="I365" i="1"/>
  <c r="I681" i="1"/>
  <c r="I106" i="1" s="1"/>
  <c r="D443" i="1"/>
  <c r="F692" i="1"/>
  <c r="J656" i="1"/>
  <c r="F650" i="1"/>
  <c r="J646" i="1"/>
  <c r="L638" i="1"/>
  <c r="F365" i="1"/>
  <c r="F681" i="1"/>
  <c r="F106" i="1" s="1"/>
  <c r="F645" i="1"/>
  <c r="F102" i="1" s="1"/>
  <c r="F690" i="1"/>
  <c r="F107" i="1" s="1"/>
  <c r="F654" i="1"/>
  <c r="F103" i="1" s="1"/>
  <c r="F672" i="1"/>
  <c r="F105" i="1" s="1"/>
  <c r="I649" i="1"/>
  <c r="D646" i="1"/>
  <c r="I371" i="1"/>
  <c r="I660" i="1"/>
  <c r="I696" i="1"/>
  <c r="I687" i="1"/>
  <c r="E678" i="1"/>
  <c r="J370" i="1"/>
  <c r="J695" i="1"/>
  <c r="J686" i="1"/>
  <c r="F677" i="1"/>
  <c r="K369" i="1"/>
  <c r="K694" i="1"/>
  <c r="K685" i="1"/>
  <c r="G396" i="1"/>
  <c r="G611" i="1"/>
  <c r="G461" i="1"/>
  <c r="G582" i="1"/>
  <c r="L675" i="1"/>
  <c r="F657" i="1"/>
  <c r="D639" i="1"/>
  <c r="K692" i="1"/>
  <c r="E367" i="1"/>
  <c r="E692" i="1"/>
  <c r="E683" i="1"/>
  <c r="J673" i="1"/>
  <c r="F637" i="1"/>
  <c r="D691" i="1"/>
  <c r="I654" i="1"/>
  <c r="I103" i="1" s="1"/>
  <c r="G414" i="1"/>
  <c r="G423" i="1" s="1"/>
  <c r="G441" i="1" s="1"/>
  <c r="J415" i="1"/>
  <c r="J424" i="1" s="1"/>
  <c r="H414" i="1"/>
  <c r="H423" i="1" s="1"/>
  <c r="C10" i="2" l="1"/>
  <c r="D9" i="2"/>
  <c r="F7" i="2"/>
  <c r="H5" i="2"/>
  <c r="I4" i="2"/>
  <c r="G6" i="2"/>
  <c r="E8" i="2"/>
  <c r="H609" i="1"/>
  <c r="H459" i="1"/>
  <c r="H394" i="1"/>
  <c r="H580" i="1"/>
  <c r="J610" i="1"/>
  <c r="J460" i="1"/>
  <c r="J581" i="1"/>
  <c r="J395" i="1"/>
  <c r="K416" i="1"/>
  <c r="K425" i="1" s="1"/>
  <c r="J417" i="1"/>
  <c r="J426" i="1" s="1"/>
  <c r="J444" i="1" s="1"/>
  <c r="F415" i="1"/>
  <c r="F424" i="1" s="1"/>
  <c r="G418" i="1"/>
  <c r="G427" i="1" s="1"/>
  <c r="G445" i="1" s="1"/>
  <c r="F414" i="1"/>
  <c r="F423" i="1" s="1"/>
  <c r="F441" i="1" s="1"/>
  <c r="K449" i="1"/>
  <c r="K402" i="1"/>
  <c r="K467" i="1"/>
  <c r="H611" i="1"/>
  <c r="H461" i="1"/>
  <c r="H396" i="1"/>
  <c r="H582" i="1"/>
  <c r="J454" i="1"/>
  <c r="J407" i="1"/>
  <c r="I608" i="1"/>
  <c r="I579" i="1"/>
  <c r="I458" i="1"/>
  <c r="I393" i="1"/>
  <c r="F413" i="1"/>
  <c r="F422" i="1" s="1"/>
  <c r="D413" i="1"/>
  <c r="D422" i="1" s="1"/>
  <c r="L413" i="1"/>
  <c r="L422" i="1" s="1"/>
  <c r="L440" i="1" s="1"/>
  <c r="J413" i="1"/>
  <c r="J422" i="1" s="1"/>
  <c r="J440" i="1" s="1"/>
  <c r="L412" i="1"/>
  <c r="L421" i="1" s="1"/>
  <c r="H417" i="1"/>
  <c r="H426" i="1" s="1"/>
  <c r="H444" i="1" s="1"/>
  <c r="L452" i="1"/>
  <c r="L405" i="1"/>
  <c r="E413" i="1"/>
  <c r="E422" i="1" s="1"/>
  <c r="E440" i="1" s="1"/>
  <c r="K415" i="1"/>
  <c r="K424" i="1" s="1"/>
  <c r="J416" i="1"/>
  <c r="J425" i="1" s="1"/>
  <c r="J443" i="1" s="1"/>
  <c r="I417" i="1"/>
  <c r="I426" i="1" s="1"/>
  <c r="H418" i="1"/>
  <c r="H427" i="1" s="1"/>
  <c r="H445" i="1" s="1"/>
  <c r="H441" i="1"/>
  <c r="J442" i="1"/>
  <c r="G609" i="1"/>
  <c r="G394" i="1"/>
  <c r="G459" i="1"/>
  <c r="G580" i="1"/>
  <c r="E414" i="1"/>
  <c r="E423" i="1" s="1"/>
  <c r="E441" i="1" s="1"/>
  <c r="G452" i="1"/>
  <c r="G470" i="1" s="1"/>
  <c r="G405" i="1"/>
  <c r="I418" i="1"/>
  <c r="I427" i="1" s="1"/>
  <c r="I445" i="1" s="1"/>
  <c r="F412" i="1"/>
  <c r="F421" i="1" s="1"/>
  <c r="F439" i="1" s="1"/>
  <c r="I412" i="1"/>
  <c r="I421" i="1" s="1"/>
  <c r="I439" i="1" s="1"/>
  <c r="I451" i="1"/>
  <c r="I469" i="1" s="1"/>
  <c r="I404" i="1"/>
  <c r="K453" i="1"/>
  <c r="K406" i="1"/>
  <c r="K471" i="1"/>
  <c r="F454" i="1"/>
  <c r="F472" i="1" s="1"/>
  <c r="F407" i="1"/>
  <c r="F417" i="1"/>
  <c r="F426" i="1" s="1"/>
  <c r="F444" i="1" s="1"/>
  <c r="H443" i="1"/>
  <c r="G612" i="1"/>
  <c r="G462" i="1"/>
  <c r="G397" i="1"/>
  <c r="G583" i="1"/>
  <c r="J472" i="1"/>
  <c r="E412" i="1"/>
  <c r="E421" i="1" s="1"/>
  <c r="K414" i="1"/>
  <c r="K423" i="1" s="1"/>
  <c r="K441" i="1" s="1"/>
  <c r="E416" i="1"/>
  <c r="E425" i="1" s="1"/>
  <c r="I416" i="1"/>
  <c r="I425" i="1" s="1"/>
  <c r="I443" i="1" s="1"/>
  <c r="K418" i="1"/>
  <c r="K427" i="1" s="1"/>
  <c r="J607" i="1"/>
  <c r="J457" i="1"/>
  <c r="J392" i="1"/>
  <c r="J578" i="1"/>
  <c r="I440" i="1"/>
  <c r="D415" i="1"/>
  <c r="D424" i="1" s="1"/>
  <c r="L414" i="1"/>
  <c r="L423" i="1" s="1"/>
  <c r="D452" i="1"/>
  <c r="D470" i="1" s="1"/>
  <c r="D405" i="1"/>
  <c r="D417" i="1"/>
  <c r="D426" i="1" s="1"/>
  <c r="L417" i="1"/>
  <c r="L426" i="1" s="1"/>
  <c r="L444" i="1" s="1"/>
  <c r="D412" i="1"/>
  <c r="D421" i="1" s="1"/>
  <c r="D439" i="1"/>
  <c r="J414" i="1"/>
  <c r="J423" i="1" s="1"/>
  <c r="G448" i="1"/>
  <c r="G466" i="1" s="1"/>
  <c r="G401" i="1"/>
  <c r="K412" i="1"/>
  <c r="K421" i="1" s="1"/>
  <c r="I414" i="1"/>
  <c r="I423" i="1" s="1"/>
  <c r="I441" i="1" s="1"/>
  <c r="H451" i="1"/>
  <c r="H469" i="1" s="1"/>
  <c r="H404" i="1"/>
  <c r="L415" i="1"/>
  <c r="L424" i="1" s="1"/>
  <c r="E418" i="1"/>
  <c r="E427" i="1" s="1"/>
  <c r="E445" i="1" s="1"/>
  <c r="D414" i="1"/>
  <c r="D423" i="1" s="1"/>
  <c r="D441" i="1" s="1"/>
  <c r="H448" i="1"/>
  <c r="H466" i="1" s="1"/>
  <c r="H401" i="1"/>
  <c r="E451" i="1"/>
  <c r="E404" i="1"/>
  <c r="E469" i="1"/>
  <c r="H413" i="1"/>
  <c r="H422" i="1" s="1"/>
  <c r="G608" i="1"/>
  <c r="G458" i="1"/>
  <c r="G579" i="1"/>
  <c r="G393" i="1"/>
  <c r="L470" i="1"/>
  <c r="G415" i="1"/>
  <c r="G424" i="1" s="1"/>
  <c r="G442" i="1"/>
  <c r="F416" i="1"/>
  <c r="F425" i="1" s="1"/>
  <c r="E417" i="1"/>
  <c r="E426" i="1" s="1"/>
  <c r="E444" i="1" s="1"/>
  <c r="D418" i="1"/>
  <c r="D427" i="1" s="1"/>
  <c r="L418" i="1"/>
  <c r="L427" i="1" s="1"/>
  <c r="L445" i="1" s="1"/>
  <c r="D10" i="2" l="1"/>
  <c r="F8" i="2"/>
  <c r="H6" i="2"/>
  <c r="J4" i="2"/>
  <c r="I5" i="2"/>
  <c r="G7" i="2"/>
  <c r="E9" i="2"/>
  <c r="H475" i="1"/>
  <c r="H493" i="1" s="1"/>
  <c r="H484" i="1" s="1"/>
  <c r="G475" i="1"/>
  <c r="G493" i="1" s="1"/>
  <c r="G484" i="1" s="1"/>
  <c r="D479" i="1"/>
  <c r="D497" i="1" s="1"/>
  <c r="D488" i="1" s="1"/>
  <c r="I478" i="1"/>
  <c r="I496" i="1" s="1"/>
  <c r="I487" i="1" s="1"/>
  <c r="G479" i="1"/>
  <c r="G497" i="1" s="1"/>
  <c r="G488" i="1" s="1"/>
  <c r="H478" i="1"/>
  <c r="H496" i="1" s="1"/>
  <c r="H487" i="1" s="1"/>
  <c r="F481" i="1"/>
  <c r="F499" i="1" s="1"/>
  <c r="F490" i="1" s="1"/>
  <c r="D613" i="1"/>
  <c r="D463" i="1"/>
  <c r="D398" i="1"/>
  <c r="D584" i="1"/>
  <c r="F611" i="1"/>
  <c r="F396" i="1"/>
  <c r="F461" i="1"/>
  <c r="F582" i="1"/>
  <c r="L479" i="1"/>
  <c r="L497" i="1" s="1"/>
  <c r="L488" i="1" s="1"/>
  <c r="H608" i="1"/>
  <c r="H393" i="1"/>
  <c r="H458" i="1"/>
  <c r="H579" i="1"/>
  <c r="E478" i="1"/>
  <c r="E496" i="1" s="1"/>
  <c r="E487" i="1" s="1"/>
  <c r="L610" i="1"/>
  <c r="L460" i="1"/>
  <c r="L395" i="1"/>
  <c r="L581" i="1"/>
  <c r="H601" i="1"/>
  <c r="H77" i="1" s="1"/>
  <c r="H561" i="1"/>
  <c r="H570" i="1" s="1"/>
  <c r="H590" i="1" s="1"/>
  <c r="K392" i="1"/>
  <c r="K607" i="1"/>
  <c r="K457" i="1"/>
  <c r="K578" i="1"/>
  <c r="G598" i="1"/>
  <c r="G74" i="1" s="1"/>
  <c r="G558" i="1"/>
  <c r="G567" i="1" s="1"/>
  <c r="G587" i="1" s="1"/>
  <c r="J609" i="1"/>
  <c r="J394" i="1"/>
  <c r="J459" i="1"/>
  <c r="J580" i="1"/>
  <c r="D612" i="1"/>
  <c r="D397" i="1"/>
  <c r="D462" i="1"/>
  <c r="D583" i="1"/>
  <c r="D602" i="1"/>
  <c r="D78" i="1" s="1"/>
  <c r="D562" i="1"/>
  <c r="D571" i="1" s="1"/>
  <c r="D591" i="1" s="1"/>
  <c r="L609" i="1"/>
  <c r="L394" i="1"/>
  <c r="L459" i="1"/>
  <c r="L580" i="1"/>
  <c r="D610" i="1"/>
  <c r="D460" i="1"/>
  <c r="D395" i="1"/>
  <c r="D581" i="1"/>
  <c r="J448" i="1"/>
  <c r="J466" i="1" s="1"/>
  <c r="J401" i="1"/>
  <c r="K613" i="1"/>
  <c r="K398" i="1"/>
  <c r="K463" i="1"/>
  <c r="K584" i="1"/>
  <c r="E611" i="1"/>
  <c r="E396" i="1"/>
  <c r="E461" i="1"/>
  <c r="E582" i="1"/>
  <c r="E607" i="1"/>
  <c r="E392" i="1"/>
  <c r="E457" i="1"/>
  <c r="E578" i="1"/>
  <c r="J481" i="1"/>
  <c r="J499" i="1" s="1"/>
  <c r="J490" i="1" s="1"/>
  <c r="G453" i="1"/>
  <c r="G471" i="1" s="1"/>
  <c r="G406" i="1"/>
  <c r="K603" i="1"/>
  <c r="K79" i="1" s="1"/>
  <c r="K563" i="1"/>
  <c r="K572" i="1" s="1"/>
  <c r="K592" i="1" s="1"/>
  <c r="I601" i="1"/>
  <c r="I77" i="1" s="1"/>
  <c r="I561" i="1"/>
  <c r="I570" i="1" s="1"/>
  <c r="I590" i="1" s="1"/>
  <c r="I612" i="1"/>
  <c r="I583" i="1"/>
  <c r="I397" i="1"/>
  <c r="I462" i="1"/>
  <c r="K610" i="1"/>
  <c r="K460" i="1"/>
  <c r="K581" i="1"/>
  <c r="K395" i="1"/>
  <c r="L602" i="1"/>
  <c r="L78" i="1" s="1"/>
  <c r="L562" i="1"/>
  <c r="L571" i="1" s="1"/>
  <c r="L591" i="1" s="1"/>
  <c r="L607" i="1"/>
  <c r="L457" i="1"/>
  <c r="L392" i="1"/>
  <c r="L578" i="1"/>
  <c r="D608" i="1"/>
  <c r="D458" i="1"/>
  <c r="D579" i="1"/>
  <c r="D393" i="1"/>
  <c r="F608" i="1"/>
  <c r="F458" i="1"/>
  <c r="F393" i="1"/>
  <c r="F579" i="1"/>
  <c r="I449" i="1"/>
  <c r="I467" i="1" s="1"/>
  <c r="I402" i="1"/>
  <c r="J604" i="1"/>
  <c r="J80" i="1" s="1"/>
  <c r="J564" i="1"/>
  <c r="J573" i="1" s="1"/>
  <c r="J593" i="1" s="1"/>
  <c r="K476" i="1"/>
  <c r="K494" i="1" s="1"/>
  <c r="K485" i="1" s="1"/>
  <c r="F610" i="1"/>
  <c r="F395" i="1"/>
  <c r="F581" i="1"/>
  <c r="F460" i="1"/>
  <c r="K611" i="1"/>
  <c r="K396" i="1"/>
  <c r="K461" i="1"/>
  <c r="K582" i="1"/>
  <c r="J451" i="1"/>
  <c r="J404" i="1"/>
  <c r="J469" i="1"/>
  <c r="L613" i="1"/>
  <c r="L463" i="1"/>
  <c r="L398" i="1"/>
  <c r="L584" i="1"/>
  <c r="D445" i="1"/>
  <c r="E612" i="1"/>
  <c r="E583" i="1"/>
  <c r="E397" i="1"/>
  <c r="E462" i="1"/>
  <c r="F443" i="1"/>
  <c r="G610" i="1"/>
  <c r="G581" i="1"/>
  <c r="G460" i="1"/>
  <c r="G395" i="1"/>
  <c r="G449" i="1"/>
  <c r="G402" i="1"/>
  <c r="G467" i="1"/>
  <c r="H440" i="1"/>
  <c r="E601" i="1"/>
  <c r="E77" i="1" s="1"/>
  <c r="E561" i="1"/>
  <c r="E570" i="1" s="1"/>
  <c r="E590" i="1" s="1"/>
  <c r="H598" i="1"/>
  <c r="H74" i="1" s="1"/>
  <c r="H558" i="1"/>
  <c r="H567" i="1" s="1"/>
  <c r="H587" i="1" s="1"/>
  <c r="D609" i="1"/>
  <c r="D394" i="1"/>
  <c r="D459" i="1"/>
  <c r="D580" i="1"/>
  <c r="E613" i="1"/>
  <c r="E398" i="1"/>
  <c r="E463" i="1"/>
  <c r="E584" i="1"/>
  <c r="L442" i="1"/>
  <c r="I394" i="1"/>
  <c r="I609" i="1"/>
  <c r="I580" i="1"/>
  <c r="I459" i="1"/>
  <c r="K439" i="1"/>
  <c r="J441" i="1"/>
  <c r="D607" i="1"/>
  <c r="D457" i="1"/>
  <c r="D392" i="1"/>
  <c r="D578" i="1"/>
  <c r="L612" i="1"/>
  <c r="L397" i="1"/>
  <c r="L462" i="1"/>
  <c r="L583" i="1"/>
  <c r="D444" i="1"/>
  <c r="L441" i="1"/>
  <c r="D442" i="1"/>
  <c r="K445" i="1"/>
  <c r="I611" i="1"/>
  <c r="I396" i="1"/>
  <c r="I461" i="1"/>
  <c r="I582" i="1"/>
  <c r="E443" i="1"/>
  <c r="K609" i="1"/>
  <c r="K394" i="1"/>
  <c r="K459" i="1"/>
  <c r="K580" i="1"/>
  <c r="E439" i="1"/>
  <c r="F612" i="1"/>
  <c r="F462" i="1"/>
  <c r="F397" i="1"/>
  <c r="F583" i="1"/>
  <c r="F604" i="1"/>
  <c r="F80" i="1" s="1"/>
  <c r="F564" i="1"/>
  <c r="F573" i="1" s="1"/>
  <c r="F593" i="1" s="1"/>
  <c r="K498" i="1"/>
  <c r="K489" i="1" s="1"/>
  <c r="K480" i="1"/>
  <c r="I607" i="1"/>
  <c r="I392" i="1"/>
  <c r="I457" i="1"/>
  <c r="I578" i="1"/>
  <c r="F607" i="1"/>
  <c r="F392" i="1"/>
  <c r="F457" i="1"/>
  <c r="F578" i="1"/>
  <c r="I613" i="1"/>
  <c r="I398" i="1"/>
  <c r="I584" i="1"/>
  <c r="I463" i="1"/>
  <c r="G602" i="1"/>
  <c r="G78" i="1" s="1"/>
  <c r="G562" i="1"/>
  <c r="G571" i="1" s="1"/>
  <c r="G591" i="1" s="1"/>
  <c r="E609" i="1"/>
  <c r="E394" i="1"/>
  <c r="E459" i="1"/>
  <c r="E580" i="1"/>
  <c r="G450" i="1"/>
  <c r="G468" i="1" s="1"/>
  <c r="G403" i="1"/>
  <c r="H613" i="1"/>
  <c r="H398" i="1"/>
  <c r="H463" i="1"/>
  <c r="H584" i="1"/>
  <c r="I444" i="1"/>
  <c r="J611" i="1"/>
  <c r="J461" i="1"/>
  <c r="J396" i="1"/>
  <c r="J582" i="1"/>
  <c r="K442" i="1"/>
  <c r="E608" i="1"/>
  <c r="E458" i="1"/>
  <c r="E579" i="1"/>
  <c r="E393" i="1"/>
  <c r="H612" i="1"/>
  <c r="H462" i="1"/>
  <c r="H397" i="1"/>
  <c r="H583" i="1"/>
  <c r="L439" i="1"/>
  <c r="J608" i="1"/>
  <c r="J393" i="1"/>
  <c r="J458" i="1"/>
  <c r="J579" i="1"/>
  <c r="L608" i="1"/>
  <c r="L458" i="1"/>
  <c r="L393" i="1"/>
  <c r="L579" i="1"/>
  <c r="D440" i="1"/>
  <c r="F440" i="1"/>
  <c r="H452" i="1"/>
  <c r="H470" i="1" s="1"/>
  <c r="H405" i="1"/>
  <c r="K599" i="1"/>
  <c r="K75" i="1" s="1"/>
  <c r="K559" i="1"/>
  <c r="K568" i="1" s="1"/>
  <c r="K588" i="1" s="1"/>
  <c r="F609" i="1"/>
  <c r="F580" i="1"/>
  <c r="F459" i="1"/>
  <c r="F394" i="1"/>
  <c r="G613" i="1"/>
  <c r="G398" i="1"/>
  <c r="G463" i="1"/>
  <c r="G584" i="1"/>
  <c r="F442" i="1"/>
  <c r="J612" i="1"/>
  <c r="J397" i="1"/>
  <c r="J462" i="1"/>
  <c r="J583" i="1"/>
  <c r="K443" i="1"/>
  <c r="H450" i="1"/>
  <c r="H468" i="1" s="1"/>
  <c r="H403" i="1"/>
  <c r="F9" i="2" l="1"/>
  <c r="H7" i="2"/>
  <c r="J5" i="2"/>
  <c r="K4" i="2"/>
  <c r="I6" i="2"/>
  <c r="G8" i="2"/>
  <c r="E10" i="2"/>
  <c r="H477" i="1"/>
  <c r="H495" i="1" s="1"/>
  <c r="H486" i="1" s="1"/>
  <c r="H479" i="1"/>
  <c r="H497" i="1" s="1"/>
  <c r="H488" i="1" s="1"/>
  <c r="G477" i="1"/>
  <c r="G495" i="1" s="1"/>
  <c r="G486" i="1" s="1"/>
  <c r="J453" i="1"/>
  <c r="J471" i="1" s="1"/>
  <c r="J406" i="1"/>
  <c r="J449" i="1"/>
  <c r="J402" i="1"/>
  <c r="H453" i="1"/>
  <c r="H471" i="1" s="1"/>
  <c r="H406" i="1"/>
  <c r="F453" i="1"/>
  <c r="F406" i="1"/>
  <c r="I452" i="1"/>
  <c r="I470" i="1" s="1"/>
  <c r="I405" i="1"/>
  <c r="D448" i="1"/>
  <c r="D401" i="1"/>
  <c r="I450" i="1"/>
  <c r="I468" i="1" s="1"/>
  <c r="I403" i="1"/>
  <c r="E454" i="1"/>
  <c r="E407" i="1"/>
  <c r="D450" i="1"/>
  <c r="D468" i="1" s="1"/>
  <c r="D403" i="1"/>
  <c r="G599" i="1"/>
  <c r="G75" i="1" s="1"/>
  <c r="G559" i="1"/>
  <c r="G568" i="1" s="1"/>
  <c r="G588" i="1" s="1"/>
  <c r="G451" i="1"/>
  <c r="G469" i="1" s="1"/>
  <c r="G404" i="1"/>
  <c r="E453" i="1"/>
  <c r="E406" i="1"/>
  <c r="J601" i="1"/>
  <c r="J77" i="1" s="1"/>
  <c r="J561" i="1"/>
  <c r="J570" i="1" s="1"/>
  <c r="J590" i="1" s="1"/>
  <c r="K452" i="1"/>
  <c r="K405" i="1"/>
  <c r="F469" i="1"/>
  <c r="F451" i="1"/>
  <c r="F404" i="1"/>
  <c r="F449" i="1"/>
  <c r="F402" i="1"/>
  <c r="L448" i="1"/>
  <c r="L401" i="1"/>
  <c r="I453" i="1"/>
  <c r="I406" i="1"/>
  <c r="G603" i="1"/>
  <c r="G79" i="1" s="1"/>
  <c r="G563" i="1"/>
  <c r="G572" i="1" s="1"/>
  <c r="G592" i="1" s="1"/>
  <c r="E448" i="1"/>
  <c r="E401" i="1"/>
  <c r="E452" i="1"/>
  <c r="E405" i="1"/>
  <c r="K454" i="1"/>
  <c r="K407" i="1"/>
  <c r="J598" i="1"/>
  <c r="J74" i="1" s="1"/>
  <c r="J558" i="1"/>
  <c r="J567" i="1" s="1"/>
  <c r="J587" i="1" s="1"/>
  <c r="L450" i="1"/>
  <c r="L403" i="1"/>
  <c r="D453" i="1"/>
  <c r="D406" i="1"/>
  <c r="J450" i="1"/>
  <c r="J403" i="1"/>
  <c r="H449" i="1"/>
  <c r="H402" i="1"/>
  <c r="F452" i="1"/>
  <c r="F405" i="1"/>
  <c r="H600" i="1"/>
  <c r="H76" i="1" s="1"/>
  <c r="H560" i="1"/>
  <c r="H569" i="1" s="1"/>
  <c r="H589" i="1" s="1"/>
  <c r="G454" i="1"/>
  <c r="G472" i="1" s="1"/>
  <c r="G407" i="1"/>
  <c r="F450" i="1"/>
  <c r="F468" i="1" s="1"/>
  <c r="F403" i="1"/>
  <c r="H602" i="1"/>
  <c r="H78" i="1" s="1"/>
  <c r="H562" i="1"/>
  <c r="H571" i="1" s="1"/>
  <c r="H591" i="1" s="1"/>
  <c r="I476" i="1"/>
  <c r="I494" i="1" s="1"/>
  <c r="I485" i="1" s="1"/>
  <c r="L449" i="1"/>
  <c r="L467" i="1" s="1"/>
  <c r="L402" i="1"/>
  <c r="J467" i="1"/>
  <c r="E449" i="1"/>
  <c r="E402" i="1"/>
  <c r="E467" i="1"/>
  <c r="J452" i="1"/>
  <c r="J470" i="1" s="1"/>
  <c r="J405" i="1"/>
  <c r="H454" i="1"/>
  <c r="H472" i="1" s="1"/>
  <c r="H407" i="1"/>
  <c r="G600" i="1"/>
  <c r="G76" i="1" s="1"/>
  <c r="G560" i="1"/>
  <c r="G569" i="1" s="1"/>
  <c r="G589" i="1" s="1"/>
  <c r="E450" i="1"/>
  <c r="E468" i="1" s="1"/>
  <c r="E403" i="1"/>
  <c r="I454" i="1"/>
  <c r="I472" i="1" s="1"/>
  <c r="I407" i="1"/>
  <c r="F448" i="1"/>
  <c r="F466" i="1" s="1"/>
  <c r="F401" i="1"/>
  <c r="I448" i="1"/>
  <c r="I466" i="1" s="1"/>
  <c r="I401" i="1"/>
  <c r="F471" i="1"/>
  <c r="G480" i="1"/>
  <c r="G498" i="1" s="1"/>
  <c r="G489" i="1" s="1"/>
  <c r="K450" i="1"/>
  <c r="K468" i="1" s="1"/>
  <c r="K403" i="1"/>
  <c r="J475" i="1"/>
  <c r="J493" i="1" s="1"/>
  <c r="J484" i="1" s="1"/>
  <c r="L453" i="1"/>
  <c r="L471" i="1" s="1"/>
  <c r="L406" i="1"/>
  <c r="D466" i="1"/>
  <c r="E472" i="1"/>
  <c r="G476" i="1"/>
  <c r="G494" i="1" s="1"/>
  <c r="G485" i="1" s="1"/>
  <c r="E471" i="1"/>
  <c r="L454" i="1"/>
  <c r="L472" i="1" s="1"/>
  <c r="L407" i="1"/>
  <c r="J478" i="1"/>
  <c r="J496" i="1" s="1"/>
  <c r="J487" i="1" s="1"/>
  <c r="K470" i="1"/>
  <c r="I599" i="1"/>
  <c r="I75" i="1" s="1"/>
  <c r="I559" i="1"/>
  <c r="I568" i="1" s="1"/>
  <c r="I588" i="1" s="1"/>
  <c r="F467" i="1"/>
  <c r="D449" i="1"/>
  <c r="D402" i="1"/>
  <c r="D467" i="1"/>
  <c r="L466" i="1"/>
  <c r="K451" i="1"/>
  <c r="K404" i="1"/>
  <c r="K469" i="1"/>
  <c r="I471" i="1"/>
  <c r="E466" i="1"/>
  <c r="E470" i="1"/>
  <c r="K472" i="1"/>
  <c r="D451" i="1"/>
  <c r="D469" i="1" s="1"/>
  <c r="D404" i="1"/>
  <c r="L468" i="1"/>
  <c r="D471" i="1"/>
  <c r="J468" i="1"/>
  <c r="K448" i="1"/>
  <c r="K466" i="1" s="1"/>
  <c r="K401" i="1"/>
  <c r="L451" i="1"/>
  <c r="L469" i="1" s="1"/>
  <c r="L404" i="1"/>
  <c r="H467" i="1"/>
  <c r="F470" i="1"/>
  <c r="D454" i="1"/>
  <c r="D472" i="1" s="1"/>
  <c r="D407" i="1"/>
  <c r="F10" i="2" l="1"/>
  <c r="H8" i="2"/>
  <c r="J6" i="2"/>
  <c r="K5" i="2"/>
  <c r="I7" i="2"/>
  <c r="G9" i="2"/>
  <c r="D481" i="1"/>
  <c r="D499" i="1" s="1"/>
  <c r="D490" i="1" s="1"/>
  <c r="L478" i="1"/>
  <c r="L496" i="1" s="1"/>
  <c r="L487" i="1" s="1"/>
  <c r="K475" i="1"/>
  <c r="K493" i="1" s="1"/>
  <c r="K484" i="1" s="1"/>
  <c r="L480" i="1"/>
  <c r="L498" i="1" s="1"/>
  <c r="L489" i="1" s="1"/>
  <c r="I475" i="1"/>
  <c r="I493" i="1" s="1"/>
  <c r="I484" i="1" s="1"/>
  <c r="F475" i="1"/>
  <c r="F493" i="1"/>
  <c r="F484" i="1" s="1"/>
  <c r="L476" i="1"/>
  <c r="L494" i="1" s="1"/>
  <c r="L485" i="1" s="1"/>
  <c r="F477" i="1"/>
  <c r="F495" i="1" s="1"/>
  <c r="F486" i="1" s="1"/>
  <c r="G481" i="1"/>
  <c r="G499" i="1" s="1"/>
  <c r="G490" i="1" s="1"/>
  <c r="D478" i="1"/>
  <c r="D496" i="1" s="1"/>
  <c r="D487" i="1" s="1"/>
  <c r="L481" i="1"/>
  <c r="L499" i="1"/>
  <c r="L490" i="1" s="1"/>
  <c r="K477" i="1"/>
  <c r="K495" i="1" s="1"/>
  <c r="K486" i="1" s="1"/>
  <c r="E477" i="1"/>
  <c r="E495" i="1" s="1"/>
  <c r="E486" i="1" s="1"/>
  <c r="H481" i="1"/>
  <c r="H499" i="1"/>
  <c r="H490" i="1" s="1"/>
  <c r="J479" i="1"/>
  <c r="J497" i="1"/>
  <c r="J488" i="1" s="1"/>
  <c r="H476" i="1"/>
  <c r="H494" i="1" s="1"/>
  <c r="H485" i="1" s="1"/>
  <c r="J477" i="1"/>
  <c r="J495" i="1" s="1"/>
  <c r="J486" i="1" s="1"/>
  <c r="L477" i="1"/>
  <c r="L495" i="1"/>
  <c r="L486" i="1" s="1"/>
  <c r="E479" i="1"/>
  <c r="E497" i="1" s="1"/>
  <c r="E488" i="1" s="1"/>
  <c r="I480" i="1"/>
  <c r="I498" i="1" s="1"/>
  <c r="I489" i="1" s="1"/>
  <c r="K601" i="1"/>
  <c r="K77" i="1" s="1"/>
  <c r="K561" i="1"/>
  <c r="K570" i="1" s="1"/>
  <c r="K590" i="1" s="1"/>
  <c r="L475" i="1"/>
  <c r="L493" i="1" s="1"/>
  <c r="L484" i="1" s="1"/>
  <c r="D599" i="1"/>
  <c r="D75" i="1" s="1"/>
  <c r="D559" i="1"/>
  <c r="D568" i="1" s="1"/>
  <c r="D588" i="1" s="1"/>
  <c r="F476" i="1"/>
  <c r="F494" i="1" s="1"/>
  <c r="F485" i="1" s="1"/>
  <c r="L604" i="1"/>
  <c r="L80" i="1" s="1"/>
  <c r="L564" i="1"/>
  <c r="L573" i="1" s="1"/>
  <c r="L593" i="1" s="1"/>
  <c r="E480" i="1"/>
  <c r="E498" i="1" s="1"/>
  <c r="E489" i="1" s="1"/>
  <c r="D477" i="1"/>
  <c r="D495" i="1" s="1"/>
  <c r="D486" i="1" s="1"/>
  <c r="I477" i="1"/>
  <c r="I495" i="1" s="1"/>
  <c r="I486" i="1" s="1"/>
  <c r="L603" i="1"/>
  <c r="L79" i="1" s="1"/>
  <c r="L563" i="1"/>
  <c r="L572" i="1" s="1"/>
  <c r="L592" i="1" s="1"/>
  <c r="I479" i="1"/>
  <c r="I497" i="1" s="1"/>
  <c r="I488" i="1" s="1"/>
  <c r="I598" i="1"/>
  <c r="I74" i="1" s="1"/>
  <c r="I558" i="1"/>
  <c r="I567" i="1" s="1"/>
  <c r="I587" i="1" s="1"/>
  <c r="F598" i="1"/>
  <c r="F74" i="1" s="1"/>
  <c r="F558" i="1"/>
  <c r="F567" i="1" s="1"/>
  <c r="F587" i="1" s="1"/>
  <c r="I604" i="1"/>
  <c r="I80" i="1" s="1"/>
  <c r="I564" i="1"/>
  <c r="I573" i="1" s="1"/>
  <c r="I593" i="1" s="1"/>
  <c r="I481" i="1"/>
  <c r="I499" i="1" s="1"/>
  <c r="I490" i="1" s="1"/>
  <c r="E599" i="1"/>
  <c r="E75" i="1" s="1"/>
  <c r="E559" i="1"/>
  <c r="E568" i="1" s="1"/>
  <c r="E588" i="1" s="1"/>
  <c r="H480" i="1"/>
  <c r="H498" i="1" s="1"/>
  <c r="H489" i="1" s="1"/>
  <c r="L599" i="1"/>
  <c r="L75" i="1" s="1"/>
  <c r="L559" i="1"/>
  <c r="L568" i="1" s="1"/>
  <c r="L588" i="1" s="1"/>
  <c r="F600" i="1"/>
  <c r="F76" i="1" s="1"/>
  <c r="F560" i="1"/>
  <c r="F569" i="1" s="1"/>
  <c r="F589" i="1" s="1"/>
  <c r="G604" i="1"/>
  <c r="G80" i="1" s="1"/>
  <c r="G564" i="1"/>
  <c r="G573" i="1" s="1"/>
  <c r="G593" i="1" s="1"/>
  <c r="J480" i="1"/>
  <c r="J498" i="1" s="1"/>
  <c r="J489" i="1" s="1"/>
  <c r="F602" i="1"/>
  <c r="F78" i="1" s="1"/>
  <c r="F562" i="1"/>
  <c r="F571" i="1" s="1"/>
  <c r="F591" i="1" s="1"/>
  <c r="H599" i="1"/>
  <c r="H75" i="1" s="1"/>
  <c r="H559" i="1"/>
  <c r="H568" i="1" s="1"/>
  <c r="H588" i="1" s="1"/>
  <c r="K604" i="1"/>
  <c r="K80" i="1" s="1"/>
  <c r="K564" i="1"/>
  <c r="K573" i="1" s="1"/>
  <c r="K593" i="1" s="1"/>
  <c r="E602" i="1"/>
  <c r="E78" i="1" s="1"/>
  <c r="E562" i="1"/>
  <c r="E571" i="1" s="1"/>
  <c r="E591" i="1" s="1"/>
  <c r="E598" i="1"/>
  <c r="E74" i="1" s="1"/>
  <c r="E558" i="1"/>
  <c r="E567" i="1" s="1"/>
  <c r="E587" i="1" s="1"/>
  <c r="I603" i="1"/>
  <c r="I79" i="1" s="1"/>
  <c r="I563" i="1"/>
  <c r="I572" i="1" s="1"/>
  <c r="I592" i="1" s="1"/>
  <c r="L598" i="1"/>
  <c r="L74" i="1" s="1"/>
  <c r="L558" i="1"/>
  <c r="L567" i="1" s="1"/>
  <c r="L587" i="1" s="1"/>
  <c r="F599" i="1"/>
  <c r="F75" i="1" s="1"/>
  <c r="F559" i="1"/>
  <c r="F568" i="1" s="1"/>
  <c r="F588" i="1" s="1"/>
  <c r="F601" i="1"/>
  <c r="F77" i="1" s="1"/>
  <c r="F561" i="1"/>
  <c r="F570" i="1" s="1"/>
  <c r="F590" i="1" s="1"/>
  <c r="F478" i="1"/>
  <c r="F496" i="1" s="1"/>
  <c r="F487" i="1" s="1"/>
  <c r="E603" i="1"/>
  <c r="E79" i="1" s="1"/>
  <c r="E563" i="1"/>
  <c r="E572" i="1" s="1"/>
  <c r="E592" i="1" s="1"/>
  <c r="G601" i="1"/>
  <c r="G77" i="1" s="1"/>
  <c r="G561" i="1"/>
  <c r="G570" i="1" s="1"/>
  <c r="G590" i="1" s="1"/>
  <c r="D600" i="1"/>
  <c r="D76" i="1" s="1"/>
  <c r="D560" i="1"/>
  <c r="D569" i="1" s="1"/>
  <c r="D589" i="1" s="1"/>
  <c r="E604" i="1"/>
  <c r="E80" i="1" s="1"/>
  <c r="E564" i="1"/>
  <c r="E573" i="1" s="1"/>
  <c r="E593" i="1" s="1"/>
  <c r="I600" i="1"/>
  <c r="I76" i="1" s="1"/>
  <c r="I560" i="1"/>
  <c r="I569" i="1" s="1"/>
  <c r="I589" i="1" s="1"/>
  <c r="D598" i="1"/>
  <c r="D74" i="1" s="1"/>
  <c r="D558" i="1"/>
  <c r="D567" i="1" s="1"/>
  <c r="D587" i="1" s="1"/>
  <c r="F603" i="1"/>
  <c r="F79" i="1" s="1"/>
  <c r="F563" i="1"/>
  <c r="F572" i="1" s="1"/>
  <c r="F592" i="1" s="1"/>
  <c r="J603" i="1"/>
  <c r="J79" i="1" s="1"/>
  <c r="J563" i="1"/>
  <c r="J572" i="1" s="1"/>
  <c r="J592" i="1" s="1"/>
  <c r="D604" i="1"/>
  <c r="D80" i="1" s="1"/>
  <c r="D564" i="1"/>
  <c r="D573" i="1" s="1"/>
  <c r="D593" i="1" s="1"/>
  <c r="F479" i="1"/>
  <c r="F497" i="1" s="1"/>
  <c r="F488" i="1" s="1"/>
  <c r="L601" i="1"/>
  <c r="L77" i="1" s="1"/>
  <c r="L561" i="1"/>
  <c r="L570" i="1" s="1"/>
  <c r="L590" i="1" s="1"/>
  <c r="K598" i="1"/>
  <c r="K74" i="1" s="1"/>
  <c r="K558" i="1"/>
  <c r="K567" i="1" s="1"/>
  <c r="K587" i="1" s="1"/>
  <c r="D480" i="1"/>
  <c r="D498" i="1" s="1"/>
  <c r="D489" i="1" s="1"/>
  <c r="D601" i="1"/>
  <c r="D77" i="1" s="1"/>
  <c r="D561" i="1"/>
  <c r="D570" i="1" s="1"/>
  <c r="D590" i="1" s="1"/>
  <c r="K481" i="1"/>
  <c r="K499" i="1" s="1"/>
  <c r="K490" i="1" s="1"/>
  <c r="E475" i="1"/>
  <c r="E493" i="1" s="1"/>
  <c r="E484" i="1" s="1"/>
  <c r="K478" i="1"/>
  <c r="K496" i="1"/>
  <c r="K487" i="1" s="1"/>
  <c r="D476" i="1"/>
  <c r="D494" i="1" s="1"/>
  <c r="D485" i="1" s="1"/>
  <c r="K479" i="1"/>
  <c r="K497" i="1" s="1"/>
  <c r="K488" i="1" s="1"/>
  <c r="G478" i="1"/>
  <c r="G496" i="1"/>
  <c r="G487" i="1" s="1"/>
  <c r="E481" i="1"/>
  <c r="E499" i="1" s="1"/>
  <c r="E490" i="1" s="1"/>
  <c r="D475" i="1"/>
  <c r="D493" i="1" s="1"/>
  <c r="D484" i="1" s="1"/>
  <c r="K600" i="1"/>
  <c r="K76" i="1" s="1"/>
  <c r="K560" i="1"/>
  <c r="K569" i="1" s="1"/>
  <c r="K589" i="1" s="1"/>
  <c r="F480" i="1"/>
  <c r="F498" i="1" s="1"/>
  <c r="F489" i="1" s="1"/>
  <c r="E600" i="1"/>
  <c r="E76" i="1" s="1"/>
  <c r="E560" i="1"/>
  <c r="E569" i="1" s="1"/>
  <c r="E589" i="1" s="1"/>
  <c r="H604" i="1"/>
  <c r="H80" i="1" s="1"/>
  <c r="H564" i="1"/>
  <c r="H573" i="1" s="1"/>
  <c r="H593" i="1" s="1"/>
  <c r="J602" i="1"/>
  <c r="J78" i="1" s="1"/>
  <c r="J562" i="1"/>
  <c r="J571" i="1" s="1"/>
  <c r="J591" i="1" s="1"/>
  <c r="E476" i="1"/>
  <c r="E494" i="1" s="1"/>
  <c r="E485" i="1" s="1"/>
  <c r="J476" i="1"/>
  <c r="J494" i="1" s="1"/>
  <c r="J485" i="1" s="1"/>
  <c r="J600" i="1"/>
  <c r="J76" i="1" s="1"/>
  <c r="J560" i="1"/>
  <c r="J569" i="1" s="1"/>
  <c r="J589" i="1" s="1"/>
  <c r="D603" i="1"/>
  <c r="D79" i="1" s="1"/>
  <c r="D563" i="1"/>
  <c r="D572" i="1" s="1"/>
  <c r="D592" i="1" s="1"/>
  <c r="L600" i="1"/>
  <c r="L76" i="1" s="1"/>
  <c r="L560" i="1"/>
  <c r="L569" i="1" s="1"/>
  <c r="L589" i="1" s="1"/>
  <c r="K602" i="1"/>
  <c r="K78" i="1" s="1"/>
  <c r="K562" i="1"/>
  <c r="K571" i="1" s="1"/>
  <c r="K591" i="1" s="1"/>
  <c r="I602" i="1"/>
  <c r="I78" i="1" s="1"/>
  <c r="I562" i="1"/>
  <c r="I571" i="1" s="1"/>
  <c r="I591" i="1" s="1"/>
  <c r="H603" i="1"/>
  <c r="H79" i="1" s="1"/>
  <c r="H563" i="1"/>
  <c r="H572" i="1" s="1"/>
  <c r="H592" i="1" s="1"/>
  <c r="J599" i="1"/>
  <c r="J75" i="1" s="1"/>
  <c r="J559" i="1"/>
  <c r="J568" i="1" s="1"/>
  <c r="J588" i="1" s="1"/>
  <c r="K6" i="2" l="1"/>
  <c r="I8" i="2"/>
  <c r="G10" i="2"/>
  <c r="H9" i="2"/>
  <c r="J7" i="2"/>
  <c r="K7" i="2" l="1"/>
  <c r="I9" i="2"/>
  <c r="H10" i="2"/>
  <c r="J8" i="2"/>
  <c r="K8" i="2" l="1"/>
  <c r="I10" i="2"/>
  <c r="J9" i="2"/>
  <c r="K9" i="2" l="1"/>
  <c r="J10" i="2"/>
  <c r="K10" i="2" l="1"/>
  <c r="C67" i="2" l="1"/>
  <c r="G68" i="2"/>
  <c r="K67" i="2"/>
  <c r="E67" i="2"/>
  <c r="K70" i="2"/>
  <c r="K68" i="2"/>
  <c r="D67" i="2"/>
  <c r="F67" i="2"/>
  <c r="J67" i="2"/>
  <c r="K71" i="2" l="1"/>
  <c r="I67" i="2"/>
  <c r="G67" i="2"/>
  <c r="K69" i="2"/>
  <c r="H68" i="2"/>
  <c r="I68" i="2" l="1"/>
  <c r="F68" i="2"/>
  <c r="H67" i="2"/>
  <c r="G69" i="2"/>
  <c r="K72" i="2" l="1"/>
  <c r="J68" i="2"/>
  <c r="J71" i="2"/>
  <c r="D70" i="2"/>
  <c r="C68" i="2"/>
  <c r="E68" i="2"/>
  <c r="D68" i="2"/>
  <c r="C70" i="2" l="1"/>
  <c r="K73" i="2"/>
  <c r="F69" i="2"/>
  <c r="C71" i="2"/>
  <c r="J69" i="2"/>
  <c r="I69" i="2"/>
  <c r="H69" i="2"/>
  <c r="D69" i="2"/>
  <c r="E69" i="2"/>
  <c r="C69" i="2"/>
  <c r="J70" i="2" l="1"/>
  <c r="F70" i="2"/>
  <c r="H70" i="2"/>
  <c r="E70" i="2"/>
  <c r="I70" i="2"/>
  <c r="D71" i="2"/>
  <c r="H72" i="2"/>
  <c r="G70" i="2"/>
  <c r="I71" i="2"/>
  <c r="F71" i="2"/>
  <c r="E71" i="2" l="1"/>
  <c r="G73" i="2"/>
  <c r="H71" i="2"/>
  <c r="C73" i="2"/>
  <c r="J73" i="2"/>
  <c r="G71" i="2"/>
  <c r="D72" i="2"/>
  <c r="E72" i="2"/>
  <c r="H73" i="2" l="1"/>
  <c r="F72" i="2"/>
  <c r="J72" i="2"/>
  <c r="D73" i="2"/>
  <c r="C72" i="2"/>
  <c r="G72" i="2"/>
  <c r="I72" i="2"/>
  <c r="E73" i="2" l="1"/>
  <c r="F73" i="2"/>
  <c r="I73" i="2"/>
</calcChain>
</file>

<file path=xl/sharedStrings.xml><?xml version="1.0" encoding="utf-8"?>
<sst xmlns="http://schemas.openxmlformats.org/spreadsheetml/2006/main" count="2140" uniqueCount="334">
  <si>
    <t>Autres caractéristiques non déterminées par le secteur</t>
  </si>
  <si>
    <t>B1</t>
  </si>
  <si>
    <t>B2</t>
  </si>
  <si>
    <t>B3</t>
  </si>
  <si>
    <t>B4</t>
  </si>
  <si>
    <t>B5</t>
  </si>
  <si>
    <t>B6</t>
  </si>
  <si>
    <t>B7</t>
  </si>
  <si>
    <t>B8</t>
  </si>
  <si>
    <t>B - RPA</t>
  </si>
  <si>
    <t>Matériel principal</t>
  </si>
  <si>
    <t>Min - nombre d'unités</t>
  </si>
  <si>
    <t>Max - nombre d'unités</t>
  </si>
  <si>
    <t>Min - nombre d'étages</t>
  </si>
  <si>
    <t>Circulation (hors sol et sous sol) - %</t>
  </si>
  <si>
    <t>Autres espaces communs - % (salle mécanique etc - proportion hors sol et sous sol)</t>
  </si>
  <si>
    <t>Proportion sur la superficie constructible totale</t>
  </si>
  <si>
    <t>Stationnement intérieur (Sous-sol) : Ratio par logement</t>
  </si>
  <si>
    <t>Pieds carrés par stationnement</t>
  </si>
  <si>
    <t>Est-ce qu'on y rajoute le 3 % d'aires communes? Ou c'est seulement pour les étages hors-sol?</t>
  </si>
  <si>
    <t>Espaces d'entreposage (Sous-sol) - ratio par logement</t>
  </si>
  <si>
    <t>Pieds carrés par espace d'entreposage</t>
  </si>
  <si>
    <t>Chalet urbain (salle commune) (hors sol) - présence oui ou non</t>
  </si>
  <si>
    <t>pi2 par chalet urbain</t>
  </si>
  <si>
    <t>pi2 total par chalet urbain</t>
  </si>
  <si>
    <t>Piscine (non inclus dans étage - toit) - présence oui ou non</t>
  </si>
  <si>
    <t>pi2 par piscine</t>
  </si>
  <si>
    <t>pi2 total par piscine</t>
  </si>
  <si>
    <t>Espaces commerciaux (hors sol) - proportion total superficie</t>
  </si>
  <si>
    <t>Espaces commerciaux (hors sol) : Proportion d'un étage</t>
  </si>
  <si>
    <t>Suggestion pour remplacer la proportion</t>
  </si>
  <si>
    <t>Sous-sol - superficie par rapport aux étages hors-sol</t>
  </si>
  <si>
    <t>Nombre d'ascenceurs</t>
  </si>
  <si>
    <t>Min-max ascenceurs</t>
  </si>
  <si>
    <t>Pas de min-max?</t>
  </si>
  <si>
    <t>Taille des pièces des appartements (pour projets type)</t>
  </si>
  <si>
    <t>Grande</t>
  </si>
  <si>
    <t>Moyenne</t>
  </si>
  <si>
    <t>Petite</t>
  </si>
  <si>
    <t>Non</t>
  </si>
  <si>
    <t>Oui</t>
  </si>
  <si>
    <t>CARACTÉRISTIQUES ET PARAMETRES LIMITE - BRUT, CALCUL PAR NB MOYEN UNITÉS PAR ÉTAGE</t>
  </si>
  <si>
    <t>Vert : Champ calculé</t>
  </si>
  <si>
    <t>Listes</t>
  </si>
  <si>
    <t>Bleu : intrant</t>
  </si>
  <si>
    <t>CARACTÉRISTIQUES - INTRANTS</t>
  </si>
  <si>
    <t>Nombre total d'unités</t>
  </si>
  <si>
    <t>Secteur 1</t>
  </si>
  <si>
    <t>Secteur 2</t>
  </si>
  <si>
    <t>Secteur 3</t>
  </si>
  <si>
    <t>Secteur 4</t>
  </si>
  <si>
    <t>Secteur 5</t>
  </si>
  <si>
    <t>Secteur 6</t>
  </si>
  <si>
    <t>Secteur 7</t>
  </si>
  <si>
    <t>Nombre moyen d'unités par étage</t>
  </si>
  <si>
    <t>Superficie terrain (pi2)</t>
  </si>
  <si>
    <t>Taille des unités de marché</t>
  </si>
  <si>
    <t>Taille des unités de familiales</t>
  </si>
  <si>
    <t>Densité des bâtiments au PU</t>
  </si>
  <si>
    <t>Densité Maximale permise</t>
  </si>
  <si>
    <t>Pour l'instant dans le CB1 on utilise pas cette section mais il va falloir l'ajuster</t>
  </si>
  <si>
    <t>Densité calculée (Aire d'étage hors sol / Superficie du terrain)</t>
  </si>
  <si>
    <t>Coefficient d'emprise au sol (aire par étage / superficie terrain)</t>
  </si>
  <si>
    <t>Proportion en terme de nombre d'unités</t>
  </si>
  <si>
    <t>Studios</t>
  </si>
  <si>
    <t>1cc</t>
  </si>
  <si>
    <t>2cc</t>
  </si>
  <si>
    <t>3cc</t>
  </si>
  <si>
    <t>Bâtiment 8 : 28 % de 3cc??</t>
  </si>
  <si>
    <t>B -RPA : pas égal à 100 - j'ai augmenté 4% de 3cc à 5%</t>
  </si>
  <si>
    <t>Penthouse</t>
  </si>
  <si>
    <t>Pas de proportions de penthouse?</t>
  </si>
  <si>
    <t>Unités familiales 2cc</t>
  </si>
  <si>
    <t>Unités familiales 3cc</t>
  </si>
  <si>
    <t>Proportion en terme de superficie totale</t>
  </si>
  <si>
    <t>Autres (penthouse)</t>
  </si>
  <si>
    <t>Superficie médiane Studios (p2)</t>
  </si>
  <si>
    <t>Superficie médiane 1cc</t>
  </si>
  <si>
    <t>Superficie médiane 2cc</t>
  </si>
  <si>
    <t>Superficie médiane 3cc</t>
  </si>
  <si>
    <t>Superficie médiane Autres (penthouse)</t>
  </si>
  <si>
    <t>Taille des unités familiales</t>
  </si>
  <si>
    <t>Ensemble</t>
  </si>
  <si>
    <t>E1</t>
  </si>
  <si>
    <t>E2</t>
  </si>
  <si>
    <t>E3</t>
  </si>
  <si>
    <t>1 bâtiment</t>
  </si>
  <si>
    <t>2 - 5 bâtiments</t>
  </si>
  <si>
    <t>6 + bâtiments</t>
  </si>
  <si>
    <t>Nombre de bâtiments</t>
  </si>
  <si>
    <t>Min - max</t>
  </si>
  <si>
    <t>Nombre de phases</t>
  </si>
  <si>
    <t>CARACTÉRISTIQUES - RÉSULTATS DE CALCULS</t>
  </si>
  <si>
    <t>HORS-SOL</t>
  </si>
  <si>
    <t>Nombre d'unités - Studios</t>
  </si>
  <si>
    <t>Nombre d'unités - 1cc</t>
  </si>
  <si>
    <t>Nombre d'unités - 2cc</t>
  </si>
  <si>
    <t>Nombre d'unités -3cc</t>
  </si>
  <si>
    <t>Nombre d'unités -Penthouse</t>
  </si>
  <si>
    <t>Nombre d'unités - Familiales 2cc</t>
  </si>
  <si>
    <t>Nombre d'unités - Familiales 3cc</t>
  </si>
  <si>
    <t>Superficie des unités - Studios</t>
  </si>
  <si>
    <t>Superficie des unités - 1cc</t>
  </si>
  <si>
    <t>Superficie des unités - 2cc</t>
  </si>
  <si>
    <t>Superficie des unités - 3cc</t>
  </si>
  <si>
    <t>Superficie des unités - Penthouse</t>
  </si>
  <si>
    <t>Superficie des unités - 2cc familial</t>
  </si>
  <si>
    <t>Superficie des unités - 3cc familial</t>
  </si>
  <si>
    <t>Superficie totale des unités - Studios</t>
  </si>
  <si>
    <t>Superficie totale des unités - 1cc</t>
  </si>
  <si>
    <t>Superficie totale des unités - 2cc</t>
  </si>
  <si>
    <t>Superficie totale des unités - 3cc</t>
  </si>
  <si>
    <t>Superficie totale des unités - Penthouse</t>
  </si>
  <si>
    <t>Superficie totale des unités - 2cc familial</t>
  </si>
  <si>
    <t>Superficie totale des unités - 3cc familial</t>
  </si>
  <si>
    <t>Superficie totale des unités</t>
  </si>
  <si>
    <t>Superficie brute unités (unités + circulation)</t>
  </si>
  <si>
    <t>Superficie aire commune (chalet urbain)</t>
  </si>
  <si>
    <t>Superficie brute aire commune (chalet urbain + circulation)</t>
  </si>
  <si>
    <t>Superficie commerce</t>
  </si>
  <si>
    <t>Superficie totale hors-sol</t>
  </si>
  <si>
    <t>CALCUL NOMBRE ÉTAGES HORS-SOL</t>
  </si>
  <si>
    <t>Superficie brute par unité (aire unités + aire circulation)</t>
  </si>
  <si>
    <t>Superficie brute d'un étage hors-sol</t>
  </si>
  <si>
    <t>Nombre moyen d'unités par étage (étages avec unités)</t>
  </si>
  <si>
    <t>Nombre d'étages hors-sol (non arrondi), unités seulement</t>
  </si>
  <si>
    <t>Nombre d'étages commerciaux</t>
  </si>
  <si>
    <t>Nombre d'étages - Chalets urbains</t>
  </si>
  <si>
    <t>Nombre d'étages - Total, brut</t>
  </si>
  <si>
    <t>Nombre d'étages complets</t>
  </si>
  <si>
    <t>Présence mezzanine</t>
  </si>
  <si>
    <t>Superficie brute mezzanines</t>
  </si>
  <si>
    <t>SOUS-SOL</t>
  </si>
  <si>
    <t>Nombre de stationnements intérieurs</t>
  </si>
  <si>
    <t>Superficie nette stationnements</t>
  </si>
  <si>
    <t>Nombre d'espaces de rangement</t>
  </si>
  <si>
    <t>Superficie nette espaces de rangement</t>
  </si>
  <si>
    <t>Superficie stationnements + rang (excluant espaces communs et mécaniques)</t>
  </si>
  <si>
    <t>Superficie espaces de circulation</t>
  </si>
  <si>
    <t>Superficie salle mécanique</t>
  </si>
  <si>
    <t>Superficie totale sous-sol</t>
  </si>
  <si>
    <t>CALCUL NOMBRE ÉTAGES SOUS-SOL</t>
  </si>
  <si>
    <t>Superficie brute d'un étage de sous-sol</t>
  </si>
  <si>
    <t>Nombre d'étages sous-sol (non arrondi)</t>
  </si>
  <si>
    <t>CALCUL DENSITÉ ET SUPERFICIE TERRAIN</t>
  </si>
  <si>
    <t>Densité (Aire d'étage hors sol / Superficie du terrain)</t>
  </si>
  <si>
    <t xml:space="preserve">Résultats </t>
  </si>
  <si>
    <t>Proportion du nombre de grandes unités</t>
  </si>
  <si>
    <t>Proportion de la superficie des grandes unités (superficie habitable seul.)</t>
  </si>
  <si>
    <t>Proportion de la superficie - Studios</t>
  </si>
  <si>
    <t>Proportion de la superficie - 1cc</t>
  </si>
  <si>
    <t>Proportion de la superficie - 2cc</t>
  </si>
  <si>
    <t>Proportion de la superficie - 3cc</t>
  </si>
  <si>
    <t>Proportion de la superficie - Penthouse</t>
  </si>
  <si>
    <t>Proportion de la superficie - Unités familiales 2cc</t>
  </si>
  <si>
    <t>Proportion de la superficie - Unités familiales 3cc</t>
  </si>
  <si>
    <t>Prix total</t>
  </si>
  <si>
    <t>Studio</t>
  </si>
  <si>
    <t>Bâtiment 1</t>
  </si>
  <si>
    <t>Bâtiment 2</t>
  </si>
  <si>
    <t>Bâtiment 3</t>
  </si>
  <si>
    <t>Bâtiment 4</t>
  </si>
  <si>
    <t>Bâtiment 5</t>
  </si>
  <si>
    <t>Bâtiment 6</t>
  </si>
  <si>
    <t>Bâtiment 7</t>
  </si>
  <si>
    <t>Bâtiment 8</t>
  </si>
  <si>
    <t>Bâtiment 9</t>
  </si>
  <si>
    <t>Familiale 2cc</t>
  </si>
  <si>
    <t>Familiale 3cc</t>
  </si>
  <si>
    <t>Total revenus</t>
  </si>
  <si>
    <t>CALCUL - COÛTS DE RÉALISATION</t>
  </si>
  <si>
    <t>Terrain : Valeur de proximité au centre</t>
  </si>
  <si>
    <t>Multiplicateur de densité (indice de densité doit être mis au carré)</t>
  </si>
  <si>
    <t>Augmentation de la valeur</t>
  </si>
  <si>
    <t>Frais de mutation (spécifier l'unité - proportion, formule?)</t>
  </si>
  <si>
    <t>Coûts de réalisation additionnels /m2 selon le secteur (infrastuctures, etc.)</t>
  </si>
  <si>
    <t>Bâtiment</t>
  </si>
  <si>
    <t>Bâtiment RPA</t>
  </si>
  <si>
    <t>SECTEUR:</t>
  </si>
  <si>
    <t>Coûts de réalisation  (spécifier unité - par pi ca, par proportion, coût fixe, etc)</t>
  </si>
  <si>
    <t>Unité</t>
  </si>
  <si>
    <t>Unifamilial</t>
  </si>
  <si>
    <t>Plex 2-3</t>
  </si>
  <si>
    <t>Bois-Brique
3 étages
escalier</t>
  </si>
  <si>
    <t>Bois-Brique
4-6 étages
1 asc.</t>
  </si>
  <si>
    <t>Béton
4-6 étages
1 asc.</t>
  </si>
  <si>
    <t>Béton
7-9 étages
2 asc.</t>
  </si>
  <si>
    <t>Béton
10-19 étages
3 asc.</t>
  </si>
  <si>
    <t>Béton
20 + étages
4 asc.</t>
  </si>
  <si>
    <t>Construction</t>
  </si>
  <si>
    <t>(Incluant 8-10 % cond. gén. + 7-10% adm/profits)</t>
  </si>
  <si>
    <t>Travaux - Coquille (structure, enveloppe, balcons, fondation, infra, amén. ext., gicleurs, méc/élec de base, accessoires)</t>
  </si>
  <si>
    <t>$/pi ca hors sol</t>
  </si>
  <si>
    <t xml:space="preserve">Travaux - Finitions des unités (gypse, plancher, distribution méc./élec., cuisine de base et SDB) </t>
  </si>
  <si>
    <t>$/pi ca des unités</t>
  </si>
  <si>
    <t>Coûts additionnels - Salle d'eau supplémentaire</t>
  </si>
  <si>
    <t>$/SDB</t>
  </si>
  <si>
    <t>Par grande unité? Ou juste une seule allocation?</t>
  </si>
  <si>
    <t>Coûts additionnels - Grandes cuisines</t>
  </si>
  <si>
    <t>Allocation ($)</t>
  </si>
  <si>
    <r>
      <t>Travaux - Finitions aires communes (gypse, plancher, distribution méc./élec.</t>
    </r>
    <r>
      <rPr>
        <sz val="9"/>
        <rFont val="Arial"/>
        <family val="2"/>
      </rPr>
      <t xml:space="preserve">) </t>
    </r>
  </si>
  <si>
    <t>$/pi ca des aires communes</t>
  </si>
  <si>
    <t>Par aire commune on veut dire couloirs et salle mécanique? Ou on inclut également chalet urbain et piscine? REMPLACÉ NA PAR 0. Pour l'instant je vais juste mettre les couloirs</t>
  </si>
  <si>
    <t>Ascenceurs</t>
  </si>
  <si>
    <t>Coûts additionnels : aménagement salles communes - piscine</t>
  </si>
  <si>
    <t>Coûts additionnels : aménagement salles communes - chalet urbain</t>
  </si>
  <si>
    <t>Coûts additionnels : finition espaces commerciaux</t>
  </si>
  <si>
    <t>$/pi ca</t>
  </si>
  <si>
    <t>Imprévus sur travaux</t>
  </si>
  <si>
    <t>%</t>
  </si>
  <si>
    <t>C'est un pourcentage du total des coûts de construction?</t>
  </si>
  <si>
    <t>Soft costs (spécifier unité - par pi ca, par proportion, coût fixe, etc)</t>
  </si>
  <si>
    <t>Arpenteur-géomètre</t>
  </si>
  <si>
    <t>Professionnels (architecte, ingénieurs)</t>
  </si>
  <si>
    <t>Du coût de construction?</t>
  </si>
  <si>
    <t>Évaluateur</t>
  </si>
  <si>
    <t>Frais légaux (notaire, avocats)</t>
  </si>
  <si>
    <t>Frais professionnels divers (à voir avec consultant)</t>
  </si>
  <si>
    <t>Publicité / communication / développement / bureau des ventes</t>
  </si>
  <si>
    <t>% du coûts total de construction</t>
  </si>
  <si>
    <t>Permis de construction</t>
  </si>
  <si>
    <t>Par 1000 $ de construction</t>
  </si>
  <si>
    <t>Frais de parc</t>
  </si>
  <si>
    <t>Ville</t>
  </si>
  <si>
    <t>Se répète? (ligne 68) et pas mêmes données</t>
  </si>
  <si>
    <t>Autres frais (à voir avec consultant)</t>
  </si>
  <si>
    <t>Donc pas de frais qui manquent? (panel 2 ont parlé d'un frais manquant)</t>
  </si>
  <si>
    <t>Commissions de location et/ou vente</t>
  </si>
  <si>
    <t>% ventes</t>
  </si>
  <si>
    <r>
      <t xml:space="preserve">Total $ / </t>
    </r>
    <r>
      <rPr>
        <b/>
        <sz val="9"/>
        <color rgb="FFFF0000"/>
        <rFont val="Arial"/>
        <family val="2"/>
      </rPr>
      <t>pi ca</t>
    </r>
  </si>
  <si>
    <t>Taxes</t>
  </si>
  <si>
    <t>Unités (sous-section bâtiment)</t>
  </si>
  <si>
    <t>U0</t>
  </si>
  <si>
    <t>U1</t>
  </si>
  <si>
    <t>U2</t>
  </si>
  <si>
    <t>U3</t>
  </si>
  <si>
    <t>U4</t>
  </si>
  <si>
    <t>Coûts additionnels</t>
  </si>
  <si>
    <t>Coûts additionnels selon le type d'unité (plomberie, cuisine)</t>
  </si>
  <si>
    <r>
      <t>Coût fixe /</t>
    </r>
    <r>
      <rPr>
        <b/>
        <sz val="8"/>
        <color rgb="FFFF0000"/>
        <rFont val="Arial"/>
        <family val="2"/>
      </rPr>
      <t xml:space="preserve"> pi ca</t>
    </r>
  </si>
  <si>
    <t>Qualité - de base</t>
  </si>
  <si>
    <t>Qualité - moyenne</t>
  </si>
  <si>
    <t>Qualité - élevée</t>
  </si>
  <si>
    <t>Multiplicateur de coût d'ensemble</t>
  </si>
  <si>
    <t>Financement et viabilité</t>
  </si>
  <si>
    <t>Structure de financement</t>
  </si>
  <si>
    <t>B9</t>
  </si>
  <si>
    <r>
      <rPr>
        <sz val="10"/>
        <rFont val="Calibri"/>
        <family val="2"/>
      </rPr>
      <t xml:space="preserve"> </t>
    </r>
    <r>
      <rPr>
        <sz val="10"/>
        <rFont val="Calibri"/>
        <family val="2"/>
        <scheme val="minor"/>
      </rPr>
      <t>Financement de construction</t>
    </r>
  </si>
  <si>
    <t>Dépôt-client (% du coût total de projet)</t>
  </si>
  <si>
    <t>N/A</t>
  </si>
  <si>
    <t>Mise de fonds (% du coût total de projet) (équité des avoirs du promoteur)</t>
  </si>
  <si>
    <t>Équité terrain (provenant des avoirs du promoteur)</t>
  </si>
  <si>
    <t>Proportion du prix de vente, lors de la prévente, qui va en dépôt</t>
  </si>
  <si>
    <t>CONDO</t>
  </si>
  <si>
    <t>Prime rate</t>
  </si>
  <si>
    <r>
      <t>Financement projet - Taux d'intérêt (</t>
    </r>
    <r>
      <rPr>
        <sz val="10"/>
        <rFont val="Wingdings 3"/>
        <family val="1"/>
        <charset val="2"/>
      </rPr>
      <t>r</t>
    </r>
    <r>
      <rPr>
        <sz val="10"/>
        <rFont val="Calibri"/>
        <family val="2"/>
        <scheme val="minor"/>
      </rPr>
      <t xml:space="preserve"> / prime rate)</t>
    </r>
  </si>
  <si>
    <t>Financement terrain - Taux d'intérêt (Var / taux d'intérêt financement projet - à suivre)</t>
  </si>
  <si>
    <t>Taux intérêt terrain</t>
  </si>
  <si>
    <t>Taux intérêt projet</t>
  </si>
  <si>
    <t>Niveau minimum de préventes (% vente avant début de la construction)</t>
  </si>
  <si>
    <t>Niveau minimum de préventes (% vente avant le 1er débours financement)</t>
  </si>
  <si>
    <t>Niveau de vente pendant la période de construction</t>
  </si>
  <si>
    <t>Frais d'engagement de la Banque</t>
  </si>
  <si>
    <t>Durées en mois</t>
  </si>
  <si>
    <t>Durée moyenne entre l'achat du terrain et le début de la prévente</t>
  </si>
  <si>
    <t xml:space="preserve">Durée moyenne de prédéveloppement (avant construction) suivant l'acquisition du terrain </t>
  </si>
  <si>
    <t>Durée moyenne d'obtention du permis (une fois le CCU passé) selon arrondissement</t>
  </si>
  <si>
    <t>Durée moyenne de la période de construction</t>
  </si>
  <si>
    <t>Durée totale jusqu'à la livraison</t>
  </si>
  <si>
    <t>Délais post construction pour finaliser les ventes</t>
  </si>
  <si>
    <t>Autres frais de détention / mensuels (à suivre)</t>
  </si>
  <si>
    <t>Taxes foncières 1</t>
  </si>
  <si>
    <t>Taxes foncières 2</t>
  </si>
  <si>
    <t>Données originales</t>
  </si>
  <si>
    <t xml:space="preserve">25 - 50 pb </t>
  </si>
  <si>
    <t>Taux de rendement minimal exigé (Historique) - Développement  généralement retrouvé sur le marché</t>
  </si>
  <si>
    <t>20%-24%</t>
  </si>
  <si>
    <t>40 pb</t>
  </si>
  <si>
    <t>50 pb</t>
  </si>
  <si>
    <t>50pb</t>
  </si>
  <si>
    <t>3-6 mois</t>
  </si>
  <si>
    <t>Unités vendues par mois (proviendra de la formule d'écoulement)</t>
  </si>
  <si>
    <t>2cc - fam</t>
  </si>
  <si>
    <t>3cc - fam</t>
  </si>
  <si>
    <t>Scénarios</t>
  </si>
  <si>
    <t>(pour l'instant les données proviennent de la grille de calcul)</t>
  </si>
  <si>
    <t>Qualité des unités de marché</t>
  </si>
  <si>
    <t>Base</t>
  </si>
  <si>
    <t>Elevee</t>
  </si>
  <si>
    <t>Qualité des unités familiales</t>
  </si>
  <si>
    <t xml:space="preserve">   </t>
  </si>
  <si>
    <t>Ensembles</t>
  </si>
  <si>
    <t>Nb bâtiments</t>
  </si>
  <si>
    <t>Phases : on pose l'hypothèse que le promoteur achète le terrain pour toutes les phases, au temps 0.</t>
  </si>
  <si>
    <t>Nb phases</t>
  </si>
  <si>
    <t>Espaces commerciaux dans les ensembles</t>
  </si>
  <si>
    <t>Phase 1</t>
  </si>
  <si>
    <t>oui</t>
  </si>
  <si>
    <t>Phase 2</t>
  </si>
  <si>
    <t>na</t>
  </si>
  <si>
    <t>non</t>
  </si>
  <si>
    <t>Contribution - Logements sociaux</t>
  </si>
  <si>
    <t>Coûts additionnels - terrain ($)</t>
  </si>
  <si>
    <t>Coûts additionnels - projet ($)</t>
  </si>
  <si>
    <t>Incitatifs - terrain ($)</t>
  </si>
  <si>
    <t>Incitatifs - projet ($)</t>
  </si>
  <si>
    <t>Choix de calcul / modèle</t>
  </si>
  <si>
    <t>Commercial dans phase 2</t>
  </si>
  <si>
    <t>Quoi fixer</t>
  </si>
  <si>
    <t>Taille du terrain</t>
  </si>
  <si>
    <t>Conclusion : fixer taille du terrain et densité maximale permise - meilleure option</t>
  </si>
  <si>
    <t>Densité</t>
  </si>
  <si>
    <t>CB3</t>
  </si>
  <si>
    <t>CB4</t>
  </si>
  <si>
    <t xml:space="preserve">Utiliser calcul </t>
  </si>
  <si>
    <t>Brut</t>
  </si>
  <si>
    <t>Arrondi</t>
  </si>
  <si>
    <t>Quel onglet Caract utiliser</t>
  </si>
  <si>
    <t>CB1</t>
  </si>
  <si>
    <t>CB2</t>
  </si>
  <si>
    <t>CA1</t>
  </si>
  <si>
    <t>CA2</t>
  </si>
  <si>
    <t>CA3</t>
  </si>
  <si>
    <t>CA4</t>
  </si>
  <si>
    <t xml:space="preserve">CB </t>
  </si>
  <si>
    <t>Caractéristiques, brut (nombre d'unités de logements non arrondies)</t>
  </si>
  <si>
    <t>CA</t>
  </si>
  <si>
    <t>Caractéristiques, arrondies (nombre d'unités de logements arrondies)</t>
  </si>
  <si>
    <t>Notes</t>
  </si>
  <si>
    <t>Limites</t>
  </si>
  <si>
    <t>La densité obtenue du bâtiment ne peut pas dépasser la densité permise</t>
  </si>
  <si>
    <t>Le nombre d'étages ne peut pas dépasser le nb d'étages du type de bâtiment</t>
  </si>
  <si>
    <t>Pour chaque terrain avec une taille, une densité maximale et un CES donné, on peut facilement calculer la limite supérieure de superficie totale et du nombre d'étages</t>
  </si>
  <si>
    <t>On va probablement utiliser CB3 et CB4 seulement. CB1 a cependant servi pour établir une taille moyenne de terrain.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</si>
</sst>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0.0"/>
    <numFmt numFmtId="165" formatCode="#,##0.0"/>
    <numFmt numFmtId="166" formatCode="0.0%"/>
    <numFmt numFmtId="167" formatCode="_ * #,##0_)\ &quot;$&quot;_ ;_ * \(#,##0\)\ &quot;$&quot;_ ;_ * &quot;-&quot;??_)\ &quot;$&quot;_ ;_ @_ "/>
    <numFmt numFmtId="168" formatCode="#,##0\ &quot;$&quot;"/>
    <numFmt numFmtId="169" formatCode="#,##0.00\ &quot;$&quot;"/>
    <numFmt numFmtId="170" formatCode="#,##0.0\ &quot;$&quot;"/>
    <numFmt numFmtId="171" formatCode="0.000%"/>
    <numFmt numFmtId="172" formatCode="0&quot;pb&quot;"/>
    <numFmt numFmtId="173" formatCode="0&quot; mois&quot;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sz val="8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16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Wingdings 3"/>
      <family val="1"/>
      <charset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62">
    <xf numFmtId="0" fontId="0" fillId="0" borderId="0" xfId="0"/>
    <xf numFmtId="0" fontId="4" fillId="2" borderId="1" xfId="3" applyFont="1" applyFill="1" applyBorder="1" applyAlignment="1" applyProtection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Border="1" applyAlignment="1"/>
    <xf numFmtId="0" fontId="6" fillId="4" borderId="5" xfId="0" applyFont="1" applyFill="1" applyBorder="1" applyAlignment="1">
      <alignment horizontal="right" vertical="top"/>
    </xf>
    <xf numFmtId="0" fontId="6" fillId="2" borderId="0" xfId="0" applyFont="1" applyFill="1" applyAlignment="1"/>
    <xf numFmtId="0" fontId="7" fillId="2" borderId="0" xfId="3" applyFont="1" applyFill="1" applyBorder="1" applyAlignment="1" applyProtection="1">
      <alignment vertical="center"/>
    </xf>
    <xf numFmtId="0" fontId="6" fillId="4" borderId="6" xfId="0" applyFont="1" applyFill="1" applyBorder="1" applyAlignment="1">
      <alignment horizontal="right" vertical="top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Border="1"/>
    <xf numFmtId="9" fontId="6" fillId="4" borderId="6" xfId="0" applyNumberFormat="1" applyFont="1" applyFill="1" applyBorder="1" applyAlignment="1">
      <alignment horizontal="right" vertical="top" wrapText="1"/>
    </xf>
    <xf numFmtId="0" fontId="6" fillId="5" borderId="0" xfId="0" applyFont="1" applyFill="1" applyAlignment="1"/>
    <xf numFmtId="1" fontId="6" fillId="4" borderId="6" xfId="0" applyNumberFormat="1" applyFont="1" applyFill="1" applyBorder="1" applyAlignment="1">
      <alignment horizontal="right" vertical="top" wrapText="1"/>
    </xf>
    <xf numFmtId="1" fontId="6" fillId="6" borderId="6" xfId="0" applyNumberFormat="1" applyFont="1" applyFill="1" applyBorder="1" applyAlignment="1">
      <alignment horizontal="right" vertical="top" wrapText="1"/>
    </xf>
    <xf numFmtId="9" fontId="6" fillId="5" borderId="6" xfId="0" applyNumberFormat="1" applyFont="1" applyFill="1" applyBorder="1" applyAlignment="1">
      <alignment horizontal="right" vertical="top" wrapText="1"/>
    </xf>
    <xf numFmtId="0" fontId="6" fillId="5" borderId="0" xfId="0" applyFont="1" applyFill="1" applyAlignment="1">
      <alignment wrapText="1"/>
    </xf>
    <xf numFmtId="0" fontId="6" fillId="2" borderId="9" xfId="0" applyFont="1" applyFill="1" applyBorder="1" applyAlignment="1">
      <alignment wrapText="1"/>
    </xf>
    <xf numFmtId="9" fontId="6" fillId="4" borderId="6" xfId="2" applyFont="1" applyFill="1" applyBorder="1" applyAlignment="1">
      <alignment horizontal="right" vertical="top" wrapText="1"/>
    </xf>
    <xf numFmtId="0" fontId="6" fillId="2" borderId="9" xfId="0" applyFont="1" applyFill="1" applyBorder="1"/>
    <xf numFmtId="0" fontId="8" fillId="4" borderId="6" xfId="0" applyFont="1" applyFill="1" applyBorder="1" applyAlignment="1">
      <alignment horizontal="right" vertical="top" wrapText="1"/>
    </xf>
    <xf numFmtId="0" fontId="8" fillId="5" borderId="0" xfId="0" applyFont="1" applyFill="1" applyBorder="1" applyAlignment="1">
      <alignment wrapText="1"/>
    </xf>
    <xf numFmtId="1" fontId="6" fillId="5" borderId="10" xfId="1" applyNumberFormat="1" applyFont="1" applyFill="1" applyBorder="1"/>
    <xf numFmtId="0" fontId="9" fillId="3" borderId="1" xfId="0" applyFont="1" applyFill="1" applyBorder="1"/>
    <xf numFmtId="0" fontId="10" fillId="3" borderId="1" xfId="0" applyFont="1" applyFill="1" applyBorder="1"/>
    <xf numFmtId="0" fontId="9" fillId="2" borderId="0" xfId="0" applyFont="1" applyFill="1" applyBorder="1"/>
    <xf numFmtId="0" fontId="5" fillId="2" borderId="0" xfId="0" applyFont="1" applyFill="1" applyBorder="1"/>
    <xf numFmtId="0" fontId="7" fillId="6" borderId="0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7" fillId="4" borderId="0" xfId="0" applyFont="1" applyFill="1" applyBorder="1"/>
    <xf numFmtId="0" fontId="11" fillId="2" borderId="1" xfId="0" applyFont="1" applyFill="1" applyBorder="1"/>
    <xf numFmtId="3" fontId="11" fillId="2" borderId="1" xfId="0" applyNumberFormat="1" applyFont="1" applyFill="1" applyBorder="1"/>
    <xf numFmtId="0" fontId="8" fillId="2" borderId="0" xfId="0" applyFont="1" applyFill="1" applyBorder="1"/>
    <xf numFmtId="0" fontId="6" fillId="4" borderId="11" xfId="0" applyFont="1" applyFill="1" applyBorder="1" applyAlignment="1">
      <alignment horizontal="right" vertical="top" wrapText="1"/>
    </xf>
    <xf numFmtId="3" fontId="6" fillId="6" borderId="12" xfId="0" applyNumberFormat="1" applyFont="1" applyFill="1" applyBorder="1" applyAlignment="1">
      <alignment horizontal="right" vertical="top" wrapText="1"/>
    </xf>
    <xf numFmtId="3" fontId="6" fillId="2" borderId="13" xfId="0" applyNumberFormat="1" applyFont="1" applyFill="1" applyBorder="1" applyAlignment="1">
      <alignment horizontal="righ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0" fontId="8" fillId="2" borderId="1" xfId="0" applyFont="1" applyFill="1" applyBorder="1" applyAlignment="1"/>
    <xf numFmtId="0" fontId="6" fillId="5" borderId="0" xfId="0" applyFont="1" applyFill="1"/>
    <xf numFmtId="164" fontId="6" fillId="6" borderId="12" xfId="0" applyNumberFormat="1" applyFont="1" applyFill="1" applyBorder="1" applyAlignment="1">
      <alignment horizontal="right"/>
    </xf>
    <xf numFmtId="0" fontId="4" fillId="2" borderId="0" xfId="3" applyFont="1" applyFill="1" applyBorder="1" applyAlignment="1" applyProtection="1">
      <alignment vertical="center"/>
    </xf>
    <xf numFmtId="9" fontId="6" fillId="4" borderId="11" xfId="2" applyFont="1" applyFill="1" applyBorder="1" applyAlignment="1">
      <alignment horizontal="right" vertical="top" wrapText="1"/>
    </xf>
    <xf numFmtId="0" fontId="6" fillId="2" borderId="0" xfId="0" applyFont="1" applyFill="1" applyBorder="1" applyAlignment="1">
      <alignment wrapText="1"/>
    </xf>
    <xf numFmtId="9" fontId="6" fillId="2" borderId="10" xfId="0" applyNumberFormat="1" applyFont="1" applyFill="1" applyBorder="1"/>
    <xf numFmtId="9" fontId="6" fillId="2" borderId="0" xfId="0" applyNumberFormat="1" applyFont="1" applyFill="1" applyBorder="1"/>
    <xf numFmtId="9" fontId="6" fillId="6" borderId="13" xfId="0" applyNumberFormat="1" applyFont="1" applyFill="1" applyBorder="1"/>
    <xf numFmtId="9" fontId="6" fillId="6" borderId="10" xfId="0" applyNumberFormat="1" applyFont="1" applyFill="1" applyBorder="1"/>
    <xf numFmtId="0" fontId="6" fillId="2" borderId="0" xfId="0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right" vertical="top" wrapText="1"/>
    </xf>
    <xf numFmtId="0" fontId="2" fillId="2" borderId="0" xfId="0" applyFont="1" applyFill="1"/>
    <xf numFmtId="0" fontId="6" fillId="2" borderId="10" xfId="1" applyNumberFormat="1" applyFont="1" applyFill="1" applyBorder="1"/>
    <xf numFmtId="0" fontId="8" fillId="2" borderId="0" xfId="0" applyFont="1" applyFill="1"/>
    <xf numFmtId="0" fontId="4" fillId="2" borderId="0" xfId="3" applyFont="1" applyFill="1" applyBorder="1" applyAlignment="1">
      <alignment wrapText="1"/>
    </xf>
    <xf numFmtId="0" fontId="12" fillId="2" borderId="1" xfId="0" applyFont="1" applyFill="1" applyBorder="1"/>
    <xf numFmtId="0" fontId="6" fillId="2" borderId="1" xfId="0" applyFont="1" applyFill="1" applyBorder="1"/>
    <xf numFmtId="0" fontId="4" fillId="2" borderId="0" xfId="3" applyFont="1" applyFill="1" applyBorder="1" applyAlignment="1" applyProtection="1">
      <alignment vertical="center" wrapText="1"/>
    </xf>
    <xf numFmtId="0" fontId="8" fillId="2" borderId="14" xfId="0" applyFont="1" applyFill="1" applyBorder="1" applyAlignment="1">
      <alignment horizontal="center" vertical="center" wrapText="1"/>
    </xf>
    <xf numFmtId="16" fontId="8" fillId="2" borderId="14" xfId="0" applyNumberFormat="1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right" wrapText="1"/>
    </xf>
    <xf numFmtId="0" fontId="7" fillId="2" borderId="0" xfId="3" applyFont="1" applyFill="1" applyBorder="1" applyAlignment="1" applyProtection="1">
      <alignment vertical="center" wrapText="1"/>
    </xf>
    <xf numFmtId="0" fontId="8" fillId="2" borderId="0" xfId="0" applyFont="1" applyFill="1" applyAlignment="1">
      <alignment horizontal="right"/>
    </xf>
    <xf numFmtId="0" fontId="4" fillId="2" borderId="0" xfId="3" applyFont="1" applyFill="1" applyBorder="1"/>
    <xf numFmtId="3" fontId="8" fillId="2" borderId="0" xfId="0" applyNumberFormat="1" applyFont="1" applyFill="1" applyBorder="1"/>
    <xf numFmtId="3" fontId="6" fillId="2" borderId="0" xfId="0" applyNumberFormat="1" applyFont="1" applyFill="1"/>
    <xf numFmtId="0" fontId="13" fillId="2" borderId="1" xfId="3" applyFont="1" applyFill="1" applyBorder="1" applyAlignment="1" applyProtection="1">
      <alignment vertical="center"/>
    </xf>
    <xf numFmtId="0" fontId="6" fillId="6" borderId="11" xfId="0" applyFont="1" applyFill="1" applyBorder="1" applyAlignment="1">
      <alignment horizontal="right" vertical="top" wrapText="1"/>
    </xf>
    <xf numFmtId="0" fontId="6" fillId="6" borderId="15" xfId="0" applyFont="1" applyFill="1" applyBorder="1"/>
    <xf numFmtId="0" fontId="6" fillId="6" borderId="5" xfId="0" applyFont="1" applyFill="1" applyBorder="1"/>
    <xf numFmtId="0" fontId="6" fillId="6" borderId="16" xfId="0" applyFont="1" applyFill="1" applyBorder="1"/>
    <xf numFmtId="0" fontId="6" fillId="6" borderId="9" xfId="0" applyFont="1" applyFill="1" applyBorder="1"/>
    <xf numFmtId="0" fontId="6" fillId="6" borderId="6" xfId="0" applyFont="1" applyFill="1" applyBorder="1"/>
    <xf numFmtId="0" fontId="6" fillId="6" borderId="7" xfId="0" applyFont="1" applyFill="1" applyBorder="1"/>
    <xf numFmtId="164" fontId="6" fillId="6" borderId="15" xfId="0" applyNumberFormat="1" applyFont="1" applyFill="1" applyBorder="1"/>
    <xf numFmtId="164" fontId="6" fillId="6" borderId="5" xfId="0" applyNumberFormat="1" applyFont="1" applyFill="1" applyBorder="1"/>
    <xf numFmtId="164" fontId="6" fillId="6" borderId="16" xfId="0" applyNumberFormat="1" applyFont="1" applyFill="1" applyBorder="1"/>
    <xf numFmtId="164" fontId="6" fillId="6" borderId="9" xfId="0" applyNumberFormat="1" applyFont="1" applyFill="1" applyBorder="1"/>
    <xf numFmtId="164" fontId="6" fillId="6" borderId="6" xfId="0" applyNumberFormat="1" applyFont="1" applyFill="1" applyBorder="1"/>
    <xf numFmtId="164" fontId="6" fillId="6" borderId="7" xfId="0" applyNumberFormat="1" applyFont="1" applyFill="1" applyBorder="1"/>
    <xf numFmtId="165" fontId="6" fillId="6" borderId="12" xfId="0" applyNumberFormat="1" applyFont="1" applyFill="1" applyBorder="1"/>
    <xf numFmtId="3" fontId="6" fillId="6" borderId="12" xfId="0" applyNumberFormat="1" applyFont="1" applyFill="1" applyBorder="1"/>
    <xf numFmtId="3" fontId="8" fillId="2" borderId="1" xfId="0" applyNumberFormat="1" applyFont="1" applyFill="1" applyBorder="1"/>
    <xf numFmtId="3" fontId="6" fillId="2" borderId="1" xfId="0" applyNumberFormat="1" applyFont="1" applyFill="1" applyBorder="1"/>
    <xf numFmtId="0" fontId="6" fillId="6" borderId="12" xfId="0" applyFont="1" applyFill="1" applyBorder="1" applyAlignment="1">
      <alignment horizontal="right" vertical="top" wrapText="1"/>
    </xf>
    <xf numFmtId="0" fontId="6" fillId="6" borderId="7" xfId="0" applyFont="1" applyFill="1" applyBorder="1" applyAlignment="1">
      <alignment horizontal="right" vertical="top" wrapText="1"/>
    </xf>
    <xf numFmtId="165" fontId="6" fillId="2" borderId="13" xfId="0" applyNumberFormat="1" applyFont="1" applyFill="1" applyBorder="1"/>
    <xf numFmtId="165" fontId="6" fillId="2" borderId="0" xfId="0" applyNumberFormat="1" applyFont="1" applyFill="1" applyBorder="1"/>
    <xf numFmtId="3" fontId="6" fillId="2" borderId="0" xfId="0" applyNumberFormat="1" applyFont="1" applyFill="1" applyBorder="1"/>
    <xf numFmtId="3" fontId="6" fillId="2" borderId="13" xfId="0" applyNumberFormat="1" applyFont="1" applyFill="1" applyBorder="1"/>
    <xf numFmtId="3" fontId="6" fillId="6" borderId="9" xfId="0" applyNumberFormat="1" applyFont="1" applyFill="1" applyBorder="1"/>
    <xf numFmtId="166" fontId="6" fillId="6" borderId="12" xfId="2" applyNumberFormat="1" applyFont="1" applyFill="1" applyBorder="1"/>
    <xf numFmtId="9" fontId="6" fillId="6" borderId="12" xfId="2" applyFont="1" applyFill="1" applyBorder="1"/>
    <xf numFmtId="0" fontId="14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6" fillId="2" borderId="0" xfId="0" applyFont="1" applyFill="1"/>
    <xf numFmtId="0" fontId="17" fillId="2" borderId="0" xfId="0" applyFont="1" applyFill="1"/>
    <xf numFmtId="0" fontId="6" fillId="2" borderId="0" xfId="0" applyFont="1" applyFill="1" applyBorder="1" applyAlignment="1">
      <alignment horizontal="center" vertical="center"/>
    </xf>
    <xf numFmtId="167" fontId="17" fillId="7" borderId="12" xfId="1" applyNumberFormat="1" applyFont="1" applyFill="1" applyBorder="1"/>
    <xf numFmtId="0" fontId="6" fillId="2" borderId="0" xfId="0" applyFont="1" applyFill="1" applyAlignment="1">
      <alignment horizontal="center" vertical="center"/>
    </xf>
    <xf numFmtId="167" fontId="17" fillId="2" borderId="0" xfId="1" applyNumberFormat="1" applyFont="1" applyFill="1" applyBorder="1"/>
    <xf numFmtId="0" fontId="18" fillId="3" borderId="1" xfId="0" applyFont="1" applyFill="1" applyBorder="1"/>
    <xf numFmtId="0" fontId="10" fillId="2" borderId="1" xfId="0" applyFont="1" applyFill="1" applyBorder="1"/>
    <xf numFmtId="0" fontId="18" fillId="2" borderId="1" xfId="0" applyFont="1" applyFill="1" applyBorder="1"/>
    <xf numFmtId="0" fontId="18" fillId="2" borderId="0" xfId="0" applyFont="1" applyFill="1" applyBorder="1"/>
    <xf numFmtId="0" fontId="19" fillId="2" borderId="0" xfId="0" applyFont="1" applyFill="1"/>
    <xf numFmtId="0" fontId="20" fillId="2" borderId="0" xfId="0" applyFont="1" applyFill="1" applyBorder="1"/>
    <xf numFmtId="0" fontId="19" fillId="2" borderId="0" xfId="0" applyFont="1" applyFill="1" applyBorder="1"/>
    <xf numFmtId="0" fontId="21" fillId="2" borderId="0" xfId="0" applyFont="1" applyFill="1" applyBorder="1"/>
    <xf numFmtId="10" fontId="6" fillId="2" borderId="0" xfId="0" applyNumberFormat="1" applyFont="1" applyFill="1" applyBorder="1" applyAlignment="1">
      <alignment horizontal="right" vertical="top" wrapText="1"/>
    </xf>
    <xf numFmtId="0" fontId="21" fillId="2" borderId="0" xfId="0" applyFont="1" applyFill="1"/>
    <xf numFmtId="0" fontId="3" fillId="2" borderId="0" xfId="3" applyFont="1" applyFill="1"/>
    <xf numFmtId="0" fontId="19" fillId="8" borderId="9" xfId="0" applyFont="1" applyFill="1" applyBorder="1"/>
    <xf numFmtId="0" fontId="23" fillId="2" borderId="0" xfId="3" applyFont="1" applyFill="1" applyBorder="1"/>
    <xf numFmtId="0" fontId="23" fillId="2" borderId="0" xfId="3" applyFont="1" applyFill="1"/>
    <xf numFmtId="0" fontId="6" fillId="2" borderId="1" xfId="0" applyFont="1" applyFill="1" applyBorder="1" applyAlignment="1">
      <alignment wrapText="1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wrapText="1"/>
    </xf>
    <xf numFmtId="0" fontId="20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5" fillId="2" borderId="21" xfId="0" applyFont="1" applyFill="1" applyBorder="1" applyAlignment="1">
      <alignment horizontal="right"/>
    </xf>
    <xf numFmtId="0" fontId="26" fillId="2" borderId="22" xfId="0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/>
    </xf>
    <xf numFmtId="0" fontId="21" fillId="2" borderId="21" xfId="0" applyFont="1" applyFill="1" applyBorder="1" applyAlignment="1">
      <alignment horizontal="center" vertical="top" wrapText="1"/>
    </xf>
    <xf numFmtId="0" fontId="21" fillId="4" borderId="9" xfId="0" applyFont="1" applyFill="1" applyBorder="1" applyAlignment="1">
      <alignment horizontal="center"/>
    </xf>
    <xf numFmtId="168" fontId="19" fillId="4" borderId="12" xfId="1" applyNumberFormat="1" applyFont="1" applyFill="1" applyBorder="1" applyAlignment="1">
      <alignment horizontal="right"/>
    </xf>
    <xf numFmtId="168" fontId="19" fillId="4" borderId="6" xfId="1" applyNumberFormat="1" applyFont="1" applyFill="1" applyBorder="1" applyAlignment="1">
      <alignment horizontal="right"/>
    </xf>
    <xf numFmtId="168" fontId="3" fillId="4" borderId="6" xfId="1" applyNumberFormat="1" applyFont="1" applyFill="1" applyBorder="1" applyAlignment="1">
      <alignment horizontal="right"/>
    </xf>
    <xf numFmtId="168" fontId="19" fillId="4" borderId="9" xfId="1" applyNumberFormat="1" applyFont="1" applyFill="1" applyBorder="1" applyAlignment="1">
      <alignment horizontal="right"/>
    </xf>
    <xf numFmtId="169" fontId="19" fillId="4" borderId="12" xfId="1" applyNumberFormat="1" applyFont="1" applyFill="1" applyBorder="1" applyAlignment="1">
      <alignment horizontal="right"/>
    </xf>
    <xf numFmtId="169" fontId="19" fillId="4" borderId="6" xfId="1" applyNumberFormat="1" applyFont="1" applyFill="1" applyBorder="1" applyAlignment="1">
      <alignment horizontal="right"/>
    </xf>
    <xf numFmtId="169" fontId="3" fillId="4" borderId="6" xfId="1" applyNumberFormat="1" applyFont="1" applyFill="1" applyBorder="1" applyAlignment="1">
      <alignment horizontal="right"/>
    </xf>
    <xf numFmtId="0" fontId="7" fillId="2" borderId="0" xfId="3" applyFont="1" applyFill="1" applyBorder="1" applyAlignment="1" applyProtection="1">
      <alignment horizontal="left" vertical="center"/>
    </xf>
    <xf numFmtId="9" fontId="19" fillId="4" borderId="6" xfId="2" applyFont="1" applyFill="1" applyBorder="1" applyAlignment="1">
      <alignment horizontal="right"/>
    </xf>
    <xf numFmtId="9" fontId="3" fillId="4" borderId="6" xfId="2" applyFont="1" applyFill="1" applyBorder="1" applyAlignment="1">
      <alignment horizontal="right"/>
    </xf>
    <xf numFmtId="0" fontId="21" fillId="2" borderId="13" xfId="0" applyFont="1" applyFill="1" applyBorder="1" applyAlignment="1">
      <alignment horizontal="right"/>
    </xf>
    <xf numFmtId="0" fontId="21" fillId="2" borderId="26" xfId="0" applyFont="1" applyFill="1" applyBorder="1" applyAlignment="1">
      <alignment horizontal="right"/>
    </xf>
    <xf numFmtId="0" fontId="23" fillId="2" borderId="26" xfId="3" applyFont="1" applyFill="1" applyBorder="1" applyAlignment="1">
      <alignment horizontal="right"/>
    </xf>
    <xf numFmtId="0" fontId="19" fillId="2" borderId="27" xfId="0" applyFont="1" applyFill="1" applyBorder="1" applyAlignment="1">
      <alignment horizontal="right"/>
    </xf>
    <xf numFmtId="0" fontId="19" fillId="2" borderId="0" xfId="0" applyFont="1" applyFill="1" applyBorder="1" applyAlignment="1">
      <alignment horizontal="right"/>
    </xf>
    <xf numFmtId="0" fontId="16" fillId="2" borderId="1" xfId="0" applyFont="1" applyFill="1" applyBorder="1"/>
    <xf numFmtId="0" fontId="8" fillId="2" borderId="28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/>
    </xf>
    <xf numFmtId="166" fontId="19" fillId="4" borderId="12" xfId="2" applyNumberFormat="1" applyFont="1" applyFill="1" applyBorder="1" applyAlignment="1">
      <alignment horizontal="right"/>
    </xf>
    <xf numFmtId="166" fontId="19" fillId="4" borderId="9" xfId="2" applyNumberFormat="1" applyFont="1" applyFill="1" applyBorder="1" applyAlignment="1">
      <alignment horizontal="right"/>
    </xf>
    <xf numFmtId="9" fontId="19" fillId="4" borderId="12" xfId="2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170" fontId="19" fillId="4" borderId="12" xfId="1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9" fontId="19" fillId="4" borderId="9" xfId="2" applyFont="1" applyFill="1" applyBorder="1" applyAlignment="1">
      <alignment horizontal="right"/>
    </xf>
    <xf numFmtId="0" fontId="21" fillId="2" borderId="0" xfId="0" applyFont="1" applyFill="1" applyBorder="1" applyAlignment="1">
      <alignment horizontal="right"/>
    </xf>
    <xf numFmtId="0" fontId="23" fillId="2" borderId="0" xfId="3" applyFont="1" applyFill="1" applyBorder="1" applyAlignment="1" applyProtection="1">
      <alignment horizontal="right" vertical="center"/>
    </xf>
    <xf numFmtId="0" fontId="27" fillId="2" borderId="0" xfId="3" applyFont="1" applyFill="1" applyBorder="1" applyAlignment="1" applyProtection="1">
      <alignment vertical="center"/>
    </xf>
    <xf numFmtId="0" fontId="21" fillId="6" borderId="9" xfId="0" applyFont="1" applyFill="1" applyBorder="1" applyAlignment="1">
      <alignment horizontal="right"/>
    </xf>
    <xf numFmtId="0" fontId="21" fillId="6" borderId="6" xfId="0" applyFont="1" applyFill="1" applyBorder="1" applyAlignment="1">
      <alignment horizontal="right"/>
    </xf>
    <xf numFmtId="0" fontId="23" fillId="6" borderId="6" xfId="3" applyFont="1" applyFill="1" applyBorder="1" applyAlignment="1" applyProtection="1">
      <alignment horizontal="right" vertical="center"/>
    </xf>
    <xf numFmtId="0" fontId="19" fillId="6" borderId="6" xfId="0" applyFont="1" applyFill="1" applyBorder="1" applyAlignment="1">
      <alignment horizontal="right"/>
    </xf>
    <xf numFmtId="0" fontId="19" fillId="6" borderId="7" xfId="0" applyFont="1" applyFill="1" applyBorder="1" applyAlignment="1">
      <alignment horizontal="right"/>
    </xf>
    <xf numFmtId="0" fontId="6" fillId="9" borderId="9" xfId="0" applyFont="1" applyFill="1" applyBorder="1" applyAlignment="1">
      <alignment horizontal="right"/>
    </xf>
    <xf numFmtId="0" fontId="21" fillId="2" borderId="0" xfId="0" applyFont="1" applyFill="1" applyAlignment="1">
      <alignment horizontal="right"/>
    </xf>
    <xf numFmtId="0" fontId="23" fillId="2" borderId="0" xfId="3" applyFont="1" applyFill="1" applyBorder="1" applyAlignment="1">
      <alignment horizontal="right"/>
    </xf>
    <xf numFmtId="0" fontId="19" fillId="2" borderId="0" xfId="0" applyFont="1" applyFill="1" applyAlignment="1">
      <alignment horizontal="right"/>
    </xf>
    <xf numFmtId="0" fontId="21" fillId="2" borderId="0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" borderId="0" xfId="3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wrapText="1"/>
    </xf>
    <xf numFmtId="0" fontId="20" fillId="2" borderId="1" xfId="0" applyFont="1" applyFill="1" applyBorder="1" applyAlignment="1">
      <alignment wrapText="1"/>
    </xf>
    <xf numFmtId="0" fontId="21" fillId="2" borderId="1" xfId="0" applyFont="1" applyFill="1" applyBorder="1"/>
    <xf numFmtId="0" fontId="23" fillId="2" borderId="1" xfId="3" applyFont="1" applyFill="1" applyBorder="1" applyAlignment="1" applyProtection="1">
      <alignment vertical="center"/>
    </xf>
    <xf numFmtId="0" fontId="20" fillId="2" borderId="0" xfId="0" applyFont="1" applyFill="1" applyBorder="1" applyAlignment="1">
      <alignment horizontal="center"/>
    </xf>
    <xf numFmtId="167" fontId="19" fillId="9" borderId="9" xfId="1" applyNumberFormat="1" applyFont="1" applyFill="1" applyBorder="1"/>
    <xf numFmtId="167" fontId="19" fillId="9" borderId="6" xfId="1" applyNumberFormat="1" applyFont="1" applyFill="1" applyBorder="1"/>
    <xf numFmtId="0" fontId="23" fillId="2" borderId="0" xfId="3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27" fillId="2" borderId="0" xfId="3" applyFont="1" applyFill="1" applyBorder="1" applyAlignment="1" applyProtection="1">
      <alignment vertical="center" wrapText="1"/>
    </xf>
    <xf numFmtId="0" fontId="21" fillId="9" borderId="9" xfId="0" applyFont="1" applyFill="1" applyBorder="1" applyAlignment="1">
      <alignment horizontal="right"/>
    </xf>
    <xf numFmtId="0" fontId="21" fillId="9" borderId="6" xfId="0" applyFont="1" applyFill="1" applyBorder="1" applyAlignment="1">
      <alignment horizontal="right"/>
    </xf>
    <xf numFmtId="0" fontId="30" fillId="2" borderId="1" xfId="0" applyFont="1" applyFill="1" applyBorder="1"/>
    <xf numFmtId="9" fontId="32" fillId="4" borderId="12" xfId="2" applyNumberFormat="1" applyFont="1" applyFill="1" applyBorder="1" applyAlignment="1">
      <alignment horizontal="center"/>
    </xf>
    <xf numFmtId="9" fontId="32" fillId="4" borderId="19" xfId="2" applyNumberFormat="1" applyFont="1" applyFill="1" applyBorder="1" applyAlignment="1">
      <alignment horizontal="center"/>
    </xf>
    <xf numFmtId="9" fontId="32" fillId="4" borderId="11" xfId="2" applyNumberFormat="1" applyFont="1" applyFill="1" applyBorder="1" applyAlignment="1">
      <alignment horizontal="center"/>
    </xf>
    <xf numFmtId="0" fontId="33" fillId="2" borderId="1" xfId="0" applyFont="1" applyFill="1" applyBorder="1"/>
    <xf numFmtId="0" fontId="17" fillId="2" borderId="1" xfId="0" applyFont="1" applyFill="1" applyBorder="1"/>
    <xf numFmtId="10" fontId="32" fillId="4" borderId="6" xfId="2" applyNumberFormat="1" applyFont="1" applyFill="1" applyBorder="1" applyAlignment="1">
      <alignment horizontal="right"/>
    </xf>
    <xf numFmtId="0" fontId="17" fillId="2" borderId="0" xfId="0" applyFont="1" applyFill="1" applyBorder="1"/>
    <xf numFmtId="171" fontId="32" fillId="4" borderId="6" xfId="2" applyNumberFormat="1" applyFont="1" applyFill="1" applyBorder="1" applyAlignment="1">
      <alignment horizontal="right"/>
    </xf>
    <xf numFmtId="0" fontId="22" fillId="2" borderId="0" xfId="0" applyFont="1" applyFill="1"/>
    <xf numFmtId="9" fontId="32" fillId="4" borderId="6" xfId="2" applyNumberFormat="1" applyFont="1" applyFill="1" applyBorder="1" applyAlignment="1">
      <alignment horizontal="right"/>
    </xf>
    <xf numFmtId="10" fontId="32" fillId="4" borderId="30" xfId="2" applyNumberFormat="1" applyFont="1" applyFill="1" applyBorder="1" applyAlignment="1">
      <alignment horizontal="right"/>
    </xf>
    <xf numFmtId="0" fontId="17" fillId="2" borderId="13" xfId="0" applyFont="1" applyFill="1" applyBorder="1"/>
    <xf numFmtId="0" fontId="32" fillId="4" borderId="10" xfId="0" applyNumberFormat="1" applyFont="1" applyFill="1" applyBorder="1" applyAlignment="1">
      <alignment horizontal="center"/>
    </xf>
    <xf numFmtId="0" fontId="32" fillId="4" borderId="9" xfId="0" applyNumberFormat="1" applyFont="1" applyFill="1" applyBorder="1" applyAlignment="1">
      <alignment horizontal="center"/>
    </xf>
    <xf numFmtId="0" fontId="32" fillId="4" borderId="6" xfId="0" applyNumberFormat="1" applyFont="1" applyFill="1" applyBorder="1" applyAlignment="1">
      <alignment horizontal="center"/>
    </xf>
    <xf numFmtId="0" fontId="32" fillId="4" borderId="13" xfId="0" applyFont="1" applyFill="1" applyBorder="1"/>
    <xf numFmtId="0" fontId="32" fillId="4" borderId="26" xfId="0" applyFont="1" applyFill="1" applyBorder="1"/>
    <xf numFmtId="0" fontId="32" fillId="4" borderId="27" xfId="0" applyFont="1" applyFill="1" applyBorder="1"/>
    <xf numFmtId="9" fontId="0" fillId="8" borderId="5" xfId="0" applyNumberFormat="1" applyFill="1" applyBorder="1"/>
    <xf numFmtId="172" fontId="32" fillId="4" borderId="6" xfId="0" applyNumberFormat="1" applyFont="1" applyFill="1" applyBorder="1" applyAlignment="1">
      <alignment horizontal="center"/>
    </xf>
    <xf numFmtId="0" fontId="17" fillId="4" borderId="6" xfId="0" applyFont="1" applyFill="1" applyBorder="1"/>
    <xf numFmtId="10" fontId="32" fillId="4" borderId="6" xfId="2" applyNumberFormat="1" applyFont="1" applyFill="1" applyBorder="1" applyAlignment="1">
      <alignment horizontal="center"/>
    </xf>
    <xf numFmtId="173" fontId="32" fillId="4" borderId="6" xfId="0" applyNumberFormat="1" applyFont="1" applyFill="1" applyBorder="1" applyAlignment="1">
      <alignment horizontal="center"/>
    </xf>
    <xf numFmtId="0" fontId="32" fillId="4" borderId="6" xfId="0" applyFont="1" applyFill="1" applyBorder="1" applyAlignment="1">
      <alignment horizontal="center"/>
    </xf>
    <xf numFmtId="172" fontId="32" fillId="4" borderId="30" xfId="0" applyNumberFormat="1" applyFont="1" applyFill="1" applyBorder="1" applyAlignment="1">
      <alignment horizontal="center"/>
    </xf>
    <xf numFmtId="0" fontId="32" fillId="4" borderId="1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left" vertical="center"/>
    </xf>
    <xf numFmtId="0" fontId="32" fillId="6" borderId="12" xfId="0" applyFont="1" applyFill="1" applyBorder="1"/>
    <xf numFmtId="0" fontId="22" fillId="2" borderId="0" xfId="0" applyFont="1" applyFill="1" applyAlignment="1">
      <alignment horizontal="left" vertical="center"/>
    </xf>
    <xf numFmtId="0" fontId="15" fillId="0" borderId="0" xfId="0" applyFont="1" applyFill="1" applyBorder="1"/>
    <xf numFmtId="0" fontId="0" fillId="0" borderId="0" xfId="0" applyFill="1"/>
    <xf numFmtId="0" fontId="35" fillId="2" borderId="1" xfId="0" applyFont="1" applyFill="1" applyBorder="1"/>
    <xf numFmtId="0" fontId="35" fillId="2" borderId="0" xfId="0" applyFont="1" applyFill="1"/>
    <xf numFmtId="0" fontId="36" fillId="3" borderId="2" xfId="0" applyFont="1" applyFill="1" applyBorder="1" applyAlignment="1">
      <alignment horizontal="center" vertical="center"/>
    </xf>
    <xf numFmtId="0" fontId="36" fillId="3" borderId="3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wrapText="1"/>
    </xf>
    <xf numFmtId="9" fontId="22" fillId="4" borderId="13" xfId="0" applyNumberFormat="1" applyFont="1" applyFill="1" applyBorder="1"/>
    <xf numFmtId="9" fontId="22" fillId="4" borderId="10" xfId="0" applyNumberFormat="1" applyFont="1" applyFill="1" applyBorder="1"/>
    <xf numFmtId="0" fontId="22" fillId="4" borderId="10" xfId="1" applyNumberFormat="1" applyFont="1" applyFill="1" applyBorder="1"/>
    <xf numFmtId="0" fontId="22" fillId="2" borderId="0" xfId="1" applyNumberFormat="1" applyFont="1" applyFill="1" applyBorder="1"/>
    <xf numFmtId="0" fontId="22" fillId="4" borderId="15" xfId="0" applyFont="1" applyFill="1" applyBorder="1" applyAlignment="1">
      <alignment horizontal="right" wrapText="1"/>
    </xf>
    <xf numFmtId="0" fontId="22" fillId="4" borderId="5" xfId="0" applyFont="1" applyFill="1" applyBorder="1" applyAlignment="1">
      <alignment horizontal="right" wrapText="1"/>
    </xf>
    <xf numFmtId="0" fontId="22" fillId="4" borderId="10" xfId="0" applyFont="1" applyFill="1" applyBorder="1" applyAlignment="1">
      <alignment horizontal="right"/>
    </xf>
    <xf numFmtId="0" fontId="22" fillId="4" borderId="30" xfId="0" applyFont="1" applyFill="1" applyBorder="1" applyAlignment="1">
      <alignment horizontal="right"/>
    </xf>
    <xf numFmtId="0" fontId="36" fillId="3" borderId="19" xfId="0" applyFont="1" applyFill="1" applyBorder="1" applyAlignment="1">
      <alignment horizontal="center" vertical="center"/>
    </xf>
    <xf numFmtId="0" fontId="22" fillId="6" borderId="6" xfId="0" applyFont="1" applyFill="1" applyBorder="1"/>
    <xf numFmtId="0" fontId="22" fillId="2" borderId="6" xfId="0" applyFont="1" applyFill="1" applyBorder="1"/>
    <xf numFmtId="0" fontId="36" fillId="3" borderId="6" xfId="0" applyFont="1" applyFill="1" applyBorder="1" applyAlignment="1">
      <alignment horizontal="center" vertical="center"/>
    </xf>
    <xf numFmtId="0" fontId="22" fillId="6" borderId="30" xfId="0" applyFont="1" applyFill="1" applyBorder="1"/>
    <xf numFmtId="0" fontId="22" fillId="2" borderId="1" xfId="0" applyFont="1" applyFill="1" applyBorder="1"/>
    <xf numFmtId="0" fontId="22" fillId="2" borderId="31" xfId="0" applyFont="1" applyFill="1" applyBorder="1"/>
    <xf numFmtId="0" fontId="22" fillId="7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0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2" fillId="2" borderId="38" xfId="0" applyFont="1" applyFill="1" applyBorder="1"/>
    <xf numFmtId="1" fontId="6" fillId="4" borderId="7" xfId="0" applyNumberFormat="1" applyFont="1" applyFill="1" applyBorder="1" applyAlignment="1">
      <alignment horizontal="right" vertical="top" wrapText="1"/>
    </xf>
    <xf numFmtId="0" fontId="0" fillId="0" borderId="8" xfId="0" applyBorder="1" applyAlignment="1">
      <alignment horizontal="right" vertical="top" wrapText="1"/>
    </xf>
    <xf numFmtId="0" fontId="0" fillId="0" borderId="9" xfId="0" applyBorder="1" applyAlignment="1">
      <alignment horizontal="right" vertical="top" wrapText="1"/>
    </xf>
    <xf numFmtId="0" fontId="6" fillId="4" borderId="7" xfId="0" applyFont="1" applyFill="1" applyBorder="1" applyAlignment="1">
      <alignment horizontal="right" vertical="top" wrapText="1"/>
    </xf>
    <xf numFmtId="0" fontId="0" fillId="0" borderId="8" xfId="0" applyBorder="1" applyAlignment="1"/>
    <xf numFmtId="0" fontId="0" fillId="0" borderId="9" xfId="0" applyBorder="1" applyAlignment="1"/>
    <xf numFmtId="0" fontId="19" fillId="8" borderId="20" xfId="0" applyFont="1" applyFill="1" applyBorder="1" applyAlignment="1"/>
    <xf numFmtId="0" fontId="0" fillId="0" borderId="20" xfId="0" applyBorder="1" applyAlignment="1"/>
    <xf numFmtId="0" fontId="21" fillId="2" borderId="23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2" fillId="7" borderId="17" xfId="0" applyFont="1" applyFill="1" applyBorder="1" applyAlignment="1"/>
    <xf numFmtId="0" fontId="0" fillId="0" borderId="17" xfId="0" applyBorder="1" applyAlignment="1"/>
    <xf numFmtId="0" fontId="22" fillId="7" borderId="8" xfId="0" applyFont="1" applyFill="1" applyBorder="1" applyAlignment="1"/>
    <xf numFmtId="0" fontId="22" fillId="7" borderId="18" xfId="0" applyFont="1" applyFill="1" applyBorder="1" applyAlignment="1"/>
    <xf numFmtId="0" fontId="0" fillId="0" borderId="18" xfId="0" applyBorder="1" applyAlignment="1"/>
  </cellXfs>
  <cellStyles count="4">
    <cellStyle name="Monétaire" xfId="1" builtinId="4"/>
    <cellStyle name="Normal" xfId="0" builtinId="0"/>
    <cellStyle name="Normal 2" xfId="3" xr:uid="{BFE11187-0032-406F-A09C-9004D37B0C85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ilisateur/Downloads/0%20-%20OUTIL%20-%20COUT_2018-12-17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ilisateur/AppData/Roaming/Microsoft/Excel/0%20-%20OUTIL%20-%20COUT_2018-12-17%20(2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énarios"/>
      <sheetName val="Intrants"/>
      <sheetName val="CB1"/>
      <sheetName val="CB2"/>
      <sheetName val="CB3"/>
      <sheetName val="CB4"/>
      <sheetName val="CA1"/>
      <sheetName val="CA2"/>
      <sheetName val="CA3"/>
      <sheetName val="CA4"/>
      <sheetName val="PRIX"/>
      <sheetName val="CFINAL"/>
      <sheetName val="FC - Cout ;B"/>
      <sheetName val="PCOUTS"/>
      <sheetName val="COUTS"/>
      <sheetName val="Feuil2"/>
    </sheetNames>
    <sheetDataSet>
      <sheetData sheetId="0"/>
      <sheetData sheetId="1">
        <row r="11">
          <cell r="D11">
            <v>1</v>
          </cell>
          <cell r="E11">
            <v>2</v>
          </cell>
          <cell r="F11">
            <v>12</v>
          </cell>
          <cell r="G11">
            <v>64</v>
          </cell>
          <cell r="H11">
            <v>64</v>
          </cell>
          <cell r="I11">
            <v>81</v>
          </cell>
          <cell r="J11">
            <v>185</v>
          </cell>
          <cell r="K11">
            <v>230</v>
          </cell>
          <cell r="L11">
            <v>185</v>
          </cell>
        </row>
        <row r="12">
          <cell r="D12">
            <v>1</v>
          </cell>
          <cell r="E12">
            <v>2</v>
          </cell>
          <cell r="F12">
            <v>12</v>
          </cell>
          <cell r="G12">
            <v>64</v>
          </cell>
          <cell r="H12">
            <v>64</v>
          </cell>
          <cell r="I12">
            <v>81</v>
          </cell>
          <cell r="J12">
            <v>185</v>
          </cell>
          <cell r="K12">
            <v>230</v>
          </cell>
          <cell r="L12">
            <v>185</v>
          </cell>
        </row>
        <row r="13">
          <cell r="D13">
            <v>1</v>
          </cell>
          <cell r="E13">
            <v>2</v>
          </cell>
          <cell r="F13">
            <v>12</v>
          </cell>
          <cell r="G13">
            <v>64</v>
          </cell>
          <cell r="H13">
            <v>64</v>
          </cell>
          <cell r="I13">
            <v>81</v>
          </cell>
          <cell r="J13">
            <v>185</v>
          </cell>
          <cell r="K13">
            <v>230</v>
          </cell>
          <cell r="L13">
            <v>185</v>
          </cell>
        </row>
        <row r="14">
          <cell r="D14">
            <v>1</v>
          </cell>
          <cell r="E14">
            <v>2</v>
          </cell>
          <cell r="F14">
            <v>12</v>
          </cell>
          <cell r="G14">
            <v>64</v>
          </cell>
          <cell r="H14">
            <v>64</v>
          </cell>
          <cell r="I14">
            <v>81</v>
          </cell>
          <cell r="J14">
            <v>185</v>
          </cell>
          <cell r="K14">
            <v>230</v>
          </cell>
          <cell r="L14">
            <v>185</v>
          </cell>
        </row>
        <row r="15">
          <cell r="D15">
            <v>1</v>
          </cell>
          <cell r="E15">
            <v>2</v>
          </cell>
          <cell r="F15">
            <v>12</v>
          </cell>
          <cell r="G15">
            <v>64</v>
          </cell>
          <cell r="H15">
            <v>64</v>
          </cell>
          <cell r="I15">
            <v>81</v>
          </cell>
          <cell r="J15">
            <v>185</v>
          </cell>
          <cell r="K15">
            <v>230</v>
          </cell>
          <cell r="L15">
            <v>185</v>
          </cell>
        </row>
        <row r="16">
          <cell r="D16">
            <v>1</v>
          </cell>
          <cell r="E16">
            <v>2</v>
          </cell>
          <cell r="F16">
            <v>12</v>
          </cell>
          <cell r="G16">
            <v>64</v>
          </cell>
          <cell r="H16">
            <v>64</v>
          </cell>
          <cell r="I16">
            <v>81</v>
          </cell>
          <cell r="J16">
            <v>185</v>
          </cell>
          <cell r="K16">
            <v>230</v>
          </cell>
          <cell r="L16">
            <v>185</v>
          </cell>
        </row>
        <row r="17">
          <cell r="D17">
            <v>1</v>
          </cell>
          <cell r="E17">
            <v>2</v>
          </cell>
          <cell r="F17">
            <v>12</v>
          </cell>
          <cell r="G17">
            <v>64</v>
          </cell>
          <cell r="H17">
            <v>64</v>
          </cell>
          <cell r="I17">
            <v>81</v>
          </cell>
          <cell r="J17">
            <v>185</v>
          </cell>
          <cell r="K17">
            <v>230</v>
          </cell>
          <cell r="L17">
            <v>185</v>
          </cell>
        </row>
        <row r="20">
          <cell r="D20">
            <v>0.5</v>
          </cell>
          <cell r="E20">
            <v>1</v>
          </cell>
          <cell r="F20">
            <v>4</v>
          </cell>
          <cell r="G20">
            <v>14</v>
          </cell>
          <cell r="H20">
            <v>14</v>
          </cell>
          <cell r="I20">
            <v>12</v>
          </cell>
          <cell r="J20">
            <v>10</v>
          </cell>
          <cell r="K20">
            <v>10</v>
          </cell>
          <cell r="L20">
            <v>10</v>
          </cell>
        </row>
        <row r="21">
          <cell r="D21">
            <v>0.5</v>
          </cell>
          <cell r="E21">
            <v>1</v>
          </cell>
          <cell r="F21">
            <v>4</v>
          </cell>
          <cell r="G21">
            <v>14</v>
          </cell>
          <cell r="H21">
            <v>14</v>
          </cell>
          <cell r="I21">
            <v>12</v>
          </cell>
          <cell r="J21">
            <v>10</v>
          </cell>
          <cell r="K21">
            <v>10</v>
          </cell>
          <cell r="L21">
            <v>10</v>
          </cell>
        </row>
        <row r="22">
          <cell r="D22">
            <v>0.5</v>
          </cell>
          <cell r="E22">
            <v>1</v>
          </cell>
          <cell r="F22">
            <v>4</v>
          </cell>
          <cell r="G22">
            <v>14</v>
          </cell>
          <cell r="H22">
            <v>14</v>
          </cell>
          <cell r="I22">
            <v>12</v>
          </cell>
          <cell r="J22">
            <v>10</v>
          </cell>
          <cell r="K22">
            <v>10</v>
          </cell>
          <cell r="L22">
            <v>10</v>
          </cell>
        </row>
        <row r="23">
          <cell r="D23">
            <v>0.5</v>
          </cell>
          <cell r="E23">
            <v>1</v>
          </cell>
          <cell r="F23">
            <v>4</v>
          </cell>
          <cell r="G23">
            <v>14</v>
          </cell>
          <cell r="H23">
            <v>14</v>
          </cell>
          <cell r="I23">
            <v>12</v>
          </cell>
          <cell r="J23">
            <v>10</v>
          </cell>
          <cell r="K23">
            <v>10</v>
          </cell>
          <cell r="L23">
            <v>10</v>
          </cell>
        </row>
        <row r="24">
          <cell r="D24">
            <v>0.5</v>
          </cell>
          <cell r="E24">
            <v>1</v>
          </cell>
          <cell r="F24">
            <v>4</v>
          </cell>
          <cell r="G24">
            <v>14</v>
          </cell>
          <cell r="H24">
            <v>14</v>
          </cell>
          <cell r="I24">
            <v>12</v>
          </cell>
          <cell r="J24">
            <v>10</v>
          </cell>
          <cell r="K24">
            <v>10</v>
          </cell>
          <cell r="L24">
            <v>10</v>
          </cell>
        </row>
        <row r="25">
          <cell r="D25">
            <v>0.5</v>
          </cell>
          <cell r="E25">
            <v>1</v>
          </cell>
          <cell r="F25">
            <v>4</v>
          </cell>
          <cell r="G25">
            <v>14</v>
          </cell>
          <cell r="H25">
            <v>14</v>
          </cell>
          <cell r="I25">
            <v>12</v>
          </cell>
          <cell r="J25">
            <v>10</v>
          </cell>
          <cell r="K25">
            <v>10</v>
          </cell>
          <cell r="L25">
            <v>10</v>
          </cell>
        </row>
        <row r="26">
          <cell r="D26">
            <v>0.5</v>
          </cell>
          <cell r="E26">
            <v>1</v>
          </cell>
          <cell r="F26">
            <v>4</v>
          </cell>
          <cell r="G26">
            <v>14</v>
          </cell>
          <cell r="H26">
            <v>14</v>
          </cell>
          <cell r="I26">
            <v>12</v>
          </cell>
          <cell r="J26">
            <v>10</v>
          </cell>
          <cell r="K26">
            <v>10</v>
          </cell>
          <cell r="L26">
            <v>10</v>
          </cell>
        </row>
        <row r="38">
          <cell r="D38" t="str">
            <v>Grande</v>
          </cell>
          <cell r="E38" t="str">
            <v>Grande</v>
          </cell>
          <cell r="F38" t="str">
            <v>Grande</v>
          </cell>
          <cell r="G38" t="str">
            <v>Moyenne</v>
          </cell>
          <cell r="H38" t="str">
            <v>Moyenne</v>
          </cell>
          <cell r="I38" t="str">
            <v>Petite</v>
          </cell>
          <cell r="J38" t="str">
            <v>Petite</v>
          </cell>
          <cell r="K38" t="str">
            <v>Petite</v>
          </cell>
          <cell r="L38" t="str">
            <v>Petite</v>
          </cell>
        </row>
        <row r="39">
          <cell r="D39" t="str">
            <v>Grande</v>
          </cell>
          <cell r="E39" t="str">
            <v>Grande</v>
          </cell>
          <cell r="F39" t="str">
            <v>Grande</v>
          </cell>
          <cell r="G39" t="str">
            <v>Moyenne</v>
          </cell>
          <cell r="H39" t="str">
            <v>Moyenne</v>
          </cell>
          <cell r="I39" t="str">
            <v>Petite</v>
          </cell>
          <cell r="J39" t="str">
            <v>Petite</v>
          </cell>
          <cell r="K39" t="str">
            <v>Petite</v>
          </cell>
          <cell r="L39" t="str">
            <v>Petite</v>
          </cell>
        </row>
        <row r="40">
          <cell r="D40" t="str">
            <v>Grande</v>
          </cell>
          <cell r="E40" t="str">
            <v>Grande</v>
          </cell>
          <cell r="F40" t="str">
            <v>Grande</v>
          </cell>
          <cell r="G40" t="str">
            <v>Moyenne</v>
          </cell>
          <cell r="H40" t="str">
            <v>Moyenne</v>
          </cell>
          <cell r="I40" t="str">
            <v>Petite</v>
          </cell>
          <cell r="J40" t="str">
            <v>Petite</v>
          </cell>
          <cell r="K40" t="str">
            <v>Petite</v>
          </cell>
          <cell r="L40" t="str">
            <v>Petite</v>
          </cell>
        </row>
        <row r="41">
          <cell r="D41" t="str">
            <v>Grande</v>
          </cell>
          <cell r="E41" t="str">
            <v>Grande</v>
          </cell>
          <cell r="F41" t="str">
            <v>Grande</v>
          </cell>
          <cell r="G41" t="str">
            <v>Moyenne</v>
          </cell>
          <cell r="H41" t="str">
            <v>Moyenne</v>
          </cell>
          <cell r="I41" t="str">
            <v>Petite</v>
          </cell>
          <cell r="J41" t="str">
            <v>Petite</v>
          </cell>
          <cell r="K41" t="str">
            <v>Petite</v>
          </cell>
          <cell r="L41" t="str">
            <v>Petite</v>
          </cell>
        </row>
        <row r="42">
          <cell r="D42" t="str">
            <v>Grande</v>
          </cell>
          <cell r="E42" t="str">
            <v>Grande</v>
          </cell>
          <cell r="F42" t="str">
            <v>Grande</v>
          </cell>
          <cell r="G42" t="str">
            <v>Moyenne</v>
          </cell>
          <cell r="H42" t="str">
            <v>Moyenne</v>
          </cell>
          <cell r="I42" t="str">
            <v>Petite</v>
          </cell>
          <cell r="J42" t="str">
            <v>Petite</v>
          </cell>
          <cell r="K42" t="str">
            <v>Petite</v>
          </cell>
          <cell r="L42" t="str">
            <v>Petite</v>
          </cell>
        </row>
        <row r="43">
          <cell r="D43" t="str">
            <v>Grande</v>
          </cell>
          <cell r="E43" t="str">
            <v>Grande</v>
          </cell>
          <cell r="F43" t="str">
            <v>Grande</v>
          </cell>
          <cell r="G43" t="str">
            <v>Moyenne</v>
          </cell>
          <cell r="H43" t="str">
            <v>Moyenne</v>
          </cell>
          <cell r="I43" t="str">
            <v>Petite</v>
          </cell>
          <cell r="J43" t="str">
            <v>Petite</v>
          </cell>
          <cell r="K43" t="str">
            <v>Petite</v>
          </cell>
          <cell r="L43" t="str">
            <v>Petite</v>
          </cell>
        </row>
        <row r="44">
          <cell r="D44" t="str">
            <v>Grande</v>
          </cell>
          <cell r="E44" t="str">
            <v>Grande</v>
          </cell>
          <cell r="F44" t="str">
            <v>Grande</v>
          </cell>
          <cell r="G44" t="str">
            <v>Moyenne</v>
          </cell>
          <cell r="H44" t="str">
            <v>Moyenne</v>
          </cell>
          <cell r="I44" t="str">
            <v>Petite</v>
          </cell>
          <cell r="J44" t="str">
            <v>Petite</v>
          </cell>
          <cell r="K44" t="str">
            <v>Petite</v>
          </cell>
          <cell r="L44" t="str">
            <v>Petite</v>
          </cell>
        </row>
        <row r="47">
          <cell r="D47" t="str">
            <v>Grande</v>
          </cell>
          <cell r="E47" t="str">
            <v>Grande</v>
          </cell>
          <cell r="F47" t="str">
            <v>Grande</v>
          </cell>
          <cell r="G47" t="str">
            <v>Moyenne</v>
          </cell>
          <cell r="H47" t="str">
            <v>Moyenne</v>
          </cell>
          <cell r="I47" t="str">
            <v>Petite</v>
          </cell>
          <cell r="J47" t="str">
            <v>Petite</v>
          </cell>
          <cell r="K47" t="str">
            <v>Petite</v>
          </cell>
          <cell r="L47" t="str">
            <v>Petite</v>
          </cell>
        </row>
        <row r="48">
          <cell r="D48" t="str">
            <v>Grande</v>
          </cell>
          <cell r="E48" t="str">
            <v>Grande</v>
          </cell>
          <cell r="F48" t="str">
            <v>Grande</v>
          </cell>
          <cell r="G48" t="str">
            <v>Moyenne</v>
          </cell>
          <cell r="H48" t="str">
            <v>Moyenne</v>
          </cell>
          <cell r="I48" t="str">
            <v>Petite</v>
          </cell>
          <cell r="J48" t="str">
            <v>Petite</v>
          </cell>
          <cell r="K48" t="str">
            <v>Petite</v>
          </cell>
          <cell r="L48" t="str">
            <v>Petite</v>
          </cell>
        </row>
        <row r="49">
          <cell r="D49" t="str">
            <v>Grande</v>
          </cell>
          <cell r="E49" t="str">
            <v>Grande</v>
          </cell>
          <cell r="F49" t="str">
            <v>Grande</v>
          </cell>
          <cell r="G49" t="str">
            <v>Moyenne</v>
          </cell>
          <cell r="H49" t="str">
            <v>Moyenne</v>
          </cell>
          <cell r="I49" t="str">
            <v>Petite</v>
          </cell>
          <cell r="J49" t="str">
            <v>Petite</v>
          </cell>
          <cell r="K49" t="str">
            <v>Petite</v>
          </cell>
          <cell r="L49" t="str">
            <v>Petite</v>
          </cell>
        </row>
        <row r="50">
          <cell r="D50" t="str">
            <v>Grande</v>
          </cell>
          <cell r="E50" t="str">
            <v>Grande</v>
          </cell>
          <cell r="F50" t="str">
            <v>Grande</v>
          </cell>
          <cell r="G50" t="str">
            <v>Moyenne</v>
          </cell>
          <cell r="H50" t="str">
            <v>Moyenne</v>
          </cell>
          <cell r="I50" t="str">
            <v>Petite</v>
          </cell>
          <cell r="J50" t="str">
            <v>Petite</v>
          </cell>
          <cell r="K50" t="str">
            <v>Petite</v>
          </cell>
          <cell r="L50" t="str">
            <v>Petite</v>
          </cell>
        </row>
        <row r="51">
          <cell r="D51" t="str">
            <v>Grande</v>
          </cell>
          <cell r="E51" t="str">
            <v>Grande</v>
          </cell>
          <cell r="F51" t="str">
            <v>Grande</v>
          </cell>
          <cell r="G51" t="str">
            <v>Moyenne</v>
          </cell>
          <cell r="H51" t="str">
            <v>Moyenne</v>
          </cell>
          <cell r="I51" t="str">
            <v>Petite</v>
          </cell>
          <cell r="J51" t="str">
            <v>Petite</v>
          </cell>
          <cell r="K51" t="str">
            <v>Petite</v>
          </cell>
          <cell r="L51" t="str">
            <v>Petite</v>
          </cell>
        </row>
        <row r="52">
          <cell r="D52" t="str">
            <v>Grande</v>
          </cell>
          <cell r="E52" t="str">
            <v>Grande</v>
          </cell>
          <cell r="F52" t="str">
            <v>Grande</v>
          </cell>
          <cell r="G52" t="str">
            <v>Moyenne</v>
          </cell>
          <cell r="H52" t="str">
            <v>Moyenne</v>
          </cell>
          <cell r="I52" t="str">
            <v>Petite</v>
          </cell>
          <cell r="J52" t="str">
            <v>Petite</v>
          </cell>
          <cell r="K52" t="str">
            <v>Petite</v>
          </cell>
          <cell r="L52" t="str">
            <v>Petite</v>
          </cell>
        </row>
        <row r="53">
          <cell r="D53" t="str">
            <v>Grande</v>
          </cell>
          <cell r="E53" t="str">
            <v>Grande</v>
          </cell>
          <cell r="F53" t="str">
            <v>Grande</v>
          </cell>
          <cell r="G53" t="str">
            <v>Moyenne</v>
          </cell>
          <cell r="H53" t="str">
            <v>Moyenne</v>
          </cell>
          <cell r="I53" t="str">
            <v>Petite</v>
          </cell>
          <cell r="J53" t="str">
            <v>Petite</v>
          </cell>
          <cell r="K53" t="str">
            <v>Petite</v>
          </cell>
          <cell r="L53" t="str">
            <v>Petite</v>
          </cell>
        </row>
        <row r="56">
          <cell r="D56">
            <v>1</v>
          </cell>
          <cell r="E56">
            <v>1.5</v>
          </cell>
          <cell r="F56">
            <v>2</v>
          </cell>
          <cell r="G56">
            <v>3</v>
          </cell>
          <cell r="H56">
            <v>4</v>
          </cell>
          <cell r="I56">
            <v>5</v>
          </cell>
          <cell r="J56">
            <v>6</v>
          </cell>
          <cell r="K56">
            <v>6.5</v>
          </cell>
          <cell r="L56">
            <v>6.5</v>
          </cell>
        </row>
        <row r="57">
          <cell r="D57">
            <v>1</v>
          </cell>
          <cell r="E57">
            <v>1.5</v>
          </cell>
          <cell r="F57">
            <v>2</v>
          </cell>
          <cell r="G57">
            <v>3</v>
          </cell>
          <cell r="H57">
            <v>4</v>
          </cell>
          <cell r="I57">
            <v>5</v>
          </cell>
          <cell r="J57">
            <v>6</v>
          </cell>
          <cell r="K57">
            <v>6.5</v>
          </cell>
          <cell r="L57">
            <v>6.5</v>
          </cell>
        </row>
        <row r="58">
          <cell r="D58">
            <v>2</v>
          </cell>
          <cell r="E58">
            <v>2.5</v>
          </cell>
          <cell r="F58">
            <v>2.5</v>
          </cell>
          <cell r="G58">
            <v>3.5</v>
          </cell>
          <cell r="H58">
            <v>4.5</v>
          </cell>
          <cell r="I58">
            <v>5.5</v>
          </cell>
          <cell r="J58">
            <v>6.5</v>
          </cell>
          <cell r="K58">
            <v>6.5</v>
          </cell>
          <cell r="L58">
            <v>6.5</v>
          </cell>
        </row>
        <row r="59">
          <cell r="D59">
            <v>2</v>
          </cell>
          <cell r="E59">
            <v>2.5</v>
          </cell>
          <cell r="F59">
            <v>2.5</v>
          </cell>
          <cell r="G59">
            <v>3.5</v>
          </cell>
          <cell r="H59">
            <v>4.5</v>
          </cell>
          <cell r="I59">
            <v>5.5</v>
          </cell>
          <cell r="J59">
            <v>6.5</v>
          </cell>
          <cell r="K59">
            <v>6.5</v>
          </cell>
          <cell r="L59">
            <v>6.5</v>
          </cell>
        </row>
        <row r="60">
          <cell r="D60">
            <v>5</v>
          </cell>
          <cell r="E60">
            <v>5</v>
          </cell>
          <cell r="F60">
            <v>5</v>
          </cell>
          <cell r="G60">
            <v>6</v>
          </cell>
          <cell r="H60">
            <v>6</v>
          </cell>
          <cell r="I60">
            <v>6.5</v>
          </cell>
          <cell r="J60">
            <v>13.5</v>
          </cell>
          <cell r="K60">
            <v>13.5</v>
          </cell>
          <cell r="L60">
            <v>13.5</v>
          </cell>
        </row>
        <row r="61">
          <cell r="D61">
            <v>5</v>
          </cell>
          <cell r="E61">
            <v>5</v>
          </cell>
          <cell r="F61">
            <v>5</v>
          </cell>
          <cell r="G61">
            <v>6</v>
          </cell>
          <cell r="H61">
            <v>6</v>
          </cell>
          <cell r="I61">
            <v>6.5</v>
          </cell>
          <cell r="J61">
            <v>13.5</v>
          </cell>
          <cell r="K61">
            <v>13.5</v>
          </cell>
          <cell r="L61">
            <v>13.5</v>
          </cell>
        </row>
        <row r="62">
          <cell r="D62">
            <v>5</v>
          </cell>
          <cell r="E62">
            <v>5</v>
          </cell>
          <cell r="F62">
            <v>5</v>
          </cell>
          <cell r="G62">
            <v>6</v>
          </cell>
          <cell r="H62">
            <v>6</v>
          </cell>
          <cell r="I62">
            <v>6.5</v>
          </cell>
          <cell r="J62">
            <v>13.5</v>
          </cell>
          <cell r="K62">
            <v>13.5</v>
          </cell>
          <cell r="L62">
            <v>13.5</v>
          </cell>
        </row>
        <row r="65">
          <cell r="D65">
            <v>1</v>
          </cell>
          <cell r="E65">
            <v>1.5</v>
          </cell>
          <cell r="F65">
            <v>2</v>
          </cell>
          <cell r="G65">
            <v>3</v>
          </cell>
          <cell r="H65">
            <v>4</v>
          </cell>
          <cell r="I65">
            <v>5</v>
          </cell>
          <cell r="J65">
            <v>6</v>
          </cell>
          <cell r="K65">
            <v>6.5</v>
          </cell>
          <cell r="L65">
            <v>6.5</v>
          </cell>
        </row>
        <row r="66">
          <cell r="D66">
            <v>1</v>
          </cell>
          <cell r="E66">
            <v>1.5</v>
          </cell>
          <cell r="F66">
            <v>2</v>
          </cell>
          <cell r="G66">
            <v>3</v>
          </cell>
          <cell r="H66">
            <v>4</v>
          </cell>
          <cell r="I66">
            <v>5</v>
          </cell>
          <cell r="J66">
            <v>6</v>
          </cell>
          <cell r="K66">
            <v>6.5</v>
          </cell>
          <cell r="L66">
            <v>6.5</v>
          </cell>
        </row>
        <row r="67">
          <cell r="D67">
            <v>2</v>
          </cell>
          <cell r="E67">
            <v>2.5</v>
          </cell>
          <cell r="F67">
            <v>2.5</v>
          </cell>
          <cell r="G67">
            <v>3.5</v>
          </cell>
          <cell r="H67">
            <v>4.5</v>
          </cell>
          <cell r="I67">
            <v>5.5</v>
          </cell>
          <cell r="J67">
            <v>6.5</v>
          </cell>
          <cell r="K67">
            <v>6.5</v>
          </cell>
          <cell r="L67">
            <v>6.5</v>
          </cell>
        </row>
        <row r="68">
          <cell r="D68">
            <v>2</v>
          </cell>
          <cell r="E68">
            <v>2.5</v>
          </cell>
          <cell r="F68">
            <v>2.5</v>
          </cell>
          <cell r="G68">
            <v>3.5</v>
          </cell>
          <cell r="H68">
            <v>4.5</v>
          </cell>
          <cell r="I68">
            <v>5.5</v>
          </cell>
          <cell r="J68">
            <v>6.5</v>
          </cell>
          <cell r="K68">
            <v>6.5</v>
          </cell>
          <cell r="L68">
            <v>6.5</v>
          </cell>
        </row>
        <row r="69">
          <cell r="D69">
            <v>5</v>
          </cell>
          <cell r="E69">
            <v>5</v>
          </cell>
          <cell r="F69">
            <v>5</v>
          </cell>
          <cell r="G69">
            <v>6</v>
          </cell>
          <cell r="H69">
            <v>6</v>
          </cell>
          <cell r="I69">
            <v>6.5</v>
          </cell>
          <cell r="J69">
            <v>12</v>
          </cell>
          <cell r="K69">
            <v>12</v>
          </cell>
          <cell r="L69">
            <v>12</v>
          </cell>
        </row>
        <row r="70">
          <cell r="D70">
            <v>5</v>
          </cell>
          <cell r="E70">
            <v>5</v>
          </cell>
          <cell r="F70">
            <v>5</v>
          </cell>
          <cell r="G70">
            <v>6</v>
          </cell>
          <cell r="H70">
            <v>6</v>
          </cell>
          <cell r="I70">
            <v>6.5</v>
          </cell>
          <cell r="J70">
            <v>12</v>
          </cell>
          <cell r="K70">
            <v>12</v>
          </cell>
          <cell r="L70">
            <v>12</v>
          </cell>
        </row>
        <row r="71">
          <cell r="D71">
            <v>5</v>
          </cell>
          <cell r="E71">
            <v>5</v>
          </cell>
          <cell r="F71">
            <v>5</v>
          </cell>
          <cell r="G71">
            <v>6</v>
          </cell>
          <cell r="H71">
            <v>6</v>
          </cell>
          <cell r="I71">
            <v>6.5</v>
          </cell>
          <cell r="J71">
            <v>12</v>
          </cell>
          <cell r="K71">
            <v>12</v>
          </cell>
          <cell r="L71">
            <v>12</v>
          </cell>
        </row>
        <row r="83">
          <cell r="D83">
            <v>0.5</v>
          </cell>
          <cell r="E83">
            <v>0.5</v>
          </cell>
          <cell r="F83">
            <v>0.5</v>
          </cell>
          <cell r="G83">
            <v>0.5</v>
          </cell>
          <cell r="H83">
            <v>0.5</v>
          </cell>
          <cell r="I83">
            <v>0.5</v>
          </cell>
          <cell r="J83">
            <v>0.5</v>
          </cell>
          <cell r="K83">
            <v>0.5</v>
          </cell>
          <cell r="L83">
            <v>0.5</v>
          </cell>
        </row>
        <row r="84">
          <cell r="D84">
            <v>0.5</v>
          </cell>
          <cell r="E84">
            <v>0.5</v>
          </cell>
          <cell r="F84">
            <v>0.5</v>
          </cell>
          <cell r="G84">
            <v>0.5</v>
          </cell>
          <cell r="H84">
            <v>0.5</v>
          </cell>
          <cell r="I84">
            <v>0.5</v>
          </cell>
          <cell r="J84">
            <v>0.5</v>
          </cell>
          <cell r="K84">
            <v>0.5</v>
          </cell>
          <cell r="L84">
            <v>0.5</v>
          </cell>
        </row>
        <row r="85">
          <cell r="D85">
            <v>0.6</v>
          </cell>
          <cell r="E85">
            <v>0.6</v>
          </cell>
          <cell r="F85">
            <v>0.6</v>
          </cell>
          <cell r="G85">
            <v>0.6</v>
          </cell>
          <cell r="H85">
            <v>0.6</v>
          </cell>
          <cell r="I85">
            <v>0.6</v>
          </cell>
          <cell r="J85">
            <v>0.6</v>
          </cell>
          <cell r="K85">
            <v>0.6</v>
          </cell>
          <cell r="L85">
            <v>0.6</v>
          </cell>
        </row>
        <row r="86">
          <cell r="D86">
            <v>0.65</v>
          </cell>
          <cell r="E86">
            <v>0.65</v>
          </cell>
          <cell r="F86">
            <v>0.65</v>
          </cell>
          <cell r="G86">
            <v>0.65</v>
          </cell>
          <cell r="H86">
            <v>0.65</v>
          </cell>
          <cell r="I86">
            <v>0.65</v>
          </cell>
          <cell r="J86">
            <v>0.65</v>
          </cell>
          <cell r="K86">
            <v>0.65</v>
          </cell>
          <cell r="L86">
            <v>0.65</v>
          </cell>
        </row>
        <row r="87">
          <cell r="D87">
            <v>0.75</v>
          </cell>
          <cell r="E87">
            <v>0.75</v>
          </cell>
          <cell r="F87">
            <v>0.75</v>
          </cell>
          <cell r="G87">
            <v>0.75</v>
          </cell>
          <cell r="H87">
            <v>0.75</v>
          </cell>
          <cell r="I87">
            <v>0.75</v>
          </cell>
          <cell r="J87">
            <v>0.75</v>
          </cell>
          <cell r="K87">
            <v>0.75</v>
          </cell>
          <cell r="L87">
            <v>0.75</v>
          </cell>
        </row>
        <row r="88">
          <cell r="D88">
            <v>0.75</v>
          </cell>
          <cell r="E88">
            <v>0.75</v>
          </cell>
          <cell r="F88">
            <v>0.75</v>
          </cell>
          <cell r="G88">
            <v>0.75</v>
          </cell>
          <cell r="H88">
            <v>0.75</v>
          </cell>
          <cell r="I88">
            <v>0.75</v>
          </cell>
          <cell r="J88">
            <v>0.75</v>
          </cell>
          <cell r="K88">
            <v>0.75</v>
          </cell>
          <cell r="L88">
            <v>0.75</v>
          </cell>
        </row>
        <row r="89">
          <cell r="D89">
            <v>0.75</v>
          </cell>
          <cell r="E89">
            <v>0.75</v>
          </cell>
          <cell r="F89">
            <v>0.75</v>
          </cell>
          <cell r="G89">
            <v>0.75</v>
          </cell>
          <cell r="H89">
            <v>0.75</v>
          </cell>
          <cell r="I89">
            <v>0.75</v>
          </cell>
          <cell r="J89">
            <v>0.75</v>
          </cell>
          <cell r="K89">
            <v>0.75</v>
          </cell>
          <cell r="L89">
            <v>0.75</v>
          </cell>
        </row>
        <row r="92">
          <cell r="D92">
            <v>0</v>
          </cell>
          <cell r="E92">
            <v>0</v>
          </cell>
          <cell r="F92">
            <v>0.05</v>
          </cell>
          <cell r="G92">
            <v>0.05</v>
          </cell>
          <cell r="H92">
            <v>0.05</v>
          </cell>
          <cell r="I92">
            <v>0.1</v>
          </cell>
          <cell r="J92">
            <v>0.12</v>
          </cell>
          <cell r="K92">
            <v>0.11</v>
          </cell>
          <cell r="L92">
            <v>0.14000000000000001</v>
          </cell>
        </row>
        <row r="93">
          <cell r="D93">
            <v>0</v>
          </cell>
          <cell r="E93">
            <v>0</v>
          </cell>
          <cell r="F93">
            <v>0.34</v>
          </cell>
          <cell r="G93">
            <v>0.34</v>
          </cell>
          <cell r="H93">
            <v>0.34</v>
          </cell>
          <cell r="I93">
            <v>0.38</v>
          </cell>
          <cell r="J93">
            <v>0.48</v>
          </cell>
          <cell r="K93">
            <v>0.38</v>
          </cell>
          <cell r="L93">
            <v>0.46</v>
          </cell>
        </row>
        <row r="94">
          <cell r="D94">
            <v>0</v>
          </cell>
          <cell r="E94">
            <v>0.5</v>
          </cell>
          <cell r="F94">
            <v>0.41</v>
          </cell>
          <cell r="G94">
            <v>0.41</v>
          </cell>
          <cell r="H94">
            <v>0.41</v>
          </cell>
          <cell r="I94">
            <v>0.39</v>
          </cell>
          <cell r="J94">
            <v>0.31</v>
          </cell>
          <cell r="K94">
            <v>0.23</v>
          </cell>
          <cell r="L94">
            <v>0.35</v>
          </cell>
        </row>
        <row r="95">
          <cell r="D95">
            <v>1</v>
          </cell>
          <cell r="E95">
            <v>0.5</v>
          </cell>
          <cell r="F95">
            <v>0.2</v>
          </cell>
          <cell r="G95">
            <v>0.2</v>
          </cell>
          <cell r="H95">
            <v>0.2</v>
          </cell>
          <cell r="I95">
            <v>0.13</v>
          </cell>
          <cell r="J95">
            <v>0.09</v>
          </cell>
          <cell r="K95">
            <v>0.28000000000000003</v>
          </cell>
          <cell r="L95">
            <v>0.05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110">
          <cell r="D110" t="str">
            <v>Bois et brique</v>
          </cell>
          <cell r="E110" t="str">
            <v>Bois et brique</v>
          </cell>
          <cell r="F110" t="str">
            <v>Bois et brique</v>
          </cell>
          <cell r="G110" t="str">
            <v>Bois et brique</v>
          </cell>
          <cell r="H110" t="str">
            <v>Béton</v>
          </cell>
          <cell r="I110" t="str">
            <v>Béton</v>
          </cell>
          <cell r="J110" t="str">
            <v>Béton</v>
          </cell>
          <cell r="K110" t="str">
            <v>Béton</v>
          </cell>
          <cell r="L110" t="str">
            <v>Béton</v>
          </cell>
        </row>
        <row r="111">
          <cell r="D111">
            <v>1</v>
          </cell>
          <cell r="E111">
            <v>2</v>
          </cell>
          <cell r="F111">
            <v>12</v>
          </cell>
          <cell r="G111">
            <v>64</v>
          </cell>
          <cell r="H111">
            <v>64</v>
          </cell>
          <cell r="I111">
            <v>81</v>
          </cell>
          <cell r="J111">
            <v>185</v>
          </cell>
          <cell r="K111">
            <v>230</v>
          </cell>
          <cell r="L111">
            <v>350</v>
          </cell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</row>
        <row r="113">
          <cell r="D113">
            <v>2</v>
          </cell>
          <cell r="E113">
            <v>2</v>
          </cell>
          <cell r="F113">
            <v>3</v>
          </cell>
          <cell r="G113">
            <v>4</v>
          </cell>
          <cell r="H113">
            <v>4</v>
          </cell>
          <cell r="I113">
            <v>6</v>
          </cell>
          <cell r="J113">
            <v>10</v>
          </cell>
          <cell r="K113">
            <v>20</v>
          </cell>
          <cell r="L113">
            <v>20</v>
          </cell>
        </row>
        <row r="114">
          <cell r="D114">
            <v>2</v>
          </cell>
          <cell r="E114">
            <v>2</v>
          </cell>
          <cell r="F114">
            <v>3</v>
          </cell>
          <cell r="G114">
            <v>6</v>
          </cell>
          <cell r="H114">
            <v>6</v>
          </cell>
          <cell r="I114">
            <v>9</v>
          </cell>
          <cell r="J114">
            <v>19</v>
          </cell>
          <cell r="K114"/>
          <cell r="L114"/>
        </row>
        <row r="115">
          <cell r="D115">
            <v>0</v>
          </cell>
          <cell r="E115">
            <v>0.03</v>
          </cell>
          <cell r="F115">
            <v>0.03</v>
          </cell>
          <cell r="G115">
            <v>0.03</v>
          </cell>
          <cell r="H115">
            <v>0.03</v>
          </cell>
          <cell r="I115">
            <v>0.09</v>
          </cell>
          <cell r="J115">
            <v>0.09</v>
          </cell>
          <cell r="K115">
            <v>0.09</v>
          </cell>
          <cell r="L115"/>
        </row>
        <row r="116">
          <cell r="D116">
            <v>0</v>
          </cell>
          <cell r="E116">
            <v>0</v>
          </cell>
          <cell r="F116">
            <v>0.03</v>
          </cell>
          <cell r="G116">
            <v>0.03</v>
          </cell>
          <cell r="H116">
            <v>0.03</v>
          </cell>
          <cell r="I116">
            <v>0.03</v>
          </cell>
          <cell r="J116">
            <v>0.03</v>
          </cell>
          <cell r="K116">
            <v>0.03</v>
          </cell>
          <cell r="L116"/>
        </row>
        <row r="117">
          <cell r="D117">
            <v>1</v>
          </cell>
          <cell r="E117">
            <v>1</v>
          </cell>
          <cell r="F117">
            <v>1</v>
          </cell>
          <cell r="G117">
            <v>0.75</v>
          </cell>
          <cell r="H117">
            <v>0.75</v>
          </cell>
          <cell r="I117">
            <v>0.75</v>
          </cell>
          <cell r="J117">
            <v>0.5</v>
          </cell>
          <cell r="K117">
            <v>0.5</v>
          </cell>
          <cell r="L117">
            <v>0.33</v>
          </cell>
        </row>
        <row r="118">
          <cell r="D118">
            <v>452.08421999999996</v>
          </cell>
        </row>
        <row r="119"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</row>
        <row r="121">
          <cell r="D121" t="str">
            <v>Non</v>
          </cell>
          <cell r="E121" t="str">
            <v>Non</v>
          </cell>
          <cell r="F121" t="str">
            <v>Non</v>
          </cell>
          <cell r="G121" t="str">
            <v>Non</v>
          </cell>
          <cell r="H121" t="str">
            <v>Non</v>
          </cell>
          <cell r="I121" t="str">
            <v>Non</v>
          </cell>
          <cell r="J121" t="str">
            <v>Oui</v>
          </cell>
          <cell r="K121" t="str">
            <v>Oui</v>
          </cell>
          <cell r="L121" t="str">
            <v>Non</v>
          </cell>
        </row>
        <row r="122">
          <cell r="D122">
            <v>1496</v>
          </cell>
        </row>
        <row r="124">
          <cell r="D124" t="str">
            <v>Non</v>
          </cell>
          <cell r="E124" t="str">
            <v>Non</v>
          </cell>
          <cell r="F124" t="str">
            <v>Non</v>
          </cell>
          <cell r="G124" t="str">
            <v>Non</v>
          </cell>
          <cell r="H124" t="str">
            <v>Non</v>
          </cell>
          <cell r="I124" t="str">
            <v>Non</v>
          </cell>
          <cell r="J124" t="str">
            <v>Oui</v>
          </cell>
          <cell r="K124" t="str">
            <v>Oui</v>
          </cell>
          <cell r="L124" t="str">
            <v>Oui</v>
          </cell>
        </row>
        <row r="125">
          <cell r="D125">
            <v>1496</v>
          </cell>
        </row>
        <row r="128"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</row>
        <row r="129"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</row>
        <row r="130">
          <cell r="D130">
            <v>0</v>
          </cell>
          <cell r="E130">
            <v>0</v>
          </cell>
          <cell r="F130">
            <v>1</v>
          </cell>
          <cell r="G130">
            <v>1</v>
          </cell>
          <cell r="H130">
            <v>1</v>
          </cell>
          <cell r="I130">
            <v>2</v>
          </cell>
          <cell r="J130">
            <v>2</v>
          </cell>
          <cell r="K130">
            <v>3</v>
          </cell>
          <cell r="L130">
            <v>4</v>
          </cell>
        </row>
        <row r="131">
          <cell r="D131"/>
          <cell r="E131"/>
          <cell r="F131"/>
          <cell r="G131"/>
          <cell r="H131"/>
          <cell r="I131"/>
          <cell r="J131"/>
          <cell r="K131"/>
          <cell r="L131"/>
        </row>
        <row r="135">
          <cell r="D135">
            <v>350</v>
          </cell>
          <cell r="E135">
            <v>400</v>
          </cell>
          <cell r="F135">
            <v>550</v>
          </cell>
        </row>
        <row r="136">
          <cell r="D136">
            <v>625</v>
          </cell>
          <cell r="E136">
            <v>750</v>
          </cell>
          <cell r="F136">
            <v>900</v>
          </cell>
        </row>
        <row r="137">
          <cell r="D137">
            <v>825</v>
          </cell>
          <cell r="E137">
            <v>1100</v>
          </cell>
          <cell r="F137">
            <v>1250</v>
          </cell>
        </row>
        <row r="138">
          <cell r="D138">
            <v>1025</v>
          </cell>
          <cell r="E138">
            <v>1250</v>
          </cell>
          <cell r="F138">
            <v>1500</v>
          </cell>
        </row>
        <row r="139">
          <cell r="D139">
            <v>1500</v>
          </cell>
          <cell r="E139">
            <v>1750</v>
          </cell>
          <cell r="F139">
            <v>2000</v>
          </cell>
        </row>
        <row r="142">
          <cell r="D142">
            <v>825</v>
          </cell>
          <cell r="E142">
            <v>1100</v>
          </cell>
          <cell r="F142">
            <v>1250</v>
          </cell>
        </row>
        <row r="143">
          <cell r="D143">
            <v>1025</v>
          </cell>
          <cell r="E143">
            <v>1250</v>
          </cell>
          <cell r="F143">
            <v>1500</v>
          </cell>
        </row>
        <row r="147">
          <cell r="D147">
            <v>1</v>
          </cell>
          <cell r="E147">
            <v>2</v>
          </cell>
          <cell r="F147">
            <v>25</v>
          </cell>
        </row>
        <row r="148">
          <cell r="D148">
            <v>1</v>
          </cell>
          <cell r="E148" t="str">
            <v>2-5</v>
          </cell>
          <cell r="F148" t="str">
            <v>na</v>
          </cell>
        </row>
        <row r="149">
          <cell r="D149">
            <v>1</v>
          </cell>
          <cell r="E149">
            <v>2</v>
          </cell>
          <cell r="F149">
            <v>2</v>
          </cell>
        </row>
        <row r="150">
          <cell r="D150">
            <v>1</v>
          </cell>
          <cell r="E150" t="str">
            <v>1-5</v>
          </cell>
          <cell r="F150" t="str">
            <v>na</v>
          </cell>
        </row>
      </sheetData>
      <sheetData sheetId="2">
        <row r="607">
          <cell r="D607">
            <v>1500</v>
          </cell>
          <cell r="E607">
            <v>2835.0515463917527</v>
          </cell>
          <cell r="F607">
            <v>9451.5463917525776</v>
          </cell>
          <cell r="G607">
            <v>28173.195876288661</v>
          </cell>
          <cell r="H607">
            <v>28173.195876288661</v>
          </cell>
          <cell r="I607">
            <v>19186.81318681319</v>
          </cell>
          <cell r="J607">
            <v>15164.835164835164</v>
          </cell>
          <cell r="K607">
            <v>16543.956043956045</v>
          </cell>
          <cell r="L607">
            <v>13530</v>
          </cell>
        </row>
        <row r="608">
          <cell r="D608">
            <v>1500</v>
          </cell>
          <cell r="E608">
            <v>2835.0515463917527</v>
          </cell>
          <cell r="F608">
            <v>9451.5463917525776</v>
          </cell>
          <cell r="G608">
            <v>28173.195876288661</v>
          </cell>
          <cell r="H608">
            <v>28173.195876288661</v>
          </cell>
          <cell r="I608">
            <v>19186.81318681319</v>
          </cell>
          <cell r="J608">
            <v>15164.835164835164</v>
          </cell>
          <cell r="K608">
            <v>16543.956043956045</v>
          </cell>
          <cell r="L608">
            <v>13530</v>
          </cell>
        </row>
        <row r="609">
          <cell r="D609">
            <v>1250</v>
          </cell>
          <cell r="E609">
            <v>2362.5429553264607</v>
          </cell>
          <cell r="F609">
            <v>7876.288659793815</v>
          </cell>
          <cell r="G609">
            <v>23477.663230240552</v>
          </cell>
          <cell r="H609">
            <v>23477.663230240552</v>
          </cell>
          <cell r="I609">
            <v>15989.010989010992</v>
          </cell>
          <cell r="J609">
            <v>12637.362637362638</v>
          </cell>
          <cell r="K609">
            <v>13786.630036630038</v>
          </cell>
          <cell r="L609">
            <v>11275</v>
          </cell>
        </row>
        <row r="610">
          <cell r="D610">
            <v>1153.8461538461538</v>
          </cell>
          <cell r="E610">
            <v>2180.8088818398096</v>
          </cell>
          <cell r="F610">
            <v>7270.4203013481365</v>
          </cell>
          <cell r="G610">
            <v>21671.689135606663</v>
          </cell>
          <cell r="H610">
            <v>21671.689135606663</v>
          </cell>
          <cell r="I610">
            <v>14759.087066779375</v>
          </cell>
          <cell r="J610">
            <v>11665.257819103972</v>
          </cell>
          <cell r="K610">
            <v>12726.120033812342</v>
          </cell>
          <cell r="L610">
            <v>10407.692307692307</v>
          </cell>
        </row>
        <row r="611">
          <cell r="D611">
            <v>1000</v>
          </cell>
          <cell r="E611">
            <v>1890.0343642611685</v>
          </cell>
          <cell r="F611">
            <v>6301.0309278350514</v>
          </cell>
          <cell r="G611">
            <v>18782.13058419244</v>
          </cell>
          <cell r="H611">
            <v>18782.13058419244</v>
          </cell>
          <cell r="I611">
            <v>12791.208791208794</v>
          </cell>
          <cell r="J611">
            <v>10109.89010989011</v>
          </cell>
          <cell r="K611">
            <v>11029.30402930403</v>
          </cell>
          <cell r="L611">
            <v>9020</v>
          </cell>
        </row>
        <row r="612">
          <cell r="D612">
            <v>1000</v>
          </cell>
          <cell r="E612">
            <v>1890.0343642611685</v>
          </cell>
          <cell r="F612">
            <v>6301.0309278350514</v>
          </cell>
          <cell r="G612">
            <v>18782.13058419244</v>
          </cell>
          <cell r="H612">
            <v>18782.13058419244</v>
          </cell>
          <cell r="I612">
            <v>12791.208791208794</v>
          </cell>
          <cell r="J612">
            <v>10109.89010989011</v>
          </cell>
          <cell r="K612">
            <v>11029.30402930403</v>
          </cell>
          <cell r="L612">
            <v>9020</v>
          </cell>
        </row>
        <row r="613">
          <cell r="D613">
            <v>1000</v>
          </cell>
          <cell r="E613">
            <v>1890.0343642611685</v>
          </cell>
          <cell r="F613">
            <v>6301.0309278350514</v>
          </cell>
          <cell r="G613">
            <v>18782.13058419244</v>
          </cell>
          <cell r="H613">
            <v>18782.13058419244</v>
          </cell>
          <cell r="I613">
            <v>12791.208791208794</v>
          </cell>
          <cell r="J613">
            <v>10109.89010989011</v>
          </cell>
          <cell r="K613">
            <v>11029.30402930403</v>
          </cell>
          <cell r="L613">
            <v>9020</v>
          </cell>
        </row>
        <row r="636">
          <cell r="D636">
            <v>0</v>
          </cell>
          <cell r="E636">
            <v>0</v>
          </cell>
          <cell r="F636">
            <v>2.3996509598603843E-2</v>
          </cell>
          <cell r="G636">
            <v>2.0491803278688523E-2</v>
          </cell>
          <cell r="H636">
            <v>2.0491803278688523E-2</v>
          </cell>
          <cell r="I636">
            <v>4.8109965635738834E-2</v>
          </cell>
          <cell r="J636">
            <v>6.0869565217391307E-2</v>
          </cell>
          <cell r="K636">
            <v>5.114579873796081E-2</v>
          </cell>
          <cell r="L636">
            <v>7.2431633407243165E-2</v>
          </cell>
        </row>
        <row r="645">
          <cell r="D645">
            <v>0</v>
          </cell>
          <cell r="E645">
            <v>0</v>
          </cell>
          <cell r="F645">
            <v>0.26701570680628273</v>
          </cell>
          <cell r="G645">
            <v>0.26127049180327871</v>
          </cell>
          <cell r="H645">
            <v>0.26127049180327871</v>
          </cell>
          <cell r="I645">
            <v>0.32646048109965636</v>
          </cell>
          <cell r="J645">
            <v>0.43478260869565216</v>
          </cell>
          <cell r="K645">
            <v>0.31550979740949853</v>
          </cell>
          <cell r="L645">
            <v>0.42498152254249821</v>
          </cell>
        </row>
        <row r="654">
          <cell r="D654">
            <v>0</v>
          </cell>
          <cell r="E654">
            <v>0.45454545454545453</v>
          </cell>
          <cell r="F654">
            <v>0.44720767888307156</v>
          </cell>
          <cell r="G654">
            <v>0.46209016393442626</v>
          </cell>
          <cell r="H654">
            <v>0.46209016393442626</v>
          </cell>
          <cell r="I654">
            <v>0.44226804123711339</v>
          </cell>
          <cell r="J654">
            <v>0.3706521739130435</v>
          </cell>
          <cell r="K654">
            <v>0.25207572235137832</v>
          </cell>
          <cell r="L654">
            <v>0.42682926829268292</v>
          </cell>
        </row>
        <row r="663">
          <cell r="D663">
            <v>1</v>
          </cell>
          <cell r="E663">
            <v>0.54545454545454541</v>
          </cell>
          <cell r="F663">
            <v>0.26178010471204194</v>
          </cell>
          <cell r="G663">
            <v>0.25614754098360654</v>
          </cell>
          <cell r="H663">
            <v>0.25614754098360654</v>
          </cell>
          <cell r="I663">
            <v>0.18316151202749145</v>
          </cell>
          <cell r="J663">
            <v>0.13369565217391305</v>
          </cell>
          <cell r="K663">
            <v>0.38126868150116239</v>
          </cell>
          <cell r="L663">
            <v>7.575757575757576E-2</v>
          </cell>
        </row>
        <row r="672"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</row>
        <row r="673"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</row>
        <row r="674"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énarios"/>
      <sheetName val="Intrants"/>
      <sheetName val="CB1"/>
      <sheetName val="CB2"/>
      <sheetName val="CB3"/>
      <sheetName val="CB4"/>
      <sheetName val="CA1"/>
      <sheetName val="CA2"/>
      <sheetName val="CA3"/>
      <sheetName val="CA4"/>
      <sheetName val="PRIX"/>
      <sheetName val="CFINAL"/>
      <sheetName val="FC - Cout ;B"/>
      <sheetName val="PCOUTS"/>
      <sheetName val="COUTS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C14">
            <v>100000</v>
          </cell>
          <cell r="D14">
            <v>105000</v>
          </cell>
          <cell r="E14">
            <v>110000</v>
          </cell>
          <cell r="F14">
            <v>115000</v>
          </cell>
          <cell r="G14">
            <v>120000</v>
          </cell>
          <cell r="H14">
            <v>125000</v>
          </cell>
          <cell r="I14">
            <v>130000</v>
          </cell>
          <cell r="J14">
            <v>135000</v>
          </cell>
          <cell r="K14">
            <v>140000</v>
          </cell>
        </row>
        <row r="15">
          <cell r="C15">
            <v>105000</v>
          </cell>
          <cell r="D15">
            <v>110000</v>
          </cell>
          <cell r="E15">
            <v>115000</v>
          </cell>
          <cell r="F15">
            <v>120000</v>
          </cell>
          <cell r="G15">
            <v>125000</v>
          </cell>
          <cell r="H15">
            <v>130000</v>
          </cell>
          <cell r="I15">
            <v>135000</v>
          </cell>
          <cell r="J15">
            <v>140000</v>
          </cell>
          <cell r="K15">
            <v>145000</v>
          </cell>
        </row>
        <row r="16">
          <cell r="C16">
            <v>130000</v>
          </cell>
          <cell r="D16">
            <v>135000</v>
          </cell>
          <cell r="E16">
            <v>140000</v>
          </cell>
          <cell r="F16">
            <v>145000</v>
          </cell>
          <cell r="G16">
            <v>150000</v>
          </cell>
          <cell r="H16">
            <v>155000</v>
          </cell>
          <cell r="I16">
            <v>160000</v>
          </cell>
          <cell r="J16">
            <v>165000</v>
          </cell>
          <cell r="K16">
            <v>170000</v>
          </cell>
        </row>
        <row r="17">
          <cell r="C17">
            <v>155000</v>
          </cell>
          <cell r="D17">
            <v>160000</v>
          </cell>
          <cell r="E17">
            <v>165000</v>
          </cell>
          <cell r="F17">
            <v>170000</v>
          </cell>
          <cell r="G17">
            <v>175000</v>
          </cell>
          <cell r="H17">
            <v>180000</v>
          </cell>
          <cell r="I17">
            <v>185000</v>
          </cell>
          <cell r="J17">
            <v>190000</v>
          </cell>
          <cell r="K17">
            <v>195000</v>
          </cell>
        </row>
        <row r="18">
          <cell r="C18">
            <v>180000</v>
          </cell>
          <cell r="D18">
            <v>185000</v>
          </cell>
          <cell r="E18">
            <v>190000</v>
          </cell>
          <cell r="F18">
            <v>195000</v>
          </cell>
          <cell r="G18">
            <v>200000</v>
          </cell>
          <cell r="H18">
            <v>205000</v>
          </cell>
          <cell r="I18">
            <v>210000</v>
          </cell>
          <cell r="J18">
            <v>215000</v>
          </cell>
          <cell r="K18">
            <v>220000</v>
          </cell>
        </row>
        <row r="19">
          <cell r="C19">
            <v>205000</v>
          </cell>
          <cell r="D19">
            <v>210000</v>
          </cell>
          <cell r="E19">
            <v>215000</v>
          </cell>
          <cell r="F19">
            <v>220000</v>
          </cell>
          <cell r="G19">
            <v>225000</v>
          </cell>
          <cell r="H19">
            <v>230000</v>
          </cell>
          <cell r="I19">
            <v>235000</v>
          </cell>
          <cell r="J19">
            <v>240000</v>
          </cell>
          <cell r="K19">
            <v>245000</v>
          </cell>
        </row>
        <row r="20">
          <cell r="C20">
            <v>230000</v>
          </cell>
          <cell r="D20">
            <v>235000</v>
          </cell>
          <cell r="E20">
            <v>240000</v>
          </cell>
          <cell r="F20">
            <v>245000</v>
          </cell>
          <cell r="G20">
            <v>250000</v>
          </cell>
          <cell r="H20">
            <v>255000</v>
          </cell>
          <cell r="I20">
            <v>260000</v>
          </cell>
          <cell r="J20">
            <v>265000</v>
          </cell>
          <cell r="K20">
            <v>270000</v>
          </cell>
        </row>
        <row r="23">
          <cell r="C23">
            <v>150000</v>
          </cell>
          <cell r="D23">
            <v>155000</v>
          </cell>
          <cell r="E23">
            <v>160000</v>
          </cell>
          <cell r="F23">
            <v>165000</v>
          </cell>
          <cell r="G23">
            <v>170000</v>
          </cell>
          <cell r="H23">
            <v>175000</v>
          </cell>
          <cell r="I23">
            <v>180000</v>
          </cell>
          <cell r="J23">
            <v>185000</v>
          </cell>
          <cell r="K23">
            <v>190000</v>
          </cell>
        </row>
        <row r="24">
          <cell r="C24">
            <v>155000</v>
          </cell>
          <cell r="D24">
            <v>160000</v>
          </cell>
          <cell r="E24">
            <v>165000</v>
          </cell>
          <cell r="F24">
            <v>170000</v>
          </cell>
          <cell r="G24">
            <v>175000</v>
          </cell>
          <cell r="H24">
            <v>180000</v>
          </cell>
          <cell r="I24">
            <v>185000</v>
          </cell>
          <cell r="J24">
            <v>190000</v>
          </cell>
          <cell r="K24">
            <v>195000</v>
          </cell>
        </row>
        <row r="25">
          <cell r="C25">
            <v>180000</v>
          </cell>
          <cell r="D25">
            <v>185000</v>
          </cell>
          <cell r="E25">
            <v>190000</v>
          </cell>
          <cell r="F25">
            <v>195000</v>
          </cell>
          <cell r="G25">
            <v>200000</v>
          </cell>
          <cell r="H25">
            <v>205000</v>
          </cell>
          <cell r="I25">
            <v>210000</v>
          </cell>
          <cell r="J25">
            <v>215000</v>
          </cell>
          <cell r="K25">
            <v>220000</v>
          </cell>
        </row>
        <row r="26">
          <cell r="C26">
            <v>205000</v>
          </cell>
          <cell r="D26">
            <v>210000</v>
          </cell>
          <cell r="E26">
            <v>215000</v>
          </cell>
          <cell r="F26">
            <v>220000</v>
          </cell>
          <cell r="G26">
            <v>225000</v>
          </cell>
          <cell r="H26">
            <v>230000</v>
          </cell>
          <cell r="I26">
            <v>235000</v>
          </cell>
          <cell r="J26">
            <v>240000</v>
          </cell>
          <cell r="K26">
            <v>245000</v>
          </cell>
        </row>
        <row r="27">
          <cell r="C27">
            <v>230000</v>
          </cell>
          <cell r="D27">
            <v>235000</v>
          </cell>
          <cell r="E27">
            <v>240000</v>
          </cell>
          <cell r="F27">
            <v>245000</v>
          </cell>
          <cell r="G27">
            <v>250000</v>
          </cell>
          <cell r="H27">
            <v>255000</v>
          </cell>
          <cell r="I27">
            <v>260000</v>
          </cell>
          <cell r="J27">
            <v>265000</v>
          </cell>
          <cell r="K27">
            <v>270000</v>
          </cell>
        </row>
        <row r="28">
          <cell r="C28">
            <v>255000</v>
          </cell>
          <cell r="D28">
            <v>260000</v>
          </cell>
          <cell r="E28">
            <v>265000</v>
          </cell>
          <cell r="F28">
            <v>270000</v>
          </cell>
          <cell r="G28">
            <v>275000</v>
          </cell>
          <cell r="H28">
            <v>280000</v>
          </cell>
          <cell r="I28">
            <v>285000</v>
          </cell>
          <cell r="J28">
            <v>290000</v>
          </cell>
          <cell r="K28">
            <v>295000</v>
          </cell>
        </row>
        <row r="29">
          <cell r="C29">
            <v>280000</v>
          </cell>
          <cell r="D29">
            <v>285000</v>
          </cell>
          <cell r="E29">
            <v>290000</v>
          </cell>
          <cell r="F29">
            <v>295000</v>
          </cell>
          <cell r="G29">
            <v>300000</v>
          </cell>
          <cell r="H29">
            <v>305000</v>
          </cell>
          <cell r="I29">
            <v>310000</v>
          </cell>
          <cell r="J29">
            <v>315000</v>
          </cell>
          <cell r="K29">
            <v>320000</v>
          </cell>
        </row>
        <row r="32">
          <cell r="C32">
            <v>200000</v>
          </cell>
          <cell r="D32">
            <v>205000</v>
          </cell>
          <cell r="E32">
            <v>210000</v>
          </cell>
          <cell r="F32">
            <v>215000</v>
          </cell>
          <cell r="G32">
            <v>220000</v>
          </cell>
          <cell r="H32">
            <v>225000</v>
          </cell>
          <cell r="I32">
            <v>230000</v>
          </cell>
          <cell r="J32">
            <v>235000</v>
          </cell>
          <cell r="K32">
            <v>240000</v>
          </cell>
        </row>
        <row r="33">
          <cell r="C33">
            <v>205000</v>
          </cell>
          <cell r="D33">
            <v>210000</v>
          </cell>
          <cell r="E33">
            <v>215000</v>
          </cell>
          <cell r="F33">
            <v>220000</v>
          </cell>
          <cell r="G33">
            <v>225000</v>
          </cell>
          <cell r="H33">
            <v>230000</v>
          </cell>
          <cell r="I33">
            <v>235000</v>
          </cell>
          <cell r="J33">
            <v>240000</v>
          </cell>
          <cell r="K33">
            <v>245000</v>
          </cell>
        </row>
        <row r="34">
          <cell r="C34">
            <v>230000</v>
          </cell>
          <cell r="D34">
            <v>235000</v>
          </cell>
          <cell r="E34">
            <v>240000</v>
          </cell>
          <cell r="F34">
            <v>245000</v>
          </cell>
          <cell r="G34">
            <v>250000</v>
          </cell>
          <cell r="H34">
            <v>255000</v>
          </cell>
          <cell r="I34">
            <v>260000</v>
          </cell>
          <cell r="J34">
            <v>265000</v>
          </cell>
          <cell r="K34">
            <v>270000</v>
          </cell>
        </row>
        <row r="35">
          <cell r="C35">
            <v>255000</v>
          </cell>
          <cell r="D35">
            <v>260000</v>
          </cell>
          <cell r="E35">
            <v>265000</v>
          </cell>
          <cell r="F35">
            <v>270000</v>
          </cell>
          <cell r="G35">
            <v>275000</v>
          </cell>
          <cell r="H35">
            <v>280000</v>
          </cell>
          <cell r="I35">
            <v>285000</v>
          </cell>
          <cell r="J35">
            <v>290000</v>
          </cell>
          <cell r="K35">
            <v>295000</v>
          </cell>
        </row>
        <row r="36">
          <cell r="C36">
            <v>280000</v>
          </cell>
          <cell r="D36">
            <v>285000</v>
          </cell>
          <cell r="E36">
            <v>290000</v>
          </cell>
          <cell r="F36">
            <v>295000</v>
          </cell>
          <cell r="G36">
            <v>300000</v>
          </cell>
          <cell r="H36">
            <v>305000</v>
          </cell>
          <cell r="I36">
            <v>310000</v>
          </cell>
          <cell r="J36">
            <v>315000</v>
          </cell>
          <cell r="K36">
            <v>320000</v>
          </cell>
        </row>
        <row r="37">
          <cell r="C37">
            <v>305000</v>
          </cell>
          <cell r="D37">
            <v>310000</v>
          </cell>
          <cell r="E37">
            <v>315000</v>
          </cell>
          <cell r="F37">
            <v>320000</v>
          </cell>
          <cell r="G37">
            <v>325000</v>
          </cell>
          <cell r="H37">
            <v>330000</v>
          </cell>
          <cell r="I37">
            <v>335000</v>
          </cell>
          <cell r="J37">
            <v>340000</v>
          </cell>
          <cell r="K37">
            <v>345000</v>
          </cell>
        </row>
        <row r="38">
          <cell r="C38">
            <v>330000</v>
          </cell>
          <cell r="D38">
            <v>335000</v>
          </cell>
          <cell r="E38">
            <v>340000</v>
          </cell>
          <cell r="F38">
            <v>345000</v>
          </cell>
          <cell r="G38">
            <v>350000</v>
          </cell>
          <cell r="H38">
            <v>355000</v>
          </cell>
          <cell r="I38">
            <v>360000</v>
          </cell>
          <cell r="J38">
            <v>365000</v>
          </cell>
          <cell r="K38">
            <v>370000</v>
          </cell>
        </row>
        <row r="41">
          <cell r="C41">
            <v>500000</v>
          </cell>
          <cell r="D41">
            <v>505000</v>
          </cell>
          <cell r="E41">
            <v>510000</v>
          </cell>
          <cell r="F41">
            <v>515000</v>
          </cell>
          <cell r="G41">
            <v>520000</v>
          </cell>
          <cell r="H41">
            <v>525000</v>
          </cell>
          <cell r="I41">
            <v>530000</v>
          </cell>
          <cell r="J41">
            <v>535000</v>
          </cell>
          <cell r="K41">
            <v>540000</v>
          </cell>
        </row>
        <row r="42">
          <cell r="C42">
            <v>505000</v>
          </cell>
          <cell r="D42">
            <v>510000</v>
          </cell>
          <cell r="E42">
            <v>515000</v>
          </cell>
          <cell r="F42">
            <v>520000</v>
          </cell>
          <cell r="G42">
            <v>525000</v>
          </cell>
          <cell r="H42">
            <v>530000</v>
          </cell>
          <cell r="I42">
            <v>535000</v>
          </cell>
          <cell r="J42">
            <v>540000</v>
          </cell>
          <cell r="K42">
            <v>545000</v>
          </cell>
        </row>
        <row r="43">
          <cell r="C43">
            <v>530000</v>
          </cell>
          <cell r="D43">
            <v>535000</v>
          </cell>
          <cell r="E43">
            <v>540000</v>
          </cell>
          <cell r="F43">
            <v>545000</v>
          </cell>
          <cell r="G43">
            <v>550000</v>
          </cell>
          <cell r="H43">
            <v>555000</v>
          </cell>
          <cell r="I43">
            <v>560000</v>
          </cell>
          <cell r="J43">
            <v>565000</v>
          </cell>
          <cell r="K43">
            <v>570000</v>
          </cell>
        </row>
        <row r="44">
          <cell r="C44">
            <v>555000</v>
          </cell>
          <cell r="D44">
            <v>560000</v>
          </cell>
          <cell r="E44">
            <v>565000</v>
          </cell>
          <cell r="F44">
            <v>570000</v>
          </cell>
          <cell r="G44">
            <v>575000</v>
          </cell>
          <cell r="H44">
            <v>580000</v>
          </cell>
          <cell r="I44">
            <v>585000</v>
          </cell>
          <cell r="J44">
            <v>590000</v>
          </cell>
          <cell r="K44">
            <v>595000</v>
          </cell>
        </row>
        <row r="45">
          <cell r="C45">
            <v>580000</v>
          </cell>
          <cell r="D45">
            <v>585000</v>
          </cell>
          <cell r="E45">
            <v>590000</v>
          </cell>
          <cell r="F45">
            <v>595000</v>
          </cell>
          <cell r="G45">
            <v>600000</v>
          </cell>
          <cell r="H45">
            <v>605000</v>
          </cell>
          <cell r="I45">
            <v>610000</v>
          </cell>
          <cell r="J45">
            <v>615000</v>
          </cell>
          <cell r="K45">
            <v>620000</v>
          </cell>
        </row>
        <row r="46">
          <cell r="C46">
            <v>605000</v>
          </cell>
          <cell r="D46">
            <v>610000</v>
          </cell>
          <cell r="E46">
            <v>615000</v>
          </cell>
          <cell r="F46">
            <v>620000</v>
          </cell>
          <cell r="G46">
            <v>625000</v>
          </cell>
          <cell r="H46">
            <v>630000</v>
          </cell>
          <cell r="I46">
            <v>635000</v>
          </cell>
          <cell r="J46">
            <v>640000</v>
          </cell>
          <cell r="K46">
            <v>645000</v>
          </cell>
        </row>
        <row r="47">
          <cell r="C47">
            <v>630000</v>
          </cell>
          <cell r="D47">
            <v>635000</v>
          </cell>
          <cell r="E47">
            <v>640000</v>
          </cell>
          <cell r="F47">
            <v>645000</v>
          </cell>
          <cell r="G47">
            <v>650000</v>
          </cell>
          <cell r="H47">
            <v>655000</v>
          </cell>
          <cell r="I47">
            <v>660000</v>
          </cell>
          <cell r="J47">
            <v>665000</v>
          </cell>
          <cell r="K47">
            <v>670000</v>
          </cell>
        </row>
        <row r="50">
          <cell r="C50">
            <v>150000</v>
          </cell>
          <cell r="D50">
            <v>155000</v>
          </cell>
          <cell r="E50">
            <v>160000</v>
          </cell>
          <cell r="F50">
            <v>165000</v>
          </cell>
          <cell r="G50">
            <v>170000</v>
          </cell>
          <cell r="H50">
            <v>175000</v>
          </cell>
          <cell r="I50">
            <v>180000</v>
          </cell>
          <cell r="J50">
            <v>185000</v>
          </cell>
          <cell r="K50">
            <v>190000</v>
          </cell>
        </row>
        <row r="51">
          <cell r="C51">
            <v>155000</v>
          </cell>
          <cell r="D51">
            <v>160000</v>
          </cell>
          <cell r="E51">
            <v>165000</v>
          </cell>
          <cell r="F51">
            <v>170000</v>
          </cell>
          <cell r="G51">
            <v>175000</v>
          </cell>
          <cell r="H51">
            <v>180000</v>
          </cell>
          <cell r="I51">
            <v>185000</v>
          </cell>
          <cell r="J51">
            <v>190000</v>
          </cell>
          <cell r="K51">
            <v>195000</v>
          </cell>
        </row>
        <row r="52">
          <cell r="C52">
            <v>180000</v>
          </cell>
          <cell r="D52">
            <v>185000</v>
          </cell>
          <cell r="E52">
            <v>190000</v>
          </cell>
          <cell r="F52">
            <v>195000</v>
          </cell>
          <cell r="G52">
            <v>200000</v>
          </cell>
          <cell r="H52">
            <v>205000</v>
          </cell>
          <cell r="I52">
            <v>210000</v>
          </cell>
          <cell r="J52">
            <v>215000</v>
          </cell>
          <cell r="K52">
            <v>220000</v>
          </cell>
        </row>
        <row r="53">
          <cell r="C53">
            <v>205000</v>
          </cell>
          <cell r="D53">
            <v>210000</v>
          </cell>
          <cell r="E53">
            <v>215000</v>
          </cell>
          <cell r="F53">
            <v>220000</v>
          </cell>
          <cell r="G53">
            <v>225000</v>
          </cell>
          <cell r="H53">
            <v>230000</v>
          </cell>
          <cell r="I53">
            <v>235000</v>
          </cell>
          <cell r="J53">
            <v>240000</v>
          </cell>
          <cell r="K53">
            <v>245000</v>
          </cell>
        </row>
        <row r="54">
          <cell r="C54">
            <v>230000</v>
          </cell>
          <cell r="D54">
            <v>235000</v>
          </cell>
          <cell r="E54">
            <v>240000</v>
          </cell>
          <cell r="F54">
            <v>245000</v>
          </cell>
          <cell r="G54">
            <v>250000</v>
          </cell>
          <cell r="H54">
            <v>255000</v>
          </cell>
          <cell r="I54">
            <v>260000</v>
          </cell>
          <cell r="J54">
            <v>265000</v>
          </cell>
          <cell r="K54">
            <v>270000</v>
          </cell>
        </row>
        <row r="55">
          <cell r="C55">
            <v>255000</v>
          </cell>
          <cell r="D55">
            <v>260000</v>
          </cell>
          <cell r="E55">
            <v>265000</v>
          </cell>
          <cell r="F55">
            <v>270000</v>
          </cell>
          <cell r="G55">
            <v>275000</v>
          </cell>
          <cell r="H55">
            <v>280000</v>
          </cell>
          <cell r="I55">
            <v>285000</v>
          </cell>
          <cell r="J55">
            <v>290000</v>
          </cell>
          <cell r="K55">
            <v>295000</v>
          </cell>
        </row>
        <row r="56">
          <cell r="C56">
            <v>280000</v>
          </cell>
          <cell r="D56">
            <v>285000</v>
          </cell>
          <cell r="E56">
            <v>290000</v>
          </cell>
          <cell r="F56">
            <v>295000</v>
          </cell>
          <cell r="G56">
            <v>300000</v>
          </cell>
          <cell r="H56">
            <v>305000</v>
          </cell>
          <cell r="I56">
            <v>310000</v>
          </cell>
          <cell r="J56">
            <v>315000</v>
          </cell>
          <cell r="K56">
            <v>320000</v>
          </cell>
        </row>
        <row r="59">
          <cell r="C59">
            <v>150000</v>
          </cell>
          <cell r="D59">
            <v>155000</v>
          </cell>
          <cell r="E59">
            <v>160000</v>
          </cell>
          <cell r="F59">
            <v>165000</v>
          </cell>
          <cell r="G59">
            <v>170000</v>
          </cell>
          <cell r="H59">
            <v>175000</v>
          </cell>
          <cell r="I59">
            <v>180000</v>
          </cell>
          <cell r="J59">
            <v>185000</v>
          </cell>
          <cell r="K59">
            <v>190000</v>
          </cell>
        </row>
        <row r="60">
          <cell r="C60">
            <v>155000</v>
          </cell>
          <cell r="D60">
            <v>160000</v>
          </cell>
          <cell r="E60">
            <v>165000</v>
          </cell>
          <cell r="F60">
            <v>170000</v>
          </cell>
          <cell r="G60">
            <v>175000</v>
          </cell>
          <cell r="H60">
            <v>180000</v>
          </cell>
          <cell r="I60">
            <v>185000</v>
          </cell>
          <cell r="J60">
            <v>190000</v>
          </cell>
          <cell r="K60">
            <v>195000</v>
          </cell>
        </row>
        <row r="61">
          <cell r="C61">
            <v>180000</v>
          </cell>
          <cell r="D61">
            <v>185000</v>
          </cell>
          <cell r="E61">
            <v>190000</v>
          </cell>
          <cell r="F61">
            <v>195000</v>
          </cell>
          <cell r="G61">
            <v>200000</v>
          </cell>
          <cell r="H61">
            <v>205000</v>
          </cell>
          <cell r="I61">
            <v>210000</v>
          </cell>
          <cell r="J61">
            <v>215000</v>
          </cell>
          <cell r="K61">
            <v>220000</v>
          </cell>
        </row>
        <row r="62">
          <cell r="C62">
            <v>205000</v>
          </cell>
          <cell r="D62">
            <v>210000</v>
          </cell>
          <cell r="E62">
            <v>215000</v>
          </cell>
          <cell r="F62">
            <v>220000</v>
          </cell>
          <cell r="G62">
            <v>225000</v>
          </cell>
          <cell r="H62">
            <v>230000</v>
          </cell>
          <cell r="I62">
            <v>235000</v>
          </cell>
          <cell r="J62">
            <v>240000</v>
          </cell>
          <cell r="K62">
            <v>245000</v>
          </cell>
        </row>
        <row r="63">
          <cell r="C63">
            <v>230000</v>
          </cell>
          <cell r="D63">
            <v>235000</v>
          </cell>
          <cell r="E63">
            <v>240000</v>
          </cell>
          <cell r="F63">
            <v>245000</v>
          </cell>
          <cell r="G63">
            <v>250000</v>
          </cell>
          <cell r="H63">
            <v>255000</v>
          </cell>
          <cell r="I63">
            <v>260000</v>
          </cell>
          <cell r="J63">
            <v>265000</v>
          </cell>
          <cell r="K63">
            <v>270000</v>
          </cell>
        </row>
        <row r="64">
          <cell r="C64">
            <v>255000</v>
          </cell>
          <cell r="D64">
            <v>260000</v>
          </cell>
          <cell r="E64">
            <v>265000</v>
          </cell>
          <cell r="F64">
            <v>270000</v>
          </cell>
          <cell r="G64">
            <v>275000</v>
          </cell>
          <cell r="H64">
            <v>280000</v>
          </cell>
          <cell r="I64">
            <v>285000</v>
          </cell>
          <cell r="J64">
            <v>290000</v>
          </cell>
          <cell r="K64">
            <v>295000</v>
          </cell>
        </row>
        <row r="65">
          <cell r="C65">
            <v>280000</v>
          </cell>
          <cell r="D65">
            <v>285000</v>
          </cell>
          <cell r="E65">
            <v>290000</v>
          </cell>
          <cell r="F65">
            <v>295000</v>
          </cell>
          <cell r="G65">
            <v>300000</v>
          </cell>
          <cell r="H65">
            <v>305000</v>
          </cell>
          <cell r="I65">
            <v>310000</v>
          </cell>
          <cell r="J65">
            <v>315000</v>
          </cell>
          <cell r="K65">
            <v>320000</v>
          </cell>
        </row>
      </sheetData>
      <sheetData sheetId="11">
        <row r="29">
          <cell r="D29">
            <v>1500</v>
          </cell>
        </row>
        <row r="167">
          <cell r="D167">
            <v>0</v>
          </cell>
          <cell r="E167">
            <v>0</v>
          </cell>
          <cell r="F167">
            <v>0.80000000000000016</v>
          </cell>
          <cell r="G167">
            <v>4.1999999999999993</v>
          </cell>
          <cell r="H167">
            <v>5.6</v>
          </cell>
          <cell r="I167">
            <v>10.800000000000002</v>
          </cell>
          <cell r="J167">
            <v>12.939826086956522</v>
          </cell>
          <cell r="K167">
            <v>12.981388243108603</v>
          </cell>
          <cell r="L167">
            <v>16.8</v>
          </cell>
        </row>
        <row r="168">
          <cell r="D168">
            <v>0</v>
          </cell>
          <cell r="E168">
            <v>0</v>
          </cell>
          <cell r="F168">
            <v>0.80000000000000016</v>
          </cell>
          <cell r="G168">
            <v>4.1999999999999993</v>
          </cell>
          <cell r="H168">
            <v>5.6</v>
          </cell>
          <cell r="I168">
            <v>10.800000000000002</v>
          </cell>
          <cell r="J168">
            <v>12.939826086956522</v>
          </cell>
          <cell r="K168">
            <v>12.981388243108603</v>
          </cell>
          <cell r="L168">
            <v>16.8</v>
          </cell>
        </row>
        <row r="169">
          <cell r="D169">
            <v>0</v>
          </cell>
          <cell r="E169">
            <v>0</v>
          </cell>
          <cell r="F169">
            <v>0.83333333333333337</v>
          </cell>
          <cell r="G169">
            <v>4.083333333333333</v>
          </cell>
          <cell r="H169">
            <v>5.25</v>
          </cell>
          <cell r="I169">
            <v>9.8000000000000043</v>
          </cell>
          <cell r="J169">
            <v>11.539826086956525</v>
          </cell>
          <cell r="K169">
            <v>10.598054909775271</v>
          </cell>
          <cell r="L169">
            <v>13.766666666666666</v>
          </cell>
        </row>
        <row r="170">
          <cell r="D170">
            <v>0</v>
          </cell>
          <cell r="E170">
            <v>0</v>
          </cell>
          <cell r="F170">
            <v>0.76923076923076938</v>
          </cell>
          <cell r="G170">
            <v>3.7692307692307696</v>
          </cell>
          <cell r="H170">
            <v>4.8461538461538458</v>
          </cell>
          <cell r="I170">
            <v>8.9538461538461558</v>
          </cell>
          <cell r="J170">
            <v>10.539826086956523</v>
          </cell>
          <cell r="K170">
            <v>9.6813882431086018</v>
          </cell>
          <cell r="L170">
            <v>12.6</v>
          </cell>
        </row>
        <row r="171">
          <cell r="D171">
            <v>0</v>
          </cell>
          <cell r="E171">
            <v>0</v>
          </cell>
          <cell r="F171">
            <v>1.3333333333333335</v>
          </cell>
          <cell r="G171">
            <v>5.6</v>
          </cell>
          <cell r="H171">
            <v>5.6</v>
          </cell>
          <cell r="I171">
            <v>9.2000000000000028</v>
          </cell>
          <cell r="J171">
            <v>17.739826086956523</v>
          </cell>
          <cell r="K171">
            <v>16.281388243108601</v>
          </cell>
          <cell r="L171">
            <v>21</v>
          </cell>
        </row>
        <row r="172">
          <cell r="D172">
            <v>0</v>
          </cell>
          <cell r="E172">
            <v>0</v>
          </cell>
          <cell r="F172">
            <v>1.3333333333333335</v>
          </cell>
          <cell r="G172">
            <v>5.6</v>
          </cell>
          <cell r="H172">
            <v>5.6</v>
          </cell>
          <cell r="I172">
            <v>9.2000000000000028</v>
          </cell>
          <cell r="J172">
            <v>17.739826086956523</v>
          </cell>
          <cell r="K172">
            <v>16.281388243108601</v>
          </cell>
          <cell r="L172">
            <v>21</v>
          </cell>
        </row>
        <row r="173">
          <cell r="D173">
            <v>0</v>
          </cell>
          <cell r="E173">
            <v>0</v>
          </cell>
          <cell r="F173">
            <v>1.3333333333333335</v>
          </cell>
          <cell r="G173">
            <v>5.6</v>
          </cell>
          <cell r="H173">
            <v>5.6</v>
          </cell>
          <cell r="I173">
            <v>9.2000000000000028</v>
          </cell>
          <cell r="J173">
            <v>17.739826086956523</v>
          </cell>
          <cell r="K173">
            <v>16.281388243108601</v>
          </cell>
          <cell r="L173">
            <v>21</v>
          </cell>
        </row>
        <row r="176">
          <cell r="D176">
            <v>0</v>
          </cell>
          <cell r="E176">
            <v>0</v>
          </cell>
          <cell r="F176">
            <v>5.44</v>
          </cell>
          <cell r="G176">
            <v>28.560000000000006</v>
          </cell>
          <cell r="H176">
            <v>38.080000000000005</v>
          </cell>
          <cell r="I176">
            <v>41.040000000000006</v>
          </cell>
          <cell r="J176">
            <v>51.759304347826088</v>
          </cell>
          <cell r="K176">
            <v>44.844795748920625</v>
          </cell>
          <cell r="L176">
            <v>55.20000000000001</v>
          </cell>
        </row>
        <row r="177">
          <cell r="D177">
            <v>0</v>
          </cell>
          <cell r="E177">
            <v>0</v>
          </cell>
          <cell r="F177">
            <v>5.44</v>
          </cell>
          <cell r="G177">
            <v>28.560000000000006</v>
          </cell>
          <cell r="H177">
            <v>38.080000000000005</v>
          </cell>
          <cell r="I177">
            <v>41.040000000000006</v>
          </cell>
          <cell r="J177">
            <v>51.759304347826088</v>
          </cell>
          <cell r="K177">
            <v>44.844795748920625</v>
          </cell>
          <cell r="L177">
            <v>55.20000000000001</v>
          </cell>
        </row>
        <row r="178">
          <cell r="D178">
            <v>0</v>
          </cell>
          <cell r="E178">
            <v>0</v>
          </cell>
          <cell r="F178">
            <v>5.666666666666667</v>
          </cell>
          <cell r="G178">
            <v>27.766666666666673</v>
          </cell>
          <cell r="H178">
            <v>35.700000000000003</v>
          </cell>
          <cell r="I178">
            <v>37.240000000000016</v>
          </cell>
          <cell r="J178">
            <v>46.159304347826101</v>
          </cell>
          <cell r="K178">
            <v>36.611462415587305</v>
          </cell>
          <cell r="L178">
            <v>45.233333333333334</v>
          </cell>
        </row>
        <row r="179">
          <cell r="D179">
            <v>0</v>
          </cell>
          <cell r="E179">
            <v>0</v>
          </cell>
          <cell r="F179">
            <v>5.2307692307692308</v>
          </cell>
          <cell r="G179">
            <v>25.630769230769236</v>
          </cell>
          <cell r="H179">
            <v>32.953846153846158</v>
          </cell>
          <cell r="I179">
            <v>34.024615384615394</v>
          </cell>
          <cell r="J179">
            <v>42.159304347826094</v>
          </cell>
          <cell r="K179">
            <v>33.444795748920626</v>
          </cell>
          <cell r="L179">
            <v>41.400000000000006</v>
          </cell>
        </row>
        <row r="180">
          <cell r="D180">
            <v>0</v>
          </cell>
          <cell r="E180">
            <v>0</v>
          </cell>
          <cell r="F180">
            <v>9.0666666666666664</v>
          </cell>
          <cell r="G180">
            <v>38.080000000000005</v>
          </cell>
          <cell r="H180">
            <v>38.080000000000005</v>
          </cell>
          <cell r="I180">
            <v>34.960000000000008</v>
          </cell>
          <cell r="J180">
            <v>70.959304347826091</v>
          </cell>
          <cell r="K180">
            <v>56.244795748920637</v>
          </cell>
          <cell r="L180">
            <v>69.000000000000014</v>
          </cell>
        </row>
        <row r="181">
          <cell r="D181">
            <v>0</v>
          </cell>
          <cell r="E181">
            <v>0</v>
          </cell>
          <cell r="F181">
            <v>9.0666666666666664</v>
          </cell>
          <cell r="G181">
            <v>38.080000000000005</v>
          </cell>
          <cell r="H181">
            <v>38.080000000000005</v>
          </cell>
          <cell r="I181">
            <v>34.960000000000008</v>
          </cell>
          <cell r="J181">
            <v>70.959304347826091</v>
          </cell>
          <cell r="K181">
            <v>56.244795748920637</v>
          </cell>
          <cell r="L181">
            <v>69.000000000000014</v>
          </cell>
        </row>
        <row r="182">
          <cell r="D182">
            <v>0</v>
          </cell>
          <cell r="E182">
            <v>0</v>
          </cell>
          <cell r="F182">
            <v>9.0666666666666664</v>
          </cell>
          <cell r="G182">
            <v>38.080000000000005</v>
          </cell>
          <cell r="H182">
            <v>38.080000000000005</v>
          </cell>
          <cell r="I182">
            <v>34.960000000000008</v>
          </cell>
          <cell r="J182">
            <v>70.959304347826091</v>
          </cell>
          <cell r="K182">
            <v>56.244795748920637</v>
          </cell>
          <cell r="L182">
            <v>69.000000000000014</v>
          </cell>
        </row>
        <row r="185">
          <cell r="D185">
            <v>0</v>
          </cell>
          <cell r="E185">
            <v>1.5</v>
          </cell>
          <cell r="F185">
            <v>6.56</v>
          </cell>
          <cell r="G185">
            <v>34.44</v>
          </cell>
          <cell r="H185">
            <v>45.92</v>
          </cell>
          <cell r="I185">
            <v>42.120000000000012</v>
          </cell>
          <cell r="J185">
            <v>33.427884057971013</v>
          </cell>
          <cell r="K185">
            <v>27.142902690136172</v>
          </cell>
          <cell r="L185">
            <v>42</v>
          </cell>
        </row>
        <row r="186">
          <cell r="D186">
            <v>0</v>
          </cell>
          <cell r="E186">
            <v>1.5</v>
          </cell>
          <cell r="F186">
            <v>6.56</v>
          </cell>
          <cell r="G186">
            <v>34.44</v>
          </cell>
          <cell r="H186">
            <v>45.92</v>
          </cell>
          <cell r="I186">
            <v>42.120000000000012</v>
          </cell>
          <cell r="J186">
            <v>33.427884057971013</v>
          </cell>
          <cell r="K186">
            <v>27.142902690136172</v>
          </cell>
          <cell r="L186">
            <v>42</v>
          </cell>
        </row>
        <row r="187">
          <cell r="D187">
            <v>0</v>
          </cell>
          <cell r="E187">
            <v>2.083333333333333</v>
          </cell>
          <cell r="F187">
            <v>6.833333333333333</v>
          </cell>
          <cell r="G187">
            <v>33.483333333333334</v>
          </cell>
          <cell r="H187">
            <v>43.05</v>
          </cell>
          <cell r="I187">
            <v>38.220000000000013</v>
          </cell>
          <cell r="J187">
            <v>29.811217391304353</v>
          </cell>
          <cell r="K187">
            <v>22.159569356802844</v>
          </cell>
          <cell r="L187">
            <v>34.416666666666664</v>
          </cell>
        </row>
        <row r="188">
          <cell r="D188">
            <v>0</v>
          </cell>
          <cell r="E188">
            <v>1.9230769230769231</v>
          </cell>
          <cell r="F188">
            <v>6.3076923076923075</v>
          </cell>
          <cell r="G188">
            <v>30.907692307692315</v>
          </cell>
          <cell r="H188">
            <v>39.738461538461543</v>
          </cell>
          <cell r="I188">
            <v>34.920000000000009</v>
          </cell>
          <cell r="J188">
            <v>27.227884057971021</v>
          </cell>
          <cell r="K188">
            <v>20.242902690136169</v>
          </cell>
          <cell r="L188">
            <v>31.5</v>
          </cell>
        </row>
        <row r="189">
          <cell r="D189">
            <v>0</v>
          </cell>
          <cell r="E189">
            <v>3.3333333333333335</v>
          </cell>
          <cell r="F189">
            <v>10.933333333333334</v>
          </cell>
          <cell r="G189">
            <v>45.92</v>
          </cell>
          <cell r="H189">
            <v>45.92</v>
          </cell>
          <cell r="I189">
            <v>35.880000000000003</v>
          </cell>
          <cell r="J189">
            <v>45.827884057971019</v>
          </cell>
          <cell r="K189">
            <v>34.042902690136174</v>
          </cell>
          <cell r="L189">
            <v>52.5</v>
          </cell>
        </row>
        <row r="190">
          <cell r="D190">
            <v>0</v>
          </cell>
          <cell r="E190">
            <v>3.3333333333333335</v>
          </cell>
          <cell r="F190">
            <v>10.933333333333334</v>
          </cell>
          <cell r="G190">
            <v>45.92</v>
          </cell>
          <cell r="H190">
            <v>45.92</v>
          </cell>
          <cell r="I190">
            <v>35.880000000000003</v>
          </cell>
          <cell r="J190">
            <v>45.827884057971019</v>
          </cell>
          <cell r="K190">
            <v>34.042902690136174</v>
          </cell>
          <cell r="L190">
            <v>52.5</v>
          </cell>
        </row>
        <row r="191">
          <cell r="D191">
            <v>0</v>
          </cell>
          <cell r="E191">
            <v>3.3333333333333335</v>
          </cell>
          <cell r="F191">
            <v>10.933333333333334</v>
          </cell>
          <cell r="G191">
            <v>45.92</v>
          </cell>
          <cell r="H191">
            <v>45.92</v>
          </cell>
          <cell r="I191">
            <v>35.880000000000003</v>
          </cell>
          <cell r="J191">
            <v>45.827884057971019</v>
          </cell>
          <cell r="K191">
            <v>34.042902690136174</v>
          </cell>
          <cell r="L191">
            <v>52.5</v>
          </cell>
        </row>
        <row r="194">
          <cell r="D194">
            <v>1</v>
          </cell>
          <cell r="E194">
            <v>1.5</v>
          </cell>
          <cell r="F194">
            <v>3.2000000000000006</v>
          </cell>
          <cell r="G194">
            <v>16.8</v>
          </cell>
          <cell r="H194">
            <v>22.4</v>
          </cell>
          <cell r="I194">
            <v>14.040000000000004</v>
          </cell>
          <cell r="J194">
            <v>9.7048695652173915</v>
          </cell>
          <cell r="K194">
            <v>33.043533709730987</v>
          </cell>
          <cell r="L194">
            <v>6</v>
          </cell>
        </row>
        <row r="195">
          <cell r="D195">
            <v>1</v>
          </cell>
          <cell r="E195">
            <v>1.5</v>
          </cell>
          <cell r="F195">
            <v>3.2000000000000006</v>
          </cell>
          <cell r="G195">
            <v>16.8</v>
          </cell>
          <cell r="H195">
            <v>22.4</v>
          </cell>
          <cell r="I195">
            <v>14.040000000000004</v>
          </cell>
          <cell r="J195">
            <v>9.7048695652173915</v>
          </cell>
          <cell r="K195">
            <v>33.043533709730987</v>
          </cell>
          <cell r="L195">
            <v>6</v>
          </cell>
        </row>
        <row r="196">
          <cell r="D196">
            <v>1.6666666666666667</v>
          </cell>
          <cell r="E196">
            <v>2.0833333333333335</v>
          </cell>
          <cell r="F196">
            <v>3.3333333333333339</v>
          </cell>
          <cell r="G196">
            <v>16.333333333333336</v>
          </cell>
          <cell r="H196">
            <v>20.999999999999996</v>
          </cell>
          <cell r="I196">
            <v>12.740000000000009</v>
          </cell>
          <cell r="J196">
            <v>8.6548695652173926</v>
          </cell>
          <cell r="K196">
            <v>26.976867043064328</v>
          </cell>
          <cell r="L196">
            <v>4.9166666666666661</v>
          </cell>
        </row>
        <row r="197">
          <cell r="D197">
            <v>1.5384615384615383</v>
          </cell>
          <cell r="E197">
            <v>1.9230769230769229</v>
          </cell>
          <cell r="F197">
            <v>3.0769230769230775</v>
          </cell>
          <cell r="G197">
            <v>15.076923076923078</v>
          </cell>
          <cell r="H197">
            <v>19.384615384615383</v>
          </cell>
          <cell r="I197">
            <v>11.640000000000006</v>
          </cell>
          <cell r="J197">
            <v>7.9048695652173926</v>
          </cell>
          <cell r="K197">
            <v>24.643533709730985</v>
          </cell>
          <cell r="L197">
            <v>4.5</v>
          </cell>
        </row>
        <row r="198">
          <cell r="D198">
            <v>3.3333333333333335</v>
          </cell>
          <cell r="E198">
            <v>3.3333333333333335</v>
          </cell>
          <cell r="F198">
            <v>5.3333333333333339</v>
          </cell>
          <cell r="G198">
            <v>22.4</v>
          </cell>
          <cell r="H198">
            <v>22.4</v>
          </cell>
          <cell r="I198">
            <v>11.960000000000006</v>
          </cell>
          <cell r="J198">
            <v>13.304869565217391</v>
          </cell>
          <cell r="K198">
            <v>41.443533709730993</v>
          </cell>
          <cell r="L198">
            <v>7.5</v>
          </cell>
        </row>
        <row r="199">
          <cell r="D199">
            <v>3.3333333333333335</v>
          </cell>
          <cell r="E199">
            <v>3.3333333333333335</v>
          </cell>
          <cell r="F199">
            <v>5.3333333333333339</v>
          </cell>
          <cell r="G199">
            <v>22.4</v>
          </cell>
          <cell r="H199">
            <v>22.4</v>
          </cell>
          <cell r="I199">
            <v>11.960000000000006</v>
          </cell>
          <cell r="J199">
            <v>13.304869565217391</v>
          </cell>
          <cell r="K199">
            <v>41.443533709730993</v>
          </cell>
          <cell r="L199">
            <v>7.5</v>
          </cell>
        </row>
        <row r="200">
          <cell r="D200">
            <v>3.3333333333333335</v>
          </cell>
          <cell r="E200">
            <v>3.3333333333333335</v>
          </cell>
          <cell r="F200">
            <v>5.3333333333333339</v>
          </cell>
          <cell r="G200">
            <v>22.4</v>
          </cell>
          <cell r="H200">
            <v>22.4</v>
          </cell>
          <cell r="I200">
            <v>11.960000000000006</v>
          </cell>
          <cell r="J200">
            <v>13.304869565217391</v>
          </cell>
          <cell r="K200">
            <v>41.443533709730993</v>
          </cell>
          <cell r="L200">
            <v>7.5</v>
          </cell>
        </row>
        <row r="203"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2"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</row>
        <row r="216"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21"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</row>
        <row r="223"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</row>
        <row r="224"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</row>
        <row r="226"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</sheetData>
      <sheetData sheetId="12"/>
      <sheetData sheetId="13">
        <row r="18">
          <cell r="E18">
            <v>23.898890182219439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C6BD-E43B-49D8-BF51-65D78E690EE1}">
  <dimension ref="B2:Y145"/>
  <sheetViews>
    <sheetView workbookViewId="0">
      <selection activeCell="B13" sqref="B13"/>
    </sheetView>
  </sheetViews>
  <sheetFormatPr baseColWidth="10" defaultColWidth="11.42578125" defaultRowHeight="12.75" x14ac:dyDescent="0.2"/>
  <cols>
    <col min="1" max="1" width="3.85546875" style="194" customWidth="1"/>
    <col min="2" max="2" width="38.7109375" style="194" customWidth="1"/>
    <col min="3" max="16384" width="11.42578125" style="194"/>
  </cols>
  <sheetData>
    <row r="2" spans="2:13" ht="21" x14ac:dyDescent="0.35">
      <c r="B2" s="94" t="s">
        <v>284</v>
      </c>
      <c r="C2" s="217"/>
      <c r="D2" s="217"/>
      <c r="E2" s="217"/>
      <c r="F2" s="217"/>
      <c r="G2" s="217"/>
      <c r="H2" s="217"/>
      <c r="I2" s="217"/>
      <c r="J2" s="217"/>
      <c r="K2" s="217"/>
    </row>
    <row r="5" spans="2:13" x14ac:dyDescent="0.2">
      <c r="B5" s="218" t="s">
        <v>63</v>
      </c>
      <c r="C5" s="219" t="s">
        <v>1</v>
      </c>
      <c r="D5" s="220" t="s">
        <v>2</v>
      </c>
      <c r="E5" s="220" t="s">
        <v>3</v>
      </c>
      <c r="F5" s="220" t="s">
        <v>4</v>
      </c>
      <c r="G5" s="220" t="s">
        <v>5</v>
      </c>
      <c r="H5" s="220" t="s">
        <v>6</v>
      </c>
      <c r="I5" s="221" t="s">
        <v>7</v>
      </c>
      <c r="J5" s="220" t="s">
        <v>8</v>
      </c>
      <c r="K5" s="220" t="s">
        <v>9</v>
      </c>
    </row>
    <row r="6" spans="2:13" x14ac:dyDescent="0.2">
      <c r="B6" s="222" t="s">
        <v>64</v>
      </c>
      <c r="C6" s="223">
        <v>0</v>
      </c>
      <c r="D6" s="223">
        <v>0</v>
      </c>
      <c r="E6" s="223">
        <v>0.05</v>
      </c>
      <c r="F6" s="223">
        <v>0.05</v>
      </c>
      <c r="G6" s="223">
        <v>0.05</v>
      </c>
      <c r="H6" s="223">
        <v>0.1</v>
      </c>
      <c r="I6" s="223">
        <v>0.12</v>
      </c>
      <c r="J6" s="223">
        <v>0.11</v>
      </c>
      <c r="K6" s="223">
        <v>0.14000000000000001</v>
      </c>
    </row>
    <row r="7" spans="2:13" x14ac:dyDescent="0.2">
      <c r="B7" s="222" t="s">
        <v>65</v>
      </c>
      <c r="C7" s="224">
        <v>0</v>
      </c>
      <c r="D7" s="224">
        <v>0</v>
      </c>
      <c r="E7" s="224">
        <v>0.34</v>
      </c>
      <c r="F7" s="224">
        <v>0.34</v>
      </c>
      <c r="G7" s="224">
        <v>0.34</v>
      </c>
      <c r="H7" s="224">
        <v>0.38</v>
      </c>
      <c r="I7" s="224">
        <v>0.48</v>
      </c>
      <c r="J7" s="224">
        <v>0.38</v>
      </c>
      <c r="K7" s="224">
        <v>0.46</v>
      </c>
    </row>
    <row r="8" spans="2:13" x14ac:dyDescent="0.2">
      <c r="B8" s="222" t="s">
        <v>66</v>
      </c>
      <c r="C8" s="224">
        <v>0</v>
      </c>
      <c r="D8" s="224">
        <v>0.5</v>
      </c>
      <c r="E8" s="224">
        <v>0.41</v>
      </c>
      <c r="F8" s="224">
        <v>0.41</v>
      </c>
      <c r="G8" s="224">
        <v>0.41</v>
      </c>
      <c r="H8" s="224">
        <v>0.39</v>
      </c>
      <c r="I8" s="224">
        <v>0.31</v>
      </c>
      <c r="J8" s="224">
        <v>0.23</v>
      </c>
      <c r="K8" s="224">
        <v>0.35</v>
      </c>
    </row>
    <row r="9" spans="2:13" x14ac:dyDescent="0.2">
      <c r="B9" s="222" t="s">
        <v>67</v>
      </c>
      <c r="C9" s="224">
        <v>1</v>
      </c>
      <c r="D9" s="224">
        <v>0.5</v>
      </c>
      <c r="E9" s="224">
        <v>0.2</v>
      </c>
      <c r="F9" s="224">
        <v>0.2</v>
      </c>
      <c r="G9" s="224">
        <v>0.2</v>
      </c>
      <c r="H9" s="224">
        <v>0.13</v>
      </c>
      <c r="I9" s="224">
        <v>0.09</v>
      </c>
      <c r="J9" s="224">
        <v>0.28000000000000003</v>
      </c>
      <c r="K9" s="224">
        <v>0.04</v>
      </c>
    </row>
    <row r="10" spans="2:13" x14ac:dyDescent="0.2">
      <c r="B10" s="222" t="s">
        <v>70</v>
      </c>
      <c r="C10" s="224">
        <v>0</v>
      </c>
      <c r="D10" s="224">
        <v>0</v>
      </c>
      <c r="E10" s="224">
        <v>0</v>
      </c>
      <c r="F10" s="224">
        <v>0</v>
      </c>
      <c r="G10" s="224">
        <v>0</v>
      </c>
      <c r="H10" s="224">
        <v>0</v>
      </c>
      <c r="I10" s="224">
        <v>0</v>
      </c>
      <c r="J10" s="224">
        <v>0</v>
      </c>
      <c r="K10" s="224">
        <v>0</v>
      </c>
    </row>
    <row r="11" spans="2:13" x14ac:dyDescent="0.2">
      <c r="B11" s="222" t="s">
        <v>72</v>
      </c>
      <c r="C11" s="224">
        <v>0</v>
      </c>
      <c r="D11" s="224">
        <v>0</v>
      </c>
      <c r="E11" s="224">
        <v>0</v>
      </c>
      <c r="F11" s="224">
        <v>0</v>
      </c>
      <c r="G11" s="224">
        <v>0</v>
      </c>
      <c r="H11" s="224">
        <v>0</v>
      </c>
      <c r="I11" s="224">
        <v>0</v>
      </c>
      <c r="J11" s="224">
        <v>0</v>
      </c>
      <c r="K11" s="224">
        <v>0</v>
      </c>
    </row>
    <row r="12" spans="2:13" x14ac:dyDescent="0.2">
      <c r="B12" s="222" t="s">
        <v>73</v>
      </c>
      <c r="C12" s="224">
        <v>0</v>
      </c>
      <c r="D12" s="224">
        <v>0</v>
      </c>
      <c r="E12" s="224">
        <v>0</v>
      </c>
      <c r="F12" s="224">
        <v>0</v>
      </c>
      <c r="G12" s="224">
        <v>0</v>
      </c>
      <c r="H12" s="224">
        <v>0</v>
      </c>
      <c r="I12" s="224">
        <v>0</v>
      </c>
      <c r="J12" s="224">
        <v>0</v>
      </c>
      <c r="K12" s="224">
        <v>0</v>
      </c>
    </row>
    <row r="14" spans="2:13" x14ac:dyDescent="0.2">
      <c r="B14" s="218" t="s">
        <v>74</v>
      </c>
      <c r="C14" s="219" t="s">
        <v>1</v>
      </c>
      <c r="D14" s="220" t="s">
        <v>2</v>
      </c>
      <c r="E14" s="220" t="s">
        <v>3</v>
      </c>
      <c r="F14" s="220" t="s">
        <v>4</v>
      </c>
      <c r="G14" s="220" t="s">
        <v>5</v>
      </c>
      <c r="H14" s="220" t="s">
        <v>6</v>
      </c>
      <c r="I14" s="221" t="s">
        <v>7</v>
      </c>
      <c r="J14" s="220" t="s">
        <v>8</v>
      </c>
      <c r="K14" s="220" t="s">
        <v>9</v>
      </c>
      <c r="M14" s="194" t="s">
        <v>285</v>
      </c>
    </row>
    <row r="15" spans="2:13" x14ac:dyDescent="0.2">
      <c r="B15" s="222" t="s">
        <v>64</v>
      </c>
      <c r="C15" s="223">
        <f>[1]CB1!D636</f>
        <v>0</v>
      </c>
      <c r="D15" s="223">
        <f>[1]CB1!E636</f>
        <v>0</v>
      </c>
      <c r="E15" s="223">
        <f>[1]CB1!F636</f>
        <v>2.3996509598603843E-2</v>
      </c>
      <c r="F15" s="223">
        <f>[1]CB1!G636</f>
        <v>2.0491803278688523E-2</v>
      </c>
      <c r="G15" s="223">
        <f>[1]CB1!H636</f>
        <v>2.0491803278688523E-2</v>
      </c>
      <c r="H15" s="223">
        <f>[1]CB1!I636</f>
        <v>4.8109965635738834E-2</v>
      </c>
      <c r="I15" s="223">
        <f>[1]CB1!J636</f>
        <v>6.0869565217391307E-2</v>
      </c>
      <c r="J15" s="223">
        <f>[1]CB1!K636</f>
        <v>5.114579873796081E-2</v>
      </c>
      <c r="K15" s="223">
        <f>[1]CB1!L636</f>
        <v>7.2431633407243165E-2</v>
      </c>
    </row>
    <row r="16" spans="2:13" x14ac:dyDescent="0.2">
      <c r="B16" s="222" t="s">
        <v>65</v>
      </c>
      <c r="C16" s="224">
        <f>[1]CB1!D645</f>
        <v>0</v>
      </c>
      <c r="D16" s="224">
        <f>[1]CB1!E645</f>
        <v>0</v>
      </c>
      <c r="E16" s="224">
        <f>[1]CB1!F645</f>
        <v>0.26701570680628273</v>
      </c>
      <c r="F16" s="224">
        <f>[1]CB1!G645</f>
        <v>0.26127049180327871</v>
      </c>
      <c r="G16" s="224">
        <f>[1]CB1!H645</f>
        <v>0.26127049180327871</v>
      </c>
      <c r="H16" s="224">
        <f>[1]CB1!I645</f>
        <v>0.32646048109965636</v>
      </c>
      <c r="I16" s="224">
        <f>[1]CB1!J645</f>
        <v>0.43478260869565216</v>
      </c>
      <c r="J16" s="224">
        <f>[1]CB1!K645</f>
        <v>0.31550979740949853</v>
      </c>
      <c r="K16" s="224">
        <f>[1]CB1!L645</f>
        <v>0.42498152254249821</v>
      </c>
    </row>
    <row r="17" spans="2:25" x14ac:dyDescent="0.2">
      <c r="B17" s="222" t="s">
        <v>66</v>
      </c>
      <c r="C17" s="224">
        <f>[1]CB1!D654</f>
        <v>0</v>
      </c>
      <c r="D17" s="224">
        <f>[1]CB1!E654</f>
        <v>0.45454545454545453</v>
      </c>
      <c r="E17" s="224">
        <f>[1]CB1!F654</f>
        <v>0.44720767888307156</v>
      </c>
      <c r="F17" s="224">
        <f>[1]CB1!G654</f>
        <v>0.46209016393442626</v>
      </c>
      <c r="G17" s="224">
        <f>[1]CB1!H654</f>
        <v>0.46209016393442626</v>
      </c>
      <c r="H17" s="224">
        <f>[1]CB1!I654</f>
        <v>0.44226804123711339</v>
      </c>
      <c r="I17" s="224">
        <f>[1]CB1!J654</f>
        <v>0.3706521739130435</v>
      </c>
      <c r="J17" s="224">
        <f>[1]CB1!K654</f>
        <v>0.25207572235137832</v>
      </c>
      <c r="K17" s="224">
        <f>[1]CB1!L654</f>
        <v>0.42682926829268292</v>
      </c>
    </row>
    <row r="18" spans="2:25" x14ac:dyDescent="0.2">
      <c r="B18" s="222" t="s">
        <v>67</v>
      </c>
      <c r="C18" s="224">
        <f>[1]CB1!D663</f>
        <v>1</v>
      </c>
      <c r="D18" s="224">
        <f>[1]CB1!E663</f>
        <v>0.54545454545454541</v>
      </c>
      <c r="E18" s="224">
        <f>[1]CB1!F663</f>
        <v>0.26178010471204194</v>
      </c>
      <c r="F18" s="224">
        <f>[1]CB1!G663</f>
        <v>0.25614754098360654</v>
      </c>
      <c r="G18" s="224">
        <f>[1]CB1!H663</f>
        <v>0.25614754098360654</v>
      </c>
      <c r="H18" s="224">
        <f>[1]CB1!I663</f>
        <v>0.18316151202749145</v>
      </c>
      <c r="I18" s="224">
        <f>[1]CB1!J663</f>
        <v>0.13369565217391305</v>
      </c>
      <c r="J18" s="224">
        <f>[1]CB1!K663</f>
        <v>0.38126868150116239</v>
      </c>
      <c r="K18" s="224">
        <f>[1]CB1!L663</f>
        <v>7.575757575757576E-2</v>
      </c>
    </row>
    <row r="19" spans="2:25" x14ac:dyDescent="0.2">
      <c r="B19" s="222" t="s">
        <v>70</v>
      </c>
      <c r="C19" s="224">
        <f>[1]CB1!D672</f>
        <v>0</v>
      </c>
      <c r="D19" s="224">
        <f>[1]CB1!E672</f>
        <v>0</v>
      </c>
      <c r="E19" s="224">
        <f>[1]CB1!F672</f>
        <v>0</v>
      </c>
      <c r="F19" s="224">
        <f>[1]CB1!G672</f>
        <v>0</v>
      </c>
      <c r="G19" s="224">
        <f>[1]CB1!H672</f>
        <v>0</v>
      </c>
      <c r="H19" s="224">
        <f>[1]CB1!I672</f>
        <v>0</v>
      </c>
      <c r="I19" s="224">
        <f>[1]CB1!J672</f>
        <v>0</v>
      </c>
      <c r="J19" s="224">
        <f>[1]CB1!K672</f>
        <v>0</v>
      </c>
      <c r="K19" s="224">
        <f>[1]CB1!L672</f>
        <v>0</v>
      </c>
    </row>
    <row r="20" spans="2:25" x14ac:dyDescent="0.2">
      <c r="B20" s="222" t="s">
        <v>72</v>
      </c>
      <c r="C20" s="224">
        <f>[1]CB1!D673</f>
        <v>0</v>
      </c>
      <c r="D20" s="224">
        <f>[1]CB1!E673</f>
        <v>0</v>
      </c>
      <c r="E20" s="224">
        <f>[1]CB1!F673</f>
        <v>0</v>
      </c>
      <c r="F20" s="224">
        <f>[1]CB1!G673</f>
        <v>0</v>
      </c>
      <c r="G20" s="224">
        <f>[1]CB1!H673</f>
        <v>0</v>
      </c>
      <c r="H20" s="224">
        <f>[1]CB1!I673</f>
        <v>0</v>
      </c>
      <c r="I20" s="224">
        <f>[1]CB1!J673</f>
        <v>0</v>
      </c>
      <c r="J20" s="224">
        <f>[1]CB1!K673</f>
        <v>0</v>
      </c>
      <c r="K20" s="224">
        <f>[1]CB1!L673</f>
        <v>0</v>
      </c>
    </row>
    <row r="21" spans="2:25" x14ac:dyDescent="0.2">
      <c r="B21" s="222" t="s">
        <v>73</v>
      </c>
      <c r="C21" s="224">
        <f>[1]CB1!D674</f>
        <v>0</v>
      </c>
      <c r="D21" s="224">
        <f>[1]CB1!E674</f>
        <v>0</v>
      </c>
      <c r="E21" s="224">
        <f>[1]CB1!F674</f>
        <v>0</v>
      </c>
      <c r="F21" s="224">
        <f>[1]CB1!G674</f>
        <v>0</v>
      </c>
      <c r="G21" s="224">
        <f>[1]CB1!H674</f>
        <v>0</v>
      </c>
      <c r="H21" s="224">
        <f>[1]CB1!I674</f>
        <v>0</v>
      </c>
      <c r="I21" s="224">
        <f>[1]CB1!J674</f>
        <v>0</v>
      </c>
      <c r="J21" s="224">
        <f>[1]CB1!K674</f>
        <v>0</v>
      </c>
      <c r="K21" s="224">
        <f>[1]CB1!L674</f>
        <v>0</v>
      </c>
    </row>
    <row r="23" spans="2:25" x14ac:dyDescent="0.2">
      <c r="B23" s="218" t="s">
        <v>286</v>
      </c>
      <c r="C23" s="219" t="s">
        <v>1</v>
      </c>
      <c r="D23" s="220" t="s">
        <v>2</v>
      </c>
      <c r="E23" s="220" t="s">
        <v>3</v>
      </c>
      <c r="F23" s="220" t="s">
        <v>4</v>
      </c>
      <c r="G23" s="220" t="s">
        <v>5</v>
      </c>
      <c r="H23" s="220" t="s">
        <v>6</v>
      </c>
      <c r="I23" s="221" t="s">
        <v>7</v>
      </c>
      <c r="J23" s="220" t="s">
        <v>8</v>
      </c>
      <c r="K23" s="220" t="s">
        <v>9</v>
      </c>
    </row>
    <row r="24" spans="2:25" x14ac:dyDescent="0.2">
      <c r="B24" s="194" t="s">
        <v>47</v>
      </c>
      <c r="C24" s="225" t="s">
        <v>287</v>
      </c>
      <c r="D24" s="225" t="s">
        <v>287</v>
      </c>
      <c r="E24" s="225" t="s">
        <v>287</v>
      </c>
      <c r="F24" s="225" t="s">
        <v>287</v>
      </c>
      <c r="G24" s="225" t="s">
        <v>287</v>
      </c>
      <c r="H24" s="225" t="s">
        <v>287</v>
      </c>
      <c r="I24" s="225" t="s">
        <v>287</v>
      </c>
      <c r="J24" s="225" t="s">
        <v>287</v>
      </c>
      <c r="K24" s="225" t="s">
        <v>287</v>
      </c>
      <c r="M24" s="194" t="s">
        <v>287</v>
      </c>
    </row>
    <row r="25" spans="2:25" x14ac:dyDescent="0.2">
      <c r="B25" s="194" t="s">
        <v>48</v>
      </c>
      <c r="C25" s="225" t="s">
        <v>287</v>
      </c>
      <c r="D25" s="225" t="s">
        <v>287</v>
      </c>
      <c r="E25" s="225" t="s">
        <v>287</v>
      </c>
      <c r="F25" s="225" t="s">
        <v>287</v>
      </c>
      <c r="G25" s="225" t="s">
        <v>287</v>
      </c>
      <c r="H25" s="225" t="s">
        <v>287</v>
      </c>
      <c r="I25" s="225" t="s">
        <v>287</v>
      </c>
      <c r="J25" s="225" t="s">
        <v>287</v>
      </c>
      <c r="K25" s="225" t="s">
        <v>287</v>
      </c>
      <c r="M25" s="194" t="s">
        <v>37</v>
      </c>
    </row>
    <row r="26" spans="2:25" x14ac:dyDescent="0.2">
      <c r="B26" s="194" t="s">
        <v>49</v>
      </c>
      <c r="C26" s="225" t="s">
        <v>287</v>
      </c>
      <c r="D26" s="225" t="s">
        <v>287</v>
      </c>
      <c r="E26" s="225" t="s">
        <v>287</v>
      </c>
      <c r="F26" s="225" t="s">
        <v>287</v>
      </c>
      <c r="G26" s="225" t="s">
        <v>287</v>
      </c>
      <c r="H26" s="225" t="s">
        <v>287</v>
      </c>
      <c r="I26" s="225" t="s">
        <v>287</v>
      </c>
      <c r="J26" s="225" t="s">
        <v>287</v>
      </c>
      <c r="K26" s="225" t="s">
        <v>287</v>
      </c>
      <c r="M26" s="194" t="s">
        <v>288</v>
      </c>
    </row>
    <row r="27" spans="2:25" x14ac:dyDescent="0.2">
      <c r="B27" s="194" t="s">
        <v>50</v>
      </c>
      <c r="C27" s="225" t="s">
        <v>287</v>
      </c>
      <c r="D27" s="225" t="s">
        <v>287</v>
      </c>
      <c r="E27" s="225" t="s">
        <v>287</v>
      </c>
      <c r="F27" s="225" t="s">
        <v>287</v>
      </c>
      <c r="G27" s="225" t="s">
        <v>287</v>
      </c>
      <c r="H27" s="225" t="s">
        <v>287</v>
      </c>
      <c r="I27" s="225" t="s">
        <v>287</v>
      </c>
      <c r="J27" s="225" t="s">
        <v>287</v>
      </c>
      <c r="K27" s="225" t="s">
        <v>287</v>
      </c>
    </row>
    <row r="28" spans="2:25" x14ac:dyDescent="0.2">
      <c r="B28" s="194" t="s">
        <v>51</v>
      </c>
      <c r="C28" s="225" t="s">
        <v>287</v>
      </c>
      <c r="D28" s="225" t="s">
        <v>287</v>
      </c>
      <c r="E28" s="225" t="s">
        <v>287</v>
      </c>
      <c r="F28" s="225" t="s">
        <v>287</v>
      </c>
      <c r="G28" s="225" t="s">
        <v>287</v>
      </c>
      <c r="H28" s="225" t="s">
        <v>287</v>
      </c>
      <c r="I28" s="225" t="s">
        <v>287</v>
      </c>
      <c r="J28" s="225" t="s">
        <v>287</v>
      </c>
      <c r="K28" s="225" t="s">
        <v>287</v>
      </c>
    </row>
    <row r="29" spans="2:25" x14ac:dyDescent="0.2">
      <c r="B29" s="194" t="s">
        <v>52</v>
      </c>
      <c r="C29" s="225" t="s">
        <v>287</v>
      </c>
      <c r="D29" s="225" t="s">
        <v>287</v>
      </c>
      <c r="E29" s="225" t="s">
        <v>287</v>
      </c>
      <c r="F29" s="225" t="s">
        <v>287</v>
      </c>
      <c r="G29" s="225" t="s">
        <v>287</v>
      </c>
      <c r="H29" s="225" t="s">
        <v>287</v>
      </c>
      <c r="I29" s="225" t="s">
        <v>287</v>
      </c>
      <c r="J29" s="225" t="s">
        <v>287</v>
      </c>
      <c r="K29" s="225" t="s">
        <v>287</v>
      </c>
    </row>
    <row r="30" spans="2:25" x14ac:dyDescent="0.2">
      <c r="B30" s="194" t="s">
        <v>53</v>
      </c>
      <c r="C30" s="225" t="s">
        <v>287</v>
      </c>
      <c r="D30" s="225" t="s">
        <v>287</v>
      </c>
      <c r="E30" s="225" t="s">
        <v>287</v>
      </c>
      <c r="F30" s="225" t="s">
        <v>287</v>
      </c>
      <c r="G30" s="225" t="s">
        <v>287</v>
      </c>
      <c r="H30" s="225" t="s">
        <v>287</v>
      </c>
      <c r="I30" s="225" t="s">
        <v>287</v>
      </c>
      <c r="J30" s="225" t="s">
        <v>287</v>
      </c>
      <c r="K30" s="225" t="s">
        <v>287</v>
      </c>
    </row>
    <row r="31" spans="2:25" x14ac:dyDescent="0.2">
      <c r="C31" s="226"/>
      <c r="D31" s="226"/>
      <c r="E31" s="226"/>
      <c r="F31" s="226"/>
      <c r="G31" s="226"/>
      <c r="H31" s="226"/>
      <c r="I31" s="226"/>
      <c r="J31" s="226"/>
      <c r="K31" s="226"/>
    </row>
    <row r="32" spans="2:25" x14ac:dyDescent="0.2">
      <c r="B32" s="218" t="s">
        <v>289</v>
      </c>
      <c r="C32" s="219" t="s">
        <v>1</v>
      </c>
      <c r="D32" s="220" t="s">
        <v>2</v>
      </c>
      <c r="E32" s="220" t="s">
        <v>3</v>
      </c>
      <c r="F32" s="220" t="s">
        <v>4</v>
      </c>
      <c r="G32" s="220" t="s">
        <v>5</v>
      </c>
      <c r="H32" s="220" t="s">
        <v>6</v>
      </c>
      <c r="I32" s="221" t="s">
        <v>7</v>
      </c>
      <c r="J32" s="220" t="s">
        <v>8</v>
      </c>
      <c r="K32" s="220" t="s">
        <v>9</v>
      </c>
      <c r="Y32" s="194" t="s">
        <v>290</v>
      </c>
    </row>
    <row r="33" spans="2:11" x14ac:dyDescent="0.2">
      <c r="B33" s="194" t="s">
        <v>47</v>
      </c>
      <c r="C33" s="225" t="s">
        <v>287</v>
      </c>
      <c r="D33" s="225" t="s">
        <v>287</v>
      </c>
      <c r="E33" s="225" t="s">
        <v>287</v>
      </c>
      <c r="F33" s="225" t="s">
        <v>287</v>
      </c>
      <c r="G33" s="225" t="s">
        <v>287</v>
      </c>
      <c r="H33" s="225" t="s">
        <v>287</v>
      </c>
      <c r="I33" s="225" t="s">
        <v>287</v>
      </c>
      <c r="J33" s="225" t="s">
        <v>287</v>
      </c>
      <c r="K33" s="225" t="s">
        <v>287</v>
      </c>
    </row>
    <row r="34" spans="2:11" x14ac:dyDescent="0.2">
      <c r="B34" s="194" t="s">
        <v>48</v>
      </c>
      <c r="C34" s="225" t="s">
        <v>287</v>
      </c>
      <c r="D34" s="225" t="s">
        <v>287</v>
      </c>
      <c r="E34" s="225" t="s">
        <v>287</v>
      </c>
      <c r="F34" s="225" t="s">
        <v>287</v>
      </c>
      <c r="G34" s="225" t="s">
        <v>287</v>
      </c>
      <c r="H34" s="225" t="s">
        <v>287</v>
      </c>
      <c r="I34" s="225" t="s">
        <v>287</v>
      </c>
      <c r="J34" s="225" t="s">
        <v>287</v>
      </c>
      <c r="K34" s="225" t="s">
        <v>287</v>
      </c>
    </row>
    <row r="35" spans="2:11" x14ac:dyDescent="0.2">
      <c r="B35" s="194" t="s">
        <v>49</v>
      </c>
      <c r="C35" s="225" t="s">
        <v>287</v>
      </c>
      <c r="D35" s="225" t="s">
        <v>287</v>
      </c>
      <c r="E35" s="225" t="s">
        <v>287</v>
      </c>
      <c r="F35" s="225" t="s">
        <v>287</v>
      </c>
      <c r="G35" s="225" t="s">
        <v>287</v>
      </c>
      <c r="H35" s="225" t="s">
        <v>287</v>
      </c>
      <c r="I35" s="225" t="s">
        <v>287</v>
      </c>
      <c r="J35" s="225" t="s">
        <v>287</v>
      </c>
      <c r="K35" s="225" t="s">
        <v>287</v>
      </c>
    </row>
    <row r="36" spans="2:11" x14ac:dyDescent="0.2">
      <c r="B36" s="194" t="s">
        <v>50</v>
      </c>
      <c r="C36" s="225" t="s">
        <v>287</v>
      </c>
      <c r="D36" s="225" t="s">
        <v>287</v>
      </c>
      <c r="E36" s="225" t="s">
        <v>287</v>
      </c>
      <c r="F36" s="225" t="s">
        <v>287</v>
      </c>
      <c r="G36" s="225" t="s">
        <v>287</v>
      </c>
      <c r="H36" s="225" t="s">
        <v>287</v>
      </c>
      <c r="I36" s="225" t="s">
        <v>287</v>
      </c>
      <c r="J36" s="225" t="s">
        <v>287</v>
      </c>
      <c r="K36" s="225" t="s">
        <v>287</v>
      </c>
    </row>
    <row r="37" spans="2:11" x14ac:dyDescent="0.2">
      <c r="B37" s="194" t="s">
        <v>51</v>
      </c>
      <c r="C37" s="225" t="s">
        <v>287</v>
      </c>
      <c r="D37" s="225" t="s">
        <v>287</v>
      </c>
      <c r="E37" s="225" t="s">
        <v>287</v>
      </c>
      <c r="F37" s="225" t="s">
        <v>287</v>
      </c>
      <c r="G37" s="225" t="s">
        <v>287</v>
      </c>
      <c r="H37" s="225" t="s">
        <v>287</v>
      </c>
      <c r="I37" s="225" t="s">
        <v>287</v>
      </c>
      <c r="J37" s="225" t="s">
        <v>287</v>
      </c>
      <c r="K37" s="225" t="s">
        <v>287</v>
      </c>
    </row>
    <row r="38" spans="2:11" x14ac:dyDescent="0.2">
      <c r="B38" s="194" t="s">
        <v>52</v>
      </c>
      <c r="C38" s="225" t="s">
        <v>287</v>
      </c>
      <c r="D38" s="225" t="s">
        <v>287</v>
      </c>
      <c r="E38" s="225" t="s">
        <v>287</v>
      </c>
      <c r="F38" s="225" t="s">
        <v>287</v>
      </c>
      <c r="G38" s="225" t="s">
        <v>287</v>
      </c>
      <c r="H38" s="225" t="s">
        <v>287</v>
      </c>
      <c r="I38" s="225" t="s">
        <v>287</v>
      </c>
      <c r="J38" s="225" t="s">
        <v>287</v>
      </c>
      <c r="K38" s="225" t="s">
        <v>287</v>
      </c>
    </row>
    <row r="39" spans="2:11" x14ac:dyDescent="0.2">
      <c r="B39" s="194" t="s">
        <v>53</v>
      </c>
      <c r="C39" s="225" t="s">
        <v>287</v>
      </c>
      <c r="D39" s="225" t="s">
        <v>287</v>
      </c>
      <c r="E39" s="225" t="s">
        <v>287</v>
      </c>
      <c r="F39" s="225" t="s">
        <v>287</v>
      </c>
      <c r="G39" s="225" t="s">
        <v>287</v>
      </c>
      <c r="H39" s="225" t="s">
        <v>287</v>
      </c>
      <c r="I39" s="225" t="s">
        <v>287</v>
      </c>
      <c r="J39" s="225" t="s">
        <v>287</v>
      </c>
      <c r="K39" s="225" t="s">
        <v>287</v>
      </c>
    </row>
    <row r="41" spans="2:11" x14ac:dyDescent="0.2">
      <c r="B41" s="218" t="s">
        <v>56</v>
      </c>
      <c r="C41" s="219" t="s">
        <v>38</v>
      </c>
      <c r="D41" s="220" t="s">
        <v>37</v>
      </c>
      <c r="E41" s="220" t="s">
        <v>36</v>
      </c>
    </row>
    <row r="42" spans="2:11" x14ac:dyDescent="0.2">
      <c r="B42" s="222" t="s">
        <v>76</v>
      </c>
      <c r="C42" s="225">
        <v>350</v>
      </c>
      <c r="D42" s="225">
        <v>400</v>
      </c>
      <c r="E42" s="225">
        <v>550</v>
      </c>
    </row>
    <row r="43" spans="2:11" x14ac:dyDescent="0.2">
      <c r="B43" s="222" t="s">
        <v>77</v>
      </c>
      <c r="C43" s="225">
        <v>625</v>
      </c>
      <c r="D43" s="225">
        <v>750</v>
      </c>
      <c r="E43" s="225">
        <v>900</v>
      </c>
    </row>
    <row r="44" spans="2:11" x14ac:dyDescent="0.2">
      <c r="B44" s="222" t="s">
        <v>78</v>
      </c>
      <c r="C44" s="225">
        <v>825</v>
      </c>
      <c r="D44" s="225">
        <v>1100</v>
      </c>
      <c r="E44" s="225">
        <v>1250</v>
      </c>
    </row>
    <row r="45" spans="2:11" x14ac:dyDescent="0.2">
      <c r="B45" s="222" t="s">
        <v>79</v>
      </c>
      <c r="C45" s="225">
        <v>1025</v>
      </c>
      <c r="D45" s="225">
        <v>1250</v>
      </c>
      <c r="E45" s="225">
        <v>1500</v>
      </c>
    </row>
    <row r="46" spans="2:11" x14ac:dyDescent="0.2">
      <c r="B46" s="222" t="s">
        <v>80</v>
      </c>
      <c r="C46" s="225">
        <v>1500</v>
      </c>
      <c r="D46" s="225">
        <v>1750</v>
      </c>
      <c r="E46" s="225">
        <v>2000</v>
      </c>
    </row>
    <row r="48" spans="2:11" x14ac:dyDescent="0.2">
      <c r="B48" s="218" t="s">
        <v>81</v>
      </c>
      <c r="C48" s="219" t="s">
        <v>38</v>
      </c>
      <c r="D48" s="220" t="s">
        <v>37</v>
      </c>
      <c r="E48" s="220" t="s">
        <v>36</v>
      </c>
    </row>
    <row r="49" spans="2:11" x14ac:dyDescent="0.2">
      <c r="B49" s="222" t="s">
        <v>78</v>
      </c>
      <c r="C49" s="225">
        <v>825</v>
      </c>
      <c r="D49" s="225">
        <v>1100</v>
      </c>
      <c r="E49" s="225">
        <v>1250</v>
      </c>
    </row>
    <row r="50" spans="2:11" x14ac:dyDescent="0.2">
      <c r="B50" s="222" t="s">
        <v>79</v>
      </c>
      <c r="C50" s="225">
        <v>1025</v>
      </c>
      <c r="D50" s="225">
        <v>1250</v>
      </c>
      <c r="E50" s="225">
        <v>1500</v>
      </c>
    </row>
    <row r="52" spans="2:11" ht="15" customHeight="1" x14ac:dyDescent="0.2">
      <c r="B52" s="218" t="s">
        <v>291</v>
      </c>
      <c r="C52" s="219" t="s">
        <v>83</v>
      </c>
      <c r="D52" s="219" t="s">
        <v>84</v>
      </c>
      <c r="E52" s="219" t="s">
        <v>85</v>
      </c>
    </row>
    <row r="53" spans="2:11" ht="15" customHeight="1" x14ac:dyDescent="0.2">
      <c r="B53" s="222" t="s">
        <v>292</v>
      </c>
      <c r="C53" s="227">
        <v>1</v>
      </c>
      <c r="D53" s="228">
        <v>2</v>
      </c>
      <c r="E53" s="228">
        <v>25</v>
      </c>
      <c r="I53" s="194" t="s">
        <v>293</v>
      </c>
    </row>
    <row r="54" spans="2:11" ht="15" customHeight="1" x14ac:dyDescent="0.2">
      <c r="B54" s="222" t="s">
        <v>294</v>
      </c>
      <c r="C54" s="229">
        <v>1</v>
      </c>
      <c r="D54" s="230">
        <v>2</v>
      </c>
      <c r="E54" s="230">
        <v>2</v>
      </c>
    </row>
    <row r="55" spans="2:11" ht="15" customHeight="1" x14ac:dyDescent="0.2">
      <c r="B55" s="218" t="s">
        <v>295</v>
      </c>
    </row>
    <row r="56" spans="2:11" ht="15" customHeight="1" x14ac:dyDescent="0.2">
      <c r="B56" s="222" t="s">
        <v>296</v>
      </c>
      <c r="C56" s="229" t="s">
        <v>297</v>
      </c>
      <c r="D56" s="230" t="s">
        <v>297</v>
      </c>
      <c r="E56" s="230" t="s">
        <v>297</v>
      </c>
    </row>
    <row r="57" spans="2:11" ht="15" customHeight="1" x14ac:dyDescent="0.2">
      <c r="B57" s="222" t="s">
        <v>298</v>
      </c>
      <c r="C57" s="229" t="s">
        <v>299</v>
      </c>
      <c r="D57" s="230" t="s">
        <v>300</v>
      </c>
      <c r="E57" s="230" t="s">
        <v>300</v>
      </c>
    </row>
    <row r="58" spans="2:11" ht="21.95" customHeight="1" x14ac:dyDescent="0.2"/>
    <row r="60" spans="2:11" x14ac:dyDescent="0.2">
      <c r="B60" s="218" t="s">
        <v>301</v>
      </c>
    </row>
    <row r="62" spans="2:11" x14ac:dyDescent="0.2">
      <c r="B62" s="218" t="s">
        <v>302</v>
      </c>
      <c r="C62" s="231" t="s">
        <v>1</v>
      </c>
      <c r="D62" s="231" t="s">
        <v>2</v>
      </c>
      <c r="E62" s="231" t="s">
        <v>3</v>
      </c>
      <c r="F62" s="231" t="s">
        <v>4</v>
      </c>
      <c r="G62" s="231" t="s">
        <v>5</v>
      </c>
      <c r="H62" s="231" t="s">
        <v>6</v>
      </c>
      <c r="I62" s="231" t="s">
        <v>7</v>
      </c>
      <c r="J62" s="231" t="s">
        <v>8</v>
      </c>
      <c r="K62" s="231" t="s">
        <v>9</v>
      </c>
    </row>
    <row r="63" spans="2:11" x14ac:dyDescent="0.2">
      <c r="B63" s="194" t="s">
        <v>47</v>
      </c>
      <c r="C63" s="232"/>
      <c r="D63" s="232"/>
      <c r="E63" s="232"/>
      <c r="F63" s="232"/>
      <c r="G63" s="232"/>
      <c r="H63" s="232"/>
      <c r="I63" s="232"/>
      <c r="J63" s="232"/>
      <c r="K63" s="232"/>
    </row>
    <row r="64" spans="2:11" x14ac:dyDescent="0.2">
      <c r="B64" s="194" t="s">
        <v>48</v>
      </c>
      <c r="C64" s="232"/>
      <c r="D64" s="232"/>
      <c r="E64" s="232"/>
      <c r="F64" s="232"/>
      <c r="G64" s="232"/>
      <c r="H64" s="232"/>
      <c r="I64" s="232"/>
      <c r="J64" s="232"/>
      <c r="K64" s="232"/>
    </row>
    <row r="65" spans="2:11" x14ac:dyDescent="0.2">
      <c r="B65" s="194" t="s">
        <v>49</v>
      </c>
      <c r="C65" s="232"/>
      <c r="D65" s="232"/>
      <c r="E65" s="232"/>
      <c r="F65" s="232"/>
      <c r="G65" s="232"/>
      <c r="H65" s="232"/>
      <c r="I65" s="232"/>
      <c r="J65" s="232"/>
      <c r="K65" s="232"/>
    </row>
    <row r="66" spans="2:11" x14ac:dyDescent="0.2">
      <c r="B66" s="194" t="s">
        <v>50</v>
      </c>
      <c r="C66" s="232"/>
      <c r="D66" s="232"/>
      <c r="E66" s="232"/>
      <c r="F66" s="232"/>
      <c r="G66" s="232"/>
      <c r="H66" s="232"/>
      <c r="I66" s="232"/>
      <c r="J66" s="232"/>
      <c r="K66" s="232"/>
    </row>
    <row r="67" spans="2:11" x14ac:dyDescent="0.2">
      <c r="B67" s="194" t="s">
        <v>51</v>
      </c>
      <c r="C67" s="232"/>
      <c r="D67" s="232"/>
      <c r="E67" s="232"/>
      <c r="F67" s="232"/>
      <c r="G67" s="232"/>
      <c r="H67" s="232"/>
      <c r="I67" s="232"/>
      <c r="J67" s="232"/>
      <c r="K67" s="232"/>
    </row>
    <row r="68" spans="2:11" x14ac:dyDescent="0.2">
      <c r="B68" s="194" t="s">
        <v>52</v>
      </c>
      <c r="C68" s="232"/>
      <c r="D68" s="232"/>
      <c r="E68" s="232"/>
      <c r="F68" s="232"/>
      <c r="G68" s="232"/>
      <c r="H68" s="232"/>
      <c r="I68" s="232"/>
      <c r="J68" s="232"/>
      <c r="K68" s="232"/>
    </row>
    <row r="69" spans="2:11" x14ac:dyDescent="0.2">
      <c r="B69" s="194" t="s">
        <v>53</v>
      </c>
      <c r="C69" s="232"/>
      <c r="D69" s="232"/>
      <c r="E69" s="232"/>
      <c r="F69" s="232"/>
      <c r="G69" s="232"/>
      <c r="H69" s="232"/>
      <c r="I69" s="232"/>
      <c r="J69" s="232"/>
      <c r="K69" s="232"/>
    </row>
    <row r="70" spans="2:11" x14ac:dyDescent="0.2">
      <c r="C70" s="233"/>
      <c r="D70" s="233"/>
      <c r="E70" s="233"/>
      <c r="F70" s="233"/>
      <c r="G70" s="233"/>
      <c r="H70" s="233"/>
      <c r="I70" s="233"/>
      <c r="J70" s="233"/>
      <c r="K70" s="233"/>
    </row>
    <row r="71" spans="2:11" x14ac:dyDescent="0.2">
      <c r="B71" s="218" t="s">
        <v>303</v>
      </c>
      <c r="C71" s="231" t="s">
        <v>1</v>
      </c>
      <c r="D71" s="231" t="s">
        <v>2</v>
      </c>
      <c r="E71" s="231" t="s">
        <v>3</v>
      </c>
      <c r="F71" s="231" t="s">
        <v>4</v>
      </c>
      <c r="G71" s="231" t="s">
        <v>5</v>
      </c>
      <c r="H71" s="231" t="s">
        <v>6</v>
      </c>
      <c r="I71" s="231" t="s">
        <v>7</v>
      </c>
      <c r="J71" s="231" t="s">
        <v>8</v>
      </c>
      <c r="K71" s="231" t="s">
        <v>9</v>
      </c>
    </row>
    <row r="72" spans="2:11" x14ac:dyDescent="0.2">
      <c r="B72" s="194" t="s">
        <v>47</v>
      </c>
      <c r="C72" s="232"/>
      <c r="D72" s="232"/>
      <c r="E72" s="232"/>
      <c r="F72" s="232"/>
      <c r="G72" s="232"/>
      <c r="H72" s="232"/>
      <c r="I72" s="232"/>
      <c r="J72" s="232"/>
      <c r="K72" s="232"/>
    </row>
    <row r="73" spans="2:11" x14ac:dyDescent="0.2">
      <c r="B73" s="194" t="s">
        <v>48</v>
      </c>
      <c r="C73" s="232"/>
      <c r="D73" s="232"/>
      <c r="E73" s="232"/>
      <c r="F73" s="232"/>
      <c r="G73" s="232"/>
      <c r="H73" s="232"/>
      <c r="I73" s="232"/>
      <c r="J73" s="232"/>
      <c r="K73" s="232"/>
    </row>
    <row r="74" spans="2:11" x14ac:dyDescent="0.2">
      <c r="B74" s="194" t="s">
        <v>49</v>
      </c>
      <c r="C74" s="232"/>
      <c r="D74" s="232"/>
      <c r="E74" s="232"/>
      <c r="F74" s="232"/>
      <c r="G74" s="232"/>
      <c r="H74" s="232"/>
      <c r="I74" s="232"/>
      <c r="J74" s="232"/>
      <c r="K74" s="232"/>
    </row>
    <row r="75" spans="2:11" x14ac:dyDescent="0.2">
      <c r="B75" s="194" t="s">
        <v>50</v>
      </c>
      <c r="C75" s="232"/>
      <c r="D75" s="232"/>
      <c r="E75" s="232"/>
      <c r="F75" s="232"/>
      <c r="G75" s="232"/>
      <c r="H75" s="232"/>
      <c r="I75" s="232"/>
      <c r="J75" s="232"/>
      <c r="K75" s="232"/>
    </row>
    <row r="76" spans="2:11" x14ac:dyDescent="0.2">
      <c r="B76" s="194" t="s">
        <v>51</v>
      </c>
      <c r="C76" s="232"/>
      <c r="D76" s="232"/>
      <c r="E76" s="232"/>
      <c r="F76" s="232"/>
      <c r="G76" s="232"/>
      <c r="H76" s="232"/>
      <c r="I76" s="232"/>
      <c r="J76" s="232"/>
      <c r="K76" s="232"/>
    </row>
    <row r="77" spans="2:11" x14ac:dyDescent="0.2">
      <c r="B77" s="194" t="s">
        <v>52</v>
      </c>
      <c r="C77" s="232"/>
      <c r="D77" s="232"/>
      <c r="E77" s="232"/>
      <c r="F77" s="232"/>
      <c r="G77" s="232"/>
      <c r="H77" s="232"/>
      <c r="I77" s="232"/>
      <c r="J77" s="232"/>
      <c r="K77" s="232"/>
    </row>
    <row r="78" spans="2:11" x14ac:dyDescent="0.2">
      <c r="B78" s="194" t="s">
        <v>53</v>
      </c>
      <c r="C78" s="232"/>
      <c r="D78" s="232"/>
      <c r="E78" s="232"/>
      <c r="F78" s="232"/>
      <c r="G78" s="232"/>
      <c r="H78" s="232"/>
      <c r="I78" s="232"/>
      <c r="J78" s="232"/>
      <c r="K78" s="232"/>
    </row>
    <row r="79" spans="2:11" x14ac:dyDescent="0.2">
      <c r="C79" s="233"/>
      <c r="D79" s="233"/>
      <c r="E79" s="233"/>
      <c r="F79" s="233"/>
      <c r="G79" s="233"/>
      <c r="H79" s="233"/>
      <c r="I79" s="233"/>
      <c r="J79" s="233"/>
      <c r="K79" s="233"/>
    </row>
    <row r="80" spans="2:11" x14ac:dyDescent="0.2">
      <c r="B80" s="218" t="s">
        <v>304</v>
      </c>
      <c r="C80" s="234" t="s">
        <v>1</v>
      </c>
      <c r="D80" s="234" t="s">
        <v>2</v>
      </c>
      <c r="E80" s="234" t="s">
        <v>3</v>
      </c>
      <c r="F80" s="234" t="s">
        <v>4</v>
      </c>
      <c r="G80" s="234" t="s">
        <v>5</v>
      </c>
      <c r="H80" s="234" t="s">
        <v>6</v>
      </c>
      <c r="I80" s="234" t="s">
        <v>7</v>
      </c>
      <c r="J80" s="234" t="s">
        <v>8</v>
      </c>
      <c r="K80" s="234" t="s">
        <v>9</v>
      </c>
    </row>
    <row r="81" spans="2:11" x14ac:dyDescent="0.2">
      <c r="B81" s="194" t="s">
        <v>47</v>
      </c>
      <c r="C81" s="232"/>
      <c r="D81" s="232"/>
      <c r="E81" s="232"/>
      <c r="F81" s="232"/>
      <c r="G81" s="232"/>
      <c r="H81" s="232"/>
      <c r="I81" s="232"/>
      <c r="J81" s="232"/>
      <c r="K81" s="232"/>
    </row>
    <row r="82" spans="2:11" x14ac:dyDescent="0.2">
      <c r="B82" s="194" t="s">
        <v>48</v>
      </c>
      <c r="C82" s="232"/>
      <c r="D82" s="232"/>
      <c r="E82" s="232"/>
      <c r="F82" s="232"/>
      <c r="G82" s="232"/>
      <c r="H82" s="232"/>
      <c r="I82" s="232"/>
      <c r="J82" s="232"/>
      <c r="K82" s="232"/>
    </row>
    <row r="83" spans="2:11" x14ac:dyDescent="0.2">
      <c r="B83" s="194" t="s">
        <v>49</v>
      </c>
      <c r="C83" s="232"/>
      <c r="D83" s="232"/>
      <c r="E83" s="232"/>
      <c r="F83" s="232"/>
      <c r="G83" s="232"/>
      <c r="H83" s="232"/>
      <c r="I83" s="232"/>
      <c r="J83" s="232"/>
      <c r="K83" s="232"/>
    </row>
    <row r="84" spans="2:11" x14ac:dyDescent="0.2">
      <c r="B84" s="194" t="s">
        <v>50</v>
      </c>
      <c r="C84" s="232"/>
      <c r="D84" s="232"/>
      <c r="E84" s="232"/>
      <c r="F84" s="232"/>
      <c r="G84" s="232"/>
      <c r="H84" s="232"/>
      <c r="I84" s="232"/>
      <c r="J84" s="232"/>
      <c r="K84" s="232"/>
    </row>
    <row r="85" spans="2:11" x14ac:dyDescent="0.2">
      <c r="B85" s="194" t="s">
        <v>51</v>
      </c>
      <c r="C85" s="232"/>
      <c r="D85" s="232"/>
      <c r="E85" s="232"/>
      <c r="F85" s="232"/>
      <c r="G85" s="232"/>
      <c r="H85" s="232"/>
      <c r="I85" s="232"/>
      <c r="J85" s="232"/>
      <c r="K85" s="232"/>
    </row>
    <row r="86" spans="2:11" x14ac:dyDescent="0.2">
      <c r="B86" s="194" t="s">
        <v>52</v>
      </c>
      <c r="C86" s="232"/>
      <c r="D86" s="232"/>
      <c r="E86" s="232"/>
      <c r="F86" s="232"/>
      <c r="G86" s="232"/>
      <c r="H86" s="232"/>
      <c r="I86" s="232"/>
      <c r="J86" s="232"/>
      <c r="K86" s="232"/>
    </row>
    <row r="87" spans="2:11" x14ac:dyDescent="0.2">
      <c r="B87" s="194" t="s">
        <v>53</v>
      </c>
      <c r="C87" s="235"/>
      <c r="D87" s="235"/>
      <c r="E87" s="235"/>
      <c r="F87" s="235"/>
      <c r="G87" s="235"/>
      <c r="H87" s="235"/>
      <c r="I87" s="235"/>
      <c r="J87" s="235"/>
      <c r="K87" s="235"/>
    </row>
    <row r="89" spans="2:11" x14ac:dyDescent="0.2">
      <c r="B89" s="218" t="s">
        <v>305</v>
      </c>
      <c r="C89" s="234" t="s">
        <v>1</v>
      </c>
      <c r="D89" s="234" t="s">
        <v>2</v>
      </c>
      <c r="E89" s="234" t="s">
        <v>3</v>
      </c>
      <c r="F89" s="234" t="s">
        <v>4</v>
      </c>
      <c r="G89" s="234" t="s">
        <v>5</v>
      </c>
      <c r="H89" s="234" t="s">
        <v>6</v>
      </c>
      <c r="I89" s="234" t="s">
        <v>7</v>
      </c>
      <c r="J89" s="234" t="s">
        <v>8</v>
      </c>
      <c r="K89" s="234" t="s">
        <v>9</v>
      </c>
    </row>
    <row r="90" spans="2:11" x14ac:dyDescent="0.2">
      <c r="B90" s="194" t="s">
        <v>47</v>
      </c>
      <c r="C90" s="232"/>
      <c r="D90" s="232"/>
      <c r="E90" s="232"/>
      <c r="F90" s="232"/>
      <c r="G90" s="232"/>
      <c r="H90" s="232"/>
      <c r="I90" s="232"/>
      <c r="J90" s="232"/>
      <c r="K90" s="232"/>
    </row>
    <row r="91" spans="2:11" x14ac:dyDescent="0.2">
      <c r="B91" s="194" t="s">
        <v>48</v>
      </c>
      <c r="C91" s="232"/>
      <c r="D91" s="232"/>
      <c r="E91" s="232"/>
      <c r="F91" s="232"/>
      <c r="G91" s="232"/>
      <c r="H91" s="232"/>
      <c r="I91" s="232"/>
      <c r="J91" s="232"/>
      <c r="K91" s="232"/>
    </row>
    <row r="92" spans="2:11" x14ac:dyDescent="0.2">
      <c r="B92" s="194" t="s">
        <v>49</v>
      </c>
      <c r="C92" s="232"/>
      <c r="D92" s="232"/>
      <c r="E92" s="232"/>
      <c r="F92" s="232"/>
      <c r="G92" s="232"/>
      <c r="H92" s="232"/>
      <c r="I92" s="232"/>
      <c r="J92" s="232"/>
      <c r="K92" s="232"/>
    </row>
    <row r="93" spans="2:11" x14ac:dyDescent="0.2">
      <c r="B93" s="194" t="s">
        <v>50</v>
      </c>
      <c r="C93" s="232"/>
      <c r="D93" s="232"/>
      <c r="E93" s="232"/>
      <c r="F93" s="232"/>
      <c r="G93" s="232"/>
      <c r="H93" s="232"/>
      <c r="I93" s="232"/>
      <c r="J93" s="232"/>
      <c r="K93" s="232"/>
    </row>
    <row r="94" spans="2:11" x14ac:dyDescent="0.2">
      <c r="B94" s="194" t="s">
        <v>51</v>
      </c>
      <c r="C94" s="232"/>
      <c r="D94" s="232"/>
      <c r="E94" s="232"/>
      <c r="F94" s="232"/>
      <c r="G94" s="232"/>
      <c r="H94" s="232"/>
      <c r="I94" s="232"/>
      <c r="J94" s="232"/>
      <c r="K94" s="232"/>
    </row>
    <row r="95" spans="2:11" x14ac:dyDescent="0.2">
      <c r="B95" s="194" t="s">
        <v>52</v>
      </c>
      <c r="C95" s="232"/>
      <c r="D95" s="232"/>
      <c r="E95" s="232"/>
      <c r="F95" s="232"/>
      <c r="G95" s="232"/>
      <c r="H95" s="232"/>
      <c r="I95" s="232"/>
      <c r="J95" s="232"/>
      <c r="K95" s="232"/>
    </row>
    <row r="96" spans="2:11" x14ac:dyDescent="0.2">
      <c r="B96" s="194" t="s">
        <v>53</v>
      </c>
      <c r="C96" s="235"/>
      <c r="D96" s="235"/>
      <c r="E96" s="235"/>
      <c r="F96" s="235"/>
      <c r="G96" s="235"/>
      <c r="H96" s="235"/>
      <c r="I96" s="235"/>
      <c r="J96" s="235"/>
      <c r="K96" s="235"/>
    </row>
    <row r="108" spans="2:11" x14ac:dyDescent="0.2">
      <c r="B108" s="217" t="s">
        <v>306</v>
      </c>
      <c r="C108" s="236"/>
      <c r="D108" s="236"/>
      <c r="E108" s="236"/>
      <c r="F108" s="236"/>
      <c r="G108" s="236"/>
      <c r="H108" s="236"/>
      <c r="I108" s="236"/>
      <c r="J108" s="236"/>
      <c r="K108" s="236"/>
    </row>
    <row r="109" spans="2:11" x14ac:dyDescent="0.2">
      <c r="D109" s="194" t="s">
        <v>43</v>
      </c>
    </row>
    <row r="110" spans="2:11" x14ac:dyDescent="0.2">
      <c r="B110" s="218" t="s">
        <v>307</v>
      </c>
      <c r="D110" s="194" t="s">
        <v>40</v>
      </c>
    </row>
    <row r="111" spans="2:11" x14ac:dyDescent="0.2">
      <c r="D111" s="194" t="s">
        <v>39</v>
      </c>
    </row>
    <row r="113" spans="2:8" x14ac:dyDescent="0.2">
      <c r="B113" s="218" t="s">
        <v>308</v>
      </c>
      <c r="D113" s="194" t="s">
        <v>309</v>
      </c>
      <c r="G113" s="194" t="s">
        <v>310</v>
      </c>
    </row>
    <row r="114" spans="2:8" x14ac:dyDescent="0.2">
      <c r="D114" s="194" t="s">
        <v>54</v>
      </c>
    </row>
    <row r="115" spans="2:8" x14ac:dyDescent="0.2">
      <c r="D115" s="194" t="s">
        <v>311</v>
      </c>
    </row>
    <row r="117" spans="2:8" x14ac:dyDescent="0.2">
      <c r="D117" s="194" t="s">
        <v>63</v>
      </c>
      <c r="H117" s="194" t="s">
        <v>312</v>
      </c>
    </row>
    <row r="118" spans="2:8" x14ac:dyDescent="0.2">
      <c r="D118" s="194" t="s">
        <v>74</v>
      </c>
      <c r="H118" s="194" t="s">
        <v>313</v>
      </c>
    </row>
    <row r="120" spans="2:8" x14ac:dyDescent="0.2">
      <c r="B120" s="218" t="s">
        <v>314</v>
      </c>
      <c r="D120" s="194" t="s">
        <v>315</v>
      </c>
    </row>
    <row r="121" spans="2:8" x14ac:dyDescent="0.2">
      <c r="D121" s="194" t="s">
        <v>316</v>
      </c>
    </row>
    <row r="123" spans="2:8" ht="13.5" thickBot="1" x14ac:dyDescent="0.25"/>
    <row r="124" spans="2:8" ht="13.5" thickBot="1" x14ac:dyDescent="0.25">
      <c r="B124" s="237" t="s">
        <v>317</v>
      </c>
      <c r="C124" s="238" t="s">
        <v>313</v>
      </c>
      <c r="D124" s="239" t="s">
        <v>318</v>
      </c>
    </row>
    <row r="125" spans="2:8" x14ac:dyDescent="0.2">
      <c r="B125" s="240"/>
      <c r="C125" s="241"/>
      <c r="D125" s="242" t="s">
        <v>319</v>
      </c>
    </row>
    <row r="126" spans="2:8" x14ac:dyDescent="0.2">
      <c r="B126" s="240"/>
      <c r="C126" s="241"/>
      <c r="D126" s="242" t="s">
        <v>312</v>
      </c>
    </row>
    <row r="127" spans="2:8" x14ac:dyDescent="0.2">
      <c r="B127" s="240"/>
      <c r="C127" s="241"/>
      <c r="D127" s="242" t="s">
        <v>313</v>
      </c>
    </row>
    <row r="128" spans="2:8" x14ac:dyDescent="0.2">
      <c r="B128" s="240"/>
      <c r="C128" s="241"/>
      <c r="D128" s="242" t="s">
        <v>320</v>
      </c>
    </row>
    <row r="129" spans="2:4" x14ac:dyDescent="0.2">
      <c r="B129" s="240"/>
      <c r="C129" s="241"/>
      <c r="D129" s="242" t="s">
        <v>321</v>
      </c>
    </row>
    <row r="130" spans="2:4" x14ac:dyDescent="0.2">
      <c r="B130" s="240"/>
      <c r="C130" s="241"/>
      <c r="D130" s="242" t="s">
        <v>322</v>
      </c>
    </row>
    <row r="131" spans="2:4" ht="13.5" thickBot="1" x14ac:dyDescent="0.25">
      <c r="B131" s="243"/>
      <c r="C131" s="244"/>
      <c r="D131" s="245" t="s">
        <v>323</v>
      </c>
    </row>
    <row r="133" spans="2:4" x14ac:dyDescent="0.2">
      <c r="B133" s="194" t="s">
        <v>324</v>
      </c>
      <c r="C133" s="194" t="s">
        <v>325</v>
      </c>
    </row>
    <row r="134" spans="2:4" x14ac:dyDescent="0.2">
      <c r="B134" s="194" t="s">
        <v>326</v>
      </c>
      <c r="C134" s="194" t="s">
        <v>327</v>
      </c>
    </row>
    <row r="136" spans="2:4" s="236" customFormat="1" x14ac:dyDescent="0.2"/>
    <row r="138" spans="2:4" x14ac:dyDescent="0.2">
      <c r="B138" s="218" t="s">
        <v>328</v>
      </c>
    </row>
    <row r="140" spans="2:4" x14ac:dyDescent="0.2">
      <c r="B140" s="194" t="s">
        <v>329</v>
      </c>
    </row>
    <row r="141" spans="2:4" x14ac:dyDescent="0.2">
      <c r="B141" s="194" t="s">
        <v>330</v>
      </c>
    </row>
    <row r="142" spans="2:4" x14ac:dyDescent="0.2">
      <c r="B142" s="194" t="s">
        <v>331</v>
      </c>
    </row>
    <row r="143" spans="2:4" x14ac:dyDescent="0.2">
      <c r="B143" s="194" t="s">
        <v>332</v>
      </c>
    </row>
    <row r="145" spans="2:2" x14ac:dyDescent="0.2">
      <c r="B145" s="194" t="s">
        <v>333</v>
      </c>
    </row>
  </sheetData>
  <dataValidations count="2">
    <dataValidation type="list" allowBlank="1" showInputMessage="1" showErrorMessage="1" sqref="C24:K31 C33:K39" xr:uid="{F133F74C-5A79-4127-948E-E6B62E7AA548}">
      <formula1>$M$24:$M$26</formula1>
    </dataValidation>
    <dataValidation type="list" allowBlank="1" showInputMessage="1" showErrorMessage="1" sqref="C124" xr:uid="{EBE4A8B9-30E8-43EE-8A95-FBDB77DEA690}">
      <formula1>$D$124:$D$131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06AC-C89B-472B-AC1D-A60A5437AB8F}">
  <dimension ref="B1:S932"/>
  <sheetViews>
    <sheetView topLeftCell="A170" zoomScale="70" zoomScaleNormal="70" workbookViewId="0">
      <selection activeCell="D186" sqref="D186"/>
    </sheetView>
  </sheetViews>
  <sheetFormatPr baseColWidth="10" defaultColWidth="11.42578125" defaultRowHeight="12" x14ac:dyDescent="0.2"/>
  <cols>
    <col min="1" max="1" width="2" style="5" customWidth="1"/>
    <col min="2" max="2" width="5.140625" style="5" customWidth="1"/>
    <col min="3" max="3" width="62.42578125" style="12" customWidth="1"/>
    <col min="4" max="4" width="11" style="35" customWidth="1"/>
    <col min="5" max="9" width="11" style="54" customWidth="1"/>
    <col min="10" max="10" width="11" style="5" customWidth="1"/>
    <col min="11" max="11" width="11" style="12" customWidth="1"/>
    <col min="12" max="12" width="11" style="5" customWidth="1"/>
    <col min="13" max="16384" width="11.42578125" style="5"/>
  </cols>
  <sheetData>
    <row r="1" spans="2:15" s="25" customFormat="1" ht="20.25" x14ac:dyDescent="0.3">
      <c r="B1" s="26" t="s">
        <v>41</v>
      </c>
    </row>
    <row r="2" spans="2:15" s="27" customFormat="1" ht="14.25" customHeight="1" x14ac:dyDescent="0.2">
      <c r="B2" s="28"/>
    </row>
    <row r="3" spans="2:15" s="27" customFormat="1" ht="14.25" customHeight="1" x14ac:dyDescent="0.2">
      <c r="B3" s="28"/>
      <c r="C3" s="29" t="s">
        <v>42</v>
      </c>
      <c r="N3" s="30" t="s">
        <v>43</v>
      </c>
      <c r="O3" s="31"/>
    </row>
    <row r="4" spans="2:15" s="27" customFormat="1" ht="14.25" customHeight="1" x14ac:dyDescent="0.2">
      <c r="B4" s="28"/>
      <c r="C4" s="32" t="s">
        <v>44</v>
      </c>
    </row>
    <row r="5" spans="2:15" s="27" customFormat="1" ht="14.25" customHeight="1" x14ac:dyDescent="0.2">
      <c r="B5" s="28"/>
      <c r="N5" s="5" t="s">
        <v>38</v>
      </c>
      <c r="O5" s="5" t="s">
        <v>40</v>
      </c>
    </row>
    <row r="6" spans="2:15" s="27" customFormat="1" ht="14.25" customHeight="1" x14ac:dyDescent="0.2">
      <c r="B6" s="28"/>
      <c r="N6" s="5" t="s">
        <v>37</v>
      </c>
      <c r="O6" s="5" t="s">
        <v>39</v>
      </c>
    </row>
    <row r="7" spans="2:15" ht="15.75" x14ac:dyDescent="0.25">
      <c r="C7" s="33" t="s">
        <v>45</v>
      </c>
      <c r="D7" s="34"/>
      <c r="E7" s="34"/>
      <c r="F7" s="34"/>
      <c r="G7" s="34"/>
      <c r="H7" s="34"/>
      <c r="I7" s="34"/>
      <c r="J7" s="34"/>
      <c r="K7" s="33"/>
      <c r="L7" s="33"/>
      <c r="N7" s="5" t="s">
        <v>36</v>
      </c>
    </row>
    <row r="8" spans="2:15" x14ac:dyDescent="0.2">
      <c r="D8" s="12"/>
      <c r="E8" s="12"/>
      <c r="F8" s="12"/>
      <c r="G8" s="12"/>
      <c r="H8" s="12"/>
      <c r="I8" s="35"/>
      <c r="K8" s="5"/>
    </row>
    <row r="9" spans="2:15" x14ac:dyDescent="0.2">
      <c r="D9" s="12"/>
      <c r="E9" s="12"/>
      <c r="F9" s="12"/>
      <c r="G9" s="12"/>
      <c r="H9" s="12"/>
      <c r="I9" s="35"/>
      <c r="K9" s="5"/>
    </row>
    <row r="10" spans="2:15" x14ac:dyDescent="0.2">
      <c r="C10" s="1" t="s">
        <v>46</v>
      </c>
      <c r="D10" s="2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4" t="s">
        <v>7</v>
      </c>
      <c r="K10" s="3" t="s">
        <v>8</v>
      </c>
      <c r="L10" s="3" t="s">
        <v>9</v>
      </c>
    </row>
    <row r="11" spans="2:15" x14ac:dyDescent="0.2">
      <c r="C11" s="9" t="s">
        <v>47</v>
      </c>
      <c r="D11" s="36">
        <f>[1]Intrants!D11</f>
        <v>1</v>
      </c>
      <c r="E11" s="36">
        <f>[1]Intrants!E11</f>
        <v>2</v>
      </c>
      <c r="F11" s="36">
        <f>[1]Intrants!F11</f>
        <v>12</v>
      </c>
      <c r="G11" s="36">
        <f>[1]Intrants!G11</f>
        <v>64</v>
      </c>
      <c r="H11" s="36">
        <f>[1]Intrants!H11</f>
        <v>64</v>
      </c>
      <c r="I11" s="36">
        <f>[1]Intrants!I11</f>
        <v>81</v>
      </c>
      <c r="J11" s="36">
        <f>[1]Intrants!J11</f>
        <v>185</v>
      </c>
      <c r="K11" s="36">
        <f>[1]Intrants!K11</f>
        <v>230</v>
      </c>
      <c r="L11" s="36">
        <f>[1]Intrants!L11</f>
        <v>185</v>
      </c>
    </row>
    <row r="12" spans="2:15" x14ac:dyDescent="0.2">
      <c r="C12" s="9" t="s">
        <v>48</v>
      </c>
      <c r="D12" s="36">
        <f>[1]Intrants!D12</f>
        <v>1</v>
      </c>
      <c r="E12" s="36">
        <f>[1]Intrants!E12</f>
        <v>2</v>
      </c>
      <c r="F12" s="36">
        <f>[1]Intrants!F12</f>
        <v>12</v>
      </c>
      <c r="G12" s="36">
        <f>[1]Intrants!G12</f>
        <v>64</v>
      </c>
      <c r="H12" s="36">
        <f>[1]Intrants!H12</f>
        <v>64</v>
      </c>
      <c r="I12" s="36">
        <f>[1]Intrants!I12</f>
        <v>81</v>
      </c>
      <c r="J12" s="36">
        <f>[1]Intrants!J12</f>
        <v>185</v>
      </c>
      <c r="K12" s="36">
        <f>[1]Intrants!K12</f>
        <v>230</v>
      </c>
      <c r="L12" s="36">
        <f>[1]Intrants!L12</f>
        <v>185</v>
      </c>
    </row>
    <row r="13" spans="2:15" x14ac:dyDescent="0.2">
      <c r="C13" s="9" t="s">
        <v>49</v>
      </c>
      <c r="D13" s="36">
        <f>[1]Intrants!D13</f>
        <v>1</v>
      </c>
      <c r="E13" s="36">
        <f>[1]Intrants!E13</f>
        <v>2</v>
      </c>
      <c r="F13" s="36">
        <f>[1]Intrants!F13</f>
        <v>12</v>
      </c>
      <c r="G13" s="36">
        <f>[1]Intrants!G13</f>
        <v>64</v>
      </c>
      <c r="H13" s="36">
        <f>[1]Intrants!H13</f>
        <v>64</v>
      </c>
      <c r="I13" s="36">
        <f>[1]Intrants!I13</f>
        <v>81</v>
      </c>
      <c r="J13" s="36">
        <f>[1]Intrants!J13</f>
        <v>185</v>
      </c>
      <c r="K13" s="36">
        <f>[1]Intrants!K13</f>
        <v>230</v>
      </c>
      <c r="L13" s="36">
        <f>[1]Intrants!L13</f>
        <v>185</v>
      </c>
    </row>
    <row r="14" spans="2:15" x14ac:dyDescent="0.2">
      <c r="C14" s="9" t="s">
        <v>50</v>
      </c>
      <c r="D14" s="36">
        <f>[1]Intrants!D14</f>
        <v>1</v>
      </c>
      <c r="E14" s="36">
        <f>[1]Intrants!E14</f>
        <v>2</v>
      </c>
      <c r="F14" s="36">
        <f>[1]Intrants!F14</f>
        <v>12</v>
      </c>
      <c r="G14" s="36">
        <f>[1]Intrants!G14</f>
        <v>64</v>
      </c>
      <c r="H14" s="36">
        <f>[1]Intrants!H14</f>
        <v>64</v>
      </c>
      <c r="I14" s="36">
        <f>[1]Intrants!I14</f>
        <v>81</v>
      </c>
      <c r="J14" s="36">
        <f>[1]Intrants!J14</f>
        <v>185</v>
      </c>
      <c r="K14" s="36">
        <f>[1]Intrants!K14</f>
        <v>230</v>
      </c>
      <c r="L14" s="36">
        <f>[1]Intrants!L14</f>
        <v>185</v>
      </c>
    </row>
    <row r="15" spans="2:15" x14ac:dyDescent="0.2">
      <c r="C15" s="9" t="s">
        <v>51</v>
      </c>
      <c r="D15" s="36">
        <f>[1]Intrants!D15</f>
        <v>1</v>
      </c>
      <c r="E15" s="36">
        <f>[1]Intrants!E15</f>
        <v>2</v>
      </c>
      <c r="F15" s="36">
        <f>[1]Intrants!F15</f>
        <v>12</v>
      </c>
      <c r="G15" s="36">
        <f>[1]Intrants!G15</f>
        <v>64</v>
      </c>
      <c r="H15" s="36">
        <f>[1]Intrants!H15</f>
        <v>64</v>
      </c>
      <c r="I15" s="36">
        <f>[1]Intrants!I15</f>
        <v>81</v>
      </c>
      <c r="J15" s="36">
        <f>[1]Intrants!J15</f>
        <v>185</v>
      </c>
      <c r="K15" s="36">
        <f>[1]Intrants!K15</f>
        <v>230</v>
      </c>
      <c r="L15" s="36">
        <f>[1]Intrants!L15</f>
        <v>185</v>
      </c>
    </row>
    <row r="16" spans="2:15" x14ac:dyDescent="0.2">
      <c r="C16" s="9" t="s">
        <v>52</v>
      </c>
      <c r="D16" s="36">
        <f>[1]Intrants!D16</f>
        <v>1</v>
      </c>
      <c r="E16" s="36">
        <f>[1]Intrants!E16</f>
        <v>2</v>
      </c>
      <c r="F16" s="36">
        <f>[1]Intrants!F16</f>
        <v>12</v>
      </c>
      <c r="G16" s="36">
        <f>[1]Intrants!G16</f>
        <v>64</v>
      </c>
      <c r="H16" s="36">
        <f>[1]Intrants!H16</f>
        <v>64</v>
      </c>
      <c r="I16" s="36">
        <f>[1]Intrants!I16</f>
        <v>81</v>
      </c>
      <c r="J16" s="36">
        <f>[1]Intrants!J16</f>
        <v>185</v>
      </c>
      <c r="K16" s="36">
        <f>[1]Intrants!K16</f>
        <v>230</v>
      </c>
      <c r="L16" s="36">
        <f>[1]Intrants!L16</f>
        <v>185</v>
      </c>
    </row>
    <row r="17" spans="3:12" x14ac:dyDescent="0.2">
      <c r="C17" s="9" t="s">
        <v>53</v>
      </c>
      <c r="D17" s="36">
        <f>[1]Intrants!D17</f>
        <v>1</v>
      </c>
      <c r="E17" s="36">
        <f>[1]Intrants!E17</f>
        <v>2</v>
      </c>
      <c r="F17" s="36">
        <f>[1]Intrants!F17</f>
        <v>12</v>
      </c>
      <c r="G17" s="36">
        <f>[1]Intrants!G17</f>
        <v>64</v>
      </c>
      <c r="H17" s="36">
        <f>[1]Intrants!H17</f>
        <v>64</v>
      </c>
      <c r="I17" s="36">
        <f>[1]Intrants!I17</f>
        <v>81</v>
      </c>
      <c r="J17" s="36">
        <f>[1]Intrants!J17</f>
        <v>185</v>
      </c>
      <c r="K17" s="36">
        <f>[1]Intrants!K17</f>
        <v>230</v>
      </c>
      <c r="L17" s="36">
        <f>[1]Intrants!L17</f>
        <v>185</v>
      </c>
    </row>
    <row r="18" spans="3:12" x14ac:dyDescent="0.2">
      <c r="D18" s="12"/>
      <c r="E18" s="12"/>
      <c r="F18" s="12"/>
      <c r="G18" s="12"/>
      <c r="H18" s="12"/>
      <c r="I18" s="35"/>
      <c r="K18" s="5"/>
    </row>
    <row r="19" spans="3:12" x14ac:dyDescent="0.2">
      <c r="C19" s="30" t="s">
        <v>54</v>
      </c>
      <c r="D19" s="2" t="s">
        <v>1</v>
      </c>
      <c r="E19" s="3" t="s">
        <v>2</v>
      </c>
      <c r="F19" s="3" t="s">
        <v>3</v>
      </c>
      <c r="G19" s="3" t="s">
        <v>4</v>
      </c>
      <c r="H19" s="3" t="s">
        <v>5</v>
      </c>
      <c r="I19" s="3" t="s">
        <v>6</v>
      </c>
      <c r="J19" s="4" t="s">
        <v>7</v>
      </c>
      <c r="K19" s="3" t="s">
        <v>8</v>
      </c>
      <c r="L19" s="3" t="s">
        <v>9</v>
      </c>
    </row>
    <row r="20" spans="3:12" x14ac:dyDescent="0.2">
      <c r="C20" s="9" t="s">
        <v>47</v>
      </c>
      <c r="D20" s="36">
        <f>[1]Intrants!D20</f>
        <v>0.5</v>
      </c>
      <c r="E20" s="36">
        <f>[1]Intrants!E20</f>
        <v>1</v>
      </c>
      <c r="F20" s="36">
        <f>[1]Intrants!F20</f>
        <v>4</v>
      </c>
      <c r="G20" s="36">
        <f>[1]Intrants!G20</f>
        <v>14</v>
      </c>
      <c r="H20" s="36">
        <f>[1]Intrants!H20</f>
        <v>14</v>
      </c>
      <c r="I20" s="36">
        <f>[1]Intrants!I20</f>
        <v>12</v>
      </c>
      <c r="J20" s="36">
        <f>[1]Intrants!J20</f>
        <v>10</v>
      </c>
      <c r="K20" s="36">
        <f>[1]Intrants!K20</f>
        <v>10</v>
      </c>
      <c r="L20" s="36">
        <f>[1]Intrants!L20</f>
        <v>10</v>
      </c>
    </row>
    <row r="21" spans="3:12" x14ac:dyDescent="0.2">
      <c r="C21" s="9" t="s">
        <v>48</v>
      </c>
      <c r="D21" s="36">
        <f>[1]Intrants!D21</f>
        <v>0.5</v>
      </c>
      <c r="E21" s="36">
        <f>[1]Intrants!E21</f>
        <v>1</v>
      </c>
      <c r="F21" s="36">
        <f>[1]Intrants!F21</f>
        <v>4</v>
      </c>
      <c r="G21" s="36">
        <f>[1]Intrants!G21</f>
        <v>14</v>
      </c>
      <c r="H21" s="36">
        <f>[1]Intrants!H21</f>
        <v>14</v>
      </c>
      <c r="I21" s="36">
        <f>[1]Intrants!I21</f>
        <v>12</v>
      </c>
      <c r="J21" s="36">
        <f>[1]Intrants!J21</f>
        <v>10</v>
      </c>
      <c r="K21" s="36">
        <f>[1]Intrants!K21</f>
        <v>10</v>
      </c>
      <c r="L21" s="36">
        <f>[1]Intrants!L21</f>
        <v>10</v>
      </c>
    </row>
    <row r="22" spans="3:12" x14ac:dyDescent="0.2">
      <c r="C22" s="9" t="s">
        <v>49</v>
      </c>
      <c r="D22" s="36">
        <f>[1]Intrants!D22</f>
        <v>0.5</v>
      </c>
      <c r="E22" s="36">
        <f>[1]Intrants!E22</f>
        <v>1</v>
      </c>
      <c r="F22" s="36">
        <f>[1]Intrants!F22</f>
        <v>4</v>
      </c>
      <c r="G22" s="36">
        <f>[1]Intrants!G22</f>
        <v>14</v>
      </c>
      <c r="H22" s="36">
        <f>[1]Intrants!H22</f>
        <v>14</v>
      </c>
      <c r="I22" s="36">
        <f>[1]Intrants!I22</f>
        <v>12</v>
      </c>
      <c r="J22" s="36">
        <f>[1]Intrants!J22</f>
        <v>10</v>
      </c>
      <c r="K22" s="36">
        <f>[1]Intrants!K22</f>
        <v>10</v>
      </c>
      <c r="L22" s="36">
        <f>[1]Intrants!L22</f>
        <v>10</v>
      </c>
    </row>
    <row r="23" spans="3:12" x14ac:dyDescent="0.2">
      <c r="C23" s="9" t="s">
        <v>50</v>
      </c>
      <c r="D23" s="36">
        <f>[1]Intrants!D23</f>
        <v>0.5</v>
      </c>
      <c r="E23" s="36">
        <f>[1]Intrants!E23</f>
        <v>1</v>
      </c>
      <c r="F23" s="36">
        <f>[1]Intrants!F23</f>
        <v>4</v>
      </c>
      <c r="G23" s="36">
        <f>[1]Intrants!G23</f>
        <v>14</v>
      </c>
      <c r="H23" s="36">
        <f>[1]Intrants!H23</f>
        <v>14</v>
      </c>
      <c r="I23" s="36">
        <f>[1]Intrants!I23</f>
        <v>12</v>
      </c>
      <c r="J23" s="36">
        <f>[1]Intrants!J23</f>
        <v>10</v>
      </c>
      <c r="K23" s="36">
        <f>[1]Intrants!K23</f>
        <v>10</v>
      </c>
      <c r="L23" s="36">
        <f>[1]Intrants!L23</f>
        <v>10</v>
      </c>
    </row>
    <row r="24" spans="3:12" x14ac:dyDescent="0.2">
      <c r="C24" s="9" t="s">
        <v>51</v>
      </c>
      <c r="D24" s="36">
        <f>[1]Intrants!D24</f>
        <v>0.5</v>
      </c>
      <c r="E24" s="36">
        <f>[1]Intrants!E24</f>
        <v>1</v>
      </c>
      <c r="F24" s="36">
        <f>[1]Intrants!F24</f>
        <v>4</v>
      </c>
      <c r="G24" s="36">
        <f>[1]Intrants!G24</f>
        <v>14</v>
      </c>
      <c r="H24" s="36">
        <f>[1]Intrants!H24</f>
        <v>14</v>
      </c>
      <c r="I24" s="36">
        <f>[1]Intrants!I24</f>
        <v>12</v>
      </c>
      <c r="J24" s="36">
        <f>[1]Intrants!J24</f>
        <v>10</v>
      </c>
      <c r="K24" s="36">
        <f>[1]Intrants!K24</f>
        <v>10</v>
      </c>
      <c r="L24" s="36">
        <f>[1]Intrants!L24</f>
        <v>10</v>
      </c>
    </row>
    <row r="25" spans="3:12" x14ac:dyDescent="0.2">
      <c r="C25" s="9" t="s">
        <v>52</v>
      </c>
      <c r="D25" s="36">
        <f>[1]Intrants!D25</f>
        <v>0.5</v>
      </c>
      <c r="E25" s="36">
        <f>[1]Intrants!E25</f>
        <v>1</v>
      </c>
      <c r="F25" s="36">
        <f>[1]Intrants!F25</f>
        <v>4</v>
      </c>
      <c r="G25" s="36">
        <f>[1]Intrants!G25</f>
        <v>14</v>
      </c>
      <c r="H25" s="36">
        <f>[1]Intrants!H25</f>
        <v>14</v>
      </c>
      <c r="I25" s="36">
        <f>[1]Intrants!I25</f>
        <v>12</v>
      </c>
      <c r="J25" s="36">
        <f>[1]Intrants!J25</f>
        <v>10</v>
      </c>
      <c r="K25" s="36">
        <f>[1]Intrants!K25</f>
        <v>10</v>
      </c>
      <c r="L25" s="36">
        <f>[1]Intrants!L25</f>
        <v>10</v>
      </c>
    </row>
    <row r="26" spans="3:12" x14ac:dyDescent="0.2">
      <c r="C26" s="9" t="s">
        <v>53</v>
      </c>
      <c r="D26" s="36">
        <f>[1]Intrants!D26</f>
        <v>0.5</v>
      </c>
      <c r="E26" s="36">
        <f>[1]Intrants!E26</f>
        <v>1</v>
      </c>
      <c r="F26" s="36">
        <f>[1]Intrants!F26</f>
        <v>4</v>
      </c>
      <c r="G26" s="36">
        <f>[1]Intrants!G26</f>
        <v>14</v>
      </c>
      <c r="H26" s="36">
        <f>[1]Intrants!H26</f>
        <v>14</v>
      </c>
      <c r="I26" s="36">
        <f>[1]Intrants!I26</f>
        <v>12</v>
      </c>
      <c r="J26" s="36">
        <f>[1]Intrants!J26</f>
        <v>10</v>
      </c>
      <c r="K26" s="36">
        <f>[1]Intrants!K26</f>
        <v>10</v>
      </c>
      <c r="L26" s="36">
        <f>[1]Intrants!L26</f>
        <v>10</v>
      </c>
    </row>
    <row r="27" spans="3:12" x14ac:dyDescent="0.2">
      <c r="D27" s="12"/>
      <c r="E27" s="12"/>
      <c r="F27" s="12"/>
      <c r="G27" s="12"/>
      <c r="H27" s="12"/>
      <c r="I27" s="35"/>
      <c r="K27" s="5"/>
    </row>
    <row r="28" spans="3:12" x14ac:dyDescent="0.2">
      <c r="C28" s="30" t="s">
        <v>55</v>
      </c>
      <c r="D28" s="2" t="s">
        <v>1</v>
      </c>
      <c r="E28" s="3" t="s">
        <v>2</v>
      </c>
      <c r="F28" s="3" t="s">
        <v>3</v>
      </c>
      <c r="G28" s="3" t="s">
        <v>4</v>
      </c>
      <c r="H28" s="3" t="s">
        <v>5</v>
      </c>
      <c r="I28" s="3" t="s">
        <v>6</v>
      </c>
      <c r="J28" s="4" t="s">
        <v>7</v>
      </c>
      <c r="K28" s="3" t="s">
        <v>8</v>
      </c>
      <c r="L28" s="3" t="s">
        <v>9</v>
      </c>
    </row>
    <row r="29" spans="3:12" x14ac:dyDescent="0.2">
      <c r="C29" s="9" t="s">
        <v>47</v>
      </c>
      <c r="D29" s="37">
        <f>[1]CB1!D607</f>
        <v>1500</v>
      </c>
      <c r="E29" s="37">
        <f>[1]CB1!E607</f>
        <v>2835.0515463917527</v>
      </c>
      <c r="F29" s="37">
        <f>[1]CB1!F607</f>
        <v>9451.5463917525776</v>
      </c>
      <c r="G29" s="37">
        <f>[1]CB1!G607</f>
        <v>28173.195876288661</v>
      </c>
      <c r="H29" s="37">
        <f>[1]CB1!H607</f>
        <v>28173.195876288661</v>
      </c>
      <c r="I29" s="37">
        <f>[1]CB1!I607</f>
        <v>19186.81318681319</v>
      </c>
      <c r="J29" s="37">
        <f>[1]CB1!J607</f>
        <v>15164.835164835164</v>
      </c>
      <c r="K29" s="37">
        <f>[1]CB1!K607</f>
        <v>16543.956043956045</v>
      </c>
      <c r="L29" s="37">
        <f>[1]CB1!L607</f>
        <v>13530</v>
      </c>
    </row>
    <row r="30" spans="3:12" x14ac:dyDescent="0.2">
      <c r="C30" s="9" t="s">
        <v>48</v>
      </c>
      <c r="D30" s="37">
        <f>[1]CB1!D608</f>
        <v>1500</v>
      </c>
      <c r="E30" s="37">
        <f>[1]CB1!E608</f>
        <v>2835.0515463917527</v>
      </c>
      <c r="F30" s="37">
        <f>[1]CB1!F608</f>
        <v>9451.5463917525776</v>
      </c>
      <c r="G30" s="37">
        <f>[1]CB1!G608</f>
        <v>28173.195876288661</v>
      </c>
      <c r="H30" s="37">
        <f>[1]CB1!H608</f>
        <v>28173.195876288661</v>
      </c>
      <c r="I30" s="37">
        <f>[1]CB1!I608</f>
        <v>19186.81318681319</v>
      </c>
      <c r="J30" s="37">
        <f>[1]CB1!J608</f>
        <v>15164.835164835164</v>
      </c>
      <c r="K30" s="37">
        <f>[1]CB1!K608</f>
        <v>16543.956043956045</v>
      </c>
      <c r="L30" s="37">
        <f>[1]CB1!L608</f>
        <v>13530</v>
      </c>
    </row>
    <row r="31" spans="3:12" x14ac:dyDescent="0.2">
      <c r="C31" s="9" t="s">
        <v>49</v>
      </c>
      <c r="D31" s="37">
        <f>[1]CB1!D609</f>
        <v>1250</v>
      </c>
      <c r="E31" s="37">
        <f>[1]CB1!E609</f>
        <v>2362.5429553264607</v>
      </c>
      <c r="F31" s="37">
        <f>[1]CB1!F609</f>
        <v>7876.288659793815</v>
      </c>
      <c r="G31" s="37">
        <f>[1]CB1!G609</f>
        <v>23477.663230240552</v>
      </c>
      <c r="H31" s="37">
        <f>[1]CB1!H609</f>
        <v>23477.663230240552</v>
      </c>
      <c r="I31" s="37">
        <f>[1]CB1!I609</f>
        <v>15989.010989010992</v>
      </c>
      <c r="J31" s="37">
        <f>[1]CB1!J609</f>
        <v>12637.362637362638</v>
      </c>
      <c r="K31" s="37">
        <f>[1]CB1!K609</f>
        <v>13786.630036630038</v>
      </c>
      <c r="L31" s="37">
        <f>[1]CB1!L609</f>
        <v>11275</v>
      </c>
    </row>
    <row r="32" spans="3:12" x14ac:dyDescent="0.2">
      <c r="C32" s="9" t="s">
        <v>50</v>
      </c>
      <c r="D32" s="37">
        <f>[1]CB1!D610</f>
        <v>1153.8461538461538</v>
      </c>
      <c r="E32" s="37">
        <f>[1]CB1!E610</f>
        <v>2180.8088818398096</v>
      </c>
      <c r="F32" s="37">
        <f>[1]CB1!F610</f>
        <v>7270.4203013481365</v>
      </c>
      <c r="G32" s="37">
        <f>[1]CB1!G610</f>
        <v>21671.689135606663</v>
      </c>
      <c r="H32" s="37">
        <f>[1]CB1!H610</f>
        <v>21671.689135606663</v>
      </c>
      <c r="I32" s="37">
        <f>[1]CB1!I610</f>
        <v>14759.087066779375</v>
      </c>
      <c r="J32" s="37">
        <f>[1]CB1!J610</f>
        <v>11665.257819103972</v>
      </c>
      <c r="K32" s="37">
        <f>[1]CB1!K610</f>
        <v>12726.120033812342</v>
      </c>
      <c r="L32" s="37">
        <f>[1]CB1!L610</f>
        <v>10407.692307692307</v>
      </c>
    </row>
    <row r="33" spans="3:12" x14ac:dyDescent="0.2">
      <c r="C33" s="9" t="s">
        <v>51</v>
      </c>
      <c r="D33" s="37">
        <f>[1]CB1!D611</f>
        <v>1000</v>
      </c>
      <c r="E33" s="37">
        <f>[1]CB1!E611</f>
        <v>1890.0343642611685</v>
      </c>
      <c r="F33" s="37">
        <f>[1]CB1!F611</f>
        <v>6301.0309278350514</v>
      </c>
      <c r="G33" s="37">
        <f>[1]CB1!G611</f>
        <v>18782.13058419244</v>
      </c>
      <c r="H33" s="37">
        <f>[1]CB1!H611</f>
        <v>18782.13058419244</v>
      </c>
      <c r="I33" s="37">
        <f>[1]CB1!I611</f>
        <v>12791.208791208794</v>
      </c>
      <c r="J33" s="37">
        <f>[1]CB1!J611</f>
        <v>10109.89010989011</v>
      </c>
      <c r="K33" s="37">
        <f>[1]CB1!K611</f>
        <v>11029.30402930403</v>
      </c>
      <c r="L33" s="37">
        <f>[1]CB1!L611</f>
        <v>9020</v>
      </c>
    </row>
    <row r="34" spans="3:12" x14ac:dyDescent="0.2">
      <c r="C34" s="9" t="s">
        <v>52</v>
      </c>
      <c r="D34" s="37">
        <f>[1]CB1!D612</f>
        <v>1000</v>
      </c>
      <c r="E34" s="37">
        <f>[1]CB1!E612</f>
        <v>1890.0343642611685</v>
      </c>
      <c r="F34" s="37">
        <f>[1]CB1!F612</f>
        <v>6301.0309278350514</v>
      </c>
      <c r="G34" s="37">
        <f>[1]CB1!G612</f>
        <v>18782.13058419244</v>
      </c>
      <c r="H34" s="37">
        <f>[1]CB1!H612</f>
        <v>18782.13058419244</v>
      </c>
      <c r="I34" s="37">
        <f>[1]CB1!I612</f>
        <v>12791.208791208794</v>
      </c>
      <c r="J34" s="37">
        <f>[1]CB1!J612</f>
        <v>10109.89010989011</v>
      </c>
      <c r="K34" s="37">
        <f>[1]CB1!K612</f>
        <v>11029.30402930403</v>
      </c>
      <c r="L34" s="37">
        <f>[1]CB1!L612</f>
        <v>9020</v>
      </c>
    </row>
    <row r="35" spans="3:12" x14ac:dyDescent="0.2">
      <c r="C35" s="9" t="s">
        <v>53</v>
      </c>
      <c r="D35" s="37">
        <f>[1]CB1!D613</f>
        <v>1000</v>
      </c>
      <c r="E35" s="37">
        <f>[1]CB1!E613</f>
        <v>1890.0343642611685</v>
      </c>
      <c r="F35" s="37">
        <f>[1]CB1!F613</f>
        <v>6301.0309278350514</v>
      </c>
      <c r="G35" s="37">
        <f>[1]CB1!G613</f>
        <v>18782.13058419244</v>
      </c>
      <c r="H35" s="37">
        <f>[1]CB1!H613</f>
        <v>18782.13058419244</v>
      </c>
      <c r="I35" s="37">
        <f>[1]CB1!I613</f>
        <v>12791.208791208794</v>
      </c>
      <c r="J35" s="37">
        <f>[1]CB1!J613</f>
        <v>10109.89010989011</v>
      </c>
      <c r="K35" s="37">
        <f>[1]CB1!K613</f>
        <v>11029.30402930403</v>
      </c>
      <c r="L35" s="37">
        <f>[1]CB1!L613</f>
        <v>9020</v>
      </c>
    </row>
    <row r="36" spans="3:12" x14ac:dyDescent="0.2">
      <c r="C36" s="9"/>
      <c r="D36" s="38"/>
      <c r="E36" s="38"/>
      <c r="F36" s="38"/>
      <c r="G36" s="38"/>
      <c r="H36" s="38"/>
      <c r="I36" s="38"/>
      <c r="J36" s="39"/>
      <c r="K36" s="38"/>
      <c r="L36" s="38"/>
    </row>
    <row r="37" spans="3:12" x14ac:dyDescent="0.2">
      <c r="C37" s="1" t="s">
        <v>56</v>
      </c>
      <c r="D37" s="2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  <c r="J37" s="4" t="s">
        <v>7</v>
      </c>
      <c r="K37" s="3" t="s">
        <v>8</v>
      </c>
      <c r="L37" s="3" t="s">
        <v>9</v>
      </c>
    </row>
    <row r="38" spans="3:12" x14ac:dyDescent="0.2">
      <c r="C38" s="9" t="s">
        <v>47</v>
      </c>
      <c r="D38" s="36" t="str">
        <f>[1]Intrants!D38</f>
        <v>Grande</v>
      </c>
      <c r="E38" s="36" t="str">
        <f>[1]Intrants!E38</f>
        <v>Grande</v>
      </c>
      <c r="F38" s="36" t="str">
        <f>[1]Intrants!F38</f>
        <v>Grande</v>
      </c>
      <c r="G38" s="36" t="str">
        <f>[1]Intrants!G38</f>
        <v>Moyenne</v>
      </c>
      <c r="H38" s="36" t="str">
        <f>[1]Intrants!H38</f>
        <v>Moyenne</v>
      </c>
      <c r="I38" s="36" t="str">
        <f>[1]Intrants!I38</f>
        <v>Petite</v>
      </c>
      <c r="J38" s="36" t="str">
        <f>[1]Intrants!J38</f>
        <v>Petite</v>
      </c>
      <c r="K38" s="36" t="str">
        <f>[1]Intrants!K38</f>
        <v>Petite</v>
      </c>
      <c r="L38" s="36" t="str">
        <f>[1]Intrants!L38</f>
        <v>Petite</v>
      </c>
    </row>
    <row r="39" spans="3:12" x14ac:dyDescent="0.2">
      <c r="C39" s="9" t="s">
        <v>48</v>
      </c>
      <c r="D39" s="36" t="str">
        <f>[1]Intrants!D39</f>
        <v>Grande</v>
      </c>
      <c r="E39" s="36" t="str">
        <f>[1]Intrants!E39</f>
        <v>Grande</v>
      </c>
      <c r="F39" s="36" t="str">
        <f>[1]Intrants!F39</f>
        <v>Grande</v>
      </c>
      <c r="G39" s="36" t="str">
        <f>[1]Intrants!G39</f>
        <v>Moyenne</v>
      </c>
      <c r="H39" s="36" t="str">
        <f>[1]Intrants!H39</f>
        <v>Moyenne</v>
      </c>
      <c r="I39" s="36" t="str">
        <f>[1]Intrants!I39</f>
        <v>Petite</v>
      </c>
      <c r="J39" s="36" t="str">
        <f>[1]Intrants!J39</f>
        <v>Petite</v>
      </c>
      <c r="K39" s="36" t="str">
        <f>[1]Intrants!K39</f>
        <v>Petite</v>
      </c>
      <c r="L39" s="36" t="str">
        <f>[1]Intrants!L39</f>
        <v>Petite</v>
      </c>
    </row>
    <row r="40" spans="3:12" x14ac:dyDescent="0.2">
      <c r="C40" s="9" t="s">
        <v>49</v>
      </c>
      <c r="D40" s="36" t="str">
        <f>[1]Intrants!D40</f>
        <v>Grande</v>
      </c>
      <c r="E40" s="36" t="str">
        <f>[1]Intrants!E40</f>
        <v>Grande</v>
      </c>
      <c r="F40" s="36" t="str">
        <f>[1]Intrants!F40</f>
        <v>Grande</v>
      </c>
      <c r="G40" s="36" t="str">
        <f>[1]Intrants!G40</f>
        <v>Moyenne</v>
      </c>
      <c r="H40" s="36" t="str">
        <f>[1]Intrants!H40</f>
        <v>Moyenne</v>
      </c>
      <c r="I40" s="36" t="str">
        <f>[1]Intrants!I40</f>
        <v>Petite</v>
      </c>
      <c r="J40" s="36" t="str">
        <f>[1]Intrants!J40</f>
        <v>Petite</v>
      </c>
      <c r="K40" s="36" t="str">
        <f>[1]Intrants!K40</f>
        <v>Petite</v>
      </c>
      <c r="L40" s="36" t="str">
        <f>[1]Intrants!L40</f>
        <v>Petite</v>
      </c>
    </row>
    <row r="41" spans="3:12" x14ac:dyDescent="0.2">
      <c r="C41" s="9" t="s">
        <v>50</v>
      </c>
      <c r="D41" s="36" t="str">
        <f>[1]Intrants!D41</f>
        <v>Grande</v>
      </c>
      <c r="E41" s="36" t="str">
        <f>[1]Intrants!E41</f>
        <v>Grande</v>
      </c>
      <c r="F41" s="36" t="str">
        <f>[1]Intrants!F41</f>
        <v>Grande</v>
      </c>
      <c r="G41" s="36" t="str">
        <f>[1]Intrants!G41</f>
        <v>Moyenne</v>
      </c>
      <c r="H41" s="36" t="str">
        <f>[1]Intrants!H41</f>
        <v>Moyenne</v>
      </c>
      <c r="I41" s="36" t="str">
        <f>[1]Intrants!I41</f>
        <v>Petite</v>
      </c>
      <c r="J41" s="36" t="str">
        <f>[1]Intrants!J41</f>
        <v>Petite</v>
      </c>
      <c r="K41" s="36" t="str">
        <f>[1]Intrants!K41</f>
        <v>Petite</v>
      </c>
      <c r="L41" s="36" t="str">
        <f>[1]Intrants!L41</f>
        <v>Petite</v>
      </c>
    </row>
    <row r="42" spans="3:12" x14ac:dyDescent="0.2">
      <c r="C42" s="9" t="s">
        <v>51</v>
      </c>
      <c r="D42" s="36" t="str">
        <f>[1]Intrants!D42</f>
        <v>Grande</v>
      </c>
      <c r="E42" s="36" t="str">
        <f>[1]Intrants!E42</f>
        <v>Grande</v>
      </c>
      <c r="F42" s="36" t="str">
        <f>[1]Intrants!F42</f>
        <v>Grande</v>
      </c>
      <c r="G42" s="36" t="str">
        <f>[1]Intrants!G42</f>
        <v>Moyenne</v>
      </c>
      <c r="H42" s="36" t="str">
        <f>[1]Intrants!H42</f>
        <v>Moyenne</v>
      </c>
      <c r="I42" s="36" t="str">
        <f>[1]Intrants!I42</f>
        <v>Petite</v>
      </c>
      <c r="J42" s="36" t="str">
        <f>[1]Intrants!J42</f>
        <v>Petite</v>
      </c>
      <c r="K42" s="36" t="str">
        <f>[1]Intrants!K42</f>
        <v>Petite</v>
      </c>
      <c r="L42" s="36" t="str">
        <f>[1]Intrants!L42</f>
        <v>Petite</v>
      </c>
    </row>
    <row r="43" spans="3:12" x14ac:dyDescent="0.2">
      <c r="C43" s="9" t="s">
        <v>52</v>
      </c>
      <c r="D43" s="36" t="str">
        <f>[1]Intrants!D43</f>
        <v>Grande</v>
      </c>
      <c r="E43" s="36" t="str">
        <f>[1]Intrants!E43</f>
        <v>Grande</v>
      </c>
      <c r="F43" s="36" t="str">
        <f>[1]Intrants!F43</f>
        <v>Grande</v>
      </c>
      <c r="G43" s="36" t="str">
        <f>[1]Intrants!G43</f>
        <v>Moyenne</v>
      </c>
      <c r="H43" s="36" t="str">
        <f>[1]Intrants!H43</f>
        <v>Moyenne</v>
      </c>
      <c r="I43" s="36" t="str">
        <f>[1]Intrants!I43</f>
        <v>Petite</v>
      </c>
      <c r="J43" s="36" t="str">
        <f>[1]Intrants!J43</f>
        <v>Petite</v>
      </c>
      <c r="K43" s="36" t="str">
        <f>[1]Intrants!K43</f>
        <v>Petite</v>
      </c>
      <c r="L43" s="36" t="str">
        <f>[1]Intrants!L43</f>
        <v>Petite</v>
      </c>
    </row>
    <row r="44" spans="3:12" x14ac:dyDescent="0.2">
      <c r="C44" s="9" t="s">
        <v>53</v>
      </c>
      <c r="D44" s="36" t="str">
        <f>[1]Intrants!D44</f>
        <v>Grande</v>
      </c>
      <c r="E44" s="36" t="str">
        <f>[1]Intrants!E44</f>
        <v>Grande</v>
      </c>
      <c r="F44" s="36" t="str">
        <f>[1]Intrants!F44</f>
        <v>Grande</v>
      </c>
      <c r="G44" s="36" t="str">
        <f>[1]Intrants!G44</f>
        <v>Moyenne</v>
      </c>
      <c r="H44" s="36" t="str">
        <f>[1]Intrants!H44</f>
        <v>Moyenne</v>
      </c>
      <c r="I44" s="36" t="str">
        <f>[1]Intrants!I44</f>
        <v>Petite</v>
      </c>
      <c r="J44" s="36" t="str">
        <f>[1]Intrants!J44</f>
        <v>Petite</v>
      </c>
      <c r="K44" s="36" t="str">
        <f>[1]Intrants!K44</f>
        <v>Petite</v>
      </c>
      <c r="L44" s="36" t="str">
        <f>[1]Intrants!L44</f>
        <v>Petite</v>
      </c>
    </row>
    <row r="45" spans="3:12" x14ac:dyDescent="0.2">
      <c r="D45" s="12"/>
      <c r="E45" s="12"/>
      <c r="F45" s="12"/>
      <c r="G45" s="12"/>
      <c r="H45" s="12"/>
      <c r="I45" s="35"/>
      <c r="K45" s="5"/>
    </row>
    <row r="46" spans="3:12" x14ac:dyDescent="0.2">
      <c r="C46" s="1" t="s">
        <v>57</v>
      </c>
      <c r="D46" s="2" t="s">
        <v>1</v>
      </c>
      <c r="E46" s="3" t="s">
        <v>2</v>
      </c>
      <c r="F46" s="3" t="s">
        <v>3</v>
      </c>
      <c r="G46" s="3" t="s">
        <v>4</v>
      </c>
      <c r="H46" s="3" t="s">
        <v>5</v>
      </c>
      <c r="I46" s="3" t="s">
        <v>6</v>
      </c>
      <c r="J46" s="4" t="s">
        <v>7</v>
      </c>
      <c r="K46" s="3" t="s">
        <v>8</v>
      </c>
      <c r="L46" s="3" t="s">
        <v>9</v>
      </c>
    </row>
    <row r="47" spans="3:12" x14ac:dyDescent="0.2">
      <c r="C47" s="9" t="s">
        <v>47</v>
      </c>
      <c r="D47" s="36" t="str">
        <f>[1]Intrants!D47</f>
        <v>Grande</v>
      </c>
      <c r="E47" s="36" t="str">
        <f>[1]Intrants!E47</f>
        <v>Grande</v>
      </c>
      <c r="F47" s="36" t="str">
        <f>[1]Intrants!F47</f>
        <v>Grande</v>
      </c>
      <c r="G47" s="36" t="str">
        <f>[1]Intrants!G47</f>
        <v>Moyenne</v>
      </c>
      <c r="H47" s="36" t="str">
        <f>[1]Intrants!H47</f>
        <v>Moyenne</v>
      </c>
      <c r="I47" s="36" t="str">
        <f>[1]Intrants!I47</f>
        <v>Petite</v>
      </c>
      <c r="J47" s="36" t="str">
        <f>[1]Intrants!J47</f>
        <v>Petite</v>
      </c>
      <c r="K47" s="36" t="str">
        <f>[1]Intrants!K47</f>
        <v>Petite</v>
      </c>
      <c r="L47" s="36" t="str">
        <f>[1]Intrants!L47</f>
        <v>Petite</v>
      </c>
    </row>
    <row r="48" spans="3:12" x14ac:dyDescent="0.2">
      <c r="C48" s="9" t="s">
        <v>48</v>
      </c>
      <c r="D48" s="36" t="str">
        <f>[1]Intrants!D48</f>
        <v>Grande</v>
      </c>
      <c r="E48" s="36" t="str">
        <f>[1]Intrants!E48</f>
        <v>Grande</v>
      </c>
      <c r="F48" s="36" t="str">
        <f>[1]Intrants!F48</f>
        <v>Grande</v>
      </c>
      <c r="G48" s="36" t="str">
        <f>[1]Intrants!G48</f>
        <v>Moyenne</v>
      </c>
      <c r="H48" s="36" t="str">
        <f>[1]Intrants!H48</f>
        <v>Moyenne</v>
      </c>
      <c r="I48" s="36" t="str">
        <f>[1]Intrants!I48</f>
        <v>Petite</v>
      </c>
      <c r="J48" s="36" t="str">
        <f>[1]Intrants!J48</f>
        <v>Petite</v>
      </c>
      <c r="K48" s="36" t="str">
        <f>[1]Intrants!K48</f>
        <v>Petite</v>
      </c>
      <c r="L48" s="36" t="str">
        <f>[1]Intrants!L48</f>
        <v>Petite</v>
      </c>
    </row>
    <row r="49" spans="3:12" x14ac:dyDescent="0.2">
      <c r="C49" s="9" t="s">
        <v>49</v>
      </c>
      <c r="D49" s="36" t="str">
        <f>[1]Intrants!D49</f>
        <v>Grande</v>
      </c>
      <c r="E49" s="36" t="str">
        <f>[1]Intrants!E49</f>
        <v>Grande</v>
      </c>
      <c r="F49" s="36" t="str">
        <f>[1]Intrants!F49</f>
        <v>Grande</v>
      </c>
      <c r="G49" s="36" t="str">
        <f>[1]Intrants!G49</f>
        <v>Moyenne</v>
      </c>
      <c r="H49" s="36" t="str">
        <f>[1]Intrants!H49</f>
        <v>Moyenne</v>
      </c>
      <c r="I49" s="36" t="str">
        <f>[1]Intrants!I49</f>
        <v>Petite</v>
      </c>
      <c r="J49" s="36" t="str">
        <f>[1]Intrants!J49</f>
        <v>Petite</v>
      </c>
      <c r="K49" s="36" t="str">
        <f>[1]Intrants!K49</f>
        <v>Petite</v>
      </c>
      <c r="L49" s="36" t="str">
        <f>[1]Intrants!L49</f>
        <v>Petite</v>
      </c>
    </row>
    <row r="50" spans="3:12" x14ac:dyDescent="0.2">
      <c r="C50" s="9" t="s">
        <v>50</v>
      </c>
      <c r="D50" s="36" t="str">
        <f>[1]Intrants!D50</f>
        <v>Grande</v>
      </c>
      <c r="E50" s="36" t="str">
        <f>[1]Intrants!E50</f>
        <v>Grande</v>
      </c>
      <c r="F50" s="36" t="str">
        <f>[1]Intrants!F50</f>
        <v>Grande</v>
      </c>
      <c r="G50" s="36" t="str">
        <f>[1]Intrants!G50</f>
        <v>Moyenne</v>
      </c>
      <c r="H50" s="36" t="str">
        <f>[1]Intrants!H50</f>
        <v>Moyenne</v>
      </c>
      <c r="I50" s="36" t="str">
        <f>[1]Intrants!I50</f>
        <v>Petite</v>
      </c>
      <c r="J50" s="36" t="str">
        <f>[1]Intrants!J50</f>
        <v>Petite</v>
      </c>
      <c r="K50" s="36" t="str">
        <f>[1]Intrants!K50</f>
        <v>Petite</v>
      </c>
      <c r="L50" s="36" t="str">
        <f>[1]Intrants!L50</f>
        <v>Petite</v>
      </c>
    </row>
    <row r="51" spans="3:12" x14ac:dyDescent="0.2">
      <c r="C51" s="9" t="s">
        <v>51</v>
      </c>
      <c r="D51" s="36" t="str">
        <f>[1]Intrants!D51</f>
        <v>Grande</v>
      </c>
      <c r="E51" s="36" t="str">
        <f>[1]Intrants!E51</f>
        <v>Grande</v>
      </c>
      <c r="F51" s="36" t="str">
        <f>[1]Intrants!F51</f>
        <v>Grande</v>
      </c>
      <c r="G51" s="36" t="str">
        <f>[1]Intrants!G51</f>
        <v>Moyenne</v>
      </c>
      <c r="H51" s="36" t="str">
        <f>[1]Intrants!H51</f>
        <v>Moyenne</v>
      </c>
      <c r="I51" s="36" t="str">
        <f>[1]Intrants!I51</f>
        <v>Petite</v>
      </c>
      <c r="J51" s="36" t="str">
        <f>[1]Intrants!J51</f>
        <v>Petite</v>
      </c>
      <c r="K51" s="36" t="str">
        <f>[1]Intrants!K51</f>
        <v>Petite</v>
      </c>
      <c r="L51" s="36" t="str">
        <f>[1]Intrants!L51</f>
        <v>Petite</v>
      </c>
    </row>
    <row r="52" spans="3:12" x14ac:dyDescent="0.2">
      <c r="C52" s="9" t="s">
        <v>52</v>
      </c>
      <c r="D52" s="36" t="str">
        <f>[1]Intrants!D52</f>
        <v>Grande</v>
      </c>
      <c r="E52" s="36" t="str">
        <f>[1]Intrants!E52</f>
        <v>Grande</v>
      </c>
      <c r="F52" s="36" t="str">
        <f>[1]Intrants!F52</f>
        <v>Grande</v>
      </c>
      <c r="G52" s="36" t="str">
        <f>[1]Intrants!G52</f>
        <v>Moyenne</v>
      </c>
      <c r="H52" s="36" t="str">
        <f>[1]Intrants!H52</f>
        <v>Moyenne</v>
      </c>
      <c r="I52" s="36" t="str">
        <f>[1]Intrants!I52</f>
        <v>Petite</v>
      </c>
      <c r="J52" s="36" t="str">
        <f>[1]Intrants!J52</f>
        <v>Petite</v>
      </c>
      <c r="K52" s="36" t="str">
        <f>[1]Intrants!K52</f>
        <v>Petite</v>
      </c>
      <c r="L52" s="36" t="str">
        <f>[1]Intrants!L52</f>
        <v>Petite</v>
      </c>
    </row>
    <row r="53" spans="3:12" x14ac:dyDescent="0.2">
      <c r="C53" s="9" t="s">
        <v>53</v>
      </c>
      <c r="D53" s="36" t="str">
        <f>[1]Intrants!D53</f>
        <v>Grande</v>
      </c>
      <c r="E53" s="36" t="str">
        <f>[1]Intrants!E53</f>
        <v>Grande</v>
      </c>
      <c r="F53" s="36" t="str">
        <f>[1]Intrants!F53</f>
        <v>Grande</v>
      </c>
      <c r="G53" s="36" t="str">
        <f>[1]Intrants!G53</f>
        <v>Moyenne</v>
      </c>
      <c r="H53" s="36" t="str">
        <f>[1]Intrants!H53</f>
        <v>Moyenne</v>
      </c>
      <c r="I53" s="36" t="str">
        <f>[1]Intrants!I53</f>
        <v>Petite</v>
      </c>
      <c r="J53" s="36" t="str">
        <f>[1]Intrants!J53</f>
        <v>Petite</v>
      </c>
      <c r="K53" s="36" t="str">
        <f>[1]Intrants!K53</f>
        <v>Petite</v>
      </c>
      <c r="L53" s="36" t="str">
        <f>[1]Intrants!L53</f>
        <v>Petite</v>
      </c>
    </row>
    <row r="54" spans="3:12" x14ac:dyDescent="0.2">
      <c r="D54" s="12"/>
      <c r="E54" s="12"/>
      <c r="F54" s="12"/>
      <c r="G54" s="12"/>
      <c r="H54" s="12"/>
      <c r="I54" s="35"/>
      <c r="K54" s="5"/>
    </row>
    <row r="55" spans="3:12" x14ac:dyDescent="0.2">
      <c r="C55" s="40" t="s">
        <v>58</v>
      </c>
      <c r="D55" s="2" t="s">
        <v>1</v>
      </c>
      <c r="E55" s="3" t="s">
        <v>2</v>
      </c>
      <c r="F55" s="3" t="s">
        <v>3</v>
      </c>
      <c r="G55" s="3" t="s">
        <v>4</v>
      </c>
      <c r="H55" s="3" t="s">
        <v>5</v>
      </c>
      <c r="I55" s="3" t="s">
        <v>6</v>
      </c>
      <c r="J55" s="4" t="s">
        <v>7</v>
      </c>
      <c r="K55" s="3" t="s">
        <v>8</v>
      </c>
      <c r="L55" s="3" t="s">
        <v>9</v>
      </c>
    </row>
    <row r="56" spans="3:12" x14ac:dyDescent="0.2">
      <c r="C56" s="9" t="s">
        <v>47</v>
      </c>
      <c r="D56" s="36">
        <f>[1]Intrants!D56</f>
        <v>1</v>
      </c>
      <c r="E56" s="36">
        <f>[1]Intrants!E56</f>
        <v>1.5</v>
      </c>
      <c r="F56" s="36">
        <f>[1]Intrants!F56</f>
        <v>2</v>
      </c>
      <c r="G56" s="36">
        <f>[1]Intrants!G56</f>
        <v>3</v>
      </c>
      <c r="H56" s="36">
        <f>[1]Intrants!H56</f>
        <v>4</v>
      </c>
      <c r="I56" s="36">
        <f>[1]Intrants!I56</f>
        <v>5</v>
      </c>
      <c r="J56" s="36">
        <f>[1]Intrants!J56</f>
        <v>6</v>
      </c>
      <c r="K56" s="36">
        <f>[1]Intrants!K56</f>
        <v>6.5</v>
      </c>
      <c r="L56" s="36">
        <f>[1]Intrants!L56</f>
        <v>6.5</v>
      </c>
    </row>
    <row r="57" spans="3:12" x14ac:dyDescent="0.2">
      <c r="C57" s="9" t="s">
        <v>48</v>
      </c>
      <c r="D57" s="36">
        <f>[1]Intrants!D57</f>
        <v>1</v>
      </c>
      <c r="E57" s="36">
        <f>[1]Intrants!E57</f>
        <v>1.5</v>
      </c>
      <c r="F57" s="36">
        <f>[1]Intrants!F57</f>
        <v>2</v>
      </c>
      <c r="G57" s="36">
        <f>[1]Intrants!G57</f>
        <v>3</v>
      </c>
      <c r="H57" s="36">
        <f>[1]Intrants!H57</f>
        <v>4</v>
      </c>
      <c r="I57" s="36">
        <f>[1]Intrants!I57</f>
        <v>5</v>
      </c>
      <c r="J57" s="36">
        <f>[1]Intrants!J57</f>
        <v>6</v>
      </c>
      <c r="K57" s="36">
        <f>[1]Intrants!K57</f>
        <v>6.5</v>
      </c>
      <c r="L57" s="36">
        <f>[1]Intrants!L57</f>
        <v>6.5</v>
      </c>
    </row>
    <row r="58" spans="3:12" x14ac:dyDescent="0.2">
      <c r="C58" s="9" t="s">
        <v>49</v>
      </c>
      <c r="D58" s="36">
        <f>[1]Intrants!D58</f>
        <v>2</v>
      </c>
      <c r="E58" s="36">
        <f>[1]Intrants!E58</f>
        <v>2.5</v>
      </c>
      <c r="F58" s="36">
        <f>[1]Intrants!F58</f>
        <v>2.5</v>
      </c>
      <c r="G58" s="36">
        <f>[1]Intrants!G58</f>
        <v>3.5</v>
      </c>
      <c r="H58" s="36">
        <f>[1]Intrants!H58</f>
        <v>4.5</v>
      </c>
      <c r="I58" s="36">
        <f>[1]Intrants!I58</f>
        <v>5.5</v>
      </c>
      <c r="J58" s="36">
        <f>[1]Intrants!J58</f>
        <v>6.5</v>
      </c>
      <c r="K58" s="36">
        <f>[1]Intrants!K58</f>
        <v>6.5</v>
      </c>
      <c r="L58" s="36">
        <f>[1]Intrants!L58</f>
        <v>6.5</v>
      </c>
    </row>
    <row r="59" spans="3:12" x14ac:dyDescent="0.2">
      <c r="C59" s="9" t="s">
        <v>50</v>
      </c>
      <c r="D59" s="36">
        <f>[1]Intrants!D59</f>
        <v>2</v>
      </c>
      <c r="E59" s="36">
        <f>[1]Intrants!E59</f>
        <v>2.5</v>
      </c>
      <c r="F59" s="36">
        <f>[1]Intrants!F59</f>
        <v>2.5</v>
      </c>
      <c r="G59" s="36">
        <f>[1]Intrants!G59</f>
        <v>3.5</v>
      </c>
      <c r="H59" s="36">
        <f>[1]Intrants!H59</f>
        <v>4.5</v>
      </c>
      <c r="I59" s="36">
        <f>[1]Intrants!I59</f>
        <v>5.5</v>
      </c>
      <c r="J59" s="36">
        <f>[1]Intrants!J59</f>
        <v>6.5</v>
      </c>
      <c r="K59" s="36">
        <f>[1]Intrants!K59</f>
        <v>6.5</v>
      </c>
      <c r="L59" s="36">
        <f>[1]Intrants!L59</f>
        <v>6.5</v>
      </c>
    </row>
    <row r="60" spans="3:12" x14ac:dyDescent="0.2">
      <c r="C60" s="9" t="s">
        <v>51</v>
      </c>
      <c r="D60" s="36">
        <f>[1]Intrants!D60</f>
        <v>5</v>
      </c>
      <c r="E60" s="36">
        <f>[1]Intrants!E60</f>
        <v>5</v>
      </c>
      <c r="F60" s="36">
        <f>[1]Intrants!F60</f>
        <v>5</v>
      </c>
      <c r="G60" s="36">
        <f>[1]Intrants!G60</f>
        <v>6</v>
      </c>
      <c r="H60" s="36">
        <f>[1]Intrants!H60</f>
        <v>6</v>
      </c>
      <c r="I60" s="36">
        <f>[1]Intrants!I60</f>
        <v>6.5</v>
      </c>
      <c r="J60" s="36">
        <f>[1]Intrants!J60</f>
        <v>13.5</v>
      </c>
      <c r="K60" s="36">
        <f>[1]Intrants!K60</f>
        <v>13.5</v>
      </c>
      <c r="L60" s="36">
        <f>[1]Intrants!L60</f>
        <v>13.5</v>
      </c>
    </row>
    <row r="61" spans="3:12" x14ac:dyDescent="0.2">
      <c r="C61" s="9" t="s">
        <v>52</v>
      </c>
      <c r="D61" s="36">
        <f>[1]Intrants!D61</f>
        <v>5</v>
      </c>
      <c r="E61" s="36">
        <f>[1]Intrants!E61</f>
        <v>5</v>
      </c>
      <c r="F61" s="36">
        <f>[1]Intrants!F61</f>
        <v>5</v>
      </c>
      <c r="G61" s="36">
        <f>[1]Intrants!G61</f>
        <v>6</v>
      </c>
      <c r="H61" s="36">
        <f>[1]Intrants!H61</f>
        <v>6</v>
      </c>
      <c r="I61" s="36">
        <f>[1]Intrants!I61</f>
        <v>6.5</v>
      </c>
      <c r="J61" s="36">
        <f>[1]Intrants!J61</f>
        <v>13.5</v>
      </c>
      <c r="K61" s="36">
        <f>[1]Intrants!K61</f>
        <v>13.5</v>
      </c>
      <c r="L61" s="36">
        <f>[1]Intrants!L61</f>
        <v>13.5</v>
      </c>
    </row>
    <row r="62" spans="3:12" x14ac:dyDescent="0.2">
      <c r="C62" s="9" t="s">
        <v>53</v>
      </c>
      <c r="D62" s="36">
        <f>[1]Intrants!D62</f>
        <v>5</v>
      </c>
      <c r="E62" s="36">
        <f>[1]Intrants!E62</f>
        <v>5</v>
      </c>
      <c r="F62" s="36">
        <f>[1]Intrants!F62</f>
        <v>5</v>
      </c>
      <c r="G62" s="36">
        <f>[1]Intrants!G62</f>
        <v>6</v>
      </c>
      <c r="H62" s="36">
        <f>[1]Intrants!H62</f>
        <v>6</v>
      </c>
      <c r="I62" s="36">
        <f>[1]Intrants!I62</f>
        <v>6.5</v>
      </c>
      <c r="J62" s="36">
        <f>[1]Intrants!J62</f>
        <v>13.5</v>
      </c>
      <c r="K62" s="36">
        <f>[1]Intrants!K62</f>
        <v>13.5</v>
      </c>
      <c r="L62" s="36">
        <f>[1]Intrants!L62</f>
        <v>13.5</v>
      </c>
    </row>
    <row r="63" spans="3:12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3:12" x14ac:dyDescent="0.2">
      <c r="C64" s="40" t="s">
        <v>59</v>
      </c>
      <c r="D64" s="2" t="s">
        <v>1</v>
      </c>
      <c r="E64" s="3" t="s">
        <v>2</v>
      </c>
      <c r="F64" s="3" t="s">
        <v>3</v>
      </c>
      <c r="G64" s="3" t="s">
        <v>4</v>
      </c>
      <c r="H64" s="3" t="s">
        <v>5</v>
      </c>
      <c r="I64" s="3" t="s">
        <v>6</v>
      </c>
      <c r="J64" s="4" t="s">
        <v>7</v>
      </c>
      <c r="K64" s="3" t="s">
        <v>8</v>
      </c>
      <c r="L64" s="3" t="s">
        <v>9</v>
      </c>
    </row>
    <row r="65" spans="3:13" x14ac:dyDescent="0.2">
      <c r="C65" s="9" t="s">
        <v>47</v>
      </c>
      <c r="D65" s="36">
        <f>[1]Intrants!D65</f>
        <v>1</v>
      </c>
      <c r="E65" s="36">
        <f>[1]Intrants!E65</f>
        <v>1.5</v>
      </c>
      <c r="F65" s="36">
        <f>[1]Intrants!F65</f>
        <v>2</v>
      </c>
      <c r="G65" s="36">
        <f>[1]Intrants!G65</f>
        <v>3</v>
      </c>
      <c r="H65" s="36">
        <f>[1]Intrants!H65</f>
        <v>4</v>
      </c>
      <c r="I65" s="36">
        <f>[1]Intrants!I65</f>
        <v>5</v>
      </c>
      <c r="J65" s="36">
        <f>[1]Intrants!J65</f>
        <v>6</v>
      </c>
      <c r="K65" s="36">
        <f>[1]Intrants!K65</f>
        <v>6.5</v>
      </c>
      <c r="L65" s="36">
        <f>[1]Intrants!L65</f>
        <v>6.5</v>
      </c>
      <c r="M65" s="41" t="s">
        <v>60</v>
      </c>
    </row>
    <row r="66" spans="3:13" x14ac:dyDescent="0.2">
      <c r="C66" s="9" t="s">
        <v>48</v>
      </c>
      <c r="D66" s="36">
        <f>[1]Intrants!D66</f>
        <v>1</v>
      </c>
      <c r="E66" s="36">
        <f>[1]Intrants!E66</f>
        <v>1.5</v>
      </c>
      <c r="F66" s="36">
        <f>[1]Intrants!F66</f>
        <v>2</v>
      </c>
      <c r="G66" s="36">
        <f>[1]Intrants!G66</f>
        <v>3</v>
      </c>
      <c r="H66" s="36">
        <f>[1]Intrants!H66</f>
        <v>4</v>
      </c>
      <c r="I66" s="36">
        <f>[1]Intrants!I66</f>
        <v>5</v>
      </c>
      <c r="J66" s="36">
        <f>[1]Intrants!J66</f>
        <v>6</v>
      </c>
      <c r="K66" s="36">
        <f>[1]Intrants!K66</f>
        <v>6.5</v>
      </c>
      <c r="L66" s="36">
        <f>[1]Intrants!L66</f>
        <v>6.5</v>
      </c>
    </row>
    <row r="67" spans="3:13" x14ac:dyDescent="0.2">
      <c r="C67" s="9" t="s">
        <v>49</v>
      </c>
      <c r="D67" s="36">
        <f>[1]Intrants!D67</f>
        <v>2</v>
      </c>
      <c r="E67" s="36">
        <f>[1]Intrants!E67</f>
        <v>2.5</v>
      </c>
      <c r="F67" s="36">
        <f>[1]Intrants!F67</f>
        <v>2.5</v>
      </c>
      <c r="G67" s="36">
        <f>[1]Intrants!G67</f>
        <v>3.5</v>
      </c>
      <c r="H67" s="36">
        <f>[1]Intrants!H67</f>
        <v>4.5</v>
      </c>
      <c r="I67" s="36">
        <f>[1]Intrants!I67</f>
        <v>5.5</v>
      </c>
      <c r="J67" s="36">
        <f>[1]Intrants!J67</f>
        <v>6.5</v>
      </c>
      <c r="K67" s="36">
        <f>[1]Intrants!K67</f>
        <v>6.5</v>
      </c>
      <c r="L67" s="36">
        <f>[1]Intrants!L67</f>
        <v>6.5</v>
      </c>
    </row>
    <row r="68" spans="3:13" x14ac:dyDescent="0.2">
      <c r="C68" s="9" t="s">
        <v>50</v>
      </c>
      <c r="D68" s="36">
        <f>[1]Intrants!D68</f>
        <v>2</v>
      </c>
      <c r="E68" s="36">
        <f>[1]Intrants!E68</f>
        <v>2.5</v>
      </c>
      <c r="F68" s="36">
        <f>[1]Intrants!F68</f>
        <v>2.5</v>
      </c>
      <c r="G68" s="36">
        <f>[1]Intrants!G68</f>
        <v>3.5</v>
      </c>
      <c r="H68" s="36">
        <f>[1]Intrants!H68</f>
        <v>4.5</v>
      </c>
      <c r="I68" s="36">
        <f>[1]Intrants!I68</f>
        <v>5.5</v>
      </c>
      <c r="J68" s="36">
        <f>[1]Intrants!J68</f>
        <v>6.5</v>
      </c>
      <c r="K68" s="36">
        <f>[1]Intrants!K68</f>
        <v>6.5</v>
      </c>
      <c r="L68" s="36">
        <f>[1]Intrants!L68</f>
        <v>6.5</v>
      </c>
    </row>
    <row r="69" spans="3:13" x14ac:dyDescent="0.2">
      <c r="C69" s="9" t="s">
        <v>51</v>
      </c>
      <c r="D69" s="36">
        <f>[1]Intrants!D69</f>
        <v>5</v>
      </c>
      <c r="E69" s="36">
        <f>[1]Intrants!E69</f>
        <v>5</v>
      </c>
      <c r="F69" s="36">
        <f>[1]Intrants!F69</f>
        <v>5</v>
      </c>
      <c r="G69" s="36">
        <f>[1]Intrants!G69</f>
        <v>6</v>
      </c>
      <c r="H69" s="36">
        <f>[1]Intrants!H69</f>
        <v>6</v>
      </c>
      <c r="I69" s="36">
        <f>[1]Intrants!I69</f>
        <v>6.5</v>
      </c>
      <c r="J69" s="36">
        <f>[1]Intrants!J69</f>
        <v>12</v>
      </c>
      <c r="K69" s="36">
        <f>[1]Intrants!K69</f>
        <v>12</v>
      </c>
      <c r="L69" s="36">
        <f>[1]Intrants!L69</f>
        <v>12</v>
      </c>
    </row>
    <row r="70" spans="3:13" x14ac:dyDescent="0.2">
      <c r="C70" s="9" t="s">
        <v>52</v>
      </c>
      <c r="D70" s="36">
        <f>[1]Intrants!D70</f>
        <v>5</v>
      </c>
      <c r="E70" s="36">
        <f>[1]Intrants!E70</f>
        <v>5</v>
      </c>
      <c r="F70" s="36">
        <f>[1]Intrants!F70</f>
        <v>5</v>
      </c>
      <c r="G70" s="36">
        <f>[1]Intrants!G70</f>
        <v>6</v>
      </c>
      <c r="H70" s="36">
        <f>[1]Intrants!H70</f>
        <v>6</v>
      </c>
      <c r="I70" s="36">
        <f>[1]Intrants!I70</f>
        <v>6.5</v>
      </c>
      <c r="J70" s="36">
        <f>[1]Intrants!J70</f>
        <v>12</v>
      </c>
      <c r="K70" s="36">
        <f>[1]Intrants!K70</f>
        <v>12</v>
      </c>
      <c r="L70" s="36">
        <f>[1]Intrants!L70</f>
        <v>12</v>
      </c>
    </row>
    <row r="71" spans="3:13" x14ac:dyDescent="0.2">
      <c r="C71" s="9" t="s">
        <v>53</v>
      </c>
      <c r="D71" s="36">
        <f>[1]Intrants!D71</f>
        <v>5</v>
      </c>
      <c r="E71" s="36">
        <f>[1]Intrants!E71</f>
        <v>5</v>
      </c>
      <c r="F71" s="36">
        <f>[1]Intrants!F71</f>
        <v>5</v>
      </c>
      <c r="G71" s="36">
        <f>[1]Intrants!G71</f>
        <v>6</v>
      </c>
      <c r="H71" s="36">
        <f>[1]Intrants!H71</f>
        <v>6</v>
      </c>
      <c r="I71" s="36">
        <f>[1]Intrants!I71</f>
        <v>6.5</v>
      </c>
      <c r="J71" s="36">
        <f>[1]Intrants!J71</f>
        <v>12</v>
      </c>
      <c r="K71" s="36">
        <f>[1]Intrants!K71</f>
        <v>12</v>
      </c>
      <c r="L71" s="36">
        <f>[1]Intrants!L71</f>
        <v>12</v>
      </c>
    </row>
    <row r="72" spans="3:13" x14ac:dyDescent="0.2"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3:13" x14ac:dyDescent="0.2">
      <c r="C73" s="1" t="s">
        <v>61</v>
      </c>
      <c r="D73" s="2" t="s">
        <v>1</v>
      </c>
      <c r="E73" s="3" t="s">
        <v>2</v>
      </c>
      <c r="F73" s="3" t="s">
        <v>3</v>
      </c>
      <c r="G73" s="3" t="s">
        <v>4</v>
      </c>
      <c r="H73" s="3" t="s">
        <v>5</v>
      </c>
      <c r="I73" s="3" t="s">
        <v>6</v>
      </c>
      <c r="J73" s="4" t="s">
        <v>7</v>
      </c>
      <c r="K73" s="3" t="s">
        <v>8</v>
      </c>
      <c r="L73" s="3" t="s">
        <v>9</v>
      </c>
    </row>
    <row r="74" spans="3:13" x14ac:dyDescent="0.2">
      <c r="C74" s="9" t="s">
        <v>47</v>
      </c>
      <c r="D74" s="42">
        <f>D598</f>
        <v>1</v>
      </c>
      <c r="E74" s="42">
        <f t="shared" ref="E74:L74" si="0">E598</f>
        <v>1</v>
      </c>
      <c r="F74" s="42">
        <f t="shared" si="0"/>
        <v>1.5</v>
      </c>
      <c r="G74" s="42">
        <f t="shared" si="0"/>
        <v>2.2857142857142856</v>
      </c>
      <c r="H74" s="42">
        <f t="shared" si="0"/>
        <v>2.2857142857142856</v>
      </c>
      <c r="I74" s="42">
        <f t="shared" si="0"/>
        <v>3.8749999999999996</v>
      </c>
      <c r="J74" s="42">
        <f t="shared" si="0"/>
        <v>9.8584057971014492</v>
      </c>
      <c r="K74" s="42">
        <f t="shared" si="0"/>
        <v>12.099368980405181</v>
      </c>
      <c r="L74" s="42">
        <f t="shared" si="0"/>
        <v>9.75</v>
      </c>
    </row>
    <row r="75" spans="3:13" x14ac:dyDescent="0.2">
      <c r="C75" s="9" t="s">
        <v>48</v>
      </c>
      <c r="D75" s="42">
        <f t="shared" ref="D75:L80" si="1">D599</f>
        <v>1</v>
      </c>
      <c r="E75" s="42">
        <f t="shared" si="1"/>
        <v>1</v>
      </c>
      <c r="F75" s="42">
        <f t="shared" si="1"/>
        <v>1.5</v>
      </c>
      <c r="G75" s="42">
        <f t="shared" si="1"/>
        <v>2.2857142857142856</v>
      </c>
      <c r="H75" s="42">
        <f t="shared" si="1"/>
        <v>2.2857142857142856</v>
      </c>
      <c r="I75" s="42">
        <f t="shared" si="1"/>
        <v>3.8749999999999996</v>
      </c>
      <c r="J75" s="42">
        <f t="shared" si="1"/>
        <v>9.8584057971014492</v>
      </c>
      <c r="K75" s="42">
        <f t="shared" si="1"/>
        <v>12.099368980405181</v>
      </c>
      <c r="L75" s="42">
        <f t="shared" si="1"/>
        <v>9.75</v>
      </c>
    </row>
    <row r="76" spans="3:13" x14ac:dyDescent="0.2">
      <c r="C76" s="9" t="s">
        <v>49</v>
      </c>
      <c r="D76" s="42">
        <f t="shared" si="1"/>
        <v>1.2</v>
      </c>
      <c r="E76" s="42">
        <f t="shared" si="1"/>
        <v>1.2</v>
      </c>
      <c r="F76" s="42">
        <f t="shared" si="1"/>
        <v>1.7999999999999998</v>
      </c>
      <c r="G76" s="42">
        <f t="shared" si="1"/>
        <v>2.7428571428571429</v>
      </c>
      <c r="H76" s="42">
        <f t="shared" si="1"/>
        <v>2.7428571428571429</v>
      </c>
      <c r="I76" s="42">
        <f t="shared" si="1"/>
        <v>4.6499999999999995</v>
      </c>
      <c r="J76" s="42">
        <f t="shared" si="1"/>
        <v>11.830086956521738</v>
      </c>
      <c r="K76" s="42">
        <f t="shared" si="1"/>
        <v>14.519242776486216</v>
      </c>
      <c r="L76" s="42">
        <f t="shared" si="1"/>
        <v>11.7</v>
      </c>
    </row>
    <row r="77" spans="3:13" x14ac:dyDescent="0.2">
      <c r="C77" s="9" t="s">
        <v>50</v>
      </c>
      <c r="D77" s="42">
        <f t="shared" si="1"/>
        <v>1.3</v>
      </c>
      <c r="E77" s="42">
        <f t="shared" si="1"/>
        <v>1.3</v>
      </c>
      <c r="F77" s="42">
        <f t="shared" si="1"/>
        <v>1.95</v>
      </c>
      <c r="G77" s="42">
        <f t="shared" si="1"/>
        <v>2.9714285714285715</v>
      </c>
      <c r="H77" s="42">
        <f t="shared" si="1"/>
        <v>2.9714285714285715</v>
      </c>
      <c r="I77" s="42">
        <f t="shared" si="1"/>
        <v>5.0374999999999996</v>
      </c>
      <c r="J77" s="42">
        <f t="shared" si="1"/>
        <v>12.815927536231884</v>
      </c>
      <c r="K77" s="42">
        <f t="shared" si="1"/>
        <v>15.729179674526735</v>
      </c>
      <c r="L77" s="42">
        <f t="shared" si="1"/>
        <v>12.675000000000001</v>
      </c>
    </row>
    <row r="78" spans="3:13" x14ac:dyDescent="0.2">
      <c r="C78" s="9" t="s">
        <v>51</v>
      </c>
      <c r="D78" s="42">
        <f t="shared" si="1"/>
        <v>1.5</v>
      </c>
      <c r="E78" s="42">
        <f t="shared" si="1"/>
        <v>1.5</v>
      </c>
      <c r="F78" s="42">
        <f t="shared" si="1"/>
        <v>2.25</v>
      </c>
      <c r="G78" s="42">
        <f t="shared" si="1"/>
        <v>3.4285714285714288</v>
      </c>
      <c r="H78" s="42">
        <f t="shared" si="1"/>
        <v>3.4285714285714288</v>
      </c>
      <c r="I78" s="42">
        <f t="shared" si="1"/>
        <v>5.8124999999999991</v>
      </c>
      <c r="J78" s="42">
        <f t="shared" si="1"/>
        <v>14.787608695652173</v>
      </c>
      <c r="K78" s="42">
        <f t="shared" si="1"/>
        <v>18.149053470607772</v>
      </c>
      <c r="L78" s="42">
        <f t="shared" si="1"/>
        <v>14.625</v>
      </c>
    </row>
    <row r="79" spans="3:13" x14ac:dyDescent="0.2">
      <c r="C79" s="9" t="s">
        <v>52</v>
      </c>
      <c r="D79" s="42">
        <f t="shared" si="1"/>
        <v>1.5</v>
      </c>
      <c r="E79" s="42">
        <f t="shared" si="1"/>
        <v>1.5</v>
      </c>
      <c r="F79" s="42">
        <f t="shared" si="1"/>
        <v>2.25</v>
      </c>
      <c r="G79" s="42">
        <f t="shared" si="1"/>
        <v>3.4285714285714288</v>
      </c>
      <c r="H79" s="42">
        <f t="shared" si="1"/>
        <v>3.4285714285714288</v>
      </c>
      <c r="I79" s="42">
        <f t="shared" si="1"/>
        <v>5.8124999999999991</v>
      </c>
      <c r="J79" s="42">
        <f t="shared" si="1"/>
        <v>14.787608695652173</v>
      </c>
      <c r="K79" s="42">
        <f t="shared" si="1"/>
        <v>18.149053470607772</v>
      </c>
      <c r="L79" s="42">
        <f t="shared" si="1"/>
        <v>14.625</v>
      </c>
    </row>
    <row r="80" spans="3:13" x14ac:dyDescent="0.2">
      <c r="C80" s="9" t="s">
        <v>53</v>
      </c>
      <c r="D80" s="42">
        <f t="shared" si="1"/>
        <v>1.5</v>
      </c>
      <c r="E80" s="42">
        <f t="shared" si="1"/>
        <v>1.5</v>
      </c>
      <c r="F80" s="42">
        <f t="shared" si="1"/>
        <v>2.25</v>
      </c>
      <c r="G80" s="42">
        <f t="shared" si="1"/>
        <v>3.4285714285714288</v>
      </c>
      <c r="H80" s="42">
        <f t="shared" si="1"/>
        <v>3.4285714285714288</v>
      </c>
      <c r="I80" s="42">
        <f t="shared" si="1"/>
        <v>5.8124999999999991</v>
      </c>
      <c r="J80" s="42">
        <f t="shared" si="1"/>
        <v>14.787608695652173</v>
      </c>
      <c r="K80" s="42">
        <f t="shared" si="1"/>
        <v>18.149053470607772</v>
      </c>
      <c r="L80" s="42">
        <f t="shared" si="1"/>
        <v>14.625</v>
      </c>
    </row>
    <row r="81" spans="3:18" x14ac:dyDescent="0.2">
      <c r="C81" s="43"/>
      <c r="E81" s="35"/>
      <c r="F81" s="35"/>
      <c r="G81" s="35"/>
      <c r="H81" s="35"/>
      <c r="I81" s="35"/>
      <c r="K81" s="5"/>
    </row>
    <row r="82" spans="3:18" x14ac:dyDescent="0.2">
      <c r="C82" s="40" t="s">
        <v>62</v>
      </c>
      <c r="D82" s="2" t="s">
        <v>1</v>
      </c>
      <c r="E82" s="3" t="s">
        <v>2</v>
      </c>
      <c r="F82" s="3" t="s">
        <v>3</v>
      </c>
      <c r="G82" s="3" t="s">
        <v>4</v>
      </c>
      <c r="H82" s="3" t="s">
        <v>5</v>
      </c>
      <c r="I82" s="3" t="s">
        <v>6</v>
      </c>
      <c r="J82" s="4" t="s">
        <v>7</v>
      </c>
      <c r="K82" s="3" t="s">
        <v>8</v>
      </c>
      <c r="L82" s="3" t="s">
        <v>9</v>
      </c>
    </row>
    <row r="83" spans="3:18" x14ac:dyDescent="0.2">
      <c r="C83" s="9" t="s">
        <v>47</v>
      </c>
      <c r="D83" s="44">
        <f>[1]Intrants!D83</f>
        <v>0.5</v>
      </c>
      <c r="E83" s="44">
        <f>[1]Intrants!E83</f>
        <v>0.5</v>
      </c>
      <c r="F83" s="44">
        <f>[1]Intrants!F83</f>
        <v>0.5</v>
      </c>
      <c r="G83" s="44">
        <f>[1]Intrants!G83</f>
        <v>0.5</v>
      </c>
      <c r="H83" s="44">
        <f>[1]Intrants!H83</f>
        <v>0.5</v>
      </c>
      <c r="I83" s="44">
        <f>[1]Intrants!I83</f>
        <v>0.5</v>
      </c>
      <c r="J83" s="44">
        <f>[1]Intrants!J83</f>
        <v>0.5</v>
      </c>
      <c r="K83" s="44">
        <f>[1]Intrants!K83</f>
        <v>0.5</v>
      </c>
      <c r="L83" s="44">
        <f>[1]Intrants!L83</f>
        <v>0.5</v>
      </c>
    </row>
    <row r="84" spans="3:18" x14ac:dyDescent="0.2">
      <c r="C84" s="9" t="s">
        <v>48</v>
      </c>
      <c r="D84" s="44">
        <f>[1]Intrants!D84</f>
        <v>0.5</v>
      </c>
      <c r="E84" s="44">
        <f>[1]Intrants!E84</f>
        <v>0.5</v>
      </c>
      <c r="F84" s="44">
        <f>[1]Intrants!F84</f>
        <v>0.5</v>
      </c>
      <c r="G84" s="44">
        <f>[1]Intrants!G84</f>
        <v>0.5</v>
      </c>
      <c r="H84" s="44">
        <f>[1]Intrants!H84</f>
        <v>0.5</v>
      </c>
      <c r="I84" s="44">
        <f>[1]Intrants!I84</f>
        <v>0.5</v>
      </c>
      <c r="J84" s="44">
        <f>[1]Intrants!J84</f>
        <v>0.5</v>
      </c>
      <c r="K84" s="44">
        <f>[1]Intrants!K84</f>
        <v>0.5</v>
      </c>
      <c r="L84" s="44">
        <f>[1]Intrants!L84</f>
        <v>0.5</v>
      </c>
    </row>
    <row r="85" spans="3:18" x14ac:dyDescent="0.2">
      <c r="C85" s="9" t="s">
        <v>49</v>
      </c>
      <c r="D85" s="44">
        <f>[1]Intrants!D85</f>
        <v>0.6</v>
      </c>
      <c r="E85" s="44">
        <f>[1]Intrants!E85</f>
        <v>0.6</v>
      </c>
      <c r="F85" s="44">
        <f>[1]Intrants!F85</f>
        <v>0.6</v>
      </c>
      <c r="G85" s="44">
        <f>[1]Intrants!G85</f>
        <v>0.6</v>
      </c>
      <c r="H85" s="44">
        <f>[1]Intrants!H85</f>
        <v>0.6</v>
      </c>
      <c r="I85" s="44">
        <f>[1]Intrants!I85</f>
        <v>0.6</v>
      </c>
      <c r="J85" s="44">
        <f>[1]Intrants!J85</f>
        <v>0.6</v>
      </c>
      <c r="K85" s="44">
        <f>[1]Intrants!K85</f>
        <v>0.6</v>
      </c>
      <c r="L85" s="44">
        <f>[1]Intrants!L85</f>
        <v>0.6</v>
      </c>
    </row>
    <row r="86" spans="3:18" x14ac:dyDescent="0.2">
      <c r="C86" s="9" t="s">
        <v>50</v>
      </c>
      <c r="D86" s="44">
        <f>[1]Intrants!D86</f>
        <v>0.65</v>
      </c>
      <c r="E86" s="44">
        <f>[1]Intrants!E86</f>
        <v>0.65</v>
      </c>
      <c r="F86" s="44">
        <f>[1]Intrants!F86</f>
        <v>0.65</v>
      </c>
      <c r="G86" s="44">
        <f>[1]Intrants!G86</f>
        <v>0.65</v>
      </c>
      <c r="H86" s="44">
        <f>[1]Intrants!H86</f>
        <v>0.65</v>
      </c>
      <c r="I86" s="44">
        <f>[1]Intrants!I86</f>
        <v>0.65</v>
      </c>
      <c r="J86" s="44">
        <f>[1]Intrants!J86</f>
        <v>0.65</v>
      </c>
      <c r="K86" s="44">
        <f>[1]Intrants!K86</f>
        <v>0.65</v>
      </c>
      <c r="L86" s="44">
        <f>[1]Intrants!L86</f>
        <v>0.65</v>
      </c>
    </row>
    <row r="87" spans="3:18" x14ac:dyDescent="0.2">
      <c r="C87" s="9" t="s">
        <v>51</v>
      </c>
      <c r="D87" s="44">
        <f>[1]Intrants!D87</f>
        <v>0.75</v>
      </c>
      <c r="E87" s="44">
        <f>[1]Intrants!E87</f>
        <v>0.75</v>
      </c>
      <c r="F87" s="44">
        <f>[1]Intrants!F87</f>
        <v>0.75</v>
      </c>
      <c r="G87" s="44">
        <f>[1]Intrants!G87</f>
        <v>0.75</v>
      </c>
      <c r="H87" s="44">
        <f>[1]Intrants!H87</f>
        <v>0.75</v>
      </c>
      <c r="I87" s="44">
        <f>[1]Intrants!I87</f>
        <v>0.75</v>
      </c>
      <c r="J87" s="44">
        <f>[1]Intrants!J87</f>
        <v>0.75</v>
      </c>
      <c r="K87" s="44">
        <f>[1]Intrants!K87</f>
        <v>0.75</v>
      </c>
      <c r="L87" s="44">
        <f>[1]Intrants!L87</f>
        <v>0.75</v>
      </c>
    </row>
    <row r="88" spans="3:18" x14ac:dyDescent="0.2">
      <c r="C88" s="9" t="s">
        <v>52</v>
      </c>
      <c r="D88" s="44">
        <f>[1]Intrants!D88</f>
        <v>0.75</v>
      </c>
      <c r="E88" s="44">
        <f>[1]Intrants!E88</f>
        <v>0.75</v>
      </c>
      <c r="F88" s="44">
        <f>[1]Intrants!F88</f>
        <v>0.75</v>
      </c>
      <c r="G88" s="44">
        <f>[1]Intrants!G88</f>
        <v>0.75</v>
      </c>
      <c r="H88" s="44">
        <f>[1]Intrants!H88</f>
        <v>0.75</v>
      </c>
      <c r="I88" s="44">
        <f>[1]Intrants!I88</f>
        <v>0.75</v>
      </c>
      <c r="J88" s="44">
        <f>[1]Intrants!J88</f>
        <v>0.75</v>
      </c>
      <c r="K88" s="44">
        <f>[1]Intrants!K88</f>
        <v>0.75</v>
      </c>
      <c r="L88" s="44">
        <f>[1]Intrants!L88</f>
        <v>0.75</v>
      </c>
    </row>
    <row r="89" spans="3:18" x14ac:dyDescent="0.2">
      <c r="C89" s="9" t="s">
        <v>53</v>
      </c>
      <c r="D89" s="44">
        <f>[1]Intrants!D89</f>
        <v>0.75</v>
      </c>
      <c r="E89" s="44">
        <f>[1]Intrants!E89</f>
        <v>0.75</v>
      </c>
      <c r="F89" s="44">
        <f>[1]Intrants!F89</f>
        <v>0.75</v>
      </c>
      <c r="G89" s="44">
        <f>[1]Intrants!G89</f>
        <v>0.75</v>
      </c>
      <c r="H89" s="44">
        <f>[1]Intrants!H89</f>
        <v>0.75</v>
      </c>
      <c r="I89" s="44">
        <f>[1]Intrants!I89</f>
        <v>0.75</v>
      </c>
      <c r="J89" s="44">
        <f>[1]Intrants!J89</f>
        <v>0.75</v>
      </c>
      <c r="K89" s="44">
        <f>[1]Intrants!K89</f>
        <v>0.75</v>
      </c>
      <c r="L89" s="44">
        <f>[1]Intrants!L89</f>
        <v>0.75</v>
      </c>
    </row>
    <row r="90" spans="3:18" x14ac:dyDescent="0.2">
      <c r="C90" s="9"/>
      <c r="D90" s="5"/>
      <c r="E90" s="5"/>
      <c r="F90" s="5"/>
      <c r="G90" s="5"/>
      <c r="H90" s="5"/>
      <c r="I90" s="5"/>
      <c r="K90" s="5"/>
    </row>
    <row r="91" spans="3:18" x14ac:dyDescent="0.2">
      <c r="C91" s="30" t="s">
        <v>63</v>
      </c>
      <c r="D91" s="2" t="s">
        <v>1</v>
      </c>
      <c r="E91" s="3" t="s">
        <v>2</v>
      </c>
      <c r="F91" s="3" t="s">
        <v>3</v>
      </c>
      <c r="G91" s="3" t="s">
        <v>4</v>
      </c>
      <c r="H91" s="3" t="s">
        <v>5</v>
      </c>
      <c r="I91" s="3" t="s">
        <v>6</v>
      </c>
      <c r="J91" s="4" t="s">
        <v>7</v>
      </c>
      <c r="K91" s="3" t="s">
        <v>8</v>
      </c>
      <c r="L91" s="3" t="s">
        <v>9</v>
      </c>
      <c r="M91" s="11"/>
    </row>
    <row r="92" spans="3:18" x14ac:dyDescent="0.2">
      <c r="C92" s="45" t="s">
        <v>64</v>
      </c>
      <c r="D92" s="44">
        <f>[1]Intrants!D92</f>
        <v>0</v>
      </c>
      <c r="E92" s="44">
        <f>[1]Intrants!E92</f>
        <v>0</v>
      </c>
      <c r="F92" s="44">
        <f>[1]Intrants!F92</f>
        <v>0.05</v>
      </c>
      <c r="G92" s="44">
        <f>[1]Intrants!G92</f>
        <v>0.05</v>
      </c>
      <c r="H92" s="44">
        <f>[1]Intrants!H92</f>
        <v>0.05</v>
      </c>
      <c r="I92" s="44">
        <f>[1]Intrants!I92</f>
        <v>0.1</v>
      </c>
      <c r="J92" s="44">
        <f>[1]Intrants!J92</f>
        <v>0.12</v>
      </c>
      <c r="K92" s="44">
        <f>[1]Intrants!K92</f>
        <v>0.11</v>
      </c>
      <c r="L92" s="44">
        <f>[1]Intrants!L92</f>
        <v>0.14000000000000001</v>
      </c>
      <c r="M92" s="11"/>
    </row>
    <row r="93" spans="3:18" x14ac:dyDescent="0.2">
      <c r="C93" s="45" t="s">
        <v>65</v>
      </c>
      <c r="D93" s="44">
        <f>[1]Intrants!D93</f>
        <v>0</v>
      </c>
      <c r="E93" s="44">
        <f>[1]Intrants!E93</f>
        <v>0</v>
      </c>
      <c r="F93" s="44">
        <f>[1]Intrants!F93</f>
        <v>0.34</v>
      </c>
      <c r="G93" s="44">
        <f>[1]Intrants!G93</f>
        <v>0.34</v>
      </c>
      <c r="H93" s="44">
        <f>[1]Intrants!H93</f>
        <v>0.34</v>
      </c>
      <c r="I93" s="44">
        <f>[1]Intrants!I93</f>
        <v>0.38</v>
      </c>
      <c r="J93" s="44">
        <f>[1]Intrants!J93</f>
        <v>0.48</v>
      </c>
      <c r="K93" s="44">
        <f>[1]Intrants!K93</f>
        <v>0.38</v>
      </c>
      <c r="L93" s="44">
        <f>[1]Intrants!L93</f>
        <v>0.46</v>
      </c>
      <c r="M93" s="11"/>
    </row>
    <row r="94" spans="3:18" x14ac:dyDescent="0.2">
      <c r="C94" s="45" t="s">
        <v>66</v>
      </c>
      <c r="D94" s="44">
        <f>[1]Intrants!D94</f>
        <v>0</v>
      </c>
      <c r="E94" s="44">
        <f>[1]Intrants!E94</f>
        <v>0.5</v>
      </c>
      <c r="F94" s="44">
        <f>[1]Intrants!F94</f>
        <v>0.41</v>
      </c>
      <c r="G94" s="44">
        <f>[1]Intrants!G94</f>
        <v>0.41</v>
      </c>
      <c r="H94" s="44">
        <f>[1]Intrants!H94</f>
        <v>0.41</v>
      </c>
      <c r="I94" s="44">
        <f>[1]Intrants!I94</f>
        <v>0.39</v>
      </c>
      <c r="J94" s="44">
        <f>[1]Intrants!J94</f>
        <v>0.31</v>
      </c>
      <c r="K94" s="44">
        <f>[1]Intrants!K94</f>
        <v>0.23</v>
      </c>
      <c r="L94" s="44">
        <f>[1]Intrants!L94</f>
        <v>0.35</v>
      </c>
      <c r="M94" s="11"/>
    </row>
    <row r="95" spans="3:18" x14ac:dyDescent="0.2">
      <c r="C95" s="45" t="s">
        <v>67</v>
      </c>
      <c r="D95" s="44">
        <f>[1]Intrants!D95</f>
        <v>1</v>
      </c>
      <c r="E95" s="44">
        <f>[1]Intrants!E95</f>
        <v>0.5</v>
      </c>
      <c r="F95" s="44">
        <f>[1]Intrants!F95</f>
        <v>0.2</v>
      </c>
      <c r="G95" s="44">
        <f>[1]Intrants!G95</f>
        <v>0.2</v>
      </c>
      <c r="H95" s="44">
        <f>[1]Intrants!H95</f>
        <v>0.2</v>
      </c>
      <c r="I95" s="44">
        <f>[1]Intrants!I95</f>
        <v>0.13</v>
      </c>
      <c r="J95" s="44">
        <f>[1]Intrants!J95</f>
        <v>0.09</v>
      </c>
      <c r="K95" s="44">
        <f>[1]Intrants!K95</f>
        <v>0.28000000000000003</v>
      </c>
      <c r="L95" s="44">
        <f>[1]Intrants!L95</f>
        <v>0.05</v>
      </c>
      <c r="M95" s="14" t="s">
        <v>68</v>
      </c>
      <c r="N95" s="41"/>
      <c r="O95" s="41" t="s">
        <v>69</v>
      </c>
      <c r="P95" s="41"/>
      <c r="Q95" s="41"/>
      <c r="R95" s="41"/>
    </row>
    <row r="96" spans="3:18" x14ac:dyDescent="0.2">
      <c r="C96" s="45" t="s">
        <v>70</v>
      </c>
      <c r="D96" s="44">
        <f>[1]Intrants!D96</f>
        <v>0</v>
      </c>
      <c r="E96" s="44">
        <f>[1]Intrants!E96</f>
        <v>0</v>
      </c>
      <c r="F96" s="44">
        <f>[1]Intrants!F96</f>
        <v>0</v>
      </c>
      <c r="G96" s="44">
        <f>[1]Intrants!G96</f>
        <v>0</v>
      </c>
      <c r="H96" s="44">
        <f>[1]Intrants!H96</f>
        <v>0</v>
      </c>
      <c r="I96" s="44">
        <f>[1]Intrants!I96</f>
        <v>0</v>
      </c>
      <c r="J96" s="44">
        <f>[1]Intrants!J96</f>
        <v>0</v>
      </c>
      <c r="K96" s="44">
        <f>[1]Intrants!K96</f>
        <v>0</v>
      </c>
      <c r="L96" s="44">
        <f>[1]Intrants!L96</f>
        <v>0</v>
      </c>
      <c r="M96" s="14" t="s">
        <v>71</v>
      </c>
      <c r="N96" s="41"/>
      <c r="O96" s="41"/>
    </row>
    <row r="97" spans="3:15" x14ac:dyDescent="0.2">
      <c r="C97" s="45" t="s">
        <v>72</v>
      </c>
      <c r="D97" s="44">
        <f>[1]Intrants!D97</f>
        <v>0</v>
      </c>
      <c r="E97" s="44">
        <f>[1]Intrants!E97</f>
        <v>0</v>
      </c>
      <c r="F97" s="44">
        <f>[1]Intrants!F97</f>
        <v>0</v>
      </c>
      <c r="G97" s="44">
        <f>[1]Intrants!G97</f>
        <v>0</v>
      </c>
      <c r="H97" s="44">
        <f>[1]Intrants!H97</f>
        <v>0</v>
      </c>
      <c r="I97" s="44">
        <f>[1]Intrants!I97</f>
        <v>0</v>
      </c>
      <c r="J97" s="44">
        <f>[1]Intrants!J97</f>
        <v>0</v>
      </c>
      <c r="K97" s="44">
        <f>[1]Intrants!K97</f>
        <v>0</v>
      </c>
      <c r="L97" s="44">
        <f>[1]Intrants!L97</f>
        <v>0</v>
      </c>
      <c r="M97" s="14"/>
      <c r="N97" s="41"/>
      <c r="O97" s="41"/>
    </row>
    <row r="98" spans="3:15" x14ac:dyDescent="0.2">
      <c r="C98" s="45" t="s">
        <v>73</v>
      </c>
      <c r="D98" s="44">
        <f>[1]Intrants!D98</f>
        <v>0</v>
      </c>
      <c r="E98" s="44">
        <f>[1]Intrants!E98</f>
        <v>0</v>
      </c>
      <c r="F98" s="44">
        <f>[1]Intrants!F98</f>
        <v>0</v>
      </c>
      <c r="G98" s="44">
        <f>[1]Intrants!G98</f>
        <v>0</v>
      </c>
      <c r="H98" s="44">
        <f>[1]Intrants!H98</f>
        <v>0</v>
      </c>
      <c r="I98" s="44">
        <f>[1]Intrants!I98</f>
        <v>0</v>
      </c>
      <c r="J98" s="44">
        <f>[1]Intrants!J98</f>
        <v>0</v>
      </c>
      <c r="K98" s="44">
        <f>[1]Intrants!K98</f>
        <v>0</v>
      </c>
      <c r="L98" s="44">
        <f>[1]Intrants!L98</f>
        <v>0</v>
      </c>
      <c r="M98" s="14"/>
      <c r="N98" s="41"/>
      <c r="O98" s="41"/>
    </row>
    <row r="99" spans="3:15" x14ac:dyDescent="0.2">
      <c r="C99" s="45"/>
      <c r="D99" s="46"/>
      <c r="E99" s="46"/>
      <c r="F99" s="46"/>
      <c r="G99" s="46"/>
      <c r="H99" s="46"/>
      <c r="I99" s="46"/>
      <c r="J99" s="46"/>
      <c r="K99" s="46"/>
      <c r="L99" s="47"/>
      <c r="M99" s="8"/>
    </row>
    <row r="100" spans="3:15" x14ac:dyDescent="0.2">
      <c r="C100" s="30" t="s">
        <v>74</v>
      </c>
      <c r="D100" s="2" t="s">
        <v>1</v>
      </c>
      <c r="E100" s="3" t="s">
        <v>2</v>
      </c>
      <c r="F100" s="3" t="s">
        <v>3</v>
      </c>
      <c r="G100" s="3" t="s">
        <v>4</v>
      </c>
      <c r="H100" s="3" t="s">
        <v>5</v>
      </c>
      <c r="I100" s="3" t="s">
        <v>6</v>
      </c>
      <c r="J100" s="4" t="s">
        <v>7</v>
      </c>
      <c r="K100" s="3" t="s">
        <v>8</v>
      </c>
      <c r="L100" s="3" t="s">
        <v>9</v>
      </c>
      <c r="M100" s="8"/>
    </row>
    <row r="101" spans="3:15" x14ac:dyDescent="0.2">
      <c r="C101" s="45" t="s">
        <v>64</v>
      </c>
      <c r="D101" s="48">
        <f>D636</f>
        <v>0</v>
      </c>
      <c r="E101" s="48">
        <f t="shared" ref="E101:L101" si="2">E636</f>
        <v>0</v>
      </c>
      <c r="F101" s="48">
        <f t="shared" si="2"/>
        <v>2.3996509598603843E-2</v>
      </c>
      <c r="G101" s="48">
        <f t="shared" si="2"/>
        <v>2.0491803278688523E-2</v>
      </c>
      <c r="H101" s="48">
        <f t="shared" si="2"/>
        <v>2.0491803278688523E-2</v>
      </c>
      <c r="I101" s="48">
        <f t="shared" si="2"/>
        <v>4.8109965635738834E-2</v>
      </c>
      <c r="J101" s="48">
        <f t="shared" si="2"/>
        <v>6.0869565217391307E-2</v>
      </c>
      <c r="K101" s="48">
        <f t="shared" si="2"/>
        <v>5.114579873796081E-2</v>
      </c>
      <c r="L101" s="48">
        <f t="shared" si="2"/>
        <v>7.2431633407243165E-2</v>
      </c>
      <c r="M101" s="8"/>
    </row>
    <row r="102" spans="3:15" x14ac:dyDescent="0.2">
      <c r="C102" s="45" t="s">
        <v>65</v>
      </c>
      <c r="D102" s="49">
        <f>D645</f>
        <v>0</v>
      </c>
      <c r="E102" s="49">
        <f t="shared" ref="E102:L102" si="3">E645</f>
        <v>0</v>
      </c>
      <c r="F102" s="49">
        <f t="shared" si="3"/>
        <v>0.26701570680628273</v>
      </c>
      <c r="G102" s="49">
        <f t="shared" si="3"/>
        <v>0.26127049180327871</v>
      </c>
      <c r="H102" s="49">
        <f t="shared" si="3"/>
        <v>0.26127049180327871</v>
      </c>
      <c r="I102" s="49">
        <f t="shared" si="3"/>
        <v>0.32646048109965636</v>
      </c>
      <c r="J102" s="49">
        <f t="shared" si="3"/>
        <v>0.43478260869565216</v>
      </c>
      <c r="K102" s="49">
        <f t="shared" si="3"/>
        <v>0.31550979740949853</v>
      </c>
      <c r="L102" s="49">
        <f t="shared" si="3"/>
        <v>0.42498152254249821</v>
      </c>
      <c r="M102" s="8"/>
    </row>
    <row r="103" spans="3:15" x14ac:dyDescent="0.2">
      <c r="C103" s="45" t="s">
        <v>66</v>
      </c>
      <c r="D103" s="49">
        <f>D654</f>
        <v>0</v>
      </c>
      <c r="E103" s="49">
        <f t="shared" ref="E103:L103" si="4">E654</f>
        <v>0.45454545454545453</v>
      </c>
      <c r="F103" s="49">
        <f t="shared" si="4"/>
        <v>0.44720767888307156</v>
      </c>
      <c r="G103" s="49">
        <f t="shared" si="4"/>
        <v>0.46209016393442626</v>
      </c>
      <c r="H103" s="49">
        <f t="shared" si="4"/>
        <v>0.46209016393442626</v>
      </c>
      <c r="I103" s="49">
        <f t="shared" si="4"/>
        <v>0.44226804123711339</v>
      </c>
      <c r="J103" s="49">
        <f t="shared" si="4"/>
        <v>0.3706521739130435</v>
      </c>
      <c r="K103" s="49">
        <f t="shared" si="4"/>
        <v>0.25207572235137832</v>
      </c>
      <c r="L103" s="49">
        <f t="shared" si="4"/>
        <v>0.42682926829268292</v>
      </c>
      <c r="M103" s="8"/>
    </row>
    <row r="104" spans="3:15" x14ac:dyDescent="0.2">
      <c r="C104" s="45" t="s">
        <v>67</v>
      </c>
      <c r="D104" s="49">
        <f>D663</f>
        <v>1</v>
      </c>
      <c r="E104" s="49">
        <f t="shared" ref="E104:L104" si="5">E663</f>
        <v>0.54545454545454541</v>
      </c>
      <c r="F104" s="49">
        <f t="shared" si="5"/>
        <v>0.26178010471204194</v>
      </c>
      <c r="G104" s="49">
        <f t="shared" si="5"/>
        <v>0.25614754098360654</v>
      </c>
      <c r="H104" s="49">
        <f t="shared" si="5"/>
        <v>0.25614754098360654</v>
      </c>
      <c r="I104" s="49">
        <f t="shared" si="5"/>
        <v>0.18316151202749145</v>
      </c>
      <c r="J104" s="49">
        <f t="shared" si="5"/>
        <v>0.13369565217391305</v>
      </c>
      <c r="K104" s="49">
        <f t="shared" si="5"/>
        <v>0.38126868150116239</v>
      </c>
      <c r="L104" s="49">
        <f t="shared" si="5"/>
        <v>7.575757575757576E-2</v>
      </c>
      <c r="M104" s="8"/>
    </row>
    <row r="105" spans="3:15" x14ac:dyDescent="0.2">
      <c r="C105" s="45" t="s">
        <v>75</v>
      </c>
      <c r="D105" s="49">
        <f>D672</f>
        <v>0</v>
      </c>
      <c r="E105" s="49">
        <f t="shared" ref="E105:L105" si="6">E672</f>
        <v>0</v>
      </c>
      <c r="F105" s="49">
        <f t="shared" si="6"/>
        <v>0</v>
      </c>
      <c r="G105" s="49">
        <f t="shared" si="6"/>
        <v>0</v>
      </c>
      <c r="H105" s="49">
        <f t="shared" si="6"/>
        <v>0</v>
      </c>
      <c r="I105" s="49">
        <f t="shared" si="6"/>
        <v>0</v>
      </c>
      <c r="J105" s="49">
        <f t="shared" si="6"/>
        <v>0</v>
      </c>
      <c r="K105" s="49">
        <f t="shared" si="6"/>
        <v>0</v>
      </c>
      <c r="L105" s="49">
        <f t="shared" si="6"/>
        <v>0</v>
      </c>
      <c r="M105" s="8"/>
    </row>
    <row r="106" spans="3:15" x14ac:dyDescent="0.2">
      <c r="C106" s="45" t="s">
        <v>72</v>
      </c>
      <c r="D106" s="49">
        <f>D681</f>
        <v>0</v>
      </c>
      <c r="E106" s="49">
        <f t="shared" ref="E106:L106" si="7">E681</f>
        <v>0</v>
      </c>
      <c r="F106" s="49">
        <f t="shared" si="7"/>
        <v>0</v>
      </c>
      <c r="G106" s="49">
        <f t="shared" si="7"/>
        <v>0</v>
      </c>
      <c r="H106" s="49">
        <f t="shared" si="7"/>
        <v>0</v>
      </c>
      <c r="I106" s="49">
        <f t="shared" si="7"/>
        <v>0</v>
      </c>
      <c r="J106" s="49">
        <f t="shared" si="7"/>
        <v>0</v>
      </c>
      <c r="K106" s="49">
        <f t="shared" si="7"/>
        <v>0</v>
      </c>
      <c r="L106" s="49">
        <f t="shared" si="7"/>
        <v>0</v>
      </c>
      <c r="M106" s="8"/>
    </row>
    <row r="107" spans="3:15" x14ac:dyDescent="0.2">
      <c r="C107" s="45" t="s">
        <v>73</v>
      </c>
      <c r="D107" s="49">
        <f>D690</f>
        <v>0</v>
      </c>
      <c r="E107" s="49">
        <f t="shared" ref="E107:L107" si="8">E690</f>
        <v>0</v>
      </c>
      <c r="F107" s="49">
        <f t="shared" si="8"/>
        <v>0</v>
      </c>
      <c r="G107" s="49">
        <f t="shared" si="8"/>
        <v>0</v>
      </c>
      <c r="H107" s="49">
        <f t="shared" si="8"/>
        <v>0</v>
      </c>
      <c r="I107" s="49">
        <f t="shared" si="8"/>
        <v>0</v>
      </c>
      <c r="J107" s="49">
        <f t="shared" si="8"/>
        <v>0</v>
      </c>
      <c r="K107" s="49">
        <f t="shared" si="8"/>
        <v>0</v>
      </c>
      <c r="L107" s="49">
        <f t="shared" si="8"/>
        <v>0</v>
      </c>
      <c r="M107" s="8"/>
    </row>
    <row r="108" spans="3:15" x14ac:dyDescent="0.2">
      <c r="C108" s="9"/>
      <c r="D108" s="5"/>
      <c r="E108" s="5"/>
      <c r="F108" s="5"/>
      <c r="G108" s="5"/>
      <c r="H108" s="5"/>
      <c r="I108" s="5"/>
      <c r="K108" s="5"/>
    </row>
    <row r="109" spans="3:15" x14ac:dyDescent="0.2">
      <c r="C109" s="1" t="s">
        <v>0</v>
      </c>
      <c r="D109" s="2" t="s">
        <v>1</v>
      </c>
      <c r="E109" s="3" t="s">
        <v>2</v>
      </c>
      <c r="F109" s="3" t="s">
        <v>3</v>
      </c>
      <c r="G109" s="3" t="s">
        <v>4</v>
      </c>
      <c r="H109" s="3" t="s">
        <v>5</v>
      </c>
      <c r="I109" s="3" t="s">
        <v>6</v>
      </c>
      <c r="J109" s="4" t="s">
        <v>7</v>
      </c>
      <c r="K109" s="3" t="s">
        <v>8</v>
      </c>
      <c r="L109" s="3" t="s">
        <v>9</v>
      </c>
    </row>
    <row r="110" spans="3:15" s="8" customFormat="1" ht="12" customHeight="1" x14ac:dyDescent="0.2">
      <c r="C110" s="6" t="s">
        <v>10</v>
      </c>
      <c r="D110" s="7" t="str">
        <f>[1]Intrants!D110</f>
        <v>Bois et brique</v>
      </c>
      <c r="E110" s="7" t="str">
        <f>[1]Intrants!E110</f>
        <v>Bois et brique</v>
      </c>
      <c r="F110" s="7" t="str">
        <f>[1]Intrants!F110</f>
        <v>Bois et brique</v>
      </c>
      <c r="G110" s="7" t="str">
        <f>[1]Intrants!G110</f>
        <v>Bois et brique</v>
      </c>
      <c r="H110" s="7" t="str">
        <f>[1]Intrants!H110</f>
        <v>Béton</v>
      </c>
      <c r="I110" s="7" t="str">
        <f>[1]Intrants!I110</f>
        <v>Béton</v>
      </c>
      <c r="J110" s="7" t="str">
        <f>[1]Intrants!J110</f>
        <v>Béton</v>
      </c>
      <c r="K110" s="7" t="str">
        <f>[1]Intrants!K110</f>
        <v>Béton</v>
      </c>
      <c r="L110" s="7" t="str">
        <f>[1]Intrants!L110</f>
        <v>Béton</v>
      </c>
    </row>
    <row r="111" spans="3:15" s="11" customFormat="1" x14ac:dyDescent="0.2">
      <c r="C111" s="9" t="s">
        <v>11</v>
      </c>
      <c r="D111" s="10">
        <f>[1]Intrants!D111</f>
        <v>1</v>
      </c>
      <c r="E111" s="10">
        <f>[1]Intrants!E111</f>
        <v>2</v>
      </c>
      <c r="F111" s="10">
        <f>[1]Intrants!F111</f>
        <v>12</v>
      </c>
      <c r="G111" s="10">
        <f>[1]Intrants!G111</f>
        <v>64</v>
      </c>
      <c r="H111" s="10">
        <f>[1]Intrants!H111</f>
        <v>64</v>
      </c>
      <c r="I111" s="10">
        <f>[1]Intrants!I111</f>
        <v>81</v>
      </c>
      <c r="J111" s="10">
        <f>[1]Intrants!J111</f>
        <v>185</v>
      </c>
      <c r="K111" s="10">
        <f>[1]Intrants!K111</f>
        <v>230</v>
      </c>
      <c r="L111" s="10">
        <f>[1]Intrants!L111</f>
        <v>350</v>
      </c>
    </row>
    <row r="112" spans="3:15" s="11" customFormat="1" x14ac:dyDescent="0.2">
      <c r="C112" s="11" t="s">
        <v>12</v>
      </c>
      <c r="D112" s="10">
        <f>[1]Intrants!D112</f>
        <v>0</v>
      </c>
      <c r="E112" s="10">
        <f>[1]Intrants!E112</f>
        <v>0</v>
      </c>
      <c r="F112" s="10">
        <f>[1]Intrants!F112</f>
        <v>0</v>
      </c>
      <c r="G112" s="10">
        <f>[1]Intrants!G112</f>
        <v>0</v>
      </c>
      <c r="H112" s="10">
        <f>[1]Intrants!H112</f>
        <v>0</v>
      </c>
      <c r="I112" s="10">
        <f>[1]Intrants!I112</f>
        <v>0</v>
      </c>
      <c r="J112" s="10">
        <f>[1]Intrants!J112</f>
        <v>0</v>
      </c>
      <c r="K112" s="10">
        <f>[1]Intrants!K112</f>
        <v>0</v>
      </c>
      <c r="L112" s="10">
        <f>[1]Intrants!L112</f>
        <v>0</v>
      </c>
    </row>
    <row r="113" spans="3:19" s="11" customFormat="1" x14ac:dyDescent="0.2">
      <c r="C113" s="11" t="s">
        <v>13</v>
      </c>
      <c r="D113" s="10">
        <f>[1]Intrants!D113</f>
        <v>2</v>
      </c>
      <c r="E113" s="10">
        <f>[1]Intrants!E113</f>
        <v>2</v>
      </c>
      <c r="F113" s="10">
        <f>[1]Intrants!F113</f>
        <v>3</v>
      </c>
      <c r="G113" s="10">
        <f>[1]Intrants!G113</f>
        <v>4</v>
      </c>
      <c r="H113" s="10">
        <f>[1]Intrants!H113</f>
        <v>4</v>
      </c>
      <c r="I113" s="10">
        <f>[1]Intrants!I113</f>
        <v>6</v>
      </c>
      <c r="J113" s="10">
        <f>[1]Intrants!J113</f>
        <v>10</v>
      </c>
      <c r="K113" s="10">
        <f>[1]Intrants!K113</f>
        <v>20</v>
      </c>
      <c r="L113" s="10">
        <f>[1]Intrants!L113</f>
        <v>20</v>
      </c>
    </row>
    <row r="114" spans="3:19" s="11" customFormat="1" x14ac:dyDescent="0.2">
      <c r="C114" s="9" t="s">
        <v>12</v>
      </c>
      <c r="D114" s="10">
        <f>[1]Intrants!D114</f>
        <v>2</v>
      </c>
      <c r="E114" s="10">
        <f>[1]Intrants!E114</f>
        <v>2</v>
      </c>
      <c r="F114" s="10">
        <f>[1]Intrants!F114</f>
        <v>3</v>
      </c>
      <c r="G114" s="10">
        <f>[1]Intrants!G114</f>
        <v>6</v>
      </c>
      <c r="H114" s="10">
        <f>[1]Intrants!H114</f>
        <v>6</v>
      </c>
      <c r="I114" s="10">
        <f>[1]Intrants!I114</f>
        <v>9</v>
      </c>
      <c r="J114" s="10">
        <f>[1]Intrants!J114</f>
        <v>19</v>
      </c>
      <c r="K114" s="10">
        <f>[1]Intrants!K114</f>
        <v>0</v>
      </c>
      <c r="L114" s="10">
        <f>[1]Intrants!L114</f>
        <v>0</v>
      </c>
    </row>
    <row r="115" spans="3:19" s="11" customFormat="1" x14ac:dyDescent="0.2">
      <c r="C115" s="12" t="s">
        <v>14</v>
      </c>
      <c r="D115" s="13">
        <f>[1]Intrants!D115</f>
        <v>0</v>
      </c>
      <c r="E115" s="13">
        <f>[1]Intrants!E115</f>
        <v>0.03</v>
      </c>
      <c r="F115" s="13">
        <f>[1]Intrants!F115</f>
        <v>0.03</v>
      </c>
      <c r="G115" s="13">
        <f>[1]Intrants!G115</f>
        <v>0.03</v>
      </c>
      <c r="H115" s="13">
        <f>[1]Intrants!H115</f>
        <v>0.03</v>
      </c>
      <c r="I115" s="13">
        <f>[1]Intrants!I115</f>
        <v>0.09</v>
      </c>
      <c r="J115" s="13">
        <f>[1]Intrants!J115</f>
        <v>0.09</v>
      </c>
      <c r="K115" s="13">
        <f>[1]Intrants!K115</f>
        <v>0.09</v>
      </c>
      <c r="L115" s="13">
        <f>[1]Intrants!L115</f>
        <v>0</v>
      </c>
    </row>
    <row r="116" spans="3:19" s="11" customFormat="1" x14ac:dyDescent="0.2">
      <c r="C116" s="12" t="s">
        <v>15</v>
      </c>
      <c r="D116" s="13">
        <f>[1]Intrants!D116</f>
        <v>0</v>
      </c>
      <c r="E116" s="13">
        <f>[1]Intrants!E116</f>
        <v>0</v>
      </c>
      <c r="F116" s="13">
        <f>[1]Intrants!F116</f>
        <v>0.03</v>
      </c>
      <c r="G116" s="13">
        <f>[1]Intrants!G116</f>
        <v>0.03</v>
      </c>
      <c r="H116" s="13">
        <f>[1]Intrants!H116</f>
        <v>0.03</v>
      </c>
      <c r="I116" s="13">
        <f>[1]Intrants!I116</f>
        <v>0.03</v>
      </c>
      <c r="J116" s="13">
        <f>[1]Intrants!J116</f>
        <v>0.03</v>
      </c>
      <c r="K116" s="13">
        <f>[1]Intrants!K116</f>
        <v>0.03</v>
      </c>
      <c r="L116" s="13">
        <f>[1]Intrants!L116</f>
        <v>0</v>
      </c>
      <c r="M116" s="14" t="s">
        <v>16</v>
      </c>
      <c r="N116" s="18"/>
      <c r="O116" s="18"/>
      <c r="P116" s="18"/>
    </row>
    <row r="117" spans="3:19" s="11" customFormat="1" ht="12.95" customHeight="1" x14ac:dyDescent="0.2">
      <c r="C117" s="9" t="s">
        <v>17</v>
      </c>
      <c r="D117" s="10">
        <f>[1]Intrants!D117</f>
        <v>1</v>
      </c>
      <c r="E117" s="10">
        <f>[1]Intrants!E117</f>
        <v>1</v>
      </c>
      <c r="F117" s="10">
        <f>[1]Intrants!F117</f>
        <v>1</v>
      </c>
      <c r="G117" s="10">
        <f>[1]Intrants!G117</f>
        <v>0.75</v>
      </c>
      <c r="H117" s="10">
        <f>[1]Intrants!H117</f>
        <v>0.75</v>
      </c>
      <c r="I117" s="10">
        <f>[1]Intrants!I117</f>
        <v>0.75</v>
      </c>
      <c r="J117" s="10">
        <f>[1]Intrants!J117</f>
        <v>0.5</v>
      </c>
      <c r="K117" s="10">
        <f>[1]Intrants!K117</f>
        <v>0.5</v>
      </c>
      <c r="L117" s="10">
        <f>[1]Intrants!L117</f>
        <v>0.33</v>
      </c>
    </row>
    <row r="118" spans="3:19" s="11" customFormat="1" ht="15" x14ac:dyDescent="0.2">
      <c r="C118" s="9" t="s">
        <v>18</v>
      </c>
      <c r="D118" s="246">
        <f>[1]Intrants!D118</f>
        <v>452.08421999999996</v>
      </c>
      <c r="E118" s="247"/>
      <c r="F118" s="247"/>
      <c r="G118" s="247"/>
      <c r="H118" s="247"/>
      <c r="I118" s="247"/>
      <c r="J118" s="247"/>
      <c r="K118" s="247"/>
      <c r="L118" s="248"/>
      <c r="M118" s="14" t="s">
        <v>19</v>
      </c>
      <c r="N118" s="18"/>
      <c r="O118" s="18"/>
      <c r="P118" s="18"/>
      <c r="Q118" s="18"/>
      <c r="R118" s="18"/>
      <c r="S118" s="18"/>
    </row>
    <row r="119" spans="3:19" s="11" customFormat="1" x14ac:dyDescent="0.2">
      <c r="C119" s="9" t="s">
        <v>20</v>
      </c>
      <c r="D119" s="15">
        <f>[1]Intrants!D119</f>
        <v>1</v>
      </c>
      <c r="E119" s="15">
        <f>[1]Intrants!E119</f>
        <v>1</v>
      </c>
      <c r="F119" s="15">
        <f>[1]Intrants!F119</f>
        <v>1</v>
      </c>
      <c r="G119" s="15">
        <f>[1]Intrants!G119</f>
        <v>1</v>
      </c>
      <c r="H119" s="15">
        <f>[1]Intrants!H119</f>
        <v>1</v>
      </c>
      <c r="I119" s="15">
        <f>[1]Intrants!I119</f>
        <v>1</v>
      </c>
      <c r="J119" s="15">
        <f>[1]Intrants!J119</f>
        <v>1</v>
      </c>
      <c r="K119" s="15">
        <f>[1]Intrants!K119</f>
        <v>1</v>
      </c>
      <c r="L119" s="15">
        <f>[1]Intrants!L119</f>
        <v>1</v>
      </c>
    </row>
    <row r="120" spans="3:19" s="11" customFormat="1" x14ac:dyDescent="0.2">
      <c r="C120" s="9" t="s">
        <v>21</v>
      </c>
      <c r="D120" s="15">
        <v>54</v>
      </c>
      <c r="E120" s="15"/>
      <c r="F120" s="15"/>
      <c r="G120" s="15"/>
      <c r="H120" s="15"/>
      <c r="I120" s="15"/>
      <c r="J120" s="15"/>
      <c r="K120" s="15"/>
      <c r="L120" s="15"/>
    </row>
    <row r="121" spans="3:19" s="11" customFormat="1" x14ac:dyDescent="0.2">
      <c r="C121" s="11" t="s">
        <v>22</v>
      </c>
      <c r="D121" s="10" t="str">
        <f>[1]Intrants!D121</f>
        <v>Non</v>
      </c>
      <c r="E121" s="10" t="str">
        <f>[1]Intrants!E121</f>
        <v>Non</v>
      </c>
      <c r="F121" s="10" t="str">
        <f>[1]Intrants!F121</f>
        <v>Non</v>
      </c>
      <c r="G121" s="10" t="str">
        <f>[1]Intrants!G121</f>
        <v>Non</v>
      </c>
      <c r="H121" s="10" t="str">
        <f>[1]Intrants!H121</f>
        <v>Non</v>
      </c>
      <c r="I121" s="10" t="str">
        <f>[1]Intrants!I121</f>
        <v>Non</v>
      </c>
      <c r="J121" s="10" t="str">
        <f>[1]Intrants!J121</f>
        <v>Oui</v>
      </c>
      <c r="K121" s="10" t="str">
        <f>[1]Intrants!K121</f>
        <v>Oui</v>
      </c>
      <c r="L121" s="10" t="str">
        <f>[1]Intrants!L121</f>
        <v>Non</v>
      </c>
    </row>
    <row r="122" spans="3:19" s="11" customFormat="1" ht="15" x14ac:dyDescent="0.25">
      <c r="C122" s="9" t="s">
        <v>23</v>
      </c>
      <c r="D122" s="249">
        <f>[1]Intrants!D122</f>
        <v>1496</v>
      </c>
      <c r="E122" s="250"/>
      <c r="F122" s="250"/>
      <c r="G122" s="250"/>
      <c r="H122" s="250"/>
      <c r="I122" s="250"/>
      <c r="J122" s="250"/>
      <c r="K122" s="250"/>
      <c r="L122" s="251"/>
    </row>
    <row r="123" spans="3:19" s="11" customFormat="1" x14ac:dyDescent="0.2">
      <c r="C123" s="9" t="s">
        <v>24</v>
      </c>
      <c r="D123" s="16">
        <f t="shared" ref="D123:L123" si="9">IF(D121="Oui",($D$122),0)</f>
        <v>0</v>
      </c>
      <c r="E123" s="16">
        <f t="shared" si="9"/>
        <v>0</v>
      </c>
      <c r="F123" s="16">
        <f t="shared" si="9"/>
        <v>0</v>
      </c>
      <c r="G123" s="16">
        <f t="shared" si="9"/>
        <v>0</v>
      </c>
      <c r="H123" s="16">
        <f t="shared" si="9"/>
        <v>0</v>
      </c>
      <c r="I123" s="16">
        <f t="shared" si="9"/>
        <v>0</v>
      </c>
      <c r="J123" s="16">
        <f t="shared" si="9"/>
        <v>1496</v>
      </c>
      <c r="K123" s="16">
        <f t="shared" si="9"/>
        <v>1496</v>
      </c>
      <c r="L123" s="16">
        <f t="shared" si="9"/>
        <v>0</v>
      </c>
    </row>
    <row r="124" spans="3:19" s="11" customFormat="1" x14ac:dyDescent="0.2">
      <c r="C124" s="9" t="s">
        <v>25</v>
      </c>
      <c r="D124" s="10" t="str">
        <f>[1]Intrants!D124</f>
        <v>Non</v>
      </c>
      <c r="E124" s="10" t="str">
        <f>[1]Intrants!E124</f>
        <v>Non</v>
      </c>
      <c r="F124" s="10" t="str">
        <f>[1]Intrants!F124</f>
        <v>Non</v>
      </c>
      <c r="G124" s="10" t="str">
        <f>[1]Intrants!G124</f>
        <v>Non</v>
      </c>
      <c r="H124" s="10" t="str">
        <f>[1]Intrants!H124</f>
        <v>Non</v>
      </c>
      <c r="I124" s="10" t="str">
        <f>[1]Intrants!I124</f>
        <v>Non</v>
      </c>
      <c r="J124" s="10" t="str">
        <f>[1]Intrants!J124</f>
        <v>Oui</v>
      </c>
      <c r="K124" s="10" t="str">
        <f>[1]Intrants!K124</f>
        <v>Oui</v>
      </c>
      <c r="L124" s="10" t="str">
        <f>[1]Intrants!L124</f>
        <v>Oui</v>
      </c>
    </row>
    <row r="125" spans="3:19" s="11" customFormat="1" ht="15" x14ac:dyDescent="0.25">
      <c r="C125" s="9" t="s">
        <v>26</v>
      </c>
      <c r="D125" s="249">
        <f>[1]Intrants!D125</f>
        <v>1496</v>
      </c>
      <c r="E125" s="250"/>
      <c r="F125" s="250"/>
      <c r="G125" s="250"/>
      <c r="H125" s="250"/>
      <c r="I125" s="250"/>
      <c r="J125" s="250"/>
      <c r="K125" s="250"/>
      <c r="L125" s="251"/>
    </row>
    <row r="126" spans="3:19" s="11" customFormat="1" x14ac:dyDescent="0.2">
      <c r="C126" s="9" t="s">
        <v>27</v>
      </c>
      <c r="D126" s="16">
        <f t="shared" ref="D126:L126" si="10">IF(D124="Oui",($D$125),0)</f>
        <v>0</v>
      </c>
      <c r="E126" s="16">
        <f t="shared" si="10"/>
        <v>0</v>
      </c>
      <c r="F126" s="16">
        <f t="shared" si="10"/>
        <v>0</v>
      </c>
      <c r="G126" s="16">
        <f t="shared" si="10"/>
        <v>0</v>
      </c>
      <c r="H126" s="16">
        <f t="shared" si="10"/>
        <v>0</v>
      </c>
      <c r="I126" s="16">
        <f t="shared" si="10"/>
        <v>0</v>
      </c>
      <c r="J126" s="16">
        <f t="shared" si="10"/>
        <v>1496</v>
      </c>
      <c r="K126" s="16">
        <f t="shared" si="10"/>
        <v>1496</v>
      </c>
      <c r="L126" s="16">
        <f t="shared" si="10"/>
        <v>1496</v>
      </c>
    </row>
    <row r="127" spans="3:19" s="18" customFormat="1" ht="12" hidden="1" customHeight="1" x14ac:dyDescent="0.2">
      <c r="C127" s="12" t="s">
        <v>28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7.4999999999999997E-2</v>
      </c>
      <c r="J127" s="17">
        <v>7.4999999999999997E-2</v>
      </c>
      <c r="K127" s="17">
        <v>3.7499999999999999E-2</v>
      </c>
      <c r="L127" s="17">
        <v>3.7499999999999999E-2</v>
      </c>
    </row>
    <row r="128" spans="3:19" s="11" customFormat="1" x14ac:dyDescent="0.2">
      <c r="C128" s="19" t="s">
        <v>29</v>
      </c>
      <c r="D128" s="20">
        <f>[1]Intrants!D128</f>
        <v>0</v>
      </c>
      <c r="E128" s="20">
        <f>[1]Intrants!E128</f>
        <v>0</v>
      </c>
      <c r="F128" s="20">
        <f>[1]Intrants!F128</f>
        <v>0</v>
      </c>
      <c r="G128" s="20">
        <f>[1]Intrants!G128</f>
        <v>0</v>
      </c>
      <c r="H128" s="20">
        <f>[1]Intrants!H128</f>
        <v>0</v>
      </c>
      <c r="I128" s="20">
        <f>[1]Intrants!I128</f>
        <v>1</v>
      </c>
      <c r="J128" s="20">
        <f>[1]Intrants!J128</f>
        <v>1</v>
      </c>
      <c r="K128" s="20">
        <f>[1]Intrants!K128</f>
        <v>1</v>
      </c>
      <c r="L128" s="20">
        <f>[1]Intrants!L128</f>
        <v>1</v>
      </c>
      <c r="M128" s="14" t="s">
        <v>30</v>
      </c>
      <c r="N128" s="18"/>
      <c r="O128" s="18"/>
    </row>
    <row r="129" spans="3:14" s="11" customFormat="1" x14ac:dyDescent="0.2">
      <c r="C129" s="21" t="s">
        <v>31</v>
      </c>
      <c r="D129" s="13">
        <f>[1]Intrants!D129</f>
        <v>1</v>
      </c>
      <c r="E129" s="13">
        <f>[1]Intrants!E129</f>
        <v>1</v>
      </c>
      <c r="F129" s="13">
        <f>[1]Intrants!F129</f>
        <v>1</v>
      </c>
      <c r="G129" s="13">
        <f>[1]Intrants!G129</f>
        <v>1</v>
      </c>
      <c r="H129" s="13">
        <f>[1]Intrants!H129</f>
        <v>1</v>
      </c>
      <c r="I129" s="13">
        <f>[1]Intrants!I129</f>
        <v>1</v>
      </c>
      <c r="J129" s="13">
        <f>[1]Intrants!J129</f>
        <v>1</v>
      </c>
      <c r="K129" s="13">
        <f>[1]Intrants!K129</f>
        <v>1</v>
      </c>
      <c r="L129" s="13">
        <f>[1]Intrants!L129</f>
        <v>1</v>
      </c>
    </row>
    <row r="130" spans="3:14" s="11" customFormat="1" x14ac:dyDescent="0.2">
      <c r="C130" s="9" t="s">
        <v>32</v>
      </c>
      <c r="D130" s="10">
        <f>[1]Intrants!D130</f>
        <v>0</v>
      </c>
      <c r="E130" s="10">
        <f>[1]Intrants!E130</f>
        <v>0</v>
      </c>
      <c r="F130" s="10">
        <f>[1]Intrants!F130</f>
        <v>1</v>
      </c>
      <c r="G130" s="10">
        <f>[1]Intrants!G130</f>
        <v>1</v>
      </c>
      <c r="H130" s="10">
        <f>[1]Intrants!H130</f>
        <v>1</v>
      </c>
      <c r="I130" s="10">
        <f>[1]Intrants!I130</f>
        <v>2</v>
      </c>
      <c r="J130" s="10">
        <f>[1]Intrants!J130</f>
        <v>2</v>
      </c>
      <c r="K130" s="10">
        <f>[1]Intrants!K130</f>
        <v>3</v>
      </c>
      <c r="L130" s="10">
        <f>[1]Intrants!L130</f>
        <v>4</v>
      </c>
    </row>
    <row r="131" spans="3:14" s="11" customFormat="1" x14ac:dyDescent="0.2">
      <c r="C131" s="11" t="s">
        <v>33</v>
      </c>
      <c r="D131" s="10">
        <f>[1]Intrants!D131</f>
        <v>0</v>
      </c>
      <c r="E131" s="10">
        <f>[1]Intrants!E131</f>
        <v>0</v>
      </c>
      <c r="F131" s="22">
        <f>[1]Intrants!F131</f>
        <v>0</v>
      </c>
      <c r="G131" s="22">
        <f>[1]Intrants!G131</f>
        <v>0</v>
      </c>
      <c r="H131" s="22">
        <f>[1]Intrants!H131</f>
        <v>0</v>
      </c>
      <c r="I131" s="22">
        <f>[1]Intrants!I131</f>
        <v>0</v>
      </c>
      <c r="J131" s="22">
        <f>[1]Intrants!J131</f>
        <v>0</v>
      </c>
      <c r="K131" s="22">
        <f>[1]Intrants!K131</f>
        <v>0</v>
      </c>
      <c r="L131" s="22">
        <f>[1]Intrants!L131</f>
        <v>0</v>
      </c>
      <c r="M131" s="14" t="s">
        <v>34</v>
      </c>
      <c r="N131" s="18"/>
    </row>
    <row r="132" spans="3:14" s="18" customFormat="1" hidden="1" x14ac:dyDescent="0.2">
      <c r="C132" s="23" t="s">
        <v>35</v>
      </c>
      <c r="D132" s="24" t="s">
        <v>36</v>
      </c>
      <c r="E132" s="24" t="s">
        <v>36</v>
      </c>
      <c r="F132" s="24" t="s">
        <v>36</v>
      </c>
      <c r="G132" s="24" t="s">
        <v>37</v>
      </c>
      <c r="H132" s="24" t="s">
        <v>37</v>
      </c>
      <c r="I132" s="24" t="s">
        <v>38</v>
      </c>
      <c r="J132" s="24" t="s">
        <v>38</v>
      </c>
      <c r="K132" s="24" t="s">
        <v>38</v>
      </c>
      <c r="L132" s="24" t="s">
        <v>38</v>
      </c>
    </row>
    <row r="133" spans="3:14" s="11" customFormat="1" x14ac:dyDescent="0.2">
      <c r="C133" s="9"/>
      <c r="D133" s="50"/>
      <c r="E133" s="50"/>
      <c r="F133" s="51"/>
      <c r="G133" s="51"/>
      <c r="H133" s="51"/>
      <c r="I133" s="51"/>
      <c r="J133" s="51"/>
      <c r="K133" s="51"/>
    </row>
    <row r="134" spans="3:14" s="11" customFormat="1" ht="15" x14ac:dyDescent="0.25">
      <c r="C134" s="52" t="s">
        <v>56</v>
      </c>
      <c r="D134" s="2" t="s">
        <v>38</v>
      </c>
      <c r="E134" s="3" t="s">
        <v>37</v>
      </c>
      <c r="F134" s="3" t="s">
        <v>36</v>
      </c>
      <c r="G134" s="53"/>
      <c r="L134" s="8"/>
    </row>
    <row r="135" spans="3:14" s="11" customFormat="1" x14ac:dyDescent="0.2">
      <c r="C135" s="45" t="s">
        <v>76</v>
      </c>
      <c r="D135" s="36">
        <f>[1]Intrants!D135</f>
        <v>350</v>
      </c>
      <c r="E135" s="36">
        <f>[1]Intrants!E135</f>
        <v>400</v>
      </c>
      <c r="F135" s="36">
        <f>[1]Intrants!F135</f>
        <v>550</v>
      </c>
    </row>
    <row r="136" spans="3:14" s="11" customFormat="1" x14ac:dyDescent="0.2">
      <c r="C136" s="45" t="s">
        <v>77</v>
      </c>
      <c r="D136" s="36">
        <f>[1]Intrants!D136</f>
        <v>625</v>
      </c>
      <c r="E136" s="36">
        <f>[1]Intrants!E136</f>
        <v>750</v>
      </c>
      <c r="F136" s="36">
        <f>[1]Intrants!F136</f>
        <v>900</v>
      </c>
    </row>
    <row r="137" spans="3:14" s="11" customFormat="1" x14ac:dyDescent="0.2">
      <c r="C137" s="45" t="s">
        <v>78</v>
      </c>
      <c r="D137" s="36">
        <f>[1]Intrants!D137</f>
        <v>825</v>
      </c>
      <c r="E137" s="36">
        <f>[1]Intrants!E137</f>
        <v>1100</v>
      </c>
      <c r="F137" s="36">
        <f>[1]Intrants!F137</f>
        <v>1250</v>
      </c>
    </row>
    <row r="138" spans="3:14" s="11" customFormat="1" x14ac:dyDescent="0.2">
      <c r="C138" s="45" t="s">
        <v>79</v>
      </c>
      <c r="D138" s="36">
        <f>[1]Intrants!D138</f>
        <v>1025</v>
      </c>
      <c r="E138" s="36">
        <f>[1]Intrants!E138</f>
        <v>1250</v>
      </c>
      <c r="F138" s="36">
        <f>[1]Intrants!F138</f>
        <v>1500</v>
      </c>
    </row>
    <row r="139" spans="3:14" s="11" customFormat="1" x14ac:dyDescent="0.2">
      <c r="C139" s="45" t="s">
        <v>80</v>
      </c>
      <c r="D139" s="36">
        <f>[1]Intrants!D139</f>
        <v>1500</v>
      </c>
      <c r="E139" s="36">
        <f>[1]Intrants!E139</f>
        <v>1750</v>
      </c>
      <c r="F139" s="36">
        <f>[1]Intrants!F139</f>
        <v>2000</v>
      </c>
    </row>
    <row r="140" spans="3:14" x14ac:dyDescent="0.2">
      <c r="H140" s="55"/>
      <c r="I140" s="55"/>
    </row>
    <row r="141" spans="3:14" ht="15" x14ac:dyDescent="0.25">
      <c r="C141" s="52" t="s">
        <v>81</v>
      </c>
      <c r="D141" s="2" t="s">
        <v>38</v>
      </c>
      <c r="E141" s="3" t="s">
        <v>37</v>
      </c>
      <c r="F141" s="3" t="s">
        <v>36</v>
      </c>
      <c r="H141" s="55"/>
      <c r="I141" s="55"/>
    </row>
    <row r="142" spans="3:14" x14ac:dyDescent="0.2">
      <c r="C142" s="45" t="s">
        <v>78</v>
      </c>
      <c r="D142" s="36">
        <f>[1]Intrants!D142</f>
        <v>825</v>
      </c>
      <c r="E142" s="36">
        <f>[1]Intrants!E142</f>
        <v>1100</v>
      </c>
      <c r="F142" s="36">
        <f>[1]Intrants!F142</f>
        <v>1250</v>
      </c>
      <c r="H142" s="55"/>
      <c r="I142" s="55"/>
    </row>
    <row r="143" spans="3:14" x14ac:dyDescent="0.2">
      <c r="C143" s="45" t="s">
        <v>79</v>
      </c>
      <c r="D143" s="36">
        <f>[1]Intrants!D143</f>
        <v>1025</v>
      </c>
      <c r="E143" s="36">
        <f>[1]Intrants!E143</f>
        <v>1250</v>
      </c>
      <c r="F143" s="36">
        <f>[1]Intrants!F143</f>
        <v>1500</v>
      </c>
      <c r="H143" s="55"/>
      <c r="I143" s="55"/>
    </row>
    <row r="144" spans="3:14" x14ac:dyDescent="0.2">
      <c r="H144" s="55"/>
      <c r="I144" s="55"/>
    </row>
    <row r="145" spans="2:14" ht="20.25" x14ac:dyDescent="0.3">
      <c r="B145" s="56" t="s">
        <v>82</v>
      </c>
      <c r="C145" s="57"/>
      <c r="D145" s="2" t="s">
        <v>83</v>
      </c>
      <c r="E145" s="2" t="s">
        <v>84</v>
      </c>
      <c r="F145" s="2" t="s">
        <v>85</v>
      </c>
      <c r="G145" s="55"/>
      <c r="H145" s="55"/>
      <c r="I145" s="55"/>
    </row>
    <row r="146" spans="2:14" s="11" customFormat="1" ht="33" customHeight="1" x14ac:dyDescent="0.2">
      <c r="C146" s="58"/>
      <c r="D146" s="59" t="s">
        <v>86</v>
      </c>
      <c r="E146" s="60" t="s">
        <v>87</v>
      </c>
      <c r="F146" s="59" t="s">
        <v>88</v>
      </c>
      <c r="G146" s="55"/>
      <c r="H146" s="55"/>
      <c r="I146" s="55"/>
      <c r="K146" s="45"/>
      <c r="L146" s="5"/>
    </row>
    <row r="147" spans="2:14" s="11" customFormat="1" x14ac:dyDescent="0.2">
      <c r="C147" s="58" t="s">
        <v>89</v>
      </c>
      <c r="D147" s="36">
        <f>[1]Intrants!D147</f>
        <v>1</v>
      </c>
      <c r="E147" s="36">
        <f>[1]Intrants!E147</f>
        <v>2</v>
      </c>
      <c r="F147" s="36">
        <f>[1]Intrants!F147</f>
        <v>25</v>
      </c>
      <c r="G147" s="61"/>
      <c r="H147" s="61"/>
      <c r="I147" s="55"/>
      <c r="K147" s="45"/>
    </row>
    <row r="148" spans="2:14" s="11" customFormat="1" x14ac:dyDescent="0.2">
      <c r="C148" s="62" t="s">
        <v>90</v>
      </c>
      <c r="D148" s="36">
        <f>[1]Intrants!D148</f>
        <v>1</v>
      </c>
      <c r="E148" s="36" t="str">
        <f>[1]Intrants!E148</f>
        <v>2-5</v>
      </c>
      <c r="F148" s="36" t="str">
        <f>[1]Intrants!F148</f>
        <v>na</v>
      </c>
      <c r="G148" s="61"/>
      <c r="H148" s="55"/>
      <c r="I148" s="55"/>
      <c r="K148" s="45"/>
      <c r="L148" s="45"/>
    </row>
    <row r="149" spans="2:14" x14ac:dyDescent="0.2">
      <c r="C149" s="58" t="s">
        <v>91</v>
      </c>
      <c r="D149" s="36">
        <f>[1]Intrants!D149</f>
        <v>1</v>
      </c>
      <c r="E149" s="36">
        <f>[1]Intrants!E149</f>
        <v>2</v>
      </c>
      <c r="F149" s="36">
        <f>[1]Intrants!F149</f>
        <v>2</v>
      </c>
      <c r="G149" s="63"/>
      <c r="H149" s="64"/>
      <c r="I149" s="64"/>
      <c r="K149" s="5"/>
    </row>
    <row r="150" spans="2:14" x14ac:dyDescent="0.2">
      <c r="C150" s="12" t="s">
        <v>90</v>
      </c>
      <c r="D150" s="36">
        <f>[1]Intrants!D150</f>
        <v>1</v>
      </c>
      <c r="E150" s="36" t="str">
        <f>[1]Intrants!E150</f>
        <v>1-5</v>
      </c>
      <c r="F150" s="36" t="str">
        <f>[1]Intrants!F150</f>
        <v>na</v>
      </c>
      <c r="G150" s="63"/>
      <c r="H150" s="64"/>
      <c r="I150" s="64"/>
    </row>
    <row r="151" spans="2:14" x14ac:dyDescent="0.2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spans="2:14" x14ac:dyDescent="0.2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spans="2:14" ht="15.75" x14ac:dyDescent="0.25">
      <c r="C153" s="33" t="s">
        <v>92</v>
      </c>
      <c r="D153" s="34"/>
      <c r="E153" s="34"/>
      <c r="F153" s="34"/>
      <c r="G153" s="34"/>
      <c r="H153" s="34"/>
      <c r="I153" s="34"/>
      <c r="J153" s="34"/>
      <c r="K153" s="33"/>
      <c r="L153" s="33"/>
    </row>
    <row r="154" spans="2:14" x14ac:dyDescent="0.2">
      <c r="D154" s="65"/>
      <c r="E154" s="65"/>
      <c r="F154" s="65"/>
      <c r="G154" s="65"/>
      <c r="H154" s="65"/>
      <c r="I154" s="65"/>
      <c r="J154" s="66"/>
      <c r="K154" s="5"/>
    </row>
    <row r="155" spans="2:14" ht="15.75" x14ac:dyDescent="0.2">
      <c r="C155" s="67" t="s">
        <v>93</v>
      </c>
      <c r="D155" s="30"/>
      <c r="E155" s="30"/>
      <c r="F155" s="30"/>
      <c r="G155" s="30"/>
      <c r="H155" s="30"/>
      <c r="I155" s="30"/>
      <c r="J155" s="57"/>
      <c r="K155" s="57"/>
      <c r="L155" s="57"/>
    </row>
    <row r="156" spans="2:14" x14ac:dyDescent="0.2">
      <c r="C156" s="43"/>
      <c r="E156" s="35"/>
      <c r="F156" s="35"/>
      <c r="G156" s="35"/>
      <c r="H156" s="35"/>
      <c r="I156" s="35"/>
      <c r="K156" s="5"/>
    </row>
    <row r="157" spans="2:14" x14ac:dyDescent="0.2">
      <c r="C157" s="1" t="s">
        <v>46</v>
      </c>
      <c r="D157" s="2" t="s">
        <v>1</v>
      </c>
      <c r="E157" s="3" t="s">
        <v>2</v>
      </c>
      <c r="F157" s="3" t="s">
        <v>3</v>
      </c>
      <c r="G157" s="3" t="s">
        <v>4</v>
      </c>
      <c r="H157" s="3" t="s">
        <v>5</v>
      </c>
      <c r="I157" s="3" t="s">
        <v>6</v>
      </c>
      <c r="J157" s="4" t="s">
        <v>7</v>
      </c>
      <c r="K157" s="3" t="s">
        <v>8</v>
      </c>
      <c r="L157" s="3" t="s">
        <v>9</v>
      </c>
    </row>
    <row r="158" spans="2:14" x14ac:dyDescent="0.2">
      <c r="C158" s="9" t="s">
        <v>47</v>
      </c>
      <c r="D158" s="68">
        <f>D11</f>
        <v>1</v>
      </c>
      <c r="E158" s="68">
        <f t="shared" ref="E158:L158" si="11">E11</f>
        <v>2</v>
      </c>
      <c r="F158" s="68">
        <f t="shared" si="11"/>
        <v>12</v>
      </c>
      <c r="G158" s="68">
        <f t="shared" si="11"/>
        <v>64</v>
      </c>
      <c r="H158" s="68">
        <f t="shared" si="11"/>
        <v>64</v>
      </c>
      <c r="I158" s="68">
        <f t="shared" si="11"/>
        <v>81</v>
      </c>
      <c r="J158" s="68">
        <f t="shared" si="11"/>
        <v>185</v>
      </c>
      <c r="K158" s="68">
        <f t="shared" si="11"/>
        <v>230</v>
      </c>
      <c r="L158" s="68">
        <f t="shared" si="11"/>
        <v>185</v>
      </c>
    </row>
    <row r="159" spans="2:14" x14ac:dyDescent="0.2">
      <c r="C159" s="9" t="s">
        <v>48</v>
      </c>
      <c r="D159" s="68">
        <f t="shared" ref="D159:L164" si="12">D12</f>
        <v>1</v>
      </c>
      <c r="E159" s="68">
        <f t="shared" si="12"/>
        <v>2</v>
      </c>
      <c r="F159" s="68">
        <f t="shared" si="12"/>
        <v>12</v>
      </c>
      <c r="G159" s="68">
        <f t="shared" si="12"/>
        <v>64</v>
      </c>
      <c r="H159" s="68">
        <f t="shared" si="12"/>
        <v>64</v>
      </c>
      <c r="I159" s="68">
        <f t="shared" si="12"/>
        <v>81</v>
      </c>
      <c r="J159" s="68">
        <f t="shared" si="12"/>
        <v>185</v>
      </c>
      <c r="K159" s="68">
        <f t="shared" si="12"/>
        <v>230</v>
      </c>
      <c r="L159" s="68">
        <f t="shared" si="12"/>
        <v>185</v>
      </c>
    </row>
    <row r="160" spans="2:14" x14ac:dyDescent="0.2">
      <c r="C160" s="9" t="s">
        <v>49</v>
      </c>
      <c r="D160" s="68">
        <f t="shared" si="12"/>
        <v>1</v>
      </c>
      <c r="E160" s="68">
        <f t="shared" si="12"/>
        <v>2</v>
      </c>
      <c r="F160" s="68">
        <f t="shared" si="12"/>
        <v>12</v>
      </c>
      <c r="G160" s="68">
        <f t="shared" si="12"/>
        <v>64</v>
      </c>
      <c r="H160" s="68">
        <f t="shared" si="12"/>
        <v>64</v>
      </c>
      <c r="I160" s="68">
        <f t="shared" si="12"/>
        <v>81</v>
      </c>
      <c r="J160" s="68">
        <f t="shared" si="12"/>
        <v>185</v>
      </c>
      <c r="K160" s="68">
        <f t="shared" si="12"/>
        <v>230</v>
      </c>
      <c r="L160" s="68">
        <f t="shared" si="12"/>
        <v>185</v>
      </c>
    </row>
    <row r="161" spans="3:12" x14ac:dyDescent="0.2">
      <c r="C161" s="9" t="s">
        <v>50</v>
      </c>
      <c r="D161" s="68">
        <f t="shared" si="12"/>
        <v>1</v>
      </c>
      <c r="E161" s="68">
        <f t="shared" si="12"/>
        <v>2</v>
      </c>
      <c r="F161" s="68">
        <f t="shared" si="12"/>
        <v>12</v>
      </c>
      <c r="G161" s="68">
        <f t="shared" si="12"/>
        <v>64</v>
      </c>
      <c r="H161" s="68">
        <f t="shared" si="12"/>
        <v>64</v>
      </c>
      <c r="I161" s="68">
        <f t="shared" si="12"/>
        <v>81</v>
      </c>
      <c r="J161" s="68">
        <f t="shared" si="12"/>
        <v>185</v>
      </c>
      <c r="K161" s="68">
        <f t="shared" si="12"/>
        <v>230</v>
      </c>
      <c r="L161" s="68">
        <f t="shared" si="12"/>
        <v>185</v>
      </c>
    </row>
    <row r="162" spans="3:12" x14ac:dyDescent="0.2">
      <c r="C162" s="9" t="s">
        <v>51</v>
      </c>
      <c r="D162" s="68">
        <f t="shared" si="12"/>
        <v>1</v>
      </c>
      <c r="E162" s="68">
        <f t="shared" si="12"/>
        <v>2</v>
      </c>
      <c r="F162" s="68">
        <f t="shared" si="12"/>
        <v>12</v>
      </c>
      <c r="G162" s="68">
        <f t="shared" si="12"/>
        <v>64</v>
      </c>
      <c r="H162" s="68">
        <f t="shared" si="12"/>
        <v>64</v>
      </c>
      <c r="I162" s="68">
        <f t="shared" si="12"/>
        <v>81</v>
      </c>
      <c r="J162" s="68">
        <f t="shared" si="12"/>
        <v>185</v>
      </c>
      <c r="K162" s="68">
        <f t="shared" si="12"/>
        <v>230</v>
      </c>
      <c r="L162" s="68">
        <f t="shared" si="12"/>
        <v>185</v>
      </c>
    </row>
    <row r="163" spans="3:12" x14ac:dyDescent="0.2">
      <c r="C163" s="9" t="s">
        <v>52</v>
      </c>
      <c r="D163" s="68">
        <f t="shared" si="12"/>
        <v>1</v>
      </c>
      <c r="E163" s="68">
        <f t="shared" si="12"/>
        <v>2</v>
      </c>
      <c r="F163" s="68">
        <f t="shared" si="12"/>
        <v>12</v>
      </c>
      <c r="G163" s="68">
        <f t="shared" si="12"/>
        <v>64</v>
      </c>
      <c r="H163" s="68">
        <f t="shared" si="12"/>
        <v>64</v>
      </c>
      <c r="I163" s="68">
        <f t="shared" si="12"/>
        <v>81</v>
      </c>
      <c r="J163" s="68">
        <f t="shared" si="12"/>
        <v>185</v>
      </c>
      <c r="K163" s="68">
        <f t="shared" si="12"/>
        <v>230</v>
      </c>
      <c r="L163" s="68">
        <f t="shared" si="12"/>
        <v>185</v>
      </c>
    </row>
    <row r="164" spans="3:12" x14ac:dyDescent="0.2">
      <c r="C164" s="9" t="s">
        <v>53</v>
      </c>
      <c r="D164" s="68">
        <f t="shared" si="12"/>
        <v>1</v>
      </c>
      <c r="E164" s="68">
        <f t="shared" si="12"/>
        <v>2</v>
      </c>
      <c r="F164" s="68">
        <f t="shared" si="12"/>
        <v>12</v>
      </c>
      <c r="G164" s="68">
        <f t="shared" si="12"/>
        <v>64</v>
      </c>
      <c r="H164" s="68">
        <f t="shared" si="12"/>
        <v>64</v>
      </c>
      <c r="I164" s="68">
        <f t="shared" si="12"/>
        <v>81</v>
      </c>
      <c r="J164" s="68">
        <f t="shared" si="12"/>
        <v>185</v>
      </c>
      <c r="K164" s="68">
        <f t="shared" si="12"/>
        <v>230</v>
      </c>
      <c r="L164" s="68">
        <f t="shared" si="12"/>
        <v>185</v>
      </c>
    </row>
    <row r="165" spans="3:12" x14ac:dyDescent="0.2">
      <c r="C165" s="43"/>
      <c r="E165" s="35"/>
      <c r="F165" s="35"/>
      <c r="G165" s="35"/>
      <c r="H165" s="35"/>
      <c r="I165" s="35"/>
      <c r="K165" s="5"/>
    </row>
    <row r="166" spans="3:12" x14ac:dyDescent="0.2">
      <c r="C166" s="1" t="s">
        <v>94</v>
      </c>
      <c r="D166" s="2" t="s">
        <v>1</v>
      </c>
      <c r="E166" s="3" t="s">
        <v>2</v>
      </c>
      <c r="F166" s="3" t="s">
        <v>3</v>
      </c>
      <c r="G166" s="3" t="s">
        <v>4</v>
      </c>
      <c r="H166" s="3" t="s">
        <v>5</v>
      </c>
      <c r="I166" s="3" t="s">
        <v>6</v>
      </c>
      <c r="J166" s="4" t="s">
        <v>7</v>
      </c>
      <c r="K166" s="3" t="s">
        <v>8</v>
      </c>
      <c r="L166" s="3" t="s">
        <v>9</v>
      </c>
    </row>
    <row r="167" spans="3:12" x14ac:dyDescent="0.2">
      <c r="C167" s="9" t="s">
        <v>47</v>
      </c>
      <c r="D167" s="69">
        <f t="shared" ref="D167:L173" si="13">D11*D$92</f>
        <v>0</v>
      </c>
      <c r="E167" s="70">
        <f t="shared" si="13"/>
        <v>0</v>
      </c>
      <c r="F167" s="70">
        <f t="shared" si="13"/>
        <v>0.60000000000000009</v>
      </c>
      <c r="G167" s="70">
        <f t="shared" si="13"/>
        <v>3.2</v>
      </c>
      <c r="H167" s="70">
        <f t="shared" si="13"/>
        <v>3.2</v>
      </c>
      <c r="I167" s="70">
        <f t="shared" si="13"/>
        <v>8.1</v>
      </c>
      <c r="J167" s="70">
        <f t="shared" si="13"/>
        <v>22.2</v>
      </c>
      <c r="K167" s="70">
        <f t="shared" si="13"/>
        <v>25.3</v>
      </c>
      <c r="L167" s="71">
        <f t="shared" si="13"/>
        <v>25.900000000000002</v>
      </c>
    </row>
    <row r="168" spans="3:12" x14ac:dyDescent="0.2">
      <c r="C168" s="9" t="s">
        <v>48</v>
      </c>
      <c r="D168" s="72">
        <f t="shared" si="13"/>
        <v>0</v>
      </c>
      <c r="E168" s="73">
        <f t="shared" si="13"/>
        <v>0</v>
      </c>
      <c r="F168" s="73">
        <f t="shared" si="13"/>
        <v>0.60000000000000009</v>
      </c>
      <c r="G168" s="73">
        <f t="shared" si="13"/>
        <v>3.2</v>
      </c>
      <c r="H168" s="73">
        <f t="shared" si="13"/>
        <v>3.2</v>
      </c>
      <c r="I168" s="73">
        <f t="shared" si="13"/>
        <v>8.1</v>
      </c>
      <c r="J168" s="73">
        <f t="shared" si="13"/>
        <v>22.2</v>
      </c>
      <c r="K168" s="73">
        <f t="shared" si="13"/>
        <v>25.3</v>
      </c>
      <c r="L168" s="74">
        <f t="shared" si="13"/>
        <v>25.900000000000002</v>
      </c>
    </row>
    <row r="169" spans="3:12" x14ac:dyDescent="0.2">
      <c r="C169" s="9" t="s">
        <v>49</v>
      </c>
      <c r="D169" s="72">
        <f t="shared" si="13"/>
        <v>0</v>
      </c>
      <c r="E169" s="73">
        <f t="shared" si="13"/>
        <v>0</v>
      </c>
      <c r="F169" s="73">
        <f t="shared" si="13"/>
        <v>0.60000000000000009</v>
      </c>
      <c r="G169" s="73">
        <f t="shared" si="13"/>
        <v>3.2</v>
      </c>
      <c r="H169" s="73">
        <f t="shared" si="13"/>
        <v>3.2</v>
      </c>
      <c r="I169" s="73">
        <f t="shared" si="13"/>
        <v>8.1</v>
      </c>
      <c r="J169" s="73">
        <f t="shared" si="13"/>
        <v>22.2</v>
      </c>
      <c r="K169" s="73">
        <f t="shared" si="13"/>
        <v>25.3</v>
      </c>
      <c r="L169" s="74">
        <f t="shared" si="13"/>
        <v>25.900000000000002</v>
      </c>
    </row>
    <row r="170" spans="3:12" x14ac:dyDescent="0.2">
      <c r="C170" s="9" t="s">
        <v>50</v>
      </c>
      <c r="D170" s="72">
        <f t="shared" si="13"/>
        <v>0</v>
      </c>
      <c r="E170" s="73">
        <f t="shared" si="13"/>
        <v>0</v>
      </c>
      <c r="F170" s="73">
        <f t="shared" si="13"/>
        <v>0.60000000000000009</v>
      </c>
      <c r="G170" s="73">
        <f t="shared" si="13"/>
        <v>3.2</v>
      </c>
      <c r="H170" s="73">
        <f t="shared" si="13"/>
        <v>3.2</v>
      </c>
      <c r="I170" s="73">
        <f t="shared" si="13"/>
        <v>8.1</v>
      </c>
      <c r="J170" s="73">
        <f t="shared" si="13"/>
        <v>22.2</v>
      </c>
      <c r="K170" s="73">
        <f t="shared" si="13"/>
        <v>25.3</v>
      </c>
      <c r="L170" s="74">
        <f t="shared" si="13"/>
        <v>25.900000000000002</v>
      </c>
    </row>
    <row r="171" spans="3:12" x14ac:dyDescent="0.2">
      <c r="C171" s="9" t="s">
        <v>51</v>
      </c>
      <c r="D171" s="72">
        <f t="shared" si="13"/>
        <v>0</v>
      </c>
      <c r="E171" s="73">
        <f t="shared" si="13"/>
        <v>0</v>
      </c>
      <c r="F171" s="73">
        <f t="shared" si="13"/>
        <v>0.60000000000000009</v>
      </c>
      <c r="G171" s="73">
        <f t="shared" si="13"/>
        <v>3.2</v>
      </c>
      <c r="H171" s="73">
        <f t="shared" si="13"/>
        <v>3.2</v>
      </c>
      <c r="I171" s="73">
        <f t="shared" si="13"/>
        <v>8.1</v>
      </c>
      <c r="J171" s="73">
        <f t="shared" si="13"/>
        <v>22.2</v>
      </c>
      <c r="K171" s="73">
        <f t="shared" si="13"/>
        <v>25.3</v>
      </c>
      <c r="L171" s="74">
        <f t="shared" si="13"/>
        <v>25.900000000000002</v>
      </c>
    </row>
    <row r="172" spans="3:12" x14ac:dyDescent="0.2">
      <c r="C172" s="9" t="s">
        <v>52</v>
      </c>
      <c r="D172" s="72">
        <f t="shared" si="13"/>
        <v>0</v>
      </c>
      <c r="E172" s="73">
        <f t="shared" si="13"/>
        <v>0</v>
      </c>
      <c r="F172" s="73">
        <f t="shared" si="13"/>
        <v>0.60000000000000009</v>
      </c>
      <c r="G172" s="73">
        <f t="shared" si="13"/>
        <v>3.2</v>
      </c>
      <c r="H172" s="73">
        <f t="shared" si="13"/>
        <v>3.2</v>
      </c>
      <c r="I172" s="73">
        <f t="shared" si="13"/>
        <v>8.1</v>
      </c>
      <c r="J172" s="73">
        <f t="shared" si="13"/>
        <v>22.2</v>
      </c>
      <c r="K172" s="73">
        <f t="shared" si="13"/>
        <v>25.3</v>
      </c>
      <c r="L172" s="74">
        <f t="shared" si="13"/>
        <v>25.900000000000002</v>
      </c>
    </row>
    <row r="173" spans="3:12" x14ac:dyDescent="0.2">
      <c r="C173" s="9" t="s">
        <v>53</v>
      </c>
      <c r="D173" s="72">
        <f t="shared" si="13"/>
        <v>0</v>
      </c>
      <c r="E173" s="73">
        <f t="shared" si="13"/>
        <v>0</v>
      </c>
      <c r="F173" s="73">
        <f t="shared" si="13"/>
        <v>0.60000000000000009</v>
      </c>
      <c r="G173" s="73">
        <f t="shared" si="13"/>
        <v>3.2</v>
      </c>
      <c r="H173" s="73">
        <f t="shared" si="13"/>
        <v>3.2</v>
      </c>
      <c r="I173" s="73">
        <f t="shared" si="13"/>
        <v>8.1</v>
      </c>
      <c r="J173" s="73">
        <f t="shared" si="13"/>
        <v>22.2</v>
      </c>
      <c r="K173" s="73">
        <f t="shared" si="13"/>
        <v>25.3</v>
      </c>
      <c r="L173" s="74">
        <f t="shared" si="13"/>
        <v>25.900000000000002</v>
      </c>
    </row>
    <row r="174" spans="3:12" x14ac:dyDescent="0.2">
      <c r="C174" s="9"/>
      <c r="E174" s="35"/>
      <c r="F174" s="35"/>
      <c r="G174" s="35"/>
      <c r="H174" s="35"/>
      <c r="I174" s="35"/>
      <c r="K174" s="5"/>
    </row>
    <row r="175" spans="3:12" x14ac:dyDescent="0.2">
      <c r="C175" s="1" t="s">
        <v>95</v>
      </c>
      <c r="D175" s="2" t="s">
        <v>1</v>
      </c>
      <c r="E175" s="3" t="s">
        <v>2</v>
      </c>
      <c r="F175" s="3" t="s">
        <v>3</v>
      </c>
      <c r="G175" s="3" t="s">
        <v>4</v>
      </c>
      <c r="H175" s="3" t="s">
        <v>5</v>
      </c>
      <c r="I175" s="3" t="s">
        <v>6</v>
      </c>
      <c r="J175" s="4" t="s">
        <v>7</v>
      </c>
      <c r="K175" s="3" t="s">
        <v>8</v>
      </c>
      <c r="L175" s="3" t="s">
        <v>9</v>
      </c>
    </row>
    <row r="176" spans="3:12" x14ac:dyDescent="0.2">
      <c r="C176" s="9" t="s">
        <v>47</v>
      </c>
      <c r="D176" s="69">
        <f t="shared" ref="D176:L182" si="14">D11*D$93</f>
        <v>0</v>
      </c>
      <c r="E176" s="70">
        <f t="shared" si="14"/>
        <v>0</v>
      </c>
      <c r="F176" s="70">
        <f t="shared" si="14"/>
        <v>4.08</v>
      </c>
      <c r="G176" s="70">
        <f t="shared" si="14"/>
        <v>21.76</v>
      </c>
      <c r="H176" s="70">
        <f t="shared" si="14"/>
        <v>21.76</v>
      </c>
      <c r="I176" s="70">
        <f t="shared" si="14"/>
        <v>30.78</v>
      </c>
      <c r="J176" s="70">
        <f t="shared" si="14"/>
        <v>88.8</v>
      </c>
      <c r="K176" s="70">
        <f t="shared" si="14"/>
        <v>87.4</v>
      </c>
      <c r="L176" s="71">
        <f t="shared" si="14"/>
        <v>85.100000000000009</v>
      </c>
    </row>
    <row r="177" spans="3:12" x14ac:dyDescent="0.2">
      <c r="C177" s="9" t="s">
        <v>48</v>
      </c>
      <c r="D177" s="72">
        <f t="shared" si="14"/>
        <v>0</v>
      </c>
      <c r="E177" s="73">
        <f t="shared" si="14"/>
        <v>0</v>
      </c>
      <c r="F177" s="73">
        <f t="shared" si="14"/>
        <v>4.08</v>
      </c>
      <c r="G177" s="73">
        <f t="shared" si="14"/>
        <v>21.76</v>
      </c>
      <c r="H177" s="73">
        <f t="shared" si="14"/>
        <v>21.76</v>
      </c>
      <c r="I177" s="73">
        <f t="shared" si="14"/>
        <v>30.78</v>
      </c>
      <c r="J177" s="73">
        <f t="shared" si="14"/>
        <v>88.8</v>
      </c>
      <c r="K177" s="73">
        <f t="shared" si="14"/>
        <v>87.4</v>
      </c>
      <c r="L177" s="74">
        <f t="shared" si="14"/>
        <v>85.100000000000009</v>
      </c>
    </row>
    <row r="178" spans="3:12" x14ac:dyDescent="0.2">
      <c r="C178" s="9" t="s">
        <v>49</v>
      </c>
      <c r="D178" s="72">
        <f t="shared" si="14"/>
        <v>0</v>
      </c>
      <c r="E178" s="73">
        <f t="shared" si="14"/>
        <v>0</v>
      </c>
      <c r="F178" s="73">
        <f t="shared" si="14"/>
        <v>4.08</v>
      </c>
      <c r="G178" s="73">
        <f t="shared" si="14"/>
        <v>21.76</v>
      </c>
      <c r="H178" s="73">
        <f t="shared" si="14"/>
        <v>21.76</v>
      </c>
      <c r="I178" s="73">
        <f t="shared" si="14"/>
        <v>30.78</v>
      </c>
      <c r="J178" s="73">
        <f t="shared" si="14"/>
        <v>88.8</v>
      </c>
      <c r="K178" s="73">
        <f t="shared" si="14"/>
        <v>87.4</v>
      </c>
      <c r="L178" s="74">
        <f t="shared" si="14"/>
        <v>85.100000000000009</v>
      </c>
    </row>
    <row r="179" spans="3:12" x14ac:dyDescent="0.2">
      <c r="C179" s="9" t="s">
        <v>50</v>
      </c>
      <c r="D179" s="72">
        <f t="shared" si="14"/>
        <v>0</v>
      </c>
      <c r="E179" s="73">
        <f t="shared" si="14"/>
        <v>0</v>
      </c>
      <c r="F179" s="73">
        <f t="shared" si="14"/>
        <v>4.08</v>
      </c>
      <c r="G179" s="73">
        <f t="shared" si="14"/>
        <v>21.76</v>
      </c>
      <c r="H179" s="73">
        <f t="shared" si="14"/>
        <v>21.76</v>
      </c>
      <c r="I179" s="73">
        <f t="shared" si="14"/>
        <v>30.78</v>
      </c>
      <c r="J179" s="73">
        <f t="shared" si="14"/>
        <v>88.8</v>
      </c>
      <c r="K179" s="73">
        <f t="shared" si="14"/>
        <v>87.4</v>
      </c>
      <c r="L179" s="74">
        <f t="shared" si="14"/>
        <v>85.100000000000009</v>
      </c>
    </row>
    <row r="180" spans="3:12" x14ac:dyDescent="0.2">
      <c r="C180" s="9" t="s">
        <v>51</v>
      </c>
      <c r="D180" s="72">
        <f t="shared" si="14"/>
        <v>0</v>
      </c>
      <c r="E180" s="73">
        <f t="shared" si="14"/>
        <v>0</v>
      </c>
      <c r="F180" s="73">
        <f t="shared" si="14"/>
        <v>4.08</v>
      </c>
      <c r="G180" s="73">
        <f t="shared" si="14"/>
        <v>21.76</v>
      </c>
      <c r="H180" s="73">
        <f t="shared" si="14"/>
        <v>21.76</v>
      </c>
      <c r="I180" s="73">
        <f t="shared" si="14"/>
        <v>30.78</v>
      </c>
      <c r="J180" s="73">
        <f t="shared" si="14"/>
        <v>88.8</v>
      </c>
      <c r="K180" s="73">
        <f t="shared" si="14"/>
        <v>87.4</v>
      </c>
      <c r="L180" s="74">
        <f t="shared" si="14"/>
        <v>85.100000000000009</v>
      </c>
    </row>
    <row r="181" spans="3:12" x14ac:dyDescent="0.2">
      <c r="C181" s="9" t="s">
        <v>52</v>
      </c>
      <c r="D181" s="72">
        <f t="shared" si="14"/>
        <v>0</v>
      </c>
      <c r="E181" s="73">
        <f t="shared" si="14"/>
        <v>0</v>
      </c>
      <c r="F181" s="73">
        <f t="shared" si="14"/>
        <v>4.08</v>
      </c>
      <c r="G181" s="73">
        <f t="shared" si="14"/>
        <v>21.76</v>
      </c>
      <c r="H181" s="73">
        <f t="shared" si="14"/>
        <v>21.76</v>
      </c>
      <c r="I181" s="73">
        <f t="shared" si="14"/>
        <v>30.78</v>
      </c>
      <c r="J181" s="73">
        <f t="shared" si="14"/>
        <v>88.8</v>
      </c>
      <c r="K181" s="73">
        <f t="shared" si="14"/>
        <v>87.4</v>
      </c>
      <c r="L181" s="74">
        <f t="shared" si="14"/>
        <v>85.100000000000009</v>
      </c>
    </row>
    <row r="182" spans="3:12" x14ac:dyDescent="0.2">
      <c r="C182" s="9" t="s">
        <v>53</v>
      </c>
      <c r="D182" s="72">
        <f t="shared" si="14"/>
        <v>0</v>
      </c>
      <c r="E182" s="73">
        <f t="shared" si="14"/>
        <v>0</v>
      </c>
      <c r="F182" s="73">
        <f t="shared" si="14"/>
        <v>4.08</v>
      </c>
      <c r="G182" s="73">
        <f t="shared" si="14"/>
        <v>21.76</v>
      </c>
      <c r="H182" s="73">
        <f t="shared" si="14"/>
        <v>21.76</v>
      </c>
      <c r="I182" s="73">
        <f t="shared" si="14"/>
        <v>30.78</v>
      </c>
      <c r="J182" s="73">
        <f t="shared" si="14"/>
        <v>88.8</v>
      </c>
      <c r="K182" s="73">
        <f t="shared" si="14"/>
        <v>87.4</v>
      </c>
      <c r="L182" s="74">
        <f t="shared" si="14"/>
        <v>85.100000000000009</v>
      </c>
    </row>
    <row r="183" spans="3:12" x14ac:dyDescent="0.2">
      <c r="C183" s="9"/>
      <c r="E183" s="35"/>
      <c r="F183" s="35"/>
      <c r="G183" s="35"/>
      <c r="H183" s="35"/>
      <c r="I183" s="35"/>
      <c r="K183" s="5"/>
    </row>
    <row r="184" spans="3:12" x14ac:dyDescent="0.2">
      <c r="C184" s="1" t="s">
        <v>96</v>
      </c>
      <c r="D184" s="2" t="s">
        <v>1</v>
      </c>
      <c r="E184" s="3" t="s">
        <v>2</v>
      </c>
      <c r="F184" s="3" t="s">
        <v>3</v>
      </c>
      <c r="G184" s="3" t="s">
        <v>4</v>
      </c>
      <c r="H184" s="3" t="s">
        <v>5</v>
      </c>
      <c r="I184" s="3" t="s">
        <v>6</v>
      </c>
      <c r="J184" s="4" t="s">
        <v>7</v>
      </c>
      <c r="K184" s="3" t="s">
        <v>8</v>
      </c>
      <c r="L184" s="3" t="s">
        <v>9</v>
      </c>
    </row>
    <row r="185" spans="3:12" x14ac:dyDescent="0.2">
      <c r="C185" s="9" t="s">
        <v>47</v>
      </c>
      <c r="D185" s="75">
        <f t="shared" ref="D185:L191" si="15">D11*D$94</f>
        <v>0</v>
      </c>
      <c r="E185" s="76">
        <f t="shared" si="15"/>
        <v>1</v>
      </c>
      <c r="F185" s="76">
        <f t="shared" si="15"/>
        <v>4.92</v>
      </c>
      <c r="G185" s="76">
        <f t="shared" si="15"/>
        <v>26.24</v>
      </c>
      <c r="H185" s="76">
        <f t="shared" si="15"/>
        <v>26.24</v>
      </c>
      <c r="I185" s="76">
        <f t="shared" si="15"/>
        <v>31.59</v>
      </c>
      <c r="J185" s="76">
        <f t="shared" si="15"/>
        <v>57.35</v>
      </c>
      <c r="K185" s="76">
        <f t="shared" si="15"/>
        <v>52.900000000000006</v>
      </c>
      <c r="L185" s="77">
        <f t="shared" si="15"/>
        <v>64.75</v>
      </c>
    </row>
    <row r="186" spans="3:12" x14ac:dyDescent="0.2">
      <c r="C186" s="9" t="s">
        <v>48</v>
      </c>
      <c r="D186" s="78">
        <f t="shared" si="15"/>
        <v>0</v>
      </c>
      <c r="E186" s="79">
        <f t="shared" si="15"/>
        <v>1</v>
      </c>
      <c r="F186" s="79">
        <f t="shared" si="15"/>
        <v>4.92</v>
      </c>
      <c r="G186" s="79">
        <f t="shared" si="15"/>
        <v>26.24</v>
      </c>
      <c r="H186" s="79">
        <f t="shared" si="15"/>
        <v>26.24</v>
      </c>
      <c r="I186" s="79">
        <f t="shared" si="15"/>
        <v>31.59</v>
      </c>
      <c r="J186" s="79">
        <f t="shared" si="15"/>
        <v>57.35</v>
      </c>
      <c r="K186" s="79">
        <f t="shared" si="15"/>
        <v>52.900000000000006</v>
      </c>
      <c r="L186" s="80">
        <f t="shared" si="15"/>
        <v>64.75</v>
      </c>
    </row>
    <row r="187" spans="3:12" x14ac:dyDescent="0.2">
      <c r="C187" s="9" t="s">
        <v>49</v>
      </c>
      <c r="D187" s="78">
        <f t="shared" si="15"/>
        <v>0</v>
      </c>
      <c r="E187" s="79">
        <f t="shared" si="15"/>
        <v>1</v>
      </c>
      <c r="F187" s="79">
        <f t="shared" si="15"/>
        <v>4.92</v>
      </c>
      <c r="G187" s="79">
        <f t="shared" si="15"/>
        <v>26.24</v>
      </c>
      <c r="H187" s="79">
        <f t="shared" si="15"/>
        <v>26.24</v>
      </c>
      <c r="I187" s="79">
        <f t="shared" si="15"/>
        <v>31.59</v>
      </c>
      <c r="J187" s="79">
        <f t="shared" si="15"/>
        <v>57.35</v>
      </c>
      <c r="K187" s="79">
        <f t="shared" si="15"/>
        <v>52.900000000000006</v>
      </c>
      <c r="L187" s="80">
        <f t="shared" si="15"/>
        <v>64.75</v>
      </c>
    </row>
    <row r="188" spans="3:12" x14ac:dyDescent="0.2">
      <c r="C188" s="9" t="s">
        <v>50</v>
      </c>
      <c r="D188" s="78">
        <f t="shared" si="15"/>
        <v>0</v>
      </c>
      <c r="E188" s="79">
        <f t="shared" si="15"/>
        <v>1</v>
      </c>
      <c r="F188" s="79">
        <f t="shared" si="15"/>
        <v>4.92</v>
      </c>
      <c r="G188" s="79">
        <f t="shared" si="15"/>
        <v>26.24</v>
      </c>
      <c r="H188" s="79">
        <f t="shared" si="15"/>
        <v>26.24</v>
      </c>
      <c r="I188" s="79">
        <f t="shared" si="15"/>
        <v>31.59</v>
      </c>
      <c r="J188" s="79">
        <f t="shared" si="15"/>
        <v>57.35</v>
      </c>
      <c r="K188" s="79">
        <f t="shared" si="15"/>
        <v>52.900000000000006</v>
      </c>
      <c r="L188" s="80">
        <f t="shared" si="15"/>
        <v>64.75</v>
      </c>
    </row>
    <row r="189" spans="3:12" x14ac:dyDescent="0.2">
      <c r="C189" s="9" t="s">
        <v>51</v>
      </c>
      <c r="D189" s="78">
        <f t="shared" si="15"/>
        <v>0</v>
      </c>
      <c r="E189" s="79">
        <f t="shared" si="15"/>
        <v>1</v>
      </c>
      <c r="F189" s="79">
        <f t="shared" si="15"/>
        <v>4.92</v>
      </c>
      <c r="G189" s="79">
        <f t="shared" si="15"/>
        <v>26.24</v>
      </c>
      <c r="H189" s="79">
        <f t="shared" si="15"/>
        <v>26.24</v>
      </c>
      <c r="I189" s="79">
        <f t="shared" si="15"/>
        <v>31.59</v>
      </c>
      <c r="J189" s="79">
        <f t="shared" si="15"/>
        <v>57.35</v>
      </c>
      <c r="K189" s="79">
        <f t="shared" si="15"/>
        <v>52.900000000000006</v>
      </c>
      <c r="L189" s="80">
        <f t="shared" si="15"/>
        <v>64.75</v>
      </c>
    </row>
    <row r="190" spans="3:12" x14ac:dyDescent="0.2">
      <c r="C190" s="9" t="s">
        <v>52</v>
      </c>
      <c r="D190" s="78">
        <f t="shared" si="15"/>
        <v>0</v>
      </c>
      <c r="E190" s="79">
        <f t="shared" si="15"/>
        <v>1</v>
      </c>
      <c r="F190" s="79">
        <f t="shared" si="15"/>
        <v>4.92</v>
      </c>
      <c r="G190" s="79">
        <f t="shared" si="15"/>
        <v>26.24</v>
      </c>
      <c r="H190" s="79">
        <f t="shared" si="15"/>
        <v>26.24</v>
      </c>
      <c r="I190" s="79">
        <f t="shared" si="15"/>
        <v>31.59</v>
      </c>
      <c r="J190" s="79">
        <f t="shared" si="15"/>
        <v>57.35</v>
      </c>
      <c r="K190" s="79">
        <f t="shared" si="15"/>
        <v>52.900000000000006</v>
      </c>
      <c r="L190" s="80">
        <f t="shared" si="15"/>
        <v>64.75</v>
      </c>
    </row>
    <row r="191" spans="3:12" x14ac:dyDescent="0.2">
      <c r="C191" s="9" t="s">
        <v>53</v>
      </c>
      <c r="D191" s="78">
        <f t="shared" si="15"/>
        <v>0</v>
      </c>
      <c r="E191" s="79">
        <f t="shared" si="15"/>
        <v>1</v>
      </c>
      <c r="F191" s="79">
        <f t="shared" si="15"/>
        <v>4.92</v>
      </c>
      <c r="G191" s="79">
        <f t="shared" si="15"/>
        <v>26.24</v>
      </c>
      <c r="H191" s="79">
        <f t="shared" si="15"/>
        <v>26.24</v>
      </c>
      <c r="I191" s="79">
        <f t="shared" si="15"/>
        <v>31.59</v>
      </c>
      <c r="J191" s="79">
        <f t="shared" si="15"/>
        <v>57.35</v>
      </c>
      <c r="K191" s="79">
        <f t="shared" si="15"/>
        <v>52.900000000000006</v>
      </c>
      <c r="L191" s="80">
        <f t="shared" si="15"/>
        <v>64.75</v>
      </c>
    </row>
    <row r="192" spans="3:12" x14ac:dyDescent="0.2">
      <c r="C192" s="9"/>
      <c r="E192" s="35"/>
      <c r="F192" s="35"/>
      <c r="G192" s="35"/>
      <c r="H192" s="35"/>
      <c r="I192" s="35"/>
      <c r="K192" s="5"/>
    </row>
    <row r="193" spans="3:12" x14ac:dyDescent="0.2">
      <c r="C193" s="1" t="s">
        <v>97</v>
      </c>
      <c r="D193" s="2" t="s">
        <v>1</v>
      </c>
      <c r="E193" s="3" t="s">
        <v>2</v>
      </c>
      <c r="F193" s="3" t="s">
        <v>3</v>
      </c>
      <c r="G193" s="3" t="s">
        <v>4</v>
      </c>
      <c r="H193" s="3" t="s">
        <v>5</v>
      </c>
      <c r="I193" s="3" t="s">
        <v>6</v>
      </c>
      <c r="J193" s="4" t="s">
        <v>7</v>
      </c>
      <c r="K193" s="3" t="s">
        <v>8</v>
      </c>
      <c r="L193" s="3" t="s">
        <v>9</v>
      </c>
    </row>
    <row r="194" spans="3:12" x14ac:dyDescent="0.2">
      <c r="C194" s="9" t="s">
        <v>47</v>
      </c>
      <c r="D194" s="75">
        <f t="shared" ref="D194:L200" si="16">D11*D$95</f>
        <v>1</v>
      </c>
      <c r="E194" s="76">
        <f t="shared" si="16"/>
        <v>1</v>
      </c>
      <c r="F194" s="76">
        <f t="shared" si="16"/>
        <v>2.4000000000000004</v>
      </c>
      <c r="G194" s="76">
        <f t="shared" si="16"/>
        <v>12.8</v>
      </c>
      <c r="H194" s="76">
        <f t="shared" si="16"/>
        <v>12.8</v>
      </c>
      <c r="I194" s="76">
        <f t="shared" si="16"/>
        <v>10.530000000000001</v>
      </c>
      <c r="J194" s="76">
        <f t="shared" si="16"/>
        <v>16.649999999999999</v>
      </c>
      <c r="K194" s="76">
        <f t="shared" si="16"/>
        <v>64.400000000000006</v>
      </c>
      <c r="L194" s="77">
        <f t="shared" si="16"/>
        <v>9.25</v>
      </c>
    </row>
    <row r="195" spans="3:12" x14ac:dyDescent="0.2">
      <c r="C195" s="9" t="s">
        <v>48</v>
      </c>
      <c r="D195" s="78">
        <f t="shared" si="16"/>
        <v>1</v>
      </c>
      <c r="E195" s="79">
        <f t="shared" si="16"/>
        <v>1</v>
      </c>
      <c r="F195" s="79">
        <f t="shared" si="16"/>
        <v>2.4000000000000004</v>
      </c>
      <c r="G195" s="79">
        <f t="shared" si="16"/>
        <v>12.8</v>
      </c>
      <c r="H195" s="79">
        <f t="shared" si="16"/>
        <v>12.8</v>
      </c>
      <c r="I195" s="79">
        <f t="shared" si="16"/>
        <v>10.530000000000001</v>
      </c>
      <c r="J195" s="79">
        <f t="shared" si="16"/>
        <v>16.649999999999999</v>
      </c>
      <c r="K195" s="79">
        <f t="shared" si="16"/>
        <v>64.400000000000006</v>
      </c>
      <c r="L195" s="80">
        <f t="shared" si="16"/>
        <v>9.25</v>
      </c>
    </row>
    <row r="196" spans="3:12" x14ac:dyDescent="0.2">
      <c r="C196" s="9" t="s">
        <v>49</v>
      </c>
      <c r="D196" s="78">
        <f t="shared" si="16"/>
        <v>1</v>
      </c>
      <c r="E196" s="79">
        <f t="shared" si="16"/>
        <v>1</v>
      </c>
      <c r="F196" s="79">
        <f t="shared" si="16"/>
        <v>2.4000000000000004</v>
      </c>
      <c r="G196" s="79">
        <f t="shared" si="16"/>
        <v>12.8</v>
      </c>
      <c r="H196" s="79">
        <f t="shared" si="16"/>
        <v>12.8</v>
      </c>
      <c r="I196" s="79">
        <f t="shared" si="16"/>
        <v>10.530000000000001</v>
      </c>
      <c r="J196" s="79">
        <f t="shared" si="16"/>
        <v>16.649999999999999</v>
      </c>
      <c r="K196" s="79">
        <f t="shared" si="16"/>
        <v>64.400000000000006</v>
      </c>
      <c r="L196" s="80">
        <f t="shared" si="16"/>
        <v>9.25</v>
      </c>
    </row>
    <row r="197" spans="3:12" x14ac:dyDescent="0.2">
      <c r="C197" s="9" t="s">
        <v>50</v>
      </c>
      <c r="D197" s="78">
        <f t="shared" si="16"/>
        <v>1</v>
      </c>
      <c r="E197" s="79">
        <f t="shared" si="16"/>
        <v>1</v>
      </c>
      <c r="F197" s="79">
        <f t="shared" si="16"/>
        <v>2.4000000000000004</v>
      </c>
      <c r="G197" s="79">
        <f t="shared" si="16"/>
        <v>12.8</v>
      </c>
      <c r="H197" s="79">
        <f t="shared" si="16"/>
        <v>12.8</v>
      </c>
      <c r="I197" s="79">
        <f t="shared" si="16"/>
        <v>10.530000000000001</v>
      </c>
      <c r="J197" s="79">
        <f t="shared" si="16"/>
        <v>16.649999999999999</v>
      </c>
      <c r="K197" s="79">
        <f t="shared" si="16"/>
        <v>64.400000000000006</v>
      </c>
      <c r="L197" s="80">
        <f t="shared" si="16"/>
        <v>9.25</v>
      </c>
    </row>
    <row r="198" spans="3:12" x14ac:dyDescent="0.2">
      <c r="C198" s="9" t="s">
        <v>51</v>
      </c>
      <c r="D198" s="78">
        <f t="shared" si="16"/>
        <v>1</v>
      </c>
      <c r="E198" s="79">
        <f t="shared" si="16"/>
        <v>1</v>
      </c>
      <c r="F198" s="79">
        <f t="shared" si="16"/>
        <v>2.4000000000000004</v>
      </c>
      <c r="G198" s="79">
        <f t="shared" si="16"/>
        <v>12.8</v>
      </c>
      <c r="H198" s="79">
        <f t="shared" si="16"/>
        <v>12.8</v>
      </c>
      <c r="I198" s="79">
        <f t="shared" si="16"/>
        <v>10.530000000000001</v>
      </c>
      <c r="J198" s="79">
        <f t="shared" si="16"/>
        <v>16.649999999999999</v>
      </c>
      <c r="K198" s="79">
        <f t="shared" si="16"/>
        <v>64.400000000000006</v>
      </c>
      <c r="L198" s="80">
        <f t="shared" si="16"/>
        <v>9.25</v>
      </c>
    </row>
    <row r="199" spans="3:12" x14ac:dyDescent="0.2">
      <c r="C199" s="9" t="s">
        <v>52</v>
      </c>
      <c r="D199" s="78">
        <f t="shared" si="16"/>
        <v>1</v>
      </c>
      <c r="E199" s="79">
        <f t="shared" si="16"/>
        <v>1</v>
      </c>
      <c r="F199" s="79">
        <f t="shared" si="16"/>
        <v>2.4000000000000004</v>
      </c>
      <c r="G199" s="79">
        <f t="shared" si="16"/>
        <v>12.8</v>
      </c>
      <c r="H199" s="79">
        <f t="shared" si="16"/>
        <v>12.8</v>
      </c>
      <c r="I199" s="79">
        <f t="shared" si="16"/>
        <v>10.530000000000001</v>
      </c>
      <c r="J199" s="79">
        <f t="shared" si="16"/>
        <v>16.649999999999999</v>
      </c>
      <c r="K199" s="79">
        <f t="shared" si="16"/>
        <v>64.400000000000006</v>
      </c>
      <c r="L199" s="80">
        <f t="shared" si="16"/>
        <v>9.25</v>
      </c>
    </row>
    <row r="200" spans="3:12" x14ac:dyDescent="0.2">
      <c r="C200" s="9" t="s">
        <v>53</v>
      </c>
      <c r="D200" s="78">
        <f t="shared" si="16"/>
        <v>1</v>
      </c>
      <c r="E200" s="79">
        <f t="shared" si="16"/>
        <v>1</v>
      </c>
      <c r="F200" s="79">
        <f t="shared" si="16"/>
        <v>2.4000000000000004</v>
      </c>
      <c r="G200" s="79">
        <f t="shared" si="16"/>
        <v>12.8</v>
      </c>
      <c r="H200" s="79">
        <f t="shared" si="16"/>
        <v>12.8</v>
      </c>
      <c r="I200" s="79">
        <f t="shared" si="16"/>
        <v>10.530000000000001</v>
      </c>
      <c r="J200" s="79">
        <f t="shared" si="16"/>
        <v>16.649999999999999</v>
      </c>
      <c r="K200" s="79">
        <f t="shared" si="16"/>
        <v>64.400000000000006</v>
      </c>
      <c r="L200" s="80">
        <f t="shared" si="16"/>
        <v>9.25</v>
      </c>
    </row>
    <row r="201" spans="3:12" x14ac:dyDescent="0.2">
      <c r="C201" s="9"/>
      <c r="E201" s="35"/>
      <c r="F201" s="35"/>
      <c r="G201" s="35"/>
      <c r="H201" s="35"/>
      <c r="I201" s="35"/>
      <c r="K201" s="5"/>
    </row>
    <row r="202" spans="3:12" x14ac:dyDescent="0.2">
      <c r="C202" s="1" t="s">
        <v>98</v>
      </c>
      <c r="D202" s="2" t="s">
        <v>1</v>
      </c>
      <c r="E202" s="3" t="s">
        <v>2</v>
      </c>
      <c r="F202" s="3" t="s">
        <v>3</v>
      </c>
      <c r="G202" s="3" t="s">
        <v>4</v>
      </c>
      <c r="H202" s="3" t="s">
        <v>5</v>
      </c>
      <c r="I202" s="3" t="s">
        <v>6</v>
      </c>
      <c r="J202" s="4" t="s">
        <v>7</v>
      </c>
      <c r="K202" s="3" t="s">
        <v>8</v>
      </c>
      <c r="L202" s="3" t="s">
        <v>9</v>
      </c>
    </row>
    <row r="203" spans="3:12" x14ac:dyDescent="0.2">
      <c r="C203" s="9" t="s">
        <v>47</v>
      </c>
      <c r="D203" s="69">
        <f t="shared" ref="D203:L209" si="17">D11*D$96</f>
        <v>0</v>
      </c>
      <c r="E203" s="70">
        <f t="shared" si="17"/>
        <v>0</v>
      </c>
      <c r="F203" s="70">
        <f t="shared" si="17"/>
        <v>0</v>
      </c>
      <c r="G203" s="70">
        <f t="shared" si="17"/>
        <v>0</v>
      </c>
      <c r="H203" s="70">
        <f t="shared" si="17"/>
        <v>0</v>
      </c>
      <c r="I203" s="70">
        <f t="shared" si="17"/>
        <v>0</v>
      </c>
      <c r="J203" s="70">
        <f t="shared" si="17"/>
        <v>0</v>
      </c>
      <c r="K203" s="70">
        <f t="shared" si="17"/>
        <v>0</v>
      </c>
      <c r="L203" s="71">
        <f t="shared" si="17"/>
        <v>0</v>
      </c>
    </row>
    <row r="204" spans="3:12" x14ac:dyDescent="0.2">
      <c r="C204" s="9" t="s">
        <v>48</v>
      </c>
      <c r="D204" s="72">
        <f t="shared" si="17"/>
        <v>0</v>
      </c>
      <c r="E204" s="73">
        <f t="shared" si="17"/>
        <v>0</v>
      </c>
      <c r="F204" s="73">
        <f t="shared" si="17"/>
        <v>0</v>
      </c>
      <c r="G204" s="73">
        <f t="shared" si="17"/>
        <v>0</v>
      </c>
      <c r="H204" s="73">
        <f t="shared" si="17"/>
        <v>0</v>
      </c>
      <c r="I204" s="73">
        <f t="shared" si="17"/>
        <v>0</v>
      </c>
      <c r="J204" s="73">
        <f t="shared" si="17"/>
        <v>0</v>
      </c>
      <c r="K204" s="73">
        <f t="shared" si="17"/>
        <v>0</v>
      </c>
      <c r="L204" s="74">
        <f t="shared" si="17"/>
        <v>0</v>
      </c>
    </row>
    <row r="205" spans="3:12" x14ac:dyDescent="0.2">
      <c r="C205" s="9" t="s">
        <v>49</v>
      </c>
      <c r="D205" s="72">
        <f t="shared" si="17"/>
        <v>0</v>
      </c>
      <c r="E205" s="73">
        <f t="shared" si="17"/>
        <v>0</v>
      </c>
      <c r="F205" s="73">
        <f t="shared" si="17"/>
        <v>0</v>
      </c>
      <c r="G205" s="73">
        <f t="shared" si="17"/>
        <v>0</v>
      </c>
      <c r="H205" s="73">
        <f t="shared" si="17"/>
        <v>0</v>
      </c>
      <c r="I205" s="73">
        <f t="shared" si="17"/>
        <v>0</v>
      </c>
      <c r="J205" s="73">
        <f t="shared" si="17"/>
        <v>0</v>
      </c>
      <c r="K205" s="73">
        <f t="shared" si="17"/>
        <v>0</v>
      </c>
      <c r="L205" s="74">
        <f t="shared" si="17"/>
        <v>0</v>
      </c>
    </row>
    <row r="206" spans="3:12" x14ac:dyDescent="0.2">
      <c r="C206" s="9" t="s">
        <v>50</v>
      </c>
      <c r="D206" s="72">
        <f t="shared" si="17"/>
        <v>0</v>
      </c>
      <c r="E206" s="73">
        <f t="shared" si="17"/>
        <v>0</v>
      </c>
      <c r="F206" s="73">
        <f t="shared" si="17"/>
        <v>0</v>
      </c>
      <c r="G206" s="73">
        <f t="shared" si="17"/>
        <v>0</v>
      </c>
      <c r="H206" s="73">
        <f t="shared" si="17"/>
        <v>0</v>
      </c>
      <c r="I206" s="73">
        <f t="shared" si="17"/>
        <v>0</v>
      </c>
      <c r="J206" s="73">
        <f t="shared" si="17"/>
        <v>0</v>
      </c>
      <c r="K206" s="73">
        <f t="shared" si="17"/>
        <v>0</v>
      </c>
      <c r="L206" s="74">
        <f t="shared" si="17"/>
        <v>0</v>
      </c>
    </row>
    <row r="207" spans="3:12" x14ac:dyDescent="0.2">
      <c r="C207" s="9" t="s">
        <v>51</v>
      </c>
      <c r="D207" s="72">
        <f t="shared" si="17"/>
        <v>0</v>
      </c>
      <c r="E207" s="73">
        <f t="shared" si="17"/>
        <v>0</v>
      </c>
      <c r="F207" s="73">
        <f t="shared" si="17"/>
        <v>0</v>
      </c>
      <c r="G207" s="73">
        <f t="shared" si="17"/>
        <v>0</v>
      </c>
      <c r="H207" s="73">
        <f t="shared" si="17"/>
        <v>0</v>
      </c>
      <c r="I207" s="73">
        <f t="shared" si="17"/>
        <v>0</v>
      </c>
      <c r="J207" s="73">
        <f t="shared" si="17"/>
        <v>0</v>
      </c>
      <c r="K207" s="73">
        <f t="shared" si="17"/>
        <v>0</v>
      </c>
      <c r="L207" s="74">
        <f t="shared" si="17"/>
        <v>0</v>
      </c>
    </row>
    <row r="208" spans="3:12" x14ac:dyDescent="0.2">
      <c r="C208" s="9" t="s">
        <v>52</v>
      </c>
      <c r="D208" s="72">
        <f t="shared" si="17"/>
        <v>0</v>
      </c>
      <c r="E208" s="73">
        <f t="shared" si="17"/>
        <v>0</v>
      </c>
      <c r="F208" s="73">
        <f t="shared" si="17"/>
        <v>0</v>
      </c>
      <c r="G208" s="73">
        <f t="shared" si="17"/>
        <v>0</v>
      </c>
      <c r="H208" s="73">
        <f t="shared" si="17"/>
        <v>0</v>
      </c>
      <c r="I208" s="73">
        <f t="shared" si="17"/>
        <v>0</v>
      </c>
      <c r="J208" s="73">
        <f t="shared" si="17"/>
        <v>0</v>
      </c>
      <c r="K208" s="73">
        <f t="shared" si="17"/>
        <v>0</v>
      </c>
      <c r="L208" s="74">
        <f t="shared" si="17"/>
        <v>0</v>
      </c>
    </row>
    <row r="209" spans="3:12" x14ac:dyDescent="0.2">
      <c r="C209" s="9" t="s">
        <v>53</v>
      </c>
      <c r="D209" s="72">
        <f t="shared" si="17"/>
        <v>0</v>
      </c>
      <c r="E209" s="73">
        <f t="shared" si="17"/>
        <v>0</v>
      </c>
      <c r="F209" s="73">
        <f t="shared" si="17"/>
        <v>0</v>
      </c>
      <c r="G209" s="73">
        <f t="shared" si="17"/>
        <v>0</v>
      </c>
      <c r="H209" s="73">
        <f t="shared" si="17"/>
        <v>0</v>
      </c>
      <c r="I209" s="73">
        <f t="shared" si="17"/>
        <v>0</v>
      </c>
      <c r="J209" s="73">
        <f t="shared" si="17"/>
        <v>0</v>
      </c>
      <c r="K209" s="73">
        <f t="shared" si="17"/>
        <v>0</v>
      </c>
      <c r="L209" s="74">
        <f t="shared" si="17"/>
        <v>0</v>
      </c>
    </row>
    <row r="210" spans="3:12" x14ac:dyDescent="0.2">
      <c r="C210" s="9"/>
      <c r="E210" s="35"/>
      <c r="F210" s="35"/>
      <c r="G210" s="35"/>
      <c r="H210" s="35"/>
      <c r="I210" s="35"/>
      <c r="K210" s="5"/>
    </row>
    <row r="211" spans="3:12" x14ac:dyDescent="0.2">
      <c r="C211" s="1" t="s">
        <v>99</v>
      </c>
      <c r="D211" s="2" t="s">
        <v>1</v>
      </c>
      <c r="E211" s="3" t="s">
        <v>2</v>
      </c>
      <c r="F211" s="3" t="s">
        <v>3</v>
      </c>
      <c r="G211" s="3" t="s">
        <v>4</v>
      </c>
      <c r="H211" s="3" t="s">
        <v>5</v>
      </c>
      <c r="I211" s="3" t="s">
        <v>6</v>
      </c>
      <c r="J211" s="4" t="s">
        <v>7</v>
      </c>
      <c r="K211" s="3" t="s">
        <v>8</v>
      </c>
      <c r="L211" s="3" t="s">
        <v>9</v>
      </c>
    </row>
    <row r="212" spans="3:12" x14ac:dyDescent="0.2">
      <c r="C212" s="9" t="s">
        <v>47</v>
      </c>
      <c r="D212" s="69">
        <f>D11*D$97</f>
        <v>0</v>
      </c>
      <c r="E212" s="70">
        <f t="shared" ref="E212:L212" si="18">E11*E$97</f>
        <v>0</v>
      </c>
      <c r="F212" s="70">
        <f t="shared" si="18"/>
        <v>0</v>
      </c>
      <c r="G212" s="70">
        <f t="shared" si="18"/>
        <v>0</v>
      </c>
      <c r="H212" s="70">
        <f t="shared" si="18"/>
        <v>0</v>
      </c>
      <c r="I212" s="70">
        <f t="shared" si="18"/>
        <v>0</v>
      </c>
      <c r="J212" s="70">
        <f t="shared" si="18"/>
        <v>0</v>
      </c>
      <c r="K212" s="70">
        <f t="shared" si="18"/>
        <v>0</v>
      </c>
      <c r="L212" s="71">
        <f t="shared" si="18"/>
        <v>0</v>
      </c>
    </row>
    <row r="213" spans="3:12" x14ac:dyDescent="0.2">
      <c r="C213" s="9" t="s">
        <v>48</v>
      </c>
      <c r="D213" s="72">
        <f t="shared" ref="D213:L218" si="19">D12*D$97</f>
        <v>0</v>
      </c>
      <c r="E213" s="73">
        <f t="shared" si="19"/>
        <v>0</v>
      </c>
      <c r="F213" s="73">
        <f t="shared" si="19"/>
        <v>0</v>
      </c>
      <c r="G213" s="73">
        <f t="shared" si="19"/>
        <v>0</v>
      </c>
      <c r="H213" s="73">
        <f t="shared" si="19"/>
        <v>0</v>
      </c>
      <c r="I213" s="73">
        <f t="shared" si="19"/>
        <v>0</v>
      </c>
      <c r="J213" s="73">
        <f t="shared" si="19"/>
        <v>0</v>
      </c>
      <c r="K213" s="73">
        <f t="shared" si="19"/>
        <v>0</v>
      </c>
      <c r="L213" s="74">
        <f t="shared" si="19"/>
        <v>0</v>
      </c>
    </row>
    <row r="214" spans="3:12" x14ac:dyDescent="0.2">
      <c r="C214" s="9" t="s">
        <v>49</v>
      </c>
      <c r="D214" s="72">
        <f t="shared" si="19"/>
        <v>0</v>
      </c>
      <c r="E214" s="73">
        <f t="shared" si="19"/>
        <v>0</v>
      </c>
      <c r="F214" s="73">
        <f t="shared" si="19"/>
        <v>0</v>
      </c>
      <c r="G214" s="73">
        <f t="shared" si="19"/>
        <v>0</v>
      </c>
      <c r="H214" s="73">
        <f t="shared" si="19"/>
        <v>0</v>
      </c>
      <c r="I214" s="73">
        <f t="shared" si="19"/>
        <v>0</v>
      </c>
      <c r="J214" s="73">
        <f t="shared" si="19"/>
        <v>0</v>
      </c>
      <c r="K214" s="73">
        <f t="shared" si="19"/>
        <v>0</v>
      </c>
      <c r="L214" s="74">
        <f t="shared" si="19"/>
        <v>0</v>
      </c>
    </row>
    <row r="215" spans="3:12" x14ac:dyDescent="0.2">
      <c r="C215" s="9" t="s">
        <v>50</v>
      </c>
      <c r="D215" s="72">
        <f t="shared" si="19"/>
        <v>0</v>
      </c>
      <c r="E215" s="73">
        <f t="shared" si="19"/>
        <v>0</v>
      </c>
      <c r="F215" s="73">
        <f t="shared" si="19"/>
        <v>0</v>
      </c>
      <c r="G215" s="73">
        <f t="shared" si="19"/>
        <v>0</v>
      </c>
      <c r="H215" s="73">
        <f t="shared" si="19"/>
        <v>0</v>
      </c>
      <c r="I215" s="73">
        <f t="shared" si="19"/>
        <v>0</v>
      </c>
      <c r="J215" s="73">
        <f t="shared" si="19"/>
        <v>0</v>
      </c>
      <c r="K215" s="73">
        <f t="shared" si="19"/>
        <v>0</v>
      </c>
      <c r="L215" s="74">
        <f t="shared" si="19"/>
        <v>0</v>
      </c>
    </row>
    <row r="216" spans="3:12" x14ac:dyDescent="0.2">
      <c r="C216" s="9" t="s">
        <v>51</v>
      </c>
      <c r="D216" s="72">
        <f t="shared" si="19"/>
        <v>0</v>
      </c>
      <c r="E216" s="73">
        <f t="shared" si="19"/>
        <v>0</v>
      </c>
      <c r="F216" s="73">
        <f t="shared" si="19"/>
        <v>0</v>
      </c>
      <c r="G216" s="73">
        <f t="shared" si="19"/>
        <v>0</v>
      </c>
      <c r="H216" s="73">
        <f t="shared" si="19"/>
        <v>0</v>
      </c>
      <c r="I216" s="73">
        <f t="shared" si="19"/>
        <v>0</v>
      </c>
      <c r="J216" s="73">
        <f t="shared" si="19"/>
        <v>0</v>
      </c>
      <c r="K216" s="73">
        <f t="shared" si="19"/>
        <v>0</v>
      </c>
      <c r="L216" s="74">
        <f t="shared" si="19"/>
        <v>0</v>
      </c>
    </row>
    <row r="217" spans="3:12" x14ac:dyDescent="0.2">
      <c r="C217" s="9" t="s">
        <v>52</v>
      </c>
      <c r="D217" s="72">
        <f t="shared" si="19"/>
        <v>0</v>
      </c>
      <c r="E217" s="73">
        <f t="shared" si="19"/>
        <v>0</v>
      </c>
      <c r="F217" s="73">
        <f t="shared" si="19"/>
        <v>0</v>
      </c>
      <c r="G217" s="73">
        <f t="shared" si="19"/>
        <v>0</v>
      </c>
      <c r="H217" s="73">
        <f t="shared" si="19"/>
        <v>0</v>
      </c>
      <c r="I217" s="73">
        <f t="shared" si="19"/>
        <v>0</v>
      </c>
      <c r="J217" s="73">
        <f t="shared" si="19"/>
        <v>0</v>
      </c>
      <c r="K217" s="73">
        <f t="shared" si="19"/>
        <v>0</v>
      </c>
      <c r="L217" s="74">
        <f t="shared" si="19"/>
        <v>0</v>
      </c>
    </row>
    <row r="218" spans="3:12" x14ac:dyDescent="0.2">
      <c r="C218" s="9" t="s">
        <v>53</v>
      </c>
      <c r="D218" s="72">
        <f t="shared" si="19"/>
        <v>0</v>
      </c>
      <c r="E218" s="73">
        <f t="shared" si="19"/>
        <v>0</v>
      </c>
      <c r="F218" s="73">
        <f t="shared" si="19"/>
        <v>0</v>
      </c>
      <c r="G218" s="73">
        <f t="shared" si="19"/>
        <v>0</v>
      </c>
      <c r="H218" s="73">
        <f t="shared" si="19"/>
        <v>0</v>
      </c>
      <c r="I218" s="73">
        <f t="shared" si="19"/>
        <v>0</v>
      </c>
      <c r="J218" s="73">
        <f t="shared" si="19"/>
        <v>0</v>
      </c>
      <c r="K218" s="73">
        <f t="shared" si="19"/>
        <v>0</v>
      </c>
      <c r="L218" s="74">
        <f t="shared" si="19"/>
        <v>0</v>
      </c>
    </row>
    <row r="219" spans="3:12" x14ac:dyDescent="0.2">
      <c r="C219" s="9"/>
      <c r="E219" s="35"/>
      <c r="F219" s="35"/>
      <c r="G219" s="35"/>
      <c r="H219" s="35"/>
      <c r="I219" s="35"/>
      <c r="K219" s="5"/>
    </row>
    <row r="220" spans="3:12" x14ac:dyDescent="0.2">
      <c r="C220" s="1" t="s">
        <v>100</v>
      </c>
      <c r="D220" s="2" t="s">
        <v>1</v>
      </c>
      <c r="E220" s="3" t="s">
        <v>2</v>
      </c>
      <c r="F220" s="3" t="s">
        <v>3</v>
      </c>
      <c r="G220" s="3" t="s">
        <v>4</v>
      </c>
      <c r="H220" s="3" t="s">
        <v>5</v>
      </c>
      <c r="I220" s="3" t="s">
        <v>6</v>
      </c>
      <c r="J220" s="4" t="s">
        <v>7</v>
      </c>
      <c r="K220" s="3" t="s">
        <v>8</v>
      </c>
      <c r="L220" s="3" t="s">
        <v>9</v>
      </c>
    </row>
    <row r="221" spans="3:12" x14ac:dyDescent="0.2">
      <c r="C221" s="9" t="s">
        <v>47</v>
      </c>
      <c r="D221" s="69">
        <f>D11*D$98</f>
        <v>0</v>
      </c>
      <c r="E221" s="70">
        <f t="shared" ref="E221:L221" si="20">E11*E$98</f>
        <v>0</v>
      </c>
      <c r="F221" s="70">
        <f t="shared" si="20"/>
        <v>0</v>
      </c>
      <c r="G221" s="70">
        <f t="shared" si="20"/>
        <v>0</v>
      </c>
      <c r="H221" s="70">
        <f t="shared" si="20"/>
        <v>0</v>
      </c>
      <c r="I221" s="70">
        <f t="shared" si="20"/>
        <v>0</v>
      </c>
      <c r="J221" s="70">
        <f t="shared" si="20"/>
        <v>0</v>
      </c>
      <c r="K221" s="70">
        <f t="shared" si="20"/>
        <v>0</v>
      </c>
      <c r="L221" s="71">
        <f t="shared" si="20"/>
        <v>0</v>
      </c>
    </row>
    <row r="222" spans="3:12" x14ac:dyDescent="0.2">
      <c r="C222" s="9" t="s">
        <v>48</v>
      </c>
      <c r="D222" s="72">
        <f t="shared" ref="D222:L227" si="21">D12*D$98</f>
        <v>0</v>
      </c>
      <c r="E222" s="73">
        <f t="shared" si="21"/>
        <v>0</v>
      </c>
      <c r="F222" s="73">
        <f t="shared" si="21"/>
        <v>0</v>
      </c>
      <c r="G222" s="73">
        <f t="shared" si="21"/>
        <v>0</v>
      </c>
      <c r="H222" s="73">
        <f t="shared" si="21"/>
        <v>0</v>
      </c>
      <c r="I222" s="73">
        <f t="shared" si="21"/>
        <v>0</v>
      </c>
      <c r="J222" s="73">
        <f t="shared" si="21"/>
        <v>0</v>
      </c>
      <c r="K222" s="73">
        <f t="shared" si="21"/>
        <v>0</v>
      </c>
      <c r="L222" s="74">
        <f t="shared" si="21"/>
        <v>0</v>
      </c>
    </row>
    <row r="223" spans="3:12" x14ac:dyDescent="0.2">
      <c r="C223" s="9" t="s">
        <v>49</v>
      </c>
      <c r="D223" s="72">
        <f t="shared" si="21"/>
        <v>0</v>
      </c>
      <c r="E223" s="73">
        <f t="shared" si="21"/>
        <v>0</v>
      </c>
      <c r="F223" s="73">
        <f t="shared" si="21"/>
        <v>0</v>
      </c>
      <c r="G223" s="73">
        <f t="shared" si="21"/>
        <v>0</v>
      </c>
      <c r="H223" s="73">
        <f t="shared" si="21"/>
        <v>0</v>
      </c>
      <c r="I223" s="73">
        <f t="shared" si="21"/>
        <v>0</v>
      </c>
      <c r="J223" s="73">
        <f t="shared" si="21"/>
        <v>0</v>
      </c>
      <c r="K223" s="73">
        <f t="shared" si="21"/>
        <v>0</v>
      </c>
      <c r="L223" s="74">
        <f t="shared" si="21"/>
        <v>0</v>
      </c>
    </row>
    <row r="224" spans="3:12" x14ac:dyDescent="0.2">
      <c r="C224" s="9" t="s">
        <v>50</v>
      </c>
      <c r="D224" s="72">
        <f t="shared" si="21"/>
        <v>0</v>
      </c>
      <c r="E224" s="73">
        <f t="shared" si="21"/>
        <v>0</v>
      </c>
      <c r="F224" s="73">
        <f t="shared" si="21"/>
        <v>0</v>
      </c>
      <c r="G224" s="73">
        <f t="shared" si="21"/>
        <v>0</v>
      </c>
      <c r="H224" s="73">
        <f t="shared" si="21"/>
        <v>0</v>
      </c>
      <c r="I224" s="73">
        <f t="shared" si="21"/>
        <v>0</v>
      </c>
      <c r="J224" s="73">
        <f t="shared" si="21"/>
        <v>0</v>
      </c>
      <c r="K224" s="73">
        <f t="shared" si="21"/>
        <v>0</v>
      </c>
      <c r="L224" s="74">
        <f t="shared" si="21"/>
        <v>0</v>
      </c>
    </row>
    <row r="225" spans="3:12" x14ac:dyDescent="0.2">
      <c r="C225" s="9" t="s">
        <v>51</v>
      </c>
      <c r="D225" s="72">
        <f t="shared" si="21"/>
        <v>0</v>
      </c>
      <c r="E225" s="73">
        <f t="shared" si="21"/>
        <v>0</v>
      </c>
      <c r="F225" s="73">
        <f t="shared" si="21"/>
        <v>0</v>
      </c>
      <c r="G225" s="73">
        <f t="shared" si="21"/>
        <v>0</v>
      </c>
      <c r="H225" s="73">
        <f t="shared" si="21"/>
        <v>0</v>
      </c>
      <c r="I225" s="73">
        <f t="shared" si="21"/>
        <v>0</v>
      </c>
      <c r="J225" s="73">
        <f t="shared" si="21"/>
        <v>0</v>
      </c>
      <c r="K225" s="73">
        <f t="shared" si="21"/>
        <v>0</v>
      </c>
      <c r="L225" s="74">
        <f t="shared" si="21"/>
        <v>0</v>
      </c>
    </row>
    <row r="226" spans="3:12" x14ac:dyDescent="0.2">
      <c r="C226" s="9" t="s">
        <v>52</v>
      </c>
      <c r="D226" s="72">
        <f t="shared" si="21"/>
        <v>0</v>
      </c>
      <c r="E226" s="73">
        <f t="shared" si="21"/>
        <v>0</v>
      </c>
      <c r="F226" s="73">
        <f t="shared" si="21"/>
        <v>0</v>
      </c>
      <c r="G226" s="73">
        <f t="shared" si="21"/>
        <v>0</v>
      </c>
      <c r="H226" s="73">
        <f t="shared" si="21"/>
        <v>0</v>
      </c>
      <c r="I226" s="73">
        <f t="shared" si="21"/>
        <v>0</v>
      </c>
      <c r="J226" s="73">
        <f t="shared" si="21"/>
        <v>0</v>
      </c>
      <c r="K226" s="73">
        <f t="shared" si="21"/>
        <v>0</v>
      </c>
      <c r="L226" s="74">
        <f t="shared" si="21"/>
        <v>0</v>
      </c>
    </row>
    <row r="227" spans="3:12" x14ac:dyDescent="0.2">
      <c r="C227" s="9" t="s">
        <v>53</v>
      </c>
      <c r="D227" s="72">
        <f t="shared" si="21"/>
        <v>0</v>
      </c>
      <c r="E227" s="73">
        <f t="shared" si="21"/>
        <v>0</v>
      </c>
      <c r="F227" s="73">
        <f t="shared" si="21"/>
        <v>0</v>
      </c>
      <c r="G227" s="73">
        <f t="shared" si="21"/>
        <v>0</v>
      </c>
      <c r="H227" s="73">
        <f t="shared" si="21"/>
        <v>0</v>
      </c>
      <c r="I227" s="73">
        <f t="shared" si="21"/>
        <v>0</v>
      </c>
      <c r="J227" s="73">
        <f t="shared" si="21"/>
        <v>0</v>
      </c>
      <c r="K227" s="73">
        <f t="shared" si="21"/>
        <v>0</v>
      </c>
      <c r="L227" s="74">
        <f t="shared" si="21"/>
        <v>0</v>
      </c>
    </row>
    <row r="228" spans="3:12" x14ac:dyDescent="0.2">
      <c r="C228" s="9"/>
      <c r="E228" s="35"/>
      <c r="F228" s="35"/>
      <c r="G228" s="35"/>
      <c r="H228" s="35"/>
      <c r="I228" s="35"/>
      <c r="K228" s="5"/>
    </row>
    <row r="229" spans="3:12" x14ac:dyDescent="0.2">
      <c r="C229" s="1" t="s">
        <v>101</v>
      </c>
      <c r="D229" s="2" t="s">
        <v>1</v>
      </c>
      <c r="E229" s="3" t="s">
        <v>2</v>
      </c>
      <c r="F229" s="3" t="s">
        <v>3</v>
      </c>
      <c r="G229" s="3" t="s">
        <v>4</v>
      </c>
      <c r="H229" s="3" t="s">
        <v>5</v>
      </c>
      <c r="I229" s="3" t="s">
        <v>6</v>
      </c>
      <c r="J229" s="4" t="s">
        <v>7</v>
      </c>
      <c r="K229" s="3" t="s">
        <v>8</v>
      </c>
      <c r="L229" s="3" t="s">
        <v>9</v>
      </c>
    </row>
    <row r="230" spans="3:12" x14ac:dyDescent="0.2">
      <c r="C230" s="9" t="s">
        <v>47</v>
      </c>
      <c r="D230" s="81">
        <f>IF(D38=$N$5,$D$135,IF(D38=$N$6,$E$135,$F$135))</f>
        <v>550</v>
      </c>
      <c r="E230" s="81">
        <f t="shared" ref="E230:L230" si="22">IF(E38=$N$5,$D$135,IF(E38=$N$6,$E$135,$F$135))</f>
        <v>550</v>
      </c>
      <c r="F230" s="81">
        <f t="shared" si="22"/>
        <v>550</v>
      </c>
      <c r="G230" s="81">
        <f t="shared" si="22"/>
        <v>400</v>
      </c>
      <c r="H230" s="81">
        <f t="shared" si="22"/>
        <v>400</v>
      </c>
      <c r="I230" s="81">
        <f t="shared" si="22"/>
        <v>350</v>
      </c>
      <c r="J230" s="81">
        <f t="shared" si="22"/>
        <v>350</v>
      </c>
      <c r="K230" s="81">
        <f t="shared" si="22"/>
        <v>350</v>
      </c>
      <c r="L230" s="81">
        <f t="shared" si="22"/>
        <v>350</v>
      </c>
    </row>
    <row r="231" spans="3:12" x14ac:dyDescent="0.2">
      <c r="C231" s="9" t="s">
        <v>48</v>
      </c>
      <c r="D231" s="81">
        <f t="shared" ref="D231:L236" si="23">IF(D39=$N$5,$D$135,IF(D39=$N$6,$E$135,$F$135))</f>
        <v>550</v>
      </c>
      <c r="E231" s="81">
        <f t="shared" si="23"/>
        <v>550</v>
      </c>
      <c r="F231" s="81">
        <f t="shared" si="23"/>
        <v>550</v>
      </c>
      <c r="G231" s="81">
        <f t="shared" si="23"/>
        <v>400</v>
      </c>
      <c r="H231" s="81">
        <f t="shared" si="23"/>
        <v>400</v>
      </c>
      <c r="I231" s="81">
        <f t="shared" si="23"/>
        <v>350</v>
      </c>
      <c r="J231" s="81">
        <f t="shared" si="23"/>
        <v>350</v>
      </c>
      <c r="K231" s="81">
        <f t="shared" si="23"/>
        <v>350</v>
      </c>
      <c r="L231" s="81">
        <f t="shared" si="23"/>
        <v>350</v>
      </c>
    </row>
    <row r="232" spans="3:12" x14ac:dyDescent="0.2">
      <c r="C232" s="9" t="s">
        <v>49</v>
      </c>
      <c r="D232" s="81">
        <f t="shared" si="23"/>
        <v>550</v>
      </c>
      <c r="E232" s="81">
        <f t="shared" si="23"/>
        <v>550</v>
      </c>
      <c r="F232" s="81">
        <f t="shared" si="23"/>
        <v>550</v>
      </c>
      <c r="G232" s="81">
        <f t="shared" si="23"/>
        <v>400</v>
      </c>
      <c r="H232" s="81">
        <f t="shared" si="23"/>
        <v>400</v>
      </c>
      <c r="I232" s="81">
        <f t="shared" si="23"/>
        <v>350</v>
      </c>
      <c r="J232" s="81">
        <f t="shared" si="23"/>
        <v>350</v>
      </c>
      <c r="K232" s="81">
        <f t="shared" si="23"/>
        <v>350</v>
      </c>
      <c r="L232" s="81">
        <f t="shared" si="23"/>
        <v>350</v>
      </c>
    </row>
    <row r="233" spans="3:12" x14ac:dyDescent="0.2">
      <c r="C233" s="9" t="s">
        <v>50</v>
      </c>
      <c r="D233" s="81">
        <f t="shared" si="23"/>
        <v>550</v>
      </c>
      <c r="E233" s="81">
        <f t="shared" si="23"/>
        <v>550</v>
      </c>
      <c r="F233" s="81">
        <f t="shared" si="23"/>
        <v>550</v>
      </c>
      <c r="G233" s="81">
        <f t="shared" si="23"/>
        <v>400</v>
      </c>
      <c r="H233" s="81">
        <f t="shared" si="23"/>
        <v>400</v>
      </c>
      <c r="I233" s="81">
        <f t="shared" si="23"/>
        <v>350</v>
      </c>
      <c r="J233" s="81">
        <f t="shared" si="23"/>
        <v>350</v>
      </c>
      <c r="K233" s="81">
        <f t="shared" si="23"/>
        <v>350</v>
      </c>
      <c r="L233" s="81">
        <f t="shared" si="23"/>
        <v>350</v>
      </c>
    </row>
    <row r="234" spans="3:12" x14ac:dyDescent="0.2">
      <c r="C234" s="9" t="s">
        <v>51</v>
      </c>
      <c r="D234" s="81">
        <f t="shared" si="23"/>
        <v>550</v>
      </c>
      <c r="E234" s="81">
        <f t="shared" si="23"/>
        <v>550</v>
      </c>
      <c r="F234" s="81">
        <f t="shared" si="23"/>
        <v>550</v>
      </c>
      <c r="G234" s="81">
        <f t="shared" si="23"/>
        <v>400</v>
      </c>
      <c r="H234" s="81">
        <f t="shared" si="23"/>
        <v>400</v>
      </c>
      <c r="I234" s="81">
        <f t="shared" si="23"/>
        <v>350</v>
      </c>
      <c r="J234" s="81">
        <f t="shared" si="23"/>
        <v>350</v>
      </c>
      <c r="K234" s="81">
        <f t="shared" si="23"/>
        <v>350</v>
      </c>
      <c r="L234" s="81">
        <f t="shared" si="23"/>
        <v>350</v>
      </c>
    </row>
    <row r="235" spans="3:12" x14ac:dyDescent="0.2">
      <c r="C235" s="9" t="s">
        <v>52</v>
      </c>
      <c r="D235" s="81">
        <f t="shared" si="23"/>
        <v>550</v>
      </c>
      <c r="E235" s="81">
        <f t="shared" si="23"/>
        <v>550</v>
      </c>
      <c r="F235" s="81">
        <f t="shared" si="23"/>
        <v>550</v>
      </c>
      <c r="G235" s="81">
        <f t="shared" si="23"/>
        <v>400</v>
      </c>
      <c r="H235" s="81">
        <f t="shared" si="23"/>
        <v>400</v>
      </c>
      <c r="I235" s="81">
        <f t="shared" si="23"/>
        <v>350</v>
      </c>
      <c r="J235" s="81">
        <f t="shared" si="23"/>
        <v>350</v>
      </c>
      <c r="K235" s="81">
        <f t="shared" si="23"/>
        <v>350</v>
      </c>
      <c r="L235" s="81">
        <f t="shared" si="23"/>
        <v>350</v>
      </c>
    </row>
    <row r="236" spans="3:12" x14ac:dyDescent="0.2">
      <c r="C236" s="9" t="s">
        <v>53</v>
      </c>
      <c r="D236" s="81">
        <f t="shared" si="23"/>
        <v>550</v>
      </c>
      <c r="E236" s="81">
        <f t="shared" si="23"/>
        <v>550</v>
      </c>
      <c r="F236" s="81">
        <f t="shared" si="23"/>
        <v>550</v>
      </c>
      <c r="G236" s="81">
        <f t="shared" si="23"/>
        <v>400</v>
      </c>
      <c r="H236" s="81">
        <f t="shared" si="23"/>
        <v>400</v>
      </c>
      <c r="I236" s="81">
        <f t="shared" si="23"/>
        <v>350</v>
      </c>
      <c r="J236" s="81">
        <f t="shared" si="23"/>
        <v>350</v>
      </c>
      <c r="K236" s="81">
        <f t="shared" si="23"/>
        <v>350</v>
      </c>
      <c r="L236" s="81">
        <f t="shared" si="23"/>
        <v>350</v>
      </c>
    </row>
    <row r="237" spans="3:12" x14ac:dyDescent="0.2">
      <c r="C237" s="9"/>
      <c r="E237" s="35"/>
      <c r="F237" s="35"/>
      <c r="G237" s="35"/>
      <c r="H237" s="35"/>
      <c r="I237" s="35"/>
      <c r="K237" s="5"/>
    </row>
    <row r="238" spans="3:12" x14ac:dyDescent="0.2">
      <c r="C238" s="1" t="s">
        <v>102</v>
      </c>
      <c r="D238" s="2" t="s">
        <v>1</v>
      </c>
      <c r="E238" s="3" t="s">
        <v>2</v>
      </c>
      <c r="F238" s="3" t="s">
        <v>3</v>
      </c>
      <c r="G238" s="3" t="s">
        <v>4</v>
      </c>
      <c r="H238" s="3" t="s">
        <v>5</v>
      </c>
      <c r="I238" s="3" t="s">
        <v>6</v>
      </c>
      <c r="J238" s="4" t="s">
        <v>7</v>
      </c>
      <c r="K238" s="3" t="s">
        <v>8</v>
      </c>
      <c r="L238" s="3" t="s">
        <v>9</v>
      </c>
    </row>
    <row r="239" spans="3:12" x14ac:dyDescent="0.2">
      <c r="C239" s="9" t="s">
        <v>47</v>
      </c>
      <c r="D239" s="81">
        <f t="shared" ref="D239:L245" si="24">IF(D38=$N$5,$D$136,IF(D38=$N$6,$E$136,$F$136))</f>
        <v>900</v>
      </c>
      <c r="E239" s="81">
        <f t="shared" si="24"/>
        <v>900</v>
      </c>
      <c r="F239" s="81">
        <f t="shared" si="24"/>
        <v>900</v>
      </c>
      <c r="G239" s="81">
        <f t="shared" si="24"/>
        <v>750</v>
      </c>
      <c r="H239" s="81">
        <f t="shared" si="24"/>
        <v>750</v>
      </c>
      <c r="I239" s="81">
        <f t="shared" si="24"/>
        <v>625</v>
      </c>
      <c r="J239" s="81">
        <f t="shared" si="24"/>
        <v>625</v>
      </c>
      <c r="K239" s="81">
        <f t="shared" si="24"/>
        <v>625</v>
      </c>
      <c r="L239" s="81">
        <f t="shared" si="24"/>
        <v>625</v>
      </c>
    </row>
    <row r="240" spans="3:12" x14ac:dyDescent="0.2">
      <c r="C240" s="9" t="s">
        <v>48</v>
      </c>
      <c r="D240" s="81">
        <f t="shared" si="24"/>
        <v>900</v>
      </c>
      <c r="E240" s="81">
        <f t="shared" si="24"/>
        <v>900</v>
      </c>
      <c r="F240" s="81">
        <f t="shared" si="24"/>
        <v>900</v>
      </c>
      <c r="G240" s="81">
        <f t="shared" si="24"/>
        <v>750</v>
      </c>
      <c r="H240" s="81">
        <f t="shared" si="24"/>
        <v>750</v>
      </c>
      <c r="I240" s="81">
        <f t="shared" si="24"/>
        <v>625</v>
      </c>
      <c r="J240" s="81">
        <f t="shared" si="24"/>
        <v>625</v>
      </c>
      <c r="K240" s="81">
        <f t="shared" si="24"/>
        <v>625</v>
      </c>
      <c r="L240" s="81">
        <f t="shared" si="24"/>
        <v>625</v>
      </c>
    </row>
    <row r="241" spans="3:12" x14ac:dyDescent="0.2">
      <c r="C241" s="9" t="s">
        <v>49</v>
      </c>
      <c r="D241" s="81">
        <f t="shared" si="24"/>
        <v>900</v>
      </c>
      <c r="E241" s="81">
        <f t="shared" si="24"/>
        <v>900</v>
      </c>
      <c r="F241" s="81">
        <f t="shared" si="24"/>
        <v>900</v>
      </c>
      <c r="G241" s="81">
        <f t="shared" si="24"/>
        <v>750</v>
      </c>
      <c r="H241" s="81">
        <f t="shared" si="24"/>
        <v>750</v>
      </c>
      <c r="I241" s="81">
        <f t="shared" si="24"/>
        <v>625</v>
      </c>
      <c r="J241" s="81">
        <f t="shared" si="24"/>
        <v>625</v>
      </c>
      <c r="K241" s="81">
        <f t="shared" si="24"/>
        <v>625</v>
      </c>
      <c r="L241" s="81">
        <f t="shared" si="24"/>
        <v>625</v>
      </c>
    </row>
    <row r="242" spans="3:12" x14ac:dyDescent="0.2">
      <c r="C242" s="9" t="s">
        <v>50</v>
      </c>
      <c r="D242" s="81">
        <f t="shared" si="24"/>
        <v>900</v>
      </c>
      <c r="E242" s="81">
        <f t="shared" si="24"/>
        <v>900</v>
      </c>
      <c r="F242" s="81">
        <f t="shared" si="24"/>
        <v>900</v>
      </c>
      <c r="G242" s="81">
        <f t="shared" si="24"/>
        <v>750</v>
      </c>
      <c r="H242" s="81">
        <f t="shared" si="24"/>
        <v>750</v>
      </c>
      <c r="I242" s="81">
        <f t="shared" si="24"/>
        <v>625</v>
      </c>
      <c r="J242" s="81">
        <f t="shared" si="24"/>
        <v>625</v>
      </c>
      <c r="K242" s="81">
        <f t="shared" si="24"/>
        <v>625</v>
      </c>
      <c r="L242" s="81">
        <f t="shared" si="24"/>
        <v>625</v>
      </c>
    </row>
    <row r="243" spans="3:12" x14ac:dyDescent="0.2">
      <c r="C243" s="9" t="s">
        <v>51</v>
      </c>
      <c r="D243" s="81">
        <f t="shared" si="24"/>
        <v>900</v>
      </c>
      <c r="E243" s="81">
        <f t="shared" si="24"/>
        <v>900</v>
      </c>
      <c r="F243" s="81">
        <f t="shared" si="24"/>
        <v>900</v>
      </c>
      <c r="G243" s="81">
        <f t="shared" si="24"/>
        <v>750</v>
      </c>
      <c r="H243" s="81">
        <f t="shared" si="24"/>
        <v>750</v>
      </c>
      <c r="I243" s="81">
        <f t="shared" si="24"/>
        <v>625</v>
      </c>
      <c r="J243" s="81">
        <f t="shared" si="24"/>
        <v>625</v>
      </c>
      <c r="K243" s="81">
        <f t="shared" si="24"/>
        <v>625</v>
      </c>
      <c r="L243" s="81">
        <f t="shared" si="24"/>
        <v>625</v>
      </c>
    </row>
    <row r="244" spans="3:12" x14ac:dyDescent="0.2">
      <c r="C244" s="9" t="s">
        <v>52</v>
      </c>
      <c r="D244" s="81">
        <f t="shared" si="24"/>
        <v>900</v>
      </c>
      <c r="E244" s="81">
        <f t="shared" si="24"/>
        <v>900</v>
      </c>
      <c r="F244" s="81">
        <f t="shared" si="24"/>
        <v>900</v>
      </c>
      <c r="G244" s="81">
        <f t="shared" si="24"/>
        <v>750</v>
      </c>
      <c r="H244" s="81">
        <f t="shared" si="24"/>
        <v>750</v>
      </c>
      <c r="I244" s="81">
        <f t="shared" si="24"/>
        <v>625</v>
      </c>
      <c r="J244" s="81">
        <f t="shared" si="24"/>
        <v>625</v>
      </c>
      <c r="K244" s="81">
        <f t="shared" si="24"/>
        <v>625</v>
      </c>
      <c r="L244" s="81">
        <f t="shared" si="24"/>
        <v>625</v>
      </c>
    </row>
    <row r="245" spans="3:12" x14ac:dyDescent="0.2">
      <c r="C245" s="9" t="s">
        <v>53</v>
      </c>
      <c r="D245" s="81">
        <f t="shared" si="24"/>
        <v>900</v>
      </c>
      <c r="E245" s="81">
        <f t="shared" si="24"/>
        <v>900</v>
      </c>
      <c r="F245" s="81">
        <f t="shared" si="24"/>
        <v>900</v>
      </c>
      <c r="G245" s="81">
        <f t="shared" si="24"/>
        <v>750</v>
      </c>
      <c r="H245" s="81">
        <f t="shared" si="24"/>
        <v>750</v>
      </c>
      <c r="I245" s="81">
        <f t="shared" si="24"/>
        <v>625</v>
      </c>
      <c r="J245" s="81">
        <f t="shared" si="24"/>
        <v>625</v>
      </c>
      <c r="K245" s="81">
        <f t="shared" si="24"/>
        <v>625</v>
      </c>
      <c r="L245" s="81">
        <f t="shared" si="24"/>
        <v>625</v>
      </c>
    </row>
    <row r="246" spans="3:12" x14ac:dyDescent="0.2">
      <c r="C246" s="9"/>
      <c r="E246" s="35"/>
      <c r="F246" s="35"/>
      <c r="G246" s="35"/>
      <c r="H246" s="35"/>
      <c r="I246" s="35"/>
      <c r="K246" s="5"/>
    </row>
    <row r="247" spans="3:12" x14ac:dyDescent="0.2">
      <c r="C247" s="1" t="s">
        <v>103</v>
      </c>
      <c r="D247" s="2" t="s">
        <v>1</v>
      </c>
      <c r="E247" s="3" t="s">
        <v>2</v>
      </c>
      <c r="F247" s="3" t="s">
        <v>3</v>
      </c>
      <c r="G247" s="3" t="s">
        <v>4</v>
      </c>
      <c r="H247" s="3" t="s">
        <v>5</v>
      </c>
      <c r="I247" s="3" t="s">
        <v>6</v>
      </c>
      <c r="J247" s="4" t="s">
        <v>7</v>
      </c>
      <c r="K247" s="3" t="s">
        <v>8</v>
      </c>
      <c r="L247" s="3" t="s">
        <v>9</v>
      </c>
    </row>
    <row r="248" spans="3:12" x14ac:dyDescent="0.2">
      <c r="C248" s="9" t="s">
        <v>47</v>
      </c>
      <c r="D248" s="81">
        <f t="shared" ref="D248:L254" si="25">IF(D38=$N$5,$D$137,IF(D38=$N$6,$E$137,$F$137))</f>
        <v>1250</v>
      </c>
      <c r="E248" s="81">
        <f t="shared" si="25"/>
        <v>1250</v>
      </c>
      <c r="F248" s="81">
        <f t="shared" si="25"/>
        <v>1250</v>
      </c>
      <c r="G248" s="81">
        <f t="shared" si="25"/>
        <v>1100</v>
      </c>
      <c r="H248" s="81">
        <f t="shared" si="25"/>
        <v>1100</v>
      </c>
      <c r="I248" s="81">
        <f t="shared" si="25"/>
        <v>825</v>
      </c>
      <c r="J248" s="81">
        <f t="shared" si="25"/>
        <v>825</v>
      </c>
      <c r="K248" s="81">
        <f t="shared" si="25"/>
        <v>825</v>
      </c>
      <c r="L248" s="81">
        <f t="shared" si="25"/>
        <v>825</v>
      </c>
    </row>
    <row r="249" spans="3:12" x14ac:dyDescent="0.2">
      <c r="C249" s="9" t="s">
        <v>48</v>
      </c>
      <c r="D249" s="81">
        <f t="shared" si="25"/>
        <v>1250</v>
      </c>
      <c r="E249" s="81">
        <f t="shared" si="25"/>
        <v>1250</v>
      </c>
      <c r="F249" s="81">
        <f t="shared" si="25"/>
        <v>1250</v>
      </c>
      <c r="G249" s="81">
        <f t="shared" si="25"/>
        <v>1100</v>
      </c>
      <c r="H249" s="81">
        <f t="shared" si="25"/>
        <v>1100</v>
      </c>
      <c r="I249" s="81">
        <f t="shared" si="25"/>
        <v>825</v>
      </c>
      <c r="J249" s="81">
        <f t="shared" si="25"/>
        <v>825</v>
      </c>
      <c r="K249" s="81">
        <f t="shared" si="25"/>
        <v>825</v>
      </c>
      <c r="L249" s="81">
        <f t="shared" si="25"/>
        <v>825</v>
      </c>
    </row>
    <row r="250" spans="3:12" x14ac:dyDescent="0.2">
      <c r="C250" s="9" t="s">
        <v>49</v>
      </c>
      <c r="D250" s="81">
        <f t="shared" si="25"/>
        <v>1250</v>
      </c>
      <c r="E250" s="81">
        <f t="shared" si="25"/>
        <v>1250</v>
      </c>
      <c r="F250" s="81">
        <f t="shared" si="25"/>
        <v>1250</v>
      </c>
      <c r="G250" s="81">
        <f t="shared" si="25"/>
        <v>1100</v>
      </c>
      <c r="H250" s="81">
        <f t="shared" si="25"/>
        <v>1100</v>
      </c>
      <c r="I250" s="81">
        <f t="shared" si="25"/>
        <v>825</v>
      </c>
      <c r="J250" s="81">
        <f t="shared" si="25"/>
        <v>825</v>
      </c>
      <c r="K250" s="81">
        <f t="shared" si="25"/>
        <v>825</v>
      </c>
      <c r="L250" s="81">
        <f t="shared" si="25"/>
        <v>825</v>
      </c>
    </row>
    <row r="251" spans="3:12" x14ac:dyDescent="0.2">
      <c r="C251" s="9" t="s">
        <v>50</v>
      </c>
      <c r="D251" s="81">
        <f t="shared" si="25"/>
        <v>1250</v>
      </c>
      <c r="E251" s="81">
        <f t="shared" si="25"/>
        <v>1250</v>
      </c>
      <c r="F251" s="81">
        <f t="shared" si="25"/>
        <v>1250</v>
      </c>
      <c r="G251" s="81">
        <f t="shared" si="25"/>
        <v>1100</v>
      </c>
      <c r="H251" s="81">
        <f t="shared" si="25"/>
        <v>1100</v>
      </c>
      <c r="I251" s="81">
        <f t="shared" si="25"/>
        <v>825</v>
      </c>
      <c r="J251" s="81">
        <f t="shared" si="25"/>
        <v>825</v>
      </c>
      <c r="K251" s="81">
        <f t="shared" si="25"/>
        <v>825</v>
      </c>
      <c r="L251" s="81">
        <f t="shared" si="25"/>
        <v>825</v>
      </c>
    </row>
    <row r="252" spans="3:12" x14ac:dyDescent="0.2">
      <c r="C252" s="9" t="s">
        <v>51</v>
      </c>
      <c r="D252" s="81">
        <f t="shared" si="25"/>
        <v>1250</v>
      </c>
      <c r="E252" s="81">
        <f t="shared" si="25"/>
        <v>1250</v>
      </c>
      <c r="F252" s="81">
        <f t="shared" si="25"/>
        <v>1250</v>
      </c>
      <c r="G252" s="81">
        <f t="shared" si="25"/>
        <v>1100</v>
      </c>
      <c r="H252" s="81">
        <f t="shared" si="25"/>
        <v>1100</v>
      </c>
      <c r="I252" s="81">
        <f t="shared" si="25"/>
        <v>825</v>
      </c>
      <c r="J252" s="81">
        <f t="shared" si="25"/>
        <v>825</v>
      </c>
      <c r="K252" s="81">
        <f t="shared" si="25"/>
        <v>825</v>
      </c>
      <c r="L252" s="81">
        <f t="shared" si="25"/>
        <v>825</v>
      </c>
    </row>
    <row r="253" spans="3:12" x14ac:dyDescent="0.2">
      <c r="C253" s="9" t="s">
        <v>52</v>
      </c>
      <c r="D253" s="81">
        <f t="shared" si="25"/>
        <v>1250</v>
      </c>
      <c r="E253" s="81">
        <f t="shared" si="25"/>
        <v>1250</v>
      </c>
      <c r="F253" s="81">
        <f t="shared" si="25"/>
        <v>1250</v>
      </c>
      <c r="G253" s="81">
        <f t="shared" si="25"/>
        <v>1100</v>
      </c>
      <c r="H253" s="81">
        <f t="shared" si="25"/>
        <v>1100</v>
      </c>
      <c r="I253" s="81">
        <f t="shared" si="25"/>
        <v>825</v>
      </c>
      <c r="J253" s="81">
        <f t="shared" si="25"/>
        <v>825</v>
      </c>
      <c r="K253" s="81">
        <f t="shared" si="25"/>
        <v>825</v>
      </c>
      <c r="L253" s="81">
        <f t="shared" si="25"/>
        <v>825</v>
      </c>
    </row>
    <row r="254" spans="3:12" x14ac:dyDescent="0.2">
      <c r="C254" s="9" t="s">
        <v>53</v>
      </c>
      <c r="D254" s="81">
        <f t="shared" si="25"/>
        <v>1250</v>
      </c>
      <c r="E254" s="81">
        <f t="shared" si="25"/>
        <v>1250</v>
      </c>
      <c r="F254" s="81">
        <f t="shared" si="25"/>
        <v>1250</v>
      </c>
      <c r="G254" s="81">
        <f t="shared" si="25"/>
        <v>1100</v>
      </c>
      <c r="H254" s="81">
        <f t="shared" si="25"/>
        <v>1100</v>
      </c>
      <c r="I254" s="81">
        <f t="shared" si="25"/>
        <v>825</v>
      </c>
      <c r="J254" s="81">
        <f t="shared" si="25"/>
        <v>825</v>
      </c>
      <c r="K254" s="81">
        <f t="shared" si="25"/>
        <v>825</v>
      </c>
      <c r="L254" s="81">
        <f t="shared" si="25"/>
        <v>825</v>
      </c>
    </row>
    <row r="255" spans="3:12" x14ac:dyDescent="0.2">
      <c r="C255" s="9"/>
      <c r="E255" s="35"/>
      <c r="F255" s="35"/>
      <c r="G255" s="35"/>
      <c r="H255" s="35"/>
      <c r="I255" s="35"/>
      <c r="K255" s="5"/>
    </row>
    <row r="256" spans="3:12" x14ac:dyDescent="0.2">
      <c r="C256" s="1" t="s">
        <v>104</v>
      </c>
      <c r="D256" s="2" t="s">
        <v>1</v>
      </c>
      <c r="E256" s="3" t="s">
        <v>2</v>
      </c>
      <c r="F256" s="3" t="s">
        <v>3</v>
      </c>
      <c r="G256" s="3" t="s">
        <v>4</v>
      </c>
      <c r="H256" s="3" t="s">
        <v>5</v>
      </c>
      <c r="I256" s="3" t="s">
        <v>6</v>
      </c>
      <c r="J256" s="4" t="s">
        <v>7</v>
      </c>
      <c r="K256" s="3" t="s">
        <v>8</v>
      </c>
      <c r="L256" s="3" t="s">
        <v>9</v>
      </c>
    </row>
    <row r="257" spans="3:12" x14ac:dyDescent="0.2">
      <c r="C257" s="9" t="s">
        <v>47</v>
      </c>
      <c r="D257" s="81">
        <f t="shared" ref="D257:L263" si="26">IF(D38=$N$5,$D$138,IF(D38=$N$6,$E$138,$F$138))</f>
        <v>1500</v>
      </c>
      <c r="E257" s="81">
        <f t="shared" si="26"/>
        <v>1500</v>
      </c>
      <c r="F257" s="81">
        <f t="shared" si="26"/>
        <v>1500</v>
      </c>
      <c r="G257" s="81">
        <f t="shared" si="26"/>
        <v>1250</v>
      </c>
      <c r="H257" s="81">
        <f t="shared" si="26"/>
        <v>1250</v>
      </c>
      <c r="I257" s="81">
        <f t="shared" si="26"/>
        <v>1025</v>
      </c>
      <c r="J257" s="81">
        <f t="shared" si="26"/>
        <v>1025</v>
      </c>
      <c r="K257" s="81">
        <f t="shared" si="26"/>
        <v>1025</v>
      </c>
      <c r="L257" s="81">
        <f t="shared" si="26"/>
        <v>1025</v>
      </c>
    </row>
    <row r="258" spans="3:12" x14ac:dyDescent="0.2">
      <c r="C258" s="9" t="s">
        <v>48</v>
      </c>
      <c r="D258" s="81">
        <f t="shared" si="26"/>
        <v>1500</v>
      </c>
      <c r="E258" s="81">
        <f t="shared" si="26"/>
        <v>1500</v>
      </c>
      <c r="F258" s="81">
        <f t="shared" si="26"/>
        <v>1500</v>
      </c>
      <c r="G258" s="81">
        <f t="shared" si="26"/>
        <v>1250</v>
      </c>
      <c r="H258" s="81">
        <f t="shared" si="26"/>
        <v>1250</v>
      </c>
      <c r="I258" s="81">
        <f t="shared" si="26"/>
        <v>1025</v>
      </c>
      <c r="J258" s="81">
        <f t="shared" si="26"/>
        <v>1025</v>
      </c>
      <c r="K258" s="81">
        <f t="shared" si="26"/>
        <v>1025</v>
      </c>
      <c r="L258" s="81">
        <f t="shared" si="26"/>
        <v>1025</v>
      </c>
    </row>
    <row r="259" spans="3:12" x14ac:dyDescent="0.2">
      <c r="C259" s="9" t="s">
        <v>49</v>
      </c>
      <c r="D259" s="81">
        <f t="shared" si="26"/>
        <v>1500</v>
      </c>
      <c r="E259" s="81">
        <f t="shared" si="26"/>
        <v>1500</v>
      </c>
      <c r="F259" s="81">
        <f t="shared" si="26"/>
        <v>1500</v>
      </c>
      <c r="G259" s="81">
        <f t="shared" si="26"/>
        <v>1250</v>
      </c>
      <c r="H259" s="81">
        <f t="shared" si="26"/>
        <v>1250</v>
      </c>
      <c r="I259" s="81">
        <f t="shared" si="26"/>
        <v>1025</v>
      </c>
      <c r="J259" s="81">
        <f t="shared" si="26"/>
        <v>1025</v>
      </c>
      <c r="K259" s="81">
        <f t="shared" si="26"/>
        <v>1025</v>
      </c>
      <c r="L259" s="81">
        <f t="shared" si="26"/>
        <v>1025</v>
      </c>
    </row>
    <row r="260" spans="3:12" x14ac:dyDescent="0.2">
      <c r="C260" s="9" t="s">
        <v>50</v>
      </c>
      <c r="D260" s="81">
        <f t="shared" si="26"/>
        <v>1500</v>
      </c>
      <c r="E260" s="81">
        <f t="shared" si="26"/>
        <v>1500</v>
      </c>
      <c r="F260" s="81">
        <f t="shared" si="26"/>
        <v>1500</v>
      </c>
      <c r="G260" s="81">
        <f t="shared" si="26"/>
        <v>1250</v>
      </c>
      <c r="H260" s="81">
        <f t="shared" si="26"/>
        <v>1250</v>
      </c>
      <c r="I260" s="81">
        <f t="shared" si="26"/>
        <v>1025</v>
      </c>
      <c r="J260" s="81">
        <f t="shared" si="26"/>
        <v>1025</v>
      </c>
      <c r="K260" s="81">
        <f t="shared" si="26"/>
        <v>1025</v>
      </c>
      <c r="L260" s="81">
        <f t="shared" si="26"/>
        <v>1025</v>
      </c>
    </row>
    <row r="261" spans="3:12" x14ac:dyDescent="0.2">
      <c r="C261" s="9" t="s">
        <v>51</v>
      </c>
      <c r="D261" s="81">
        <f t="shared" si="26"/>
        <v>1500</v>
      </c>
      <c r="E261" s="81">
        <f t="shared" si="26"/>
        <v>1500</v>
      </c>
      <c r="F261" s="81">
        <f t="shared" si="26"/>
        <v>1500</v>
      </c>
      <c r="G261" s="81">
        <f t="shared" si="26"/>
        <v>1250</v>
      </c>
      <c r="H261" s="81">
        <f t="shared" si="26"/>
        <v>1250</v>
      </c>
      <c r="I261" s="81">
        <f t="shared" si="26"/>
        <v>1025</v>
      </c>
      <c r="J261" s="81">
        <f t="shared" si="26"/>
        <v>1025</v>
      </c>
      <c r="K261" s="81">
        <f t="shared" si="26"/>
        <v>1025</v>
      </c>
      <c r="L261" s="81">
        <f t="shared" si="26"/>
        <v>1025</v>
      </c>
    </row>
    <row r="262" spans="3:12" x14ac:dyDescent="0.2">
      <c r="C262" s="9" t="s">
        <v>52</v>
      </c>
      <c r="D262" s="81">
        <f t="shared" si="26"/>
        <v>1500</v>
      </c>
      <c r="E262" s="81">
        <f t="shared" si="26"/>
        <v>1500</v>
      </c>
      <c r="F262" s="81">
        <f t="shared" si="26"/>
        <v>1500</v>
      </c>
      <c r="G262" s="81">
        <f t="shared" si="26"/>
        <v>1250</v>
      </c>
      <c r="H262" s="81">
        <f t="shared" si="26"/>
        <v>1250</v>
      </c>
      <c r="I262" s="81">
        <f t="shared" si="26"/>
        <v>1025</v>
      </c>
      <c r="J262" s="81">
        <f t="shared" si="26"/>
        <v>1025</v>
      </c>
      <c r="K262" s="81">
        <f t="shared" si="26"/>
        <v>1025</v>
      </c>
      <c r="L262" s="81">
        <f t="shared" si="26"/>
        <v>1025</v>
      </c>
    </row>
    <row r="263" spans="3:12" x14ac:dyDescent="0.2">
      <c r="C263" s="9" t="s">
        <v>53</v>
      </c>
      <c r="D263" s="81">
        <f t="shared" si="26"/>
        <v>1500</v>
      </c>
      <c r="E263" s="81">
        <f t="shared" si="26"/>
        <v>1500</v>
      </c>
      <c r="F263" s="81">
        <f t="shared" si="26"/>
        <v>1500</v>
      </c>
      <c r="G263" s="81">
        <f t="shared" si="26"/>
        <v>1250</v>
      </c>
      <c r="H263" s="81">
        <f t="shared" si="26"/>
        <v>1250</v>
      </c>
      <c r="I263" s="81">
        <f t="shared" si="26"/>
        <v>1025</v>
      </c>
      <c r="J263" s="81">
        <f t="shared" si="26"/>
        <v>1025</v>
      </c>
      <c r="K263" s="81">
        <f t="shared" si="26"/>
        <v>1025</v>
      </c>
      <c r="L263" s="81">
        <f t="shared" si="26"/>
        <v>1025</v>
      </c>
    </row>
    <row r="264" spans="3:12" x14ac:dyDescent="0.2">
      <c r="C264" s="9"/>
      <c r="E264" s="35"/>
      <c r="F264" s="35"/>
      <c r="G264" s="35"/>
      <c r="H264" s="35"/>
      <c r="I264" s="35"/>
      <c r="K264" s="5"/>
    </row>
    <row r="265" spans="3:12" x14ac:dyDescent="0.2">
      <c r="C265" s="1" t="s">
        <v>105</v>
      </c>
      <c r="D265" s="2" t="s">
        <v>1</v>
      </c>
      <c r="E265" s="3" t="s">
        <v>2</v>
      </c>
      <c r="F265" s="3" t="s">
        <v>3</v>
      </c>
      <c r="G265" s="3" t="s">
        <v>4</v>
      </c>
      <c r="H265" s="3" t="s">
        <v>5</v>
      </c>
      <c r="I265" s="3" t="s">
        <v>6</v>
      </c>
      <c r="J265" s="4" t="s">
        <v>7</v>
      </c>
      <c r="K265" s="3" t="s">
        <v>8</v>
      </c>
      <c r="L265" s="3" t="s">
        <v>9</v>
      </c>
    </row>
    <row r="266" spans="3:12" x14ac:dyDescent="0.2">
      <c r="C266" s="9" t="s">
        <v>47</v>
      </c>
      <c r="D266" s="81">
        <f t="shared" ref="D266:L272" si="27">IF(D38=$N$5,$D$139,IF(D38=$N$6,$E$139,$F$139))</f>
        <v>2000</v>
      </c>
      <c r="E266" s="81">
        <f t="shared" si="27"/>
        <v>2000</v>
      </c>
      <c r="F266" s="81">
        <f t="shared" si="27"/>
        <v>2000</v>
      </c>
      <c r="G266" s="81">
        <f t="shared" si="27"/>
        <v>1750</v>
      </c>
      <c r="H266" s="81">
        <f t="shared" si="27"/>
        <v>1750</v>
      </c>
      <c r="I266" s="81">
        <f t="shared" si="27"/>
        <v>1500</v>
      </c>
      <c r="J266" s="81">
        <f t="shared" si="27"/>
        <v>1500</v>
      </c>
      <c r="K266" s="81">
        <f t="shared" si="27"/>
        <v>1500</v>
      </c>
      <c r="L266" s="81">
        <f t="shared" si="27"/>
        <v>1500</v>
      </c>
    </row>
    <row r="267" spans="3:12" x14ac:dyDescent="0.2">
      <c r="C267" s="9" t="s">
        <v>48</v>
      </c>
      <c r="D267" s="81">
        <f t="shared" si="27"/>
        <v>2000</v>
      </c>
      <c r="E267" s="81">
        <f t="shared" si="27"/>
        <v>2000</v>
      </c>
      <c r="F267" s="81">
        <f t="shared" si="27"/>
        <v>2000</v>
      </c>
      <c r="G267" s="81">
        <f t="shared" si="27"/>
        <v>1750</v>
      </c>
      <c r="H267" s="81">
        <f t="shared" si="27"/>
        <v>1750</v>
      </c>
      <c r="I267" s="81">
        <f t="shared" si="27"/>
        <v>1500</v>
      </c>
      <c r="J267" s="81">
        <f t="shared" si="27"/>
        <v>1500</v>
      </c>
      <c r="K267" s="81">
        <f t="shared" si="27"/>
        <v>1500</v>
      </c>
      <c r="L267" s="81">
        <f t="shared" si="27"/>
        <v>1500</v>
      </c>
    </row>
    <row r="268" spans="3:12" x14ac:dyDescent="0.2">
      <c r="C268" s="9" t="s">
        <v>49</v>
      </c>
      <c r="D268" s="81">
        <f t="shared" si="27"/>
        <v>2000</v>
      </c>
      <c r="E268" s="81">
        <f t="shared" si="27"/>
        <v>2000</v>
      </c>
      <c r="F268" s="81">
        <f t="shared" si="27"/>
        <v>2000</v>
      </c>
      <c r="G268" s="81">
        <f t="shared" si="27"/>
        <v>1750</v>
      </c>
      <c r="H268" s="81">
        <f t="shared" si="27"/>
        <v>1750</v>
      </c>
      <c r="I268" s="81">
        <f t="shared" si="27"/>
        <v>1500</v>
      </c>
      <c r="J268" s="81">
        <f t="shared" si="27"/>
        <v>1500</v>
      </c>
      <c r="K268" s="81">
        <f t="shared" si="27"/>
        <v>1500</v>
      </c>
      <c r="L268" s="81">
        <f t="shared" si="27"/>
        <v>1500</v>
      </c>
    </row>
    <row r="269" spans="3:12" x14ac:dyDescent="0.2">
      <c r="C269" s="9" t="s">
        <v>50</v>
      </c>
      <c r="D269" s="81">
        <f t="shared" si="27"/>
        <v>2000</v>
      </c>
      <c r="E269" s="81">
        <f t="shared" si="27"/>
        <v>2000</v>
      </c>
      <c r="F269" s="81">
        <f t="shared" si="27"/>
        <v>2000</v>
      </c>
      <c r="G269" s="81">
        <f t="shared" si="27"/>
        <v>1750</v>
      </c>
      <c r="H269" s="81">
        <f t="shared" si="27"/>
        <v>1750</v>
      </c>
      <c r="I269" s="81">
        <f t="shared" si="27"/>
        <v>1500</v>
      </c>
      <c r="J269" s="81">
        <f t="shared" si="27"/>
        <v>1500</v>
      </c>
      <c r="K269" s="81">
        <f t="shared" si="27"/>
        <v>1500</v>
      </c>
      <c r="L269" s="81">
        <f t="shared" si="27"/>
        <v>1500</v>
      </c>
    </row>
    <row r="270" spans="3:12" x14ac:dyDescent="0.2">
      <c r="C270" s="9" t="s">
        <v>51</v>
      </c>
      <c r="D270" s="81">
        <f t="shared" si="27"/>
        <v>2000</v>
      </c>
      <c r="E270" s="81">
        <f t="shared" si="27"/>
        <v>2000</v>
      </c>
      <c r="F270" s="81">
        <f t="shared" si="27"/>
        <v>2000</v>
      </c>
      <c r="G270" s="81">
        <f t="shared" si="27"/>
        <v>1750</v>
      </c>
      <c r="H270" s="81">
        <f t="shared" si="27"/>
        <v>1750</v>
      </c>
      <c r="I270" s="81">
        <f t="shared" si="27"/>
        <v>1500</v>
      </c>
      <c r="J270" s="81">
        <f t="shared" si="27"/>
        <v>1500</v>
      </c>
      <c r="K270" s="81">
        <f t="shared" si="27"/>
        <v>1500</v>
      </c>
      <c r="L270" s="81">
        <f t="shared" si="27"/>
        <v>1500</v>
      </c>
    </row>
    <row r="271" spans="3:12" x14ac:dyDescent="0.2">
      <c r="C271" s="9" t="s">
        <v>52</v>
      </c>
      <c r="D271" s="81">
        <f t="shared" si="27"/>
        <v>2000</v>
      </c>
      <c r="E271" s="81">
        <f t="shared" si="27"/>
        <v>2000</v>
      </c>
      <c r="F271" s="81">
        <f t="shared" si="27"/>
        <v>2000</v>
      </c>
      <c r="G271" s="81">
        <f t="shared" si="27"/>
        <v>1750</v>
      </c>
      <c r="H271" s="81">
        <f t="shared" si="27"/>
        <v>1750</v>
      </c>
      <c r="I271" s="81">
        <f t="shared" si="27"/>
        <v>1500</v>
      </c>
      <c r="J271" s="81">
        <f t="shared" si="27"/>
        <v>1500</v>
      </c>
      <c r="K271" s="81">
        <f t="shared" si="27"/>
        <v>1500</v>
      </c>
      <c r="L271" s="81">
        <f t="shared" si="27"/>
        <v>1500</v>
      </c>
    </row>
    <row r="272" spans="3:12" x14ac:dyDescent="0.2">
      <c r="C272" s="9" t="s">
        <v>53</v>
      </c>
      <c r="D272" s="81">
        <f t="shared" si="27"/>
        <v>2000</v>
      </c>
      <c r="E272" s="81">
        <f t="shared" si="27"/>
        <v>2000</v>
      </c>
      <c r="F272" s="81">
        <f t="shared" si="27"/>
        <v>2000</v>
      </c>
      <c r="G272" s="81">
        <f t="shared" si="27"/>
        <v>1750</v>
      </c>
      <c r="H272" s="81">
        <f t="shared" si="27"/>
        <v>1750</v>
      </c>
      <c r="I272" s="81">
        <f t="shared" si="27"/>
        <v>1500</v>
      </c>
      <c r="J272" s="81">
        <f t="shared" si="27"/>
        <v>1500</v>
      </c>
      <c r="K272" s="81">
        <f t="shared" si="27"/>
        <v>1500</v>
      </c>
      <c r="L272" s="81">
        <f t="shared" si="27"/>
        <v>1500</v>
      </c>
    </row>
    <row r="273" spans="3:12" x14ac:dyDescent="0.2">
      <c r="C273" s="9"/>
      <c r="D273" s="12"/>
      <c r="E273" s="12"/>
      <c r="F273" s="12"/>
      <c r="G273" s="12"/>
      <c r="H273" s="12"/>
      <c r="I273" s="12"/>
      <c r="J273" s="12"/>
      <c r="K273" s="5"/>
    </row>
    <row r="274" spans="3:12" x14ac:dyDescent="0.2">
      <c r="C274" s="1" t="s">
        <v>106</v>
      </c>
      <c r="D274" s="2" t="s">
        <v>1</v>
      </c>
      <c r="E274" s="3" t="s">
        <v>2</v>
      </c>
      <c r="F274" s="3" t="s">
        <v>3</v>
      </c>
      <c r="G274" s="3" t="s">
        <v>4</v>
      </c>
      <c r="H274" s="3" t="s">
        <v>5</v>
      </c>
      <c r="I274" s="3" t="s">
        <v>6</v>
      </c>
      <c r="J274" s="4" t="s">
        <v>7</v>
      </c>
      <c r="K274" s="3" t="s">
        <v>8</v>
      </c>
      <c r="L274" s="3" t="s">
        <v>9</v>
      </c>
    </row>
    <row r="275" spans="3:12" x14ac:dyDescent="0.2">
      <c r="C275" s="9" t="s">
        <v>47</v>
      </c>
      <c r="D275" s="81">
        <f>IF(D47=$N$5,$D$142,IF(D47=$N$6,$E$142,$F$142))</f>
        <v>1250</v>
      </c>
      <c r="E275" s="81">
        <f t="shared" ref="E275:L275" si="28">IF(E47=$N$5,$D$142,IF(E47=$N$6,$E$142,$F$142))</f>
        <v>1250</v>
      </c>
      <c r="F275" s="81">
        <f t="shared" si="28"/>
        <v>1250</v>
      </c>
      <c r="G275" s="81">
        <f t="shared" si="28"/>
        <v>1100</v>
      </c>
      <c r="H275" s="81">
        <f t="shared" si="28"/>
        <v>1100</v>
      </c>
      <c r="I275" s="81">
        <f t="shared" si="28"/>
        <v>825</v>
      </c>
      <c r="J275" s="81">
        <f t="shared" si="28"/>
        <v>825</v>
      </c>
      <c r="K275" s="81">
        <f t="shared" si="28"/>
        <v>825</v>
      </c>
      <c r="L275" s="81">
        <f t="shared" si="28"/>
        <v>825</v>
      </c>
    </row>
    <row r="276" spans="3:12" x14ac:dyDescent="0.2">
      <c r="C276" s="9" t="s">
        <v>48</v>
      </c>
      <c r="D276" s="81">
        <f t="shared" ref="D276:L281" si="29">IF(D48=$N$5,$D$142,IF(D48=$N$6,$E$142,$F$142))</f>
        <v>1250</v>
      </c>
      <c r="E276" s="81">
        <f t="shared" si="29"/>
        <v>1250</v>
      </c>
      <c r="F276" s="81">
        <f t="shared" si="29"/>
        <v>1250</v>
      </c>
      <c r="G276" s="81">
        <f t="shared" si="29"/>
        <v>1100</v>
      </c>
      <c r="H276" s="81">
        <f t="shared" si="29"/>
        <v>1100</v>
      </c>
      <c r="I276" s="81">
        <f t="shared" si="29"/>
        <v>825</v>
      </c>
      <c r="J276" s="81">
        <f t="shared" si="29"/>
        <v>825</v>
      </c>
      <c r="K276" s="81">
        <f t="shared" si="29"/>
        <v>825</v>
      </c>
      <c r="L276" s="81">
        <f t="shared" si="29"/>
        <v>825</v>
      </c>
    </row>
    <row r="277" spans="3:12" x14ac:dyDescent="0.2">
      <c r="C277" s="9" t="s">
        <v>49</v>
      </c>
      <c r="D277" s="81">
        <f t="shared" si="29"/>
        <v>1250</v>
      </c>
      <c r="E277" s="81">
        <f t="shared" si="29"/>
        <v>1250</v>
      </c>
      <c r="F277" s="81">
        <f t="shared" si="29"/>
        <v>1250</v>
      </c>
      <c r="G277" s="81">
        <f t="shared" si="29"/>
        <v>1100</v>
      </c>
      <c r="H277" s="81">
        <f t="shared" si="29"/>
        <v>1100</v>
      </c>
      <c r="I277" s="81">
        <f t="shared" si="29"/>
        <v>825</v>
      </c>
      <c r="J277" s="81">
        <f t="shared" si="29"/>
        <v>825</v>
      </c>
      <c r="K277" s="81">
        <f t="shared" si="29"/>
        <v>825</v>
      </c>
      <c r="L277" s="81">
        <f t="shared" si="29"/>
        <v>825</v>
      </c>
    </row>
    <row r="278" spans="3:12" x14ac:dyDescent="0.2">
      <c r="C278" s="9" t="s">
        <v>50</v>
      </c>
      <c r="D278" s="81">
        <f t="shared" si="29"/>
        <v>1250</v>
      </c>
      <c r="E278" s="81">
        <f t="shared" si="29"/>
        <v>1250</v>
      </c>
      <c r="F278" s="81">
        <f t="shared" si="29"/>
        <v>1250</v>
      </c>
      <c r="G278" s="81">
        <f t="shared" si="29"/>
        <v>1100</v>
      </c>
      <c r="H278" s="81">
        <f t="shared" si="29"/>
        <v>1100</v>
      </c>
      <c r="I278" s="81">
        <f t="shared" si="29"/>
        <v>825</v>
      </c>
      <c r="J278" s="81">
        <f t="shared" si="29"/>
        <v>825</v>
      </c>
      <c r="K278" s="81">
        <f t="shared" si="29"/>
        <v>825</v>
      </c>
      <c r="L278" s="81">
        <f t="shared" si="29"/>
        <v>825</v>
      </c>
    </row>
    <row r="279" spans="3:12" x14ac:dyDescent="0.2">
      <c r="C279" s="9" t="s">
        <v>51</v>
      </c>
      <c r="D279" s="81">
        <f t="shared" si="29"/>
        <v>1250</v>
      </c>
      <c r="E279" s="81">
        <f t="shared" si="29"/>
        <v>1250</v>
      </c>
      <c r="F279" s="81">
        <f t="shared" si="29"/>
        <v>1250</v>
      </c>
      <c r="G279" s="81">
        <f t="shared" si="29"/>
        <v>1100</v>
      </c>
      <c r="H279" s="81">
        <f t="shared" si="29"/>
        <v>1100</v>
      </c>
      <c r="I279" s="81">
        <f t="shared" si="29"/>
        <v>825</v>
      </c>
      <c r="J279" s="81">
        <f t="shared" si="29"/>
        <v>825</v>
      </c>
      <c r="K279" s="81">
        <f t="shared" si="29"/>
        <v>825</v>
      </c>
      <c r="L279" s="81">
        <f t="shared" si="29"/>
        <v>825</v>
      </c>
    </row>
    <row r="280" spans="3:12" x14ac:dyDescent="0.2">
      <c r="C280" s="9" t="s">
        <v>52</v>
      </c>
      <c r="D280" s="81">
        <f t="shared" si="29"/>
        <v>1250</v>
      </c>
      <c r="E280" s="81">
        <f t="shared" si="29"/>
        <v>1250</v>
      </c>
      <c r="F280" s="81">
        <f t="shared" si="29"/>
        <v>1250</v>
      </c>
      <c r="G280" s="81">
        <f t="shared" si="29"/>
        <v>1100</v>
      </c>
      <c r="H280" s="81">
        <f t="shared" si="29"/>
        <v>1100</v>
      </c>
      <c r="I280" s="81">
        <f t="shared" si="29"/>
        <v>825</v>
      </c>
      <c r="J280" s="81">
        <f t="shared" si="29"/>
        <v>825</v>
      </c>
      <c r="K280" s="81">
        <f t="shared" si="29"/>
        <v>825</v>
      </c>
      <c r="L280" s="81">
        <f t="shared" si="29"/>
        <v>825</v>
      </c>
    </row>
    <row r="281" spans="3:12" x14ac:dyDescent="0.2">
      <c r="C281" s="9" t="s">
        <v>53</v>
      </c>
      <c r="D281" s="81">
        <f t="shared" si="29"/>
        <v>1250</v>
      </c>
      <c r="E281" s="81">
        <f t="shared" si="29"/>
        <v>1250</v>
      </c>
      <c r="F281" s="81">
        <f t="shared" si="29"/>
        <v>1250</v>
      </c>
      <c r="G281" s="81">
        <f t="shared" si="29"/>
        <v>1100</v>
      </c>
      <c r="H281" s="81">
        <f t="shared" si="29"/>
        <v>1100</v>
      </c>
      <c r="I281" s="81">
        <f t="shared" si="29"/>
        <v>825</v>
      </c>
      <c r="J281" s="81">
        <f t="shared" si="29"/>
        <v>825</v>
      </c>
      <c r="K281" s="81">
        <f t="shared" si="29"/>
        <v>825</v>
      </c>
      <c r="L281" s="81">
        <f t="shared" si="29"/>
        <v>825</v>
      </c>
    </row>
    <row r="282" spans="3:12" x14ac:dyDescent="0.2">
      <c r="C282" s="9"/>
      <c r="D282" s="12"/>
      <c r="E282" s="12"/>
      <c r="F282" s="12"/>
      <c r="G282" s="12"/>
      <c r="H282" s="12"/>
      <c r="I282" s="12"/>
      <c r="J282" s="12"/>
      <c r="K282" s="5"/>
    </row>
    <row r="283" spans="3:12" x14ac:dyDescent="0.2">
      <c r="C283" s="1" t="s">
        <v>107</v>
      </c>
      <c r="D283" s="2" t="s">
        <v>1</v>
      </c>
      <c r="E283" s="3" t="s">
        <v>2</v>
      </c>
      <c r="F283" s="3" t="s">
        <v>3</v>
      </c>
      <c r="G283" s="3" t="s">
        <v>4</v>
      </c>
      <c r="H283" s="3" t="s">
        <v>5</v>
      </c>
      <c r="I283" s="3" t="s">
        <v>6</v>
      </c>
      <c r="J283" s="4" t="s">
        <v>7</v>
      </c>
      <c r="K283" s="3" t="s">
        <v>8</v>
      </c>
      <c r="L283" s="3" t="s">
        <v>9</v>
      </c>
    </row>
    <row r="284" spans="3:12" x14ac:dyDescent="0.2">
      <c r="C284" s="9" t="s">
        <v>47</v>
      </c>
      <c r="D284" s="81">
        <f>IF(D47=$N$5,$D$143,IF(D47=$N$6,$E$143,$F$143))</f>
        <v>1500</v>
      </c>
      <c r="E284" s="81">
        <f t="shared" ref="E284:L284" si="30">IF(E47=$N$5,$D$143,IF(E47=$N$6,$E$143,$F$143))</f>
        <v>1500</v>
      </c>
      <c r="F284" s="81">
        <f t="shared" si="30"/>
        <v>1500</v>
      </c>
      <c r="G284" s="81">
        <f t="shared" si="30"/>
        <v>1250</v>
      </c>
      <c r="H284" s="81">
        <f t="shared" si="30"/>
        <v>1250</v>
      </c>
      <c r="I284" s="81">
        <f t="shared" si="30"/>
        <v>1025</v>
      </c>
      <c r="J284" s="81">
        <f t="shared" si="30"/>
        <v>1025</v>
      </c>
      <c r="K284" s="81">
        <f t="shared" si="30"/>
        <v>1025</v>
      </c>
      <c r="L284" s="81">
        <f t="shared" si="30"/>
        <v>1025</v>
      </c>
    </row>
    <row r="285" spans="3:12" x14ac:dyDescent="0.2">
      <c r="C285" s="9" t="s">
        <v>48</v>
      </c>
      <c r="D285" s="81">
        <f t="shared" ref="D285:L290" si="31">IF(D48=$N$5,$D$143,IF(D48=$N$6,$E$143,$F$143))</f>
        <v>1500</v>
      </c>
      <c r="E285" s="81">
        <f t="shared" si="31"/>
        <v>1500</v>
      </c>
      <c r="F285" s="81">
        <f t="shared" si="31"/>
        <v>1500</v>
      </c>
      <c r="G285" s="81">
        <f t="shared" si="31"/>
        <v>1250</v>
      </c>
      <c r="H285" s="81">
        <f t="shared" si="31"/>
        <v>1250</v>
      </c>
      <c r="I285" s="81">
        <f t="shared" si="31"/>
        <v>1025</v>
      </c>
      <c r="J285" s="81">
        <f t="shared" si="31"/>
        <v>1025</v>
      </c>
      <c r="K285" s="81">
        <f t="shared" si="31"/>
        <v>1025</v>
      </c>
      <c r="L285" s="81">
        <f t="shared" si="31"/>
        <v>1025</v>
      </c>
    </row>
    <row r="286" spans="3:12" x14ac:dyDescent="0.2">
      <c r="C286" s="9" t="s">
        <v>49</v>
      </c>
      <c r="D286" s="81">
        <f t="shared" si="31"/>
        <v>1500</v>
      </c>
      <c r="E286" s="81">
        <f t="shared" si="31"/>
        <v>1500</v>
      </c>
      <c r="F286" s="81">
        <f t="shared" si="31"/>
        <v>1500</v>
      </c>
      <c r="G286" s="81">
        <f t="shared" si="31"/>
        <v>1250</v>
      </c>
      <c r="H286" s="81">
        <f t="shared" si="31"/>
        <v>1250</v>
      </c>
      <c r="I286" s="81">
        <f t="shared" si="31"/>
        <v>1025</v>
      </c>
      <c r="J286" s="81">
        <f t="shared" si="31"/>
        <v>1025</v>
      </c>
      <c r="K286" s="81">
        <f t="shared" si="31"/>
        <v>1025</v>
      </c>
      <c r="L286" s="81">
        <f t="shared" si="31"/>
        <v>1025</v>
      </c>
    </row>
    <row r="287" spans="3:12" x14ac:dyDescent="0.2">
      <c r="C287" s="9" t="s">
        <v>50</v>
      </c>
      <c r="D287" s="81">
        <f t="shared" si="31"/>
        <v>1500</v>
      </c>
      <c r="E287" s="81">
        <f t="shared" si="31"/>
        <v>1500</v>
      </c>
      <c r="F287" s="81">
        <f t="shared" si="31"/>
        <v>1500</v>
      </c>
      <c r="G287" s="81">
        <f t="shared" si="31"/>
        <v>1250</v>
      </c>
      <c r="H287" s="81">
        <f t="shared" si="31"/>
        <v>1250</v>
      </c>
      <c r="I287" s="81">
        <f t="shared" si="31"/>
        <v>1025</v>
      </c>
      <c r="J287" s="81">
        <f t="shared" si="31"/>
        <v>1025</v>
      </c>
      <c r="K287" s="81">
        <f t="shared" si="31"/>
        <v>1025</v>
      </c>
      <c r="L287" s="81">
        <f t="shared" si="31"/>
        <v>1025</v>
      </c>
    </row>
    <row r="288" spans="3:12" x14ac:dyDescent="0.2">
      <c r="C288" s="9" t="s">
        <v>51</v>
      </c>
      <c r="D288" s="81">
        <f t="shared" si="31"/>
        <v>1500</v>
      </c>
      <c r="E288" s="81">
        <f t="shared" si="31"/>
        <v>1500</v>
      </c>
      <c r="F288" s="81">
        <f t="shared" si="31"/>
        <v>1500</v>
      </c>
      <c r="G288" s="81">
        <f t="shared" si="31"/>
        <v>1250</v>
      </c>
      <c r="H288" s="81">
        <f t="shared" si="31"/>
        <v>1250</v>
      </c>
      <c r="I288" s="81">
        <f t="shared" si="31"/>
        <v>1025</v>
      </c>
      <c r="J288" s="81">
        <f t="shared" si="31"/>
        <v>1025</v>
      </c>
      <c r="K288" s="81">
        <f t="shared" si="31"/>
        <v>1025</v>
      </c>
      <c r="L288" s="81">
        <f t="shared" si="31"/>
        <v>1025</v>
      </c>
    </row>
    <row r="289" spans="3:12" x14ac:dyDescent="0.2">
      <c r="C289" s="9" t="s">
        <v>52</v>
      </c>
      <c r="D289" s="81">
        <f t="shared" si="31"/>
        <v>1500</v>
      </c>
      <c r="E289" s="81">
        <f t="shared" si="31"/>
        <v>1500</v>
      </c>
      <c r="F289" s="81">
        <f t="shared" si="31"/>
        <v>1500</v>
      </c>
      <c r="G289" s="81">
        <f t="shared" si="31"/>
        <v>1250</v>
      </c>
      <c r="H289" s="81">
        <f t="shared" si="31"/>
        <v>1250</v>
      </c>
      <c r="I289" s="81">
        <f t="shared" si="31"/>
        <v>1025</v>
      </c>
      <c r="J289" s="81">
        <f t="shared" si="31"/>
        <v>1025</v>
      </c>
      <c r="K289" s="81">
        <f t="shared" si="31"/>
        <v>1025</v>
      </c>
      <c r="L289" s="81">
        <f t="shared" si="31"/>
        <v>1025</v>
      </c>
    </row>
    <row r="290" spans="3:12" x14ac:dyDescent="0.2">
      <c r="C290" s="9" t="s">
        <v>53</v>
      </c>
      <c r="D290" s="81">
        <f t="shared" si="31"/>
        <v>1500</v>
      </c>
      <c r="E290" s="81">
        <f t="shared" si="31"/>
        <v>1500</v>
      </c>
      <c r="F290" s="81">
        <f t="shared" si="31"/>
        <v>1500</v>
      </c>
      <c r="G290" s="81">
        <f t="shared" si="31"/>
        <v>1250</v>
      </c>
      <c r="H290" s="81">
        <f t="shared" si="31"/>
        <v>1250</v>
      </c>
      <c r="I290" s="81">
        <f t="shared" si="31"/>
        <v>1025</v>
      </c>
      <c r="J290" s="81">
        <f t="shared" si="31"/>
        <v>1025</v>
      </c>
      <c r="K290" s="81">
        <f t="shared" si="31"/>
        <v>1025</v>
      </c>
      <c r="L290" s="81">
        <f t="shared" si="31"/>
        <v>1025</v>
      </c>
    </row>
    <row r="291" spans="3:12" x14ac:dyDescent="0.2">
      <c r="C291" s="9"/>
      <c r="D291" s="12"/>
      <c r="E291" s="12"/>
      <c r="F291" s="12"/>
      <c r="G291" s="12"/>
      <c r="H291" s="12"/>
      <c r="I291" s="12"/>
      <c r="J291" s="12"/>
      <c r="K291" s="5"/>
    </row>
    <row r="292" spans="3:12" x14ac:dyDescent="0.2">
      <c r="C292" s="1" t="s">
        <v>108</v>
      </c>
      <c r="D292" s="2" t="s">
        <v>1</v>
      </c>
      <c r="E292" s="3" t="s">
        <v>2</v>
      </c>
      <c r="F292" s="3" t="s">
        <v>3</v>
      </c>
      <c r="G292" s="3" t="s">
        <v>4</v>
      </c>
      <c r="H292" s="3" t="s">
        <v>5</v>
      </c>
      <c r="I292" s="3" t="s">
        <v>6</v>
      </c>
      <c r="J292" s="4" t="s">
        <v>7</v>
      </c>
      <c r="K292" s="3" t="s">
        <v>8</v>
      </c>
      <c r="L292" s="3" t="s">
        <v>9</v>
      </c>
    </row>
    <row r="293" spans="3:12" x14ac:dyDescent="0.2">
      <c r="C293" s="9" t="s">
        <v>47</v>
      </c>
      <c r="D293" s="81">
        <f t="shared" ref="D293:L299" si="32">D167*D230</f>
        <v>0</v>
      </c>
      <c r="E293" s="81">
        <f t="shared" si="32"/>
        <v>0</v>
      </c>
      <c r="F293" s="81">
        <f t="shared" si="32"/>
        <v>330.00000000000006</v>
      </c>
      <c r="G293" s="81">
        <f t="shared" si="32"/>
        <v>1280</v>
      </c>
      <c r="H293" s="81">
        <f t="shared" si="32"/>
        <v>1280</v>
      </c>
      <c r="I293" s="81">
        <f t="shared" si="32"/>
        <v>2835</v>
      </c>
      <c r="J293" s="81">
        <f t="shared" si="32"/>
        <v>7770</v>
      </c>
      <c r="K293" s="81">
        <f t="shared" si="32"/>
        <v>8855</v>
      </c>
      <c r="L293" s="81">
        <f t="shared" si="32"/>
        <v>9065</v>
      </c>
    </row>
    <row r="294" spans="3:12" x14ac:dyDescent="0.2">
      <c r="C294" s="9" t="s">
        <v>48</v>
      </c>
      <c r="D294" s="81">
        <f t="shared" si="32"/>
        <v>0</v>
      </c>
      <c r="E294" s="81">
        <f t="shared" si="32"/>
        <v>0</v>
      </c>
      <c r="F294" s="81">
        <f t="shared" si="32"/>
        <v>330.00000000000006</v>
      </c>
      <c r="G294" s="81">
        <f t="shared" si="32"/>
        <v>1280</v>
      </c>
      <c r="H294" s="81">
        <f t="shared" si="32"/>
        <v>1280</v>
      </c>
      <c r="I294" s="81">
        <f t="shared" si="32"/>
        <v>2835</v>
      </c>
      <c r="J294" s="81">
        <f t="shared" si="32"/>
        <v>7770</v>
      </c>
      <c r="K294" s="81">
        <f t="shared" si="32"/>
        <v>8855</v>
      </c>
      <c r="L294" s="81">
        <f t="shared" si="32"/>
        <v>9065</v>
      </c>
    </row>
    <row r="295" spans="3:12" x14ac:dyDescent="0.2">
      <c r="C295" s="9" t="s">
        <v>49</v>
      </c>
      <c r="D295" s="81">
        <f t="shared" si="32"/>
        <v>0</v>
      </c>
      <c r="E295" s="81">
        <f t="shared" si="32"/>
        <v>0</v>
      </c>
      <c r="F295" s="81">
        <f t="shared" si="32"/>
        <v>330.00000000000006</v>
      </c>
      <c r="G295" s="81">
        <f t="shared" si="32"/>
        <v>1280</v>
      </c>
      <c r="H295" s="81">
        <f t="shared" si="32"/>
        <v>1280</v>
      </c>
      <c r="I295" s="81">
        <f t="shared" si="32"/>
        <v>2835</v>
      </c>
      <c r="J295" s="81">
        <f t="shared" si="32"/>
        <v>7770</v>
      </c>
      <c r="K295" s="81">
        <f t="shared" si="32"/>
        <v>8855</v>
      </c>
      <c r="L295" s="81">
        <f t="shared" si="32"/>
        <v>9065</v>
      </c>
    </row>
    <row r="296" spans="3:12" x14ac:dyDescent="0.2">
      <c r="C296" s="9" t="s">
        <v>50</v>
      </c>
      <c r="D296" s="81">
        <f t="shared" si="32"/>
        <v>0</v>
      </c>
      <c r="E296" s="81">
        <f t="shared" si="32"/>
        <v>0</v>
      </c>
      <c r="F296" s="81">
        <f t="shared" si="32"/>
        <v>330.00000000000006</v>
      </c>
      <c r="G296" s="81">
        <f t="shared" si="32"/>
        <v>1280</v>
      </c>
      <c r="H296" s="81">
        <f t="shared" si="32"/>
        <v>1280</v>
      </c>
      <c r="I296" s="81">
        <f t="shared" si="32"/>
        <v>2835</v>
      </c>
      <c r="J296" s="81">
        <f t="shared" si="32"/>
        <v>7770</v>
      </c>
      <c r="K296" s="81">
        <f t="shared" si="32"/>
        <v>8855</v>
      </c>
      <c r="L296" s="81">
        <f t="shared" si="32"/>
        <v>9065</v>
      </c>
    </row>
    <row r="297" spans="3:12" x14ac:dyDescent="0.2">
      <c r="C297" s="9" t="s">
        <v>51</v>
      </c>
      <c r="D297" s="81">
        <f t="shared" si="32"/>
        <v>0</v>
      </c>
      <c r="E297" s="81">
        <f t="shared" si="32"/>
        <v>0</v>
      </c>
      <c r="F297" s="81">
        <f t="shared" si="32"/>
        <v>330.00000000000006</v>
      </c>
      <c r="G297" s="81">
        <f t="shared" si="32"/>
        <v>1280</v>
      </c>
      <c r="H297" s="81">
        <f t="shared" si="32"/>
        <v>1280</v>
      </c>
      <c r="I297" s="81">
        <f t="shared" si="32"/>
        <v>2835</v>
      </c>
      <c r="J297" s="81">
        <f t="shared" si="32"/>
        <v>7770</v>
      </c>
      <c r="K297" s="81">
        <f t="shared" si="32"/>
        <v>8855</v>
      </c>
      <c r="L297" s="81">
        <f t="shared" si="32"/>
        <v>9065</v>
      </c>
    </row>
    <row r="298" spans="3:12" x14ac:dyDescent="0.2">
      <c r="C298" s="9" t="s">
        <v>52</v>
      </c>
      <c r="D298" s="81">
        <f t="shared" si="32"/>
        <v>0</v>
      </c>
      <c r="E298" s="81">
        <f t="shared" si="32"/>
        <v>0</v>
      </c>
      <c r="F298" s="81">
        <f t="shared" si="32"/>
        <v>330.00000000000006</v>
      </c>
      <c r="G298" s="81">
        <f t="shared" si="32"/>
        <v>1280</v>
      </c>
      <c r="H298" s="81">
        <f t="shared" si="32"/>
        <v>1280</v>
      </c>
      <c r="I298" s="81">
        <f t="shared" si="32"/>
        <v>2835</v>
      </c>
      <c r="J298" s="81">
        <f t="shared" si="32"/>
        <v>7770</v>
      </c>
      <c r="K298" s="81">
        <f t="shared" si="32"/>
        <v>8855</v>
      </c>
      <c r="L298" s="81">
        <f t="shared" si="32"/>
        <v>9065</v>
      </c>
    </row>
    <row r="299" spans="3:12" x14ac:dyDescent="0.2">
      <c r="C299" s="9" t="s">
        <v>53</v>
      </c>
      <c r="D299" s="81">
        <f t="shared" si="32"/>
        <v>0</v>
      </c>
      <c r="E299" s="81">
        <f t="shared" si="32"/>
        <v>0</v>
      </c>
      <c r="F299" s="81">
        <f t="shared" si="32"/>
        <v>330.00000000000006</v>
      </c>
      <c r="G299" s="81">
        <f t="shared" si="32"/>
        <v>1280</v>
      </c>
      <c r="H299" s="81">
        <f t="shared" si="32"/>
        <v>1280</v>
      </c>
      <c r="I299" s="81">
        <f t="shared" si="32"/>
        <v>2835</v>
      </c>
      <c r="J299" s="81">
        <f t="shared" si="32"/>
        <v>7770</v>
      </c>
      <c r="K299" s="81">
        <f t="shared" si="32"/>
        <v>8855</v>
      </c>
      <c r="L299" s="81">
        <f t="shared" si="32"/>
        <v>9065</v>
      </c>
    </row>
    <row r="300" spans="3:12" x14ac:dyDescent="0.2">
      <c r="C300" s="9"/>
      <c r="D300" s="12"/>
      <c r="E300" s="12"/>
      <c r="F300" s="12"/>
      <c r="G300" s="12"/>
      <c r="H300" s="12"/>
      <c r="I300" s="12"/>
      <c r="J300" s="12"/>
      <c r="K300" s="5"/>
    </row>
    <row r="301" spans="3:12" x14ac:dyDescent="0.2">
      <c r="C301" s="1" t="s">
        <v>109</v>
      </c>
      <c r="D301" s="2" t="s">
        <v>1</v>
      </c>
      <c r="E301" s="3" t="s">
        <v>2</v>
      </c>
      <c r="F301" s="3" t="s">
        <v>3</v>
      </c>
      <c r="G301" s="3" t="s">
        <v>4</v>
      </c>
      <c r="H301" s="3" t="s">
        <v>5</v>
      </c>
      <c r="I301" s="3" t="s">
        <v>6</v>
      </c>
      <c r="J301" s="4" t="s">
        <v>7</v>
      </c>
      <c r="K301" s="3" t="s">
        <v>8</v>
      </c>
      <c r="L301" s="3" t="s">
        <v>9</v>
      </c>
    </row>
    <row r="302" spans="3:12" x14ac:dyDescent="0.2">
      <c r="C302" s="9" t="s">
        <v>47</v>
      </c>
      <c r="D302" s="81">
        <f t="shared" ref="D302:L308" si="33">D176*D239</f>
        <v>0</v>
      </c>
      <c r="E302" s="81">
        <f t="shared" si="33"/>
        <v>0</v>
      </c>
      <c r="F302" s="81">
        <f t="shared" si="33"/>
        <v>3672</v>
      </c>
      <c r="G302" s="81">
        <f t="shared" si="33"/>
        <v>16320.000000000002</v>
      </c>
      <c r="H302" s="81">
        <f t="shared" si="33"/>
        <v>16320.000000000002</v>
      </c>
      <c r="I302" s="81">
        <f t="shared" si="33"/>
        <v>19237.5</v>
      </c>
      <c r="J302" s="81">
        <f t="shared" si="33"/>
        <v>55500</v>
      </c>
      <c r="K302" s="81">
        <f t="shared" si="33"/>
        <v>54625</v>
      </c>
      <c r="L302" s="81">
        <f t="shared" si="33"/>
        <v>53187.500000000007</v>
      </c>
    </row>
    <row r="303" spans="3:12" x14ac:dyDescent="0.2">
      <c r="C303" s="9" t="s">
        <v>48</v>
      </c>
      <c r="D303" s="81">
        <f t="shared" si="33"/>
        <v>0</v>
      </c>
      <c r="E303" s="81">
        <f t="shared" si="33"/>
        <v>0</v>
      </c>
      <c r="F303" s="81">
        <f t="shared" si="33"/>
        <v>3672</v>
      </c>
      <c r="G303" s="81">
        <f t="shared" si="33"/>
        <v>16320.000000000002</v>
      </c>
      <c r="H303" s="81">
        <f t="shared" si="33"/>
        <v>16320.000000000002</v>
      </c>
      <c r="I303" s="81">
        <f t="shared" si="33"/>
        <v>19237.5</v>
      </c>
      <c r="J303" s="81">
        <f t="shared" si="33"/>
        <v>55500</v>
      </c>
      <c r="K303" s="81">
        <f t="shared" si="33"/>
        <v>54625</v>
      </c>
      <c r="L303" s="81">
        <f t="shared" si="33"/>
        <v>53187.500000000007</v>
      </c>
    </row>
    <row r="304" spans="3:12" x14ac:dyDescent="0.2">
      <c r="C304" s="9" t="s">
        <v>49</v>
      </c>
      <c r="D304" s="81">
        <f t="shared" si="33"/>
        <v>0</v>
      </c>
      <c r="E304" s="81">
        <f t="shared" si="33"/>
        <v>0</v>
      </c>
      <c r="F304" s="81">
        <f t="shared" si="33"/>
        <v>3672</v>
      </c>
      <c r="G304" s="81">
        <f t="shared" si="33"/>
        <v>16320.000000000002</v>
      </c>
      <c r="H304" s="81">
        <f t="shared" si="33"/>
        <v>16320.000000000002</v>
      </c>
      <c r="I304" s="81">
        <f t="shared" si="33"/>
        <v>19237.5</v>
      </c>
      <c r="J304" s="81">
        <f t="shared" si="33"/>
        <v>55500</v>
      </c>
      <c r="K304" s="81">
        <f t="shared" si="33"/>
        <v>54625</v>
      </c>
      <c r="L304" s="81">
        <f t="shared" si="33"/>
        <v>53187.500000000007</v>
      </c>
    </row>
    <row r="305" spans="3:12" x14ac:dyDescent="0.2">
      <c r="C305" s="9" t="s">
        <v>50</v>
      </c>
      <c r="D305" s="81">
        <f t="shared" si="33"/>
        <v>0</v>
      </c>
      <c r="E305" s="81">
        <f t="shared" si="33"/>
        <v>0</v>
      </c>
      <c r="F305" s="81">
        <f t="shared" si="33"/>
        <v>3672</v>
      </c>
      <c r="G305" s="81">
        <f t="shared" si="33"/>
        <v>16320.000000000002</v>
      </c>
      <c r="H305" s="81">
        <f t="shared" si="33"/>
        <v>16320.000000000002</v>
      </c>
      <c r="I305" s="81">
        <f t="shared" si="33"/>
        <v>19237.5</v>
      </c>
      <c r="J305" s="81">
        <f t="shared" si="33"/>
        <v>55500</v>
      </c>
      <c r="K305" s="81">
        <f t="shared" si="33"/>
        <v>54625</v>
      </c>
      <c r="L305" s="81">
        <f t="shared" si="33"/>
        <v>53187.500000000007</v>
      </c>
    </row>
    <row r="306" spans="3:12" x14ac:dyDescent="0.2">
      <c r="C306" s="9" t="s">
        <v>51</v>
      </c>
      <c r="D306" s="81">
        <f t="shared" si="33"/>
        <v>0</v>
      </c>
      <c r="E306" s="81">
        <f t="shared" si="33"/>
        <v>0</v>
      </c>
      <c r="F306" s="81">
        <f t="shared" si="33"/>
        <v>3672</v>
      </c>
      <c r="G306" s="81">
        <f t="shared" si="33"/>
        <v>16320.000000000002</v>
      </c>
      <c r="H306" s="81">
        <f t="shared" si="33"/>
        <v>16320.000000000002</v>
      </c>
      <c r="I306" s="81">
        <f t="shared" si="33"/>
        <v>19237.5</v>
      </c>
      <c r="J306" s="81">
        <f t="shared" si="33"/>
        <v>55500</v>
      </c>
      <c r="K306" s="81">
        <f t="shared" si="33"/>
        <v>54625</v>
      </c>
      <c r="L306" s="81">
        <f t="shared" si="33"/>
        <v>53187.500000000007</v>
      </c>
    </row>
    <row r="307" spans="3:12" x14ac:dyDescent="0.2">
      <c r="C307" s="9" t="s">
        <v>52</v>
      </c>
      <c r="D307" s="81">
        <f t="shared" si="33"/>
        <v>0</v>
      </c>
      <c r="E307" s="81">
        <f t="shared" si="33"/>
        <v>0</v>
      </c>
      <c r="F307" s="81">
        <f t="shared" si="33"/>
        <v>3672</v>
      </c>
      <c r="G307" s="81">
        <f t="shared" si="33"/>
        <v>16320.000000000002</v>
      </c>
      <c r="H307" s="81">
        <f t="shared" si="33"/>
        <v>16320.000000000002</v>
      </c>
      <c r="I307" s="81">
        <f t="shared" si="33"/>
        <v>19237.5</v>
      </c>
      <c r="J307" s="81">
        <f t="shared" si="33"/>
        <v>55500</v>
      </c>
      <c r="K307" s="81">
        <f t="shared" si="33"/>
        <v>54625</v>
      </c>
      <c r="L307" s="81">
        <f t="shared" si="33"/>
        <v>53187.500000000007</v>
      </c>
    </row>
    <row r="308" spans="3:12" x14ac:dyDescent="0.2">
      <c r="C308" s="9" t="s">
        <v>53</v>
      </c>
      <c r="D308" s="81">
        <f t="shared" si="33"/>
        <v>0</v>
      </c>
      <c r="E308" s="81">
        <f t="shared" si="33"/>
        <v>0</v>
      </c>
      <c r="F308" s="81">
        <f t="shared" si="33"/>
        <v>3672</v>
      </c>
      <c r="G308" s="81">
        <f t="shared" si="33"/>
        <v>16320.000000000002</v>
      </c>
      <c r="H308" s="81">
        <f t="shared" si="33"/>
        <v>16320.000000000002</v>
      </c>
      <c r="I308" s="81">
        <f t="shared" si="33"/>
        <v>19237.5</v>
      </c>
      <c r="J308" s="81">
        <f t="shared" si="33"/>
        <v>55500</v>
      </c>
      <c r="K308" s="81">
        <f t="shared" si="33"/>
        <v>54625</v>
      </c>
      <c r="L308" s="81">
        <f t="shared" si="33"/>
        <v>53187.500000000007</v>
      </c>
    </row>
    <row r="309" spans="3:12" x14ac:dyDescent="0.2">
      <c r="C309" s="9"/>
      <c r="D309" s="12"/>
      <c r="E309" s="12"/>
      <c r="F309" s="12"/>
      <c r="G309" s="12"/>
      <c r="H309" s="12"/>
      <c r="I309" s="12"/>
      <c r="J309" s="12"/>
      <c r="K309" s="5"/>
    </row>
    <row r="310" spans="3:12" x14ac:dyDescent="0.2">
      <c r="C310" s="1" t="s">
        <v>110</v>
      </c>
      <c r="D310" s="2" t="s">
        <v>1</v>
      </c>
      <c r="E310" s="3" t="s">
        <v>2</v>
      </c>
      <c r="F310" s="3" t="s">
        <v>3</v>
      </c>
      <c r="G310" s="3" t="s">
        <v>4</v>
      </c>
      <c r="H310" s="3" t="s">
        <v>5</v>
      </c>
      <c r="I310" s="3" t="s">
        <v>6</v>
      </c>
      <c r="J310" s="4" t="s">
        <v>7</v>
      </c>
      <c r="K310" s="3" t="s">
        <v>8</v>
      </c>
      <c r="L310" s="3" t="s">
        <v>9</v>
      </c>
    </row>
    <row r="311" spans="3:12" x14ac:dyDescent="0.2">
      <c r="C311" s="9" t="s">
        <v>47</v>
      </c>
      <c r="D311" s="81">
        <f t="shared" ref="D311:L317" si="34">D185*D248</f>
        <v>0</v>
      </c>
      <c r="E311" s="81">
        <f t="shared" si="34"/>
        <v>1250</v>
      </c>
      <c r="F311" s="81">
        <f t="shared" si="34"/>
        <v>6150</v>
      </c>
      <c r="G311" s="81">
        <f t="shared" si="34"/>
        <v>28864</v>
      </c>
      <c r="H311" s="81">
        <f t="shared" si="34"/>
        <v>28864</v>
      </c>
      <c r="I311" s="81">
        <f t="shared" si="34"/>
        <v>26061.75</v>
      </c>
      <c r="J311" s="81">
        <f t="shared" si="34"/>
        <v>47313.75</v>
      </c>
      <c r="K311" s="81">
        <f t="shared" si="34"/>
        <v>43642.500000000007</v>
      </c>
      <c r="L311" s="81">
        <f t="shared" si="34"/>
        <v>53418.75</v>
      </c>
    </row>
    <row r="312" spans="3:12" x14ac:dyDescent="0.2">
      <c r="C312" s="9" t="s">
        <v>48</v>
      </c>
      <c r="D312" s="81">
        <f t="shared" si="34"/>
        <v>0</v>
      </c>
      <c r="E312" s="81">
        <f t="shared" si="34"/>
        <v>1250</v>
      </c>
      <c r="F312" s="81">
        <f t="shared" si="34"/>
        <v>6150</v>
      </c>
      <c r="G312" s="81">
        <f t="shared" si="34"/>
        <v>28864</v>
      </c>
      <c r="H312" s="81">
        <f t="shared" si="34"/>
        <v>28864</v>
      </c>
      <c r="I312" s="81">
        <f t="shared" si="34"/>
        <v>26061.75</v>
      </c>
      <c r="J312" s="81">
        <f t="shared" si="34"/>
        <v>47313.75</v>
      </c>
      <c r="K312" s="81">
        <f t="shared" si="34"/>
        <v>43642.500000000007</v>
      </c>
      <c r="L312" s="81">
        <f t="shared" si="34"/>
        <v>53418.75</v>
      </c>
    </row>
    <row r="313" spans="3:12" x14ac:dyDescent="0.2">
      <c r="C313" s="9" t="s">
        <v>49</v>
      </c>
      <c r="D313" s="81">
        <f t="shared" si="34"/>
        <v>0</v>
      </c>
      <c r="E313" s="81">
        <f t="shared" si="34"/>
        <v>1250</v>
      </c>
      <c r="F313" s="81">
        <f t="shared" si="34"/>
        <v>6150</v>
      </c>
      <c r="G313" s="81">
        <f t="shared" si="34"/>
        <v>28864</v>
      </c>
      <c r="H313" s="81">
        <f t="shared" si="34"/>
        <v>28864</v>
      </c>
      <c r="I313" s="81">
        <f t="shared" si="34"/>
        <v>26061.75</v>
      </c>
      <c r="J313" s="81">
        <f t="shared" si="34"/>
        <v>47313.75</v>
      </c>
      <c r="K313" s="81">
        <f t="shared" si="34"/>
        <v>43642.500000000007</v>
      </c>
      <c r="L313" s="81">
        <f t="shared" si="34"/>
        <v>53418.75</v>
      </c>
    </row>
    <row r="314" spans="3:12" x14ac:dyDescent="0.2">
      <c r="C314" s="9" t="s">
        <v>50</v>
      </c>
      <c r="D314" s="81">
        <f t="shared" si="34"/>
        <v>0</v>
      </c>
      <c r="E314" s="81">
        <f t="shared" si="34"/>
        <v>1250</v>
      </c>
      <c r="F314" s="81">
        <f t="shared" si="34"/>
        <v>6150</v>
      </c>
      <c r="G314" s="81">
        <f t="shared" si="34"/>
        <v>28864</v>
      </c>
      <c r="H314" s="81">
        <f t="shared" si="34"/>
        <v>28864</v>
      </c>
      <c r="I314" s="81">
        <f t="shared" si="34"/>
        <v>26061.75</v>
      </c>
      <c r="J314" s="81">
        <f t="shared" si="34"/>
        <v>47313.75</v>
      </c>
      <c r="K314" s="81">
        <f t="shared" si="34"/>
        <v>43642.500000000007</v>
      </c>
      <c r="L314" s="81">
        <f t="shared" si="34"/>
        <v>53418.75</v>
      </c>
    </row>
    <row r="315" spans="3:12" x14ac:dyDescent="0.2">
      <c r="C315" s="9" t="s">
        <v>51</v>
      </c>
      <c r="D315" s="81">
        <f t="shared" si="34"/>
        <v>0</v>
      </c>
      <c r="E315" s="81">
        <f t="shared" si="34"/>
        <v>1250</v>
      </c>
      <c r="F315" s="81">
        <f t="shared" si="34"/>
        <v>6150</v>
      </c>
      <c r="G315" s="81">
        <f t="shared" si="34"/>
        <v>28864</v>
      </c>
      <c r="H315" s="81">
        <f t="shared" si="34"/>
        <v>28864</v>
      </c>
      <c r="I315" s="81">
        <f t="shared" si="34"/>
        <v>26061.75</v>
      </c>
      <c r="J315" s="81">
        <f t="shared" si="34"/>
        <v>47313.75</v>
      </c>
      <c r="K315" s="81">
        <f t="shared" si="34"/>
        <v>43642.500000000007</v>
      </c>
      <c r="L315" s="81">
        <f t="shared" si="34"/>
        <v>53418.75</v>
      </c>
    </row>
    <row r="316" spans="3:12" x14ac:dyDescent="0.2">
      <c r="C316" s="9" t="s">
        <v>52</v>
      </c>
      <c r="D316" s="81">
        <f t="shared" si="34"/>
        <v>0</v>
      </c>
      <c r="E316" s="81">
        <f t="shared" si="34"/>
        <v>1250</v>
      </c>
      <c r="F316" s="81">
        <f t="shared" si="34"/>
        <v>6150</v>
      </c>
      <c r="G316" s="81">
        <f t="shared" si="34"/>
        <v>28864</v>
      </c>
      <c r="H316" s="81">
        <f t="shared" si="34"/>
        <v>28864</v>
      </c>
      <c r="I316" s="81">
        <f t="shared" si="34"/>
        <v>26061.75</v>
      </c>
      <c r="J316" s="81">
        <f t="shared" si="34"/>
        <v>47313.75</v>
      </c>
      <c r="K316" s="81">
        <f t="shared" si="34"/>
        <v>43642.500000000007</v>
      </c>
      <c r="L316" s="81">
        <f t="shared" si="34"/>
        <v>53418.75</v>
      </c>
    </row>
    <row r="317" spans="3:12" x14ac:dyDescent="0.2">
      <c r="C317" s="9" t="s">
        <v>53</v>
      </c>
      <c r="D317" s="81">
        <f t="shared" si="34"/>
        <v>0</v>
      </c>
      <c r="E317" s="81">
        <f t="shared" si="34"/>
        <v>1250</v>
      </c>
      <c r="F317" s="81">
        <f t="shared" si="34"/>
        <v>6150</v>
      </c>
      <c r="G317" s="81">
        <f t="shared" si="34"/>
        <v>28864</v>
      </c>
      <c r="H317" s="81">
        <f t="shared" si="34"/>
        <v>28864</v>
      </c>
      <c r="I317" s="81">
        <f t="shared" si="34"/>
        <v>26061.75</v>
      </c>
      <c r="J317" s="81">
        <f t="shared" si="34"/>
        <v>47313.75</v>
      </c>
      <c r="K317" s="81">
        <f t="shared" si="34"/>
        <v>43642.500000000007</v>
      </c>
      <c r="L317" s="81">
        <f t="shared" si="34"/>
        <v>53418.75</v>
      </c>
    </row>
    <row r="318" spans="3:12" x14ac:dyDescent="0.2">
      <c r="C318" s="9"/>
      <c r="D318" s="12"/>
      <c r="E318" s="12"/>
      <c r="F318" s="12"/>
      <c r="G318" s="12"/>
      <c r="H318" s="12"/>
      <c r="I318" s="12"/>
      <c r="J318" s="12"/>
      <c r="K318" s="5"/>
    </row>
    <row r="319" spans="3:12" x14ac:dyDescent="0.2">
      <c r="C319" s="1" t="s">
        <v>111</v>
      </c>
      <c r="D319" s="2" t="s">
        <v>1</v>
      </c>
      <c r="E319" s="3" t="s">
        <v>2</v>
      </c>
      <c r="F319" s="3" t="s">
        <v>3</v>
      </c>
      <c r="G319" s="3" t="s">
        <v>4</v>
      </c>
      <c r="H319" s="3" t="s">
        <v>5</v>
      </c>
      <c r="I319" s="3" t="s">
        <v>6</v>
      </c>
      <c r="J319" s="4" t="s">
        <v>7</v>
      </c>
      <c r="K319" s="3" t="s">
        <v>8</v>
      </c>
      <c r="L319" s="3" t="s">
        <v>9</v>
      </c>
    </row>
    <row r="320" spans="3:12" x14ac:dyDescent="0.2">
      <c r="C320" s="9" t="s">
        <v>47</v>
      </c>
      <c r="D320" s="81">
        <f t="shared" ref="D320:L326" si="35">D194*D257</f>
        <v>1500</v>
      </c>
      <c r="E320" s="81">
        <f>E194*E257</f>
        <v>1500</v>
      </c>
      <c r="F320" s="81">
        <f t="shared" si="35"/>
        <v>3600.0000000000005</v>
      </c>
      <c r="G320" s="81">
        <f t="shared" si="35"/>
        <v>16000</v>
      </c>
      <c r="H320" s="81">
        <f t="shared" si="35"/>
        <v>16000</v>
      </c>
      <c r="I320" s="81">
        <f t="shared" si="35"/>
        <v>10793.250000000002</v>
      </c>
      <c r="J320" s="81">
        <f t="shared" si="35"/>
        <v>17066.25</v>
      </c>
      <c r="K320" s="81">
        <f t="shared" si="35"/>
        <v>66010</v>
      </c>
      <c r="L320" s="81">
        <f t="shared" si="35"/>
        <v>9481.25</v>
      </c>
    </row>
    <row r="321" spans="3:12" x14ac:dyDescent="0.2">
      <c r="C321" s="9" t="s">
        <v>48</v>
      </c>
      <c r="D321" s="81">
        <f t="shared" si="35"/>
        <v>1500</v>
      </c>
      <c r="E321" s="81">
        <f t="shared" si="35"/>
        <v>1500</v>
      </c>
      <c r="F321" s="81">
        <f t="shared" si="35"/>
        <v>3600.0000000000005</v>
      </c>
      <c r="G321" s="81">
        <f t="shared" si="35"/>
        <v>16000</v>
      </c>
      <c r="H321" s="81">
        <f t="shared" si="35"/>
        <v>16000</v>
      </c>
      <c r="I321" s="81">
        <f t="shared" si="35"/>
        <v>10793.250000000002</v>
      </c>
      <c r="J321" s="81">
        <f t="shared" si="35"/>
        <v>17066.25</v>
      </c>
      <c r="K321" s="81">
        <f t="shared" si="35"/>
        <v>66010</v>
      </c>
      <c r="L321" s="81">
        <f t="shared" si="35"/>
        <v>9481.25</v>
      </c>
    </row>
    <row r="322" spans="3:12" x14ac:dyDescent="0.2">
      <c r="C322" s="9" t="s">
        <v>49</v>
      </c>
      <c r="D322" s="81">
        <f t="shared" si="35"/>
        <v>1500</v>
      </c>
      <c r="E322" s="81">
        <f t="shared" si="35"/>
        <v>1500</v>
      </c>
      <c r="F322" s="81">
        <f t="shared" si="35"/>
        <v>3600.0000000000005</v>
      </c>
      <c r="G322" s="81">
        <f t="shared" si="35"/>
        <v>16000</v>
      </c>
      <c r="H322" s="81">
        <f t="shared" si="35"/>
        <v>16000</v>
      </c>
      <c r="I322" s="81">
        <f t="shared" si="35"/>
        <v>10793.250000000002</v>
      </c>
      <c r="J322" s="81">
        <f t="shared" si="35"/>
        <v>17066.25</v>
      </c>
      <c r="K322" s="81">
        <f t="shared" si="35"/>
        <v>66010</v>
      </c>
      <c r="L322" s="81">
        <f t="shared" si="35"/>
        <v>9481.25</v>
      </c>
    </row>
    <row r="323" spans="3:12" x14ac:dyDescent="0.2">
      <c r="C323" s="9" t="s">
        <v>50</v>
      </c>
      <c r="D323" s="81">
        <f t="shared" si="35"/>
        <v>1500</v>
      </c>
      <c r="E323" s="81">
        <f t="shared" si="35"/>
        <v>1500</v>
      </c>
      <c r="F323" s="81">
        <f t="shared" si="35"/>
        <v>3600.0000000000005</v>
      </c>
      <c r="G323" s="81">
        <f t="shared" si="35"/>
        <v>16000</v>
      </c>
      <c r="H323" s="81">
        <f t="shared" si="35"/>
        <v>16000</v>
      </c>
      <c r="I323" s="81">
        <f t="shared" si="35"/>
        <v>10793.250000000002</v>
      </c>
      <c r="J323" s="81">
        <f t="shared" si="35"/>
        <v>17066.25</v>
      </c>
      <c r="K323" s="81">
        <f t="shared" si="35"/>
        <v>66010</v>
      </c>
      <c r="L323" s="81">
        <f t="shared" si="35"/>
        <v>9481.25</v>
      </c>
    </row>
    <row r="324" spans="3:12" x14ac:dyDescent="0.2">
      <c r="C324" s="9" t="s">
        <v>51</v>
      </c>
      <c r="D324" s="81">
        <f t="shared" si="35"/>
        <v>1500</v>
      </c>
      <c r="E324" s="81">
        <f t="shared" si="35"/>
        <v>1500</v>
      </c>
      <c r="F324" s="81">
        <f t="shared" si="35"/>
        <v>3600.0000000000005</v>
      </c>
      <c r="G324" s="81">
        <f t="shared" si="35"/>
        <v>16000</v>
      </c>
      <c r="H324" s="81">
        <f t="shared" si="35"/>
        <v>16000</v>
      </c>
      <c r="I324" s="81">
        <f t="shared" si="35"/>
        <v>10793.250000000002</v>
      </c>
      <c r="J324" s="81">
        <f t="shared" si="35"/>
        <v>17066.25</v>
      </c>
      <c r="K324" s="81">
        <f t="shared" si="35"/>
        <v>66010</v>
      </c>
      <c r="L324" s="81">
        <f t="shared" si="35"/>
        <v>9481.25</v>
      </c>
    </row>
    <row r="325" spans="3:12" x14ac:dyDescent="0.2">
      <c r="C325" s="9" t="s">
        <v>52</v>
      </c>
      <c r="D325" s="81">
        <f t="shared" si="35"/>
        <v>1500</v>
      </c>
      <c r="E325" s="81">
        <f t="shared" si="35"/>
        <v>1500</v>
      </c>
      <c r="F325" s="81">
        <f t="shared" si="35"/>
        <v>3600.0000000000005</v>
      </c>
      <c r="G325" s="81">
        <f t="shared" si="35"/>
        <v>16000</v>
      </c>
      <c r="H325" s="81">
        <f t="shared" si="35"/>
        <v>16000</v>
      </c>
      <c r="I325" s="81">
        <f t="shared" si="35"/>
        <v>10793.250000000002</v>
      </c>
      <c r="J325" s="81">
        <f t="shared" si="35"/>
        <v>17066.25</v>
      </c>
      <c r="K325" s="81">
        <f t="shared" si="35"/>
        <v>66010</v>
      </c>
      <c r="L325" s="81">
        <f t="shared" si="35"/>
        <v>9481.25</v>
      </c>
    </row>
    <row r="326" spans="3:12" x14ac:dyDescent="0.2">
      <c r="C326" s="9" t="s">
        <v>53</v>
      </c>
      <c r="D326" s="81">
        <f t="shared" si="35"/>
        <v>1500</v>
      </c>
      <c r="E326" s="81">
        <f t="shared" si="35"/>
        <v>1500</v>
      </c>
      <c r="F326" s="81">
        <f t="shared" si="35"/>
        <v>3600.0000000000005</v>
      </c>
      <c r="G326" s="81">
        <f t="shared" si="35"/>
        <v>16000</v>
      </c>
      <c r="H326" s="81">
        <f t="shared" si="35"/>
        <v>16000</v>
      </c>
      <c r="I326" s="81">
        <f t="shared" si="35"/>
        <v>10793.250000000002</v>
      </c>
      <c r="J326" s="81">
        <f t="shared" si="35"/>
        <v>17066.25</v>
      </c>
      <c r="K326" s="81">
        <f t="shared" si="35"/>
        <v>66010</v>
      </c>
      <c r="L326" s="81">
        <f t="shared" si="35"/>
        <v>9481.25</v>
      </c>
    </row>
    <row r="327" spans="3:12" x14ac:dyDescent="0.2">
      <c r="C327" s="9"/>
      <c r="D327" s="12"/>
      <c r="E327" s="12"/>
      <c r="F327" s="12"/>
      <c r="G327" s="12"/>
      <c r="H327" s="12"/>
      <c r="I327" s="12"/>
      <c r="J327" s="12"/>
      <c r="K327" s="5"/>
    </row>
    <row r="328" spans="3:12" x14ac:dyDescent="0.2">
      <c r="C328" s="1" t="s">
        <v>112</v>
      </c>
      <c r="D328" s="2" t="s">
        <v>1</v>
      </c>
      <c r="E328" s="3" t="s">
        <v>2</v>
      </c>
      <c r="F328" s="3" t="s">
        <v>3</v>
      </c>
      <c r="G328" s="3" t="s">
        <v>4</v>
      </c>
      <c r="H328" s="3" t="s">
        <v>5</v>
      </c>
      <c r="I328" s="3" t="s">
        <v>6</v>
      </c>
      <c r="J328" s="4" t="s">
        <v>7</v>
      </c>
      <c r="K328" s="3" t="s">
        <v>8</v>
      </c>
      <c r="L328" s="3" t="s">
        <v>9</v>
      </c>
    </row>
    <row r="329" spans="3:12" x14ac:dyDescent="0.2">
      <c r="C329" s="9" t="s">
        <v>47</v>
      </c>
      <c r="D329" s="81">
        <f t="shared" ref="D329:L335" si="36">D203*D266</f>
        <v>0</v>
      </c>
      <c r="E329" s="81">
        <f t="shared" si="36"/>
        <v>0</v>
      </c>
      <c r="F329" s="81">
        <f t="shared" si="36"/>
        <v>0</v>
      </c>
      <c r="G329" s="81">
        <f t="shared" si="36"/>
        <v>0</v>
      </c>
      <c r="H329" s="81">
        <f t="shared" si="36"/>
        <v>0</v>
      </c>
      <c r="I329" s="81">
        <f t="shared" si="36"/>
        <v>0</v>
      </c>
      <c r="J329" s="81">
        <f t="shared" si="36"/>
        <v>0</v>
      </c>
      <c r="K329" s="81">
        <f t="shared" si="36"/>
        <v>0</v>
      </c>
      <c r="L329" s="81">
        <f t="shared" si="36"/>
        <v>0</v>
      </c>
    </row>
    <row r="330" spans="3:12" x14ac:dyDescent="0.2">
      <c r="C330" s="9" t="s">
        <v>48</v>
      </c>
      <c r="D330" s="81">
        <f t="shared" si="36"/>
        <v>0</v>
      </c>
      <c r="E330" s="81">
        <f t="shared" si="36"/>
        <v>0</v>
      </c>
      <c r="F330" s="81">
        <f t="shared" si="36"/>
        <v>0</v>
      </c>
      <c r="G330" s="81">
        <f t="shared" si="36"/>
        <v>0</v>
      </c>
      <c r="H330" s="81">
        <f t="shared" si="36"/>
        <v>0</v>
      </c>
      <c r="I330" s="81">
        <f t="shared" si="36"/>
        <v>0</v>
      </c>
      <c r="J330" s="81">
        <f t="shared" si="36"/>
        <v>0</v>
      </c>
      <c r="K330" s="81">
        <f t="shared" si="36"/>
        <v>0</v>
      </c>
      <c r="L330" s="81">
        <f t="shared" si="36"/>
        <v>0</v>
      </c>
    </row>
    <row r="331" spans="3:12" x14ac:dyDescent="0.2">
      <c r="C331" s="9" t="s">
        <v>49</v>
      </c>
      <c r="D331" s="81">
        <f t="shared" si="36"/>
        <v>0</v>
      </c>
      <c r="E331" s="81">
        <f t="shared" si="36"/>
        <v>0</v>
      </c>
      <c r="F331" s="81">
        <f t="shared" si="36"/>
        <v>0</v>
      </c>
      <c r="G331" s="81">
        <f t="shared" si="36"/>
        <v>0</v>
      </c>
      <c r="H331" s="81">
        <f t="shared" si="36"/>
        <v>0</v>
      </c>
      <c r="I331" s="81">
        <f t="shared" si="36"/>
        <v>0</v>
      </c>
      <c r="J331" s="81">
        <f t="shared" si="36"/>
        <v>0</v>
      </c>
      <c r="K331" s="81">
        <f t="shared" si="36"/>
        <v>0</v>
      </c>
      <c r="L331" s="81">
        <f t="shared" si="36"/>
        <v>0</v>
      </c>
    </row>
    <row r="332" spans="3:12" x14ac:dyDescent="0.2">
      <c r="C332" s="9" t="s">
        <v>50</v>
      </c>
      <c r="D332" s="81">
        <f t="shared" si="36"/>
        <v>0</v>
      </c>
      <c r="E332" s="81">
        <f t="shared" si="36"/>
        <v>0</v>
      </c>
      <c r="F332" s="81">
        <f t="shared" si="36"/>
        <v>0</v>
      </c>
      <c r="G332" s="81">
        <f t="shared" si="36"/>
        <v>0</v>
      </c>
      <c r="H332" s="81">
        <f t="shared" si="36"/>
        <v>0</v>
      </c>
      <c r="I332" s="81">
        <f t="shared" si="36"/>
        <v>0</v>
      </c>
      <c r="J332" s="81">
        <f t="shared" si="36"/>
        <v>0</v>
      </c>
      <c r="K332" s="81">
        <f t="shared" si="36"/>
        <v>0</v>
      </c>
      <c r="L332" s="81">
        <f t="shared" si="36"/>
        <v>0</v>
      </c>
    </row>
    <row r="333" spans="3:12" x14ac:dyDescent="0.2">
      <c r="C333" s="9" t="s">
        <v>51</v>
      </c>
      <c r="D333" s="81">
        <f t="shared" si="36"/>
        <v>0</v>
      </c>
      <c r="E333" s="81">
        <f t="shared" si="36"/>
        <v>0</v>
      </c>
      <c r="F333" s="81">
        <f t="shared" si="36"/>
        <v>0</v>
      </c>
      <c r="G333" s="81">
        <f t="shared" si="36"/>
        <v>0</v>
      </c>
      <c r="H333" s="81">
        <f t="shared" si="36"/>
        <v>0</v>
      </c>
      <c r="I333" s="81">
        <f t="shared" si="36"/>
        <v>0</v>
      </c>
      <c r="J333" s="81">
        <f t="shared" si="36"/>
        <v>0</v>
      </c>
      <c r="K333" s="81">
        <f t="shared" si="36"/>
        <v>0</v>
      </c>
      <c r="L333" s="81">
        <f t="shared" si="36"/>
        <v>0</v>
      </c>
    </row>
    <row r="334" spans="3:12" x14ac:dyDescent="0.2">
      <c r="C334" s="9" t="s">
        <v>52</v>
      </c>
      <c r="D334" s="81">
        <f t="shared" si="36"/>
        <v>0</v>
      </c>
      <c r="E334" s="81">
        <f t="shared" si="36"/>
        <v>0</v>
      </c>
      <c r="F334" s="81">
        <f t="shared" si="36"/>
        <v>0</v>
      </c>
      <c r="G334" s="81">
        <f t="shared" si="36"/>
        <v>0</v>
      </c>
      <c r="H334" s="81">
        <f t="shared" si="36"/>
        <v>0</v>
      </c>
      <c r="I334" s="81">
        <f t="shared" si="36"/>
        <v>0</v>
      </c>
      <c r="J334" s="81">
        <f t="shared" si="36"/>
        <v>0</v>
      </c>
      <c r="K334" s="81">
        <f t="shared" si="36"/>
        <v>0</v>
      </c>
      <c r="L334" s="81">
        <f t="shared" si="36"/>
        <v>0</v>
      </c>
    </row>
    <row r="335" spans="3:12" x14ac:dyDescent="0.2">
      <c r="C335" s="9" t="s">
        <v>53</v>
      </c>
      <c r="D335" s="81">
        <f t="shared" si="36"/>
        <v>0</v>
      </c>
      <c r="E335" s="81">
        <f t="shared" si="36"/>
        <v>0</v>
      </c>
      <c r="F335" s="81">
        <f t="shared" si="36"/>
        <v>0</v>
      </c>
      <c r="G335" s="81">
        <f t="shared" si="36"/>
        <v>0</v>
      </c>
      <c r="H335" s="81">
        <f t="shared" si="36"/>
        <v>0</v>
      </c>
      <c r="I335" s="81">
        <f t="shared" si="36"/>
        <v>0</v>
      </c>
      <c r="J335" s="81">
        <f t="shared" si="36"/>
        <v>0</v>
      </c>
      <c r="K335" s="81">
        <f t="shared" si="36"/>
        <v>0</v>
      </c>
      <c r="L335" s="81">
        <f t="shared" si="36"/>
        <v>0</v>
      </c>
    </row>
    <row r="336" spans="3:12" x14ac:dyDescent="0.2">
      <c r="C336" s="9"/>
      <c r="D336" s="12"/>
      <c r="E336" s="12"/>
      <c r="F336" s="12"/>
      <c r="G336" s="12"/>
      <c r="H336" s="12"/>
      <c r="I336" s="12"/>
      <c r="J336" s="12"/>
      <c r="K336" s="5"/>
    </row>
    <row r="337" spans="3:12" x14ac:dyDescent="0.2">
      <c r="C337" s="1" t="s">
        <v>113</v>
      </c>
      <c r="D337" s="2" t="s">
        <v>1</v>
      </c>
      <c r="E337" s="3" t="s">
        <v>2</v>
      </c>
      <c r="F337" s="3" t="s">
        <v>3</v>
      </c>
      <c r="G337" s="3" t="s">
        <v>4</v>
      </c>
      <c r="H337" s="3" t="s">
        <v>5</v>
      </c>
      <c r="I337" s="3" t="s">
        <v>6</v>
      </c>
      <c r="J337" s="4" t="s">
        <v>7</v>
      </c>
      <c r="K337" s="3" t="s">
        <v>8</v>
      </c>
      <c r="L337" s="3" t="s">
        <v>9</v>
      </c>
    </row>
    <row r="338" spans="3:12" x14ac:dyDescent="0.2">
      <c r="C338" s="9" t="s">
        <v>47</v>
      </c>
      <c r="D338" s="81">
        <f>D212*D275</f>
        <v>0</v>
      </c>
      <c r="E338" s="81">
        <f t="shared" ref="E338:L338" si="37">E212*E275</f>
        <v>0</v>
      </c>
      <c r="F338" s="81">
        <f t="shared" si="37"/>
        <v>0</v>
      </c>
      <c r="G338" s="81">
        <f t="shared" si="37"/>
        <v>0</v>
      </c>
      <c r="H338" s="81">
        <f t="shared" si="37"/>
        <v>0</v>
      </c>
      <c r="I338" s="81">
        <f t="shared" si="37"/>
        <v>0</v>
      </c>
      <c r="J338" s="81">
        <f t="shared" si="37"/>
        <v>0</v>
      </c>
      <c r="K338" s="81">
        <f t="shared" si="37"/>
        <v>0</v>
      </c>
      <c r="L338" s="81">
        <f t="shared" si="37"/>
        <v>0</v>
      </c>
    </row>
    <row r="339" spans="3:12" x14ac:dyDescent="0.2">
      <c r="C339" s="9" t="s">
        <v>48</v>
      </c>
      <c r="D339" s="81">
        <f t="shared" ref="D339:L344" si="38">D213*D276</f>
        <v>0</v>
      </c>
      <c r="E339" s="81">
        <f t="shared" si="38"/>
        <v>0</v>
      </c>
      <c r="F339" s="81">
        <f t="shared" si="38"/>
        <v>0</v>
      </c>
      <c r="G339" s="81">
        <f t="shared" si="38"/>
        <v>0</v>
      </c>
      <c r="H339" s="81">
        <f t="shared" si="38"/>
        <v>0</v>
      </c>
      <c r="I339" s="81">
        <f t="shared" si="38"/>
        <v>0</v>
      </c>
      <c r="J339" s="81">
        <f t="shared" si="38"/>
        <v>0</v>
      </c>
      <c r="K339" s="81">
        <f t="shared" si="38"/>
        <v>0</v>
      </c>
      <c r="L339" s="81">
        <f t="shared" si="38"/>
        <v>0</v>
      </c>
    </row>
    <row r="340" spans="3:12" x14ac:dyDescent="0.2">
      <c r="C340" s="9" t="s">
        <v>49</v>
      </c>
      <c r="D340" s="81">
        <f t="shared" si="38"/>
        <v>0</v>
      </c>
      <c r="E340" s="81">
        <f t="shared" si="38"/>
        <v>0</v>
      </c>
      <c r="F340" s="81">
        <f t="shared" si="38"/>
        <v>0</v>
      </c>
      <c r="G340" s="81">
        <f t="shared" si="38"/>
        <v>0</v>
      </c>
      <c r="H340" s="81">
        <f t="shared" si="38"/>
        <v>0</v>
      </c>
      <c r="I340" s="81">
        <f t="shared" si="38"/>
        <v>0</v>
      </c>
      <c r="J340" s="81">
        <f t="shared" si="38"/>
        <v>0</v>
      </c>
      <c r="K340" s="81">
        <f t="shared" si="38"/>
        <v>0</v>
      </c>
      <c r="L340" s="81">
        <f t="shared" si="38"/>
        <v>0</v>
      </c>
    </row>
    <row r="341" spans="3:12" x14ac:dyDescent="0.2">
      <c r="C341" s="9" t="s">
        <v>50</v>
      </c>
      <c r="D341" s="81">
        <f t="shared" si="38"/>
        <v>0</v>
      </c>
      <c r="E341" s="81">
        <f t="shared" si="38"/>
        <v>0</v>
      </c>
      <c r="F341" s="81">
        <f t="shared" si="38"/>
        <v>0</v>
      </c>
      <c r="G341" s="81">
        <f t="shared" si="38"/>
        <v>0</v>
      </c>
      <c r="H341" s="81">
        <f t="shared" si="38"/>
        <v>0</v>
      </c>
      <c r="I341" s="81">
        <f t="shared" si="38"/>
        <v>0</v>
      </c>
      <c r="J341" s="81">
        <f t="shared" si="38"/>
        <v>0</v>
      </c>
      <c r="K341" s="81">
        <f t="shared" si="38"/>
        <v>0</v>
      </c>
      <c r="L341" s="81">
        <f t="shared" si="38"/>
        <v>0</v>
      </c>
    </row>
    <row r="342" spans="3:12" x14ac:dyDescent="0.2">
      <c r="C342" s="9" t="s">
        <v>51</v>
      </c>
      <c r="D342" s="81">
        <f t="shared" si="38"/>
        <v>0</v>
      </c>
      <c r="E342" s="81">
        <f t="shared" si="38"/>
        <v>0</v>
      </c>
      <c r="F342" s="81">
        <f t="shared" si="38"/>
        <v>0</v>
      </c>
      <c r="G342" s="81">
        <f t="shared" si="38"/>
        <v>0</v>
      </c>
      <c r="H342" s="81">
        <f t="shared" si="38"/>
        <v>0</v>
      </c>
      <c r="I342" s="81">
        <f t="shared" si="38"/>
        <v>0</v>
      </c>
      <c r="J342" s="81">
        <f t="shared" si="38"/>
        <v>0</v>
      </c>
      <c r="K342" s="81">
        <f t="shared" si="38"/>
        <v>0</v>
      </c>
      <c r="L342" s="81">
        <f t="shared" si="38"/>
        <v>0</v>
      </c>
    </row>
    <row r="343" spans="3:12" x14ac:dyDescent="0.2">
      <c r="C343" s="9" t="s">
        <v>52</v>
      </c>
      <c r="D343" s="81">
        <f t="shared" si="38"/>
        <v>0</v>
      </c>
      <c r="E343" s="81">
        <f t="shared" si="38"/>
        <v>0</v>
      </c>
      <c r="F343" s="81">
        <f t="shared" si="38"/>
        <v>0</v>
      </c>
      <c r="G343" s="81">
        <f t="shared" si="38"/>
        <v>0</v>
      </c>
      <c r="H343" s="81">
        <f t="shared" si="38"/>
        <v>0</v>
      </c>
      <c r="I343" s="81">
        <f t="shared" si="38"/>
        <v>0</v>
      </c>
      <c r="J343" s="81">
        <f t="shared" si="38"/>
        <v>0</v>
      </c>
      <c r="K343" s="81">
        <f t="shared" si="38"/>
        <v>0</v>
      </c>
      <c r="L343" s="81">
        <f t="shared" si="38"/>
        <v>0</v>
      </c>
    </row>
    <row r="344" spans="3:12" x14ac:dyDescent="0.2">
      <c r="C344" s="9" t="s">
        <v>53</v>
      </c>
      <c r="D344" s="81">
        <f t="shared" si="38"/>
        <v>0</v>
      </c>
      <c r="E344" s="81">
        <f t="shared" si="38"/>
        <v>0</v>
      </c>
      <c r="F344" s="81">
        <f t="shared" si="38"/>
        <v>0</v>
      </c>
      <c r="G344" s="81">
        <f t="shared" si="38"/>
        <v>0</v>
      </c>
      <c r="H344" s="81">
        <f t="shared" si="38"/>
        <v>0</v>
      </c>
      <c r="I344" s="81">
        <f t="shared" si="38"/>
        <v>0</v>
      </c>
      <c r="J344" s="81">
        <f t="shared" si="38"/>
        <v>0</v>
      </c>
      <c r="K344" s="81">
        <f t="shared" si="38"/>
        <v>0</v>
      </c>
      <c r="L344" s="81">
        <f t="shared" si="38"/>
        <v>0</v>
      </c>
    </row>
    <row r="345" spans="3:12" x14ac:dyDescent="0.2">
      <c r="C345" s="9"/>
      <c r="D345" s="12"/>
      <c r="E345" s="12"/>
      <c r="F345" s="12"/>
      <c r="G345" s="12"/>
      <c r="H345" s="12"/>
      <c r="I345" s="12"/>
      <c r="J345" s="12"/>
      <c r="K345" s="5"/>
    </row>
    <row r="346" spans="3:12" x14ac:dyDescent="0.2">
      <c r="C346" s="1" t="s">
        <v>114</v>
      </c>
      <c r="D346" s="2" t="s">
        <v>1</v>
      </c>
      <c r="E346" s="3" t="s">
        <v>2</v>
      </c>
      <c r="F346" s="3" t="s">
        <v>3</v>
      </c>
      <c r="G346" s="3" t="s">
        <v>4</v>
      </c>
      <c r="H346" s="3" t="s">
        <v>5</v>
      </c>
      <c r="I346" s="3" t="s">
        <v>6</v>
      </c>
      <c r="J346" s="4" t="s">
        <v>7</v>
      </c>
      <c r="K346" s="3" t="s">
        <v>8</v>
      </c>
      <c r="L346" s="3" t="s">
        <v>9</v>
      </c>
    </row>
    <row r="347" spans="3:12" x14ac:dyDescent="0.2">
      <c r="C347" s="9" t="s">
        <v>47</v>
      </c>
      <c r="D347" s="81">
        <f>D221*D284</f>
        <v>0</v>
      </c>
      <c r="E347" s="81">
        <f t="shared" ref="E347:L347" si="39">E221*E284</f>
        <v>0</v>
      </c>
      <c r="F347" s="81">
        <f t="shared" si="39"/>
        <v>0</v>
      </c>
      <c r="G347" s="81">
        <f t="shared" si="39"/>
        <v>0</v>
      </c>
      <c r="H347" s="81">
        <f t="shared" si="39"/>
        <v>0</v>
      </c>
      <c r="I347" s="81">
        <f t="shared" si="39"/>
        <v>0</v>
      </c>
      <c r="J347" s="81">
        <f t="shared" si="39"/>
        <v>0</v>
      </c>
      <c r="K347" s="81">
        <f t="shared" si="39"/>
        <v>0</v>
      </c>
      <c r="L347" s="81">
        <f t="shared" si="39"/>
        <v>0</v>
      </c>
    </row>
    <row r="348" spans="3:12" x14ac:dyDescent="0.2">
      <c r="C348" s="9" t="s">
        <v>48</v>
      </c>
      <c r="D348" s="81">
        <f t="shared" ref="D348:L353" si="40">D222*D285</f>
        <v>0</v>
      </c>
      <c r="E348" s="81">
        <f t="shared" si="40"/>
        <v>0</v>
      </c>
      <c r="F348" s="81">
        <f t="shared" si="40"/>
        <v>0</v>
      </c>
      <c r="G348" s="81">
        <f t="shared" si="40"/>
        <v>0</v>
      </c>
      <c r="H348" s="81">
        <f t="shared" si="40"/>
        <v>0</v>
      </c>
      <c r="I348" s="81">
        <f t="shared" si="40"/>
        <v>0</v>
      </c>
      <c r="J348" s="81">
        <f t="shared" si="40"/>
        <v>0</v>
      </c>
      <c r="K348" s="81">
        <f t="shared" si="40"/>
        <v>0</v>
      </c>
      <c r="L348" s="81">
        <f t="shared" si="40"/>
        <v>0</v>
      </c>
    </row>
    <row r="349" spans="3:12" x14ac:dyDescent="0.2">
      <c r="C349" s="9" t="s">
        <v>49</v>
      </c>
      <c r="D349" s="81">
        <f t="shared" si="40"/>
        <v>0</v>
      </c>
      <c r="E349" s="81">
        <f t="shared" si="40"/>
        <v>0</v>
      </c>
      <c r="F349" s="81">
        <f t="shared" si="40"/>
        <v>0</v>
      </c>
      <c r="G349" s="81">
        <f t="shared" si="40"/>
        <v>0</v>
      </c>
      <c r="H349" s="81">
        <f t="shared" si="40"/>
        <v>0</v>
      </c>
      <c r="I349" s="81">
        <f t="shared" si="40"/>
        <v>0</v>
      </c>
      <c r="J349" s="81">
        <f t="shared" si="40"/>
        <v>0</v>
      </c>
      <c r="K349" s="81">
        <f t="shared" si="40"/>
        <v>0</v>
      </c>
      <c r="L349" s="81">
        <f t="shared" si="40"/>
        <v>0</v>
      </c>
    </row>
    <row r="350" spans="3:12" x14ac:dyDescent="0.2">
      <c r="C350" s="9" t="s">
        <v>50</v>
      </c>
      <c r="D350" s="81">
        <f t="shared" si="40"/>
        <v>0</v>
      </c>
      <c r="E350" s="81">
        <f t="shared" si="40"/>
        <v>0</v>
      </c>
      <c r="F350" s="81">
        <f t="shared" si="40"/>
        <v>0</v>
      </c>
      <c r="G350" s="81">
        <f t="shared" si="40"/>
        <v>0</v>
      </c>
      <c r="H350" s="81">
        <f t="shared" si="40"/>
        <v>0</v>
      </c>
      <c r="I350" s="81">
        <f t="shared" si="40"/>
        <v>0</v>
      </c>
      <c r="J350" s="81">
        <f t="shared" si="40"/>
        <v>0</v>
      </c>
      <c r="K350" s="81">
        <f t="shared" si="40"/>
        <v>0</v>
      </c>
      <c r="L350" s="81">
        <f t="shared" si="40"/>
        <v>0</v>
      </c>
    </row>
    <row r="351" spans="3:12" x14ac:dyDescent="0.2">
      <c r="C351" s="9" t="s">
        <v>51</v>
      </c>
      <c r="D351" s="81">
        <f t="shared" si="40"/>
        <v>0</v>
      </c>
      <c r="E351" s="81">
        <f t="shared" si="40"/>
        <v>0</v>
      </c>
      <c r="F351" s="81">
        <f t="shared" si="40"/>
        <v>0</v>
      </c>
      <c r="G351" s="81">
        <f t="shared" si="40"/>
        <v>0</v>
      </c>
      <c r="H351" s="81">
        <f t="shared" si="40"/>
        <v>0</v>
      </c>
      <c r="I351" s="81">
        <f t="shared" si="40"/>
        <v>0</v>
      </c>
      <c r="J351" s="81">
        <f t="shared" si="40"/>
        <v>0</v>
      </c>
      <c r="K351" s="81">
        <f t="shared" si="40"/>
        <v>0</v>
      </c>
      <c r="L351" s="81">
        <f t="shared" si="40"/>
        <v>0</v>
      </c>
    </row>
    <row r="352" spans="3:12" x14ac:dyDescent="0.2">
      <c r="C352" s="9" t="s">
        <v>52</v>
      </c>
      <c r="D352" s="81">
        <f t="shared" si="40"/>
        <v>0</v>
      </c>
      <c r="E352" s="81">
        <f t="shared" si="40"/>
        <v>0</v>
      </c>
      <c r="F352" s="81">
        <f t="shared" si="40"/>
        <v>0</v>
      </c>
      <c r="G352" s="81">
        <f t="shared" si="40"/>
        <v>0</v>
      </c>
      <c r="H352" s="81">
        <f t="shared" si="40"/>
        <v>0</v>
      </c>
      <c r="I352" s="81">
        <f t="shared" si="40"/>
        <v>0</v>
      </c>
      <c r="J352" s="81">
        <f t="shared" si="40"/>
        <v>0</v>
      </c>
      <c r="K352" s="81">
        <f t="shared" si="40"/>
        <v>0</v>
      </c>
      <c r="L352" s="81">
        <f t="shared" si="40"/>
        <v>0</v>
      </c>
    </row>
    <row r="353" spans="3:12" x14ac:dyDescent="0.2">
      <c r="C353" s="9" t="s">
        <v>53</v>
      </c>
      <c r="D353" s="81">
        <f t="shared" si="40"/>
        <v>0</v>
      </c>
      <c r="E353" s="81">
        <f t="shared" si="40"/>
        <v>0</v>
      </c>
      <c r="F353" s="81">
        <f t="shared" si="40"/>
        <v>0</v>
      </c>
      <c r="G353" s="81">
        <f t="shared" si="40"/>
        <v>0</v>
      </c>
      <c r="H353" s="81">
        <f t="shared" si="40"/>
        <v>0</v>
      </c>
      <c r="I353" s="81">
        <f t="shared" si="40"/>
        <v>0</v>
      </c>
      <c r="J353" s="81">
        <f t="shared" si="40"/>
        <v>0</v>
      </c>
      <c r="K353" s="81">
        <f t="shared" si="40"/>
        <v>0</v>
      </c>
      <c r="L353" s="81">
        <f t="shared" si="40"/>
        <v>0</v>
      </c>
    </row>
    <row r="354" spans="3:12" x14ac:dyDescent="0.2">
      <c r="C354" s="9"/>
      <c r="D354" s="12"/>
      <c r="E354" s="12"/>
      <c r="F354" s="12"/>
      <c r="G354" s="12"/>
      <c r="H354" s="12"/>
      <c r="I354" s="12"/>
      <c r="J354" s="12"/>
      <c r="K354" s="5"/>
    </row>
    <row r="355" spans="3:12" x14ac:dyDescent="0.2">
      <c r="C355" s="1" t="s">
        <v>115</v>
      </c>
      <c r="D355" s="2" t="s">
        <v>1</v>
      </c>
      <c r="E355" s="3" t="s">
        <v>2</v>
      </c>
      <c r="F355" s="3" t="s">
        <v>3</v>
      </c>
      <c r="G355" s="3" t="s">
        <v>4</v>
      </c>
      <c r="H355" s="3" t="s">
        <v>5</v>
      </c>
      <c r="I355" s="3" t="s">
        <v>6</v>
      </c>
      <c r="J355" s="4" t="s">
        <v>7</v>
      </c>
      <c r="K355" s="3" t="s">
        <v>8</v>
      </c>
      <c r="L355" s="3" t="s">
        <v>9</v>
      </c>
    </row>
    <row r="356" spans="3:12" x14ac:dyDescent="0.2">
      <c r="C356" s="9" t="s">
        <v>47</v>
      </c>
      <c r="D356" s="82">
        <f>D293+D302+D311+D320+D329+D338+D347</f>
        <v>1500</v>
      </c>
      <c r="E356" s="82">
        <f t="shared" ref="E356:L356" si="41">E293+E302+E311+E320+E329+E338+E347</f>
        <v>2750</v>
      </c>
      <c r="F356" s="82">
        <f t="shared" si="41"/>
        <v>13752</v>
      </c>
      <c r="G356" s="82">
        <f t="shared" si="41"/>
        <v>62464</v>
      </c>
      <c r="H356" s="82">
        <f t="shared" si="41"/>
        <v>62464</v>
      </c>
      <c r="I356" s="82">
        <f t="shared" si="41"/>
        <v>58927.5</v>
      </c>
      <c r="J356" s="82">
        <f t="shared" si="41"/>
        <v>127650</v>
      </c>
      <c r="K356" s="82">
        <f t="shared" si="41"/>
        <v>173132.5</v>
      </c>
      <c r="L356" s="82">
        <f t="shared" si="41"/>
        <v>125152.5</v>
      </c>
    </row>
    <row r="357" spans="3:12" x14ac:dyDescent="0.2">
      <c r="C357" s="9" t="s">
        <v>48</v>
      </c>
      <c r="D357" s="82">
        <f t="shared" ref="D357:L362" si="42">D294+D303+D312+D321+D330+D339+D348</f>
        <v>1500</v>
      </c>
      <c r="E357" s="82">
        <f t="shared" si="42"/>
        <v>2750</v>
      </c>
      <c r="F357" s="82">
        <f t="shared" si="42"/>
        <v>13752</v>
      </c>
      <c r="G357" s="82">
        <f t="shared" si="42"/>
        <v>62464</v>
      </c>
      <c r="H357" s="82">
        <f t="shared" si="42"/>
        <v>62464</v>
      </c>
      <c r="I357" s="82">
        <f t="shared" si="42"/>
        <v>58927.5</v>
      </c>
      <c r="J357" s="82">
        <f t="shared" si="42"/>
        <v>127650</v>
      </c>
      <c r="K357" s="82">
        <f t="shared" si="42"/>
        <v>173132.5</v>
      </c>
      <c r="L357" s="82">
        <f t="shared" si="42"/>
        <v>125152.5</v>
      </c>
    </row>
    <row r="358" spans="3:12" x14ac:dyDescent="0.2">
      <c r="C358" s="9" t="s">
        <v>49</v>
      </c>
      <c r="D358" s="82">
        <f t="shared" si="42"/>
        <v>1500</v>
      </c>
      <c r="E358" s="82">
        <f t="shared" si="42"/>
        <v>2750</v>
      </c>
      <c r="F358" s="82">
        <f t="shared" si="42"/>
        <v>13752</v>
      </c>
      <c r="G358" s="82">
        <f t="shared" si="42"/>
        <v>62464</v>
      </c>
      <c r="H358" s="82">
        <f t="shared" si="42"/>
        <v>62464</v>
      </c>
      <c r="I358" s="82">
        <f t="shared" si="42"/>
        <v>58927.5</v>
      </c>
      <c r="J358" s="82">
        <f t="shared" si="42"/>
        <v>127650</v>
      </c>
      <c r="K358" s="82">
        <f t="shared" si="42"/>
        <v>173132.5</v>
      </c>
      <c r="L358" s="82">
        <f t="shared" si="42"/>
        <v>125152.5</v>
      </c>
    </row>
    <row r="359" spans="3:12" x14ac:dyDescent="0.2">
      <c r="C359" s="9" t="s">
        <v>50</v>
      </c>
      <c r="D359" s="82">
        <f t="shared" si="42"/>
        <v>1500</v>
      </c>
      <c r="E359" s="82">
        <f t="shared" si="42"/>
        <v>2750</v>
      </c>
      <c r="F359" s="82">
        <f t="shared" si="42"/>
        <v>13752</v>
      </c>
      <c r="G359" s="82">
        <f t="shared" si="42"/>
        <v>62464</v>
      </c>
      <c r="H359" s="82">
        <f t="shared" si="42"/>
        <v>62464</v>
      </c>
      <c r="I359" s="82">
        <f t="shared" si="42"/>
        <v>58927.5</v>
      </c>
      <c r="J359" s="82">
        <f t="shared" si="42"/>
        <v>127650</v>
      </c>
      <c r="K359" s="82">
        <f t="shared" si="42"/>
        <v>173132.5</v>
      </c>
      <c r="L359" s="82">
        <f t="shared" si="42"/>
        <v>125152.5</v>
      </c>
    </row>
    <row r="360" spans="3:12" x14ac:dyDescent="0.2">
      <c r="C360" s="9" t="s">
        <v>51</v>
      </c>
      <c r="D360" s="82">
        <f t="shared" si="42"/>
        <v>1500</v>
      </c>
      <c r="E360" s="82">
        <f t="shared" si="42"/>
        <v>2750</v>
      </c>
      <c r="F360" s="82">
        <f t="shared" si="42"/>
        <v>13752</v>
      </c>
      <c r="G360" s="82">
        <f t="shared" si="42"/>
        <v>62464</v>
      </c>
      <c r="H360" s="82">
        <f t="shared" si="42"/>
        <v>62464</v>
      </c>
      <c r="I360" s="82">
        <f t="shared" si="42"/>
        <v>58927.5</v>
      </c>
      <c r="J360" s="82">
        <f t="shared" si="42"/>
        <v>127650</v>
      </c>
      <c r="K360" s="82">
        <f t="shared" si="42"/>
        <v>173132.5</v>
      </c>
      <c r="L360" s="82">
        <f t="shared" si="42"/>
        <v>125152.5</v>
      </c>
    </row>
    <row r="361" spans="3:12" x14ac:dyDescent="0.2">
      <c r="C361" s="9" t="s">
        <v>52</v>
      </c>
      <c r="D361" s="82">
        <f t="shared" si="42"/>
        <v>1500</v>
      </c>
      <c r="E361" s="82">
        <f t="shared" si="42"/>
        <v>2750</v>
      </c>
      <c r="F361" s="82">
        <f t="shared" si="42"/>
        <v>13752</v>
      </c>
      <c r="G361" s="82">
        <f t="shared" si="42"/>
        <v>62464</v>
      </c>
      <c r="H361" s="82">
        <f t="shared" si="42"/>
        <v>62464</v>
      </c>
      <c r="I361" s="82">
        <f t="shared" si="42"/>
        <v>58927.5</v>
      </c>
      <c r="J361" s="82">
        <f t="shared" si="42"/>
        <v>127650</v>
      </c>
      <c r="K361" s="82">
        <f t="shared" si="42"/>
        <v>173132.5</v>
      </c>
      <c r="L361" s="82">
        <f t="shared" si="42"/>
        <v>125152.5</v>
      </c>
    </row>
    <row r="362" spans="3:12" x14ac:dyDescent="0.2">
      <c r="C362" s="9" t="s">
        <v>53</v>
      </c>
      <c r="D362" s="82">
        <f t="shared" si="42"/>
        <v>1500</v>
      </c>
      <c r="E362" s="82">
        <f t="shared" si="42"/>
        <v>2750</v>
      </c>
      <c r="F362" s="82">
        <f t="shared" si="42"/>
        <v>13752</v>
      </c>
      <c r="G362" s="82">
        <f t="shared" si="42"/>
        <v>62464</v>
      </c>
      <c r="H362" s="82">
        <f t="shared" si="42"/>
        <v>62464</v>
      </c>
      <c r="I362" s="82">
        <f t="shared" si="42"/>
        <v>58927.5</v>
      </c>
      <c r="J362" s="82">
        <f t="shared" si="42"/>
        <v>127650</v>
      </c>
      <c r="K362" s="82">
        <f t="shared" si="42"/>
        <v>173132.5</v>
      </c>
      <c r="L362" s="82">
        <f t="shared" si="42"/>
        <v>125152.5</v>
      </c>
    </row>
    <row r="363" spans="3:12" x14ac:dyDescent="0.2">
      <c r="C363" s="9"/>
      <c r="D363" s="65"/>
      <c r="E363" s="65"/>
      <c r="F363" s="65"/>
      <c r="G363" s="65"/>
      <c r="H363" s="65"/>
      <c r="I363" s="65"/>
      <c r="J363" s="66"/>
      <c r="K363" s="5"/>
    </row>
    <row r="364" spans="3:12" x14ac:dyDescent="0.2">
      <c r="C364" s="1" t="s">
        <v>116</v>
      </c>
      <c r="D364" s="2" t="s">
        <v>1</v>
      </c>
      <c r="E364" s="3" t="s">
        <v>2</v>
      </c>
      <c r="F364" s="3" t="s">
        <v>3</v>
      </c>
      <c r="G364" s="3" t="s">
        <v>4</v>
      </c>
      <c r="H364" s="3" t="s">
        <v>5</v>
      </c>
      <c r="I364" s="3" t="s">
        <v>6</v>
      </c>
      <c r="J364" s="4" t="s">
        <v>7</v>
      </c>
      <c r="K364" s="3" t="s">
        <v>8</v>
      </c>
      <c r="L364" s="3" t="s">
        <v>9</v>
      </c>
    </row>
    <row r="365" spans="3:12" x14ac:dyDescent="0.2">
      <c r="C365" s="9" t="s">
        <v>47</v>
      </c>
      <c r="D365" s="82">
        <f>D356/(1-D$115)</f>
        <v>1500</v>
      </c>
      <c r="E365" s="82">
        <f t="shared" ref="E365:L365" si="43">E356/(1-E$115)</f>
        <v>2835.0515463917527</v>
      </c>
      <c r="F365" s="82">
        <f t="shared" si="43"/>
        <v>14177.319587628866</v>
      </c>
      <c r="G365" s="82">
        <f t="shared" si="43"/>
        <v>64395.876288659798</v>
      </c>
      <c r="H365" s="82">
        <f t="shared" si="43"/>
        <v>64395.876288659798</v>
      </c>
      <c r="I365" s="82">
        <f t="shared" si="43"/>
        <v>64755.494505494506</v>
      </c>
      <c r="J365" s="82">
        <f t="shared" si="43"/>
        <v>140274.72527472526</v>
      </c>
      <c r="K365" s="82">
        <f t="shared" si="43"/>
        <v>190255.49450549451</v>
      </c>
      <c r="L365" s="82">
        <f t="shared" si="43"/>
        <v>125152.5</v>
      </c>
    </row>
    <row r="366" spans="3:12" x14ac:dyDescent="0.2">
      <c r="C366" s="9" t="s">
        <v>48</v>
      </c>
      <c r="D366" s="82">
        <f t="shared" ref="D366:L371" si="44">D357/(1-D$115)</f>
        <v>1500</v>
      </c>
      <c r="E366" s="82">
        <f t="shared" si="44"/>
        <v>2835.0515463917527</v>
      </c>
      <c r="F366" s="82">
        <f t="shared" si="44"/>
        <v>14177.319587628866</v>
      </c>
      <c r="G366" s="82">
        <f t="shared" si="44"/>
        <v>64395.876288659798</v>
      </c>
      <c r="H366" s="82">
        <f t="shared" si="44"/>
        <v>64395.876288659798</v>
      </c>
      <c r="I366" s="82">
        <f t="shared" si="44"/>
        <v>64755.494505494506</v>
      </c>
      <c r="J366" s="82">
        <f t="shared" si="44"/>
        <v>140274.72527472526</v>
      </c>
      <c r="K366" s="82">
        <f t="shared" si="44"/>
        <v>190255.49450549451</v>
      </c>
      <c r="L366" s="82">
        <f t="shared" si="44"/>
        <v>125152.5</v>
      </c>
    </row>
    <row r="367" spans="3:12" x14ac:dyDescent="0.2">
      <c r="C367" s="9" t="s">
        <v>49</v>
      </c>
      <c r="D367" s="82">
        <f t="shared" si="44"/>
        <v>1500</v>
      </c>
      <c r="E367" s="82">
        <f t="shared" si="44"/>
        <v>2835.0515463917527</v>
      </c>
      <c r="F367" s="82">
        <f t="shared" si="44"/>
        <v>14177.319587628866</v>
      </c>
      <c r="G367" s="82">
        <f t="shared" si="44"/>
        <v>64395.876288659798</v>
      </c>
      <c r="H367" s="82">
        <f t="shared" si="44"/>
        <v>64395.876288659798</v>
      </c>
      <c r="I367" s="82">
        <f t="shared" si="44"/>
        <v>64755.494505494506</v>
      </c>
      <c r="J367" s="82">
        <f t="shared" si="44"/>
        <v>140274.72527472526</v>
      </c>
      <c r="K367" s="82">
        <f t="shared" si="44"/>
        <v>190255.49450549451</v>
      </c>
      <c r="L367" s="82">
        <f t="shared" si="44"/>
        <v>125152.5</v>
      </c>
    </row>
    <row r="368" spans="3:12" x14ac:dyDescent="0.2">
      <c r="C368" s="9" t="s">
        <v>50</v>
      </c>
      <c r="D368" s="82">
        <f t="shared" si="44"/>
        <v>1500</v>
      </c>
      <c r="E368" s="82">
        <f t="shared" si="44"/>
        <v>2835.0515463917527</v>
      </c>
      <c r="F368" s="82">
        <f t="shared" si="44"/>
        <v>14177.319587628866</v>
      </c>
      <c r="G368" s="82">
        <f t="shared" si="44"/>
        <v>64395.876288659798</v>
      </c>
      <c r="H368" s="82">
        <f t="shared" si="44"/>
        <v>64395.876288659798</v>
      </c>
      <c r="I368" s="82">
        <f t="shared" si="44"/>
        <v>64755.494505494506</v>
      </c>
      <c r="J368" s="82">
        <f t="shared" si="44"/>
        <v>140274.72527472526</v>
      </c>
      <c r="K368" s="82">
        <f t="shared" si="44"/>
        <v>190255.49450549451</v>
      </c>
      <c r="L368" s="82">
        <f t="shared" si="44"/>
        <v>125152.5</v>
      </c>
    </row>
    <row r="369" spans="3:12" x14ac:dyDescent="0.2">
      <c r="C369" s="9" t="s">
        <v>51</v>
      </c>
      <c r="D369" s="82">
        <f t="shared" si="44"/>
        <v>1500</v>
      </c>
      <c r="E369" s="82">
        <f t="shared" si="44"/>
        <v>2835.0515463917527</v>
      </c>
      <c r="F369" s="82">
        <f t="shared" si="44"/>
        <v>14177.319587628866</v>
      </c>
      <c r="G369" s="82">
        <f t="shared" si="44"/>
        <v>64395.876288659798</v>
      </c>
      <c r="H369" s="82">
        <f t="shared" si="44"/>
        <v>64395.876288659798</v>
      </c>
      <c r="I369" s="82">
        <f t="shared" si="44"/>
        <v>64755.494505494506</v>
      </c>
      <c r="J369" s="82">
        <f t="shared" si="44"/>
        <v>140274.72527472526</v>
      </c>
      <c r="K369" s="82">
        <f t="shared" si="44"/>
        <v>190255.49450549451</v>
      </c>
      <c r="L369" s="82">
        <f t="shared" si="44"/>
        <v>125152.5</v>
      </c>
    </row>
    <row r="370" spans="3:12" x14ac:dyDescent="0.2">
      <c r="C370" s="9" t="s">
        <v>52</v>
      </c>
      <c r="D370" s="82">
        <f t="shared" si="44"/>
        <v>1500</v>
      </c>
      <c r="E370" s="82">
        <f t="shared" si="44"/>
        <v>2835.0515463917527</v>
      </c>
      <c r="F370" s="82">
        <f t="shared" si="44"/>
        <v>14177.319587628866</v>
      </c>
      <c r="G370" s="82">
        <f t="shared" si="44"/>
        <v>64395.876288659798</v>
      </c>
      <c r="H370" s="82">
        <f t="shared" si="44"/>
        <v>64395.876288659798</v>
      </c>
      <c r="I370" s="82">
        <f t="shared" si="44"/>
        <v>64755.494505494506</v>
      </c>
      <c r="J370" s="82">
        <f t="shared" si="44"/>
        <v>140274.72527472526</v>
      </c>
      <c r="K370" s="82">
        <f t="shared" si="44"/>
        <v>190255.49450549451</v>
      </c>
      <c r="L370" s="82">
        <f t="shared" si="44"/>
        <v>125152.5</v>
      </c>
    </row>
    <row r="371" spans="3:12" x14ac:dyDescent="0.2">
      <c r="C371" s="9" t="s">
        <v>53</v>
      </c>
      <c r="D371" s="82">
        <f t="shared" si="44"/>
        <v>1500</v>
      </c>
      <c r="E371" s="82">
        <f t="shared" si="44"/>
        <v>2835.0515463917527</v>
      </c>
      <c r="F371" s="82">
        <f t="shared" si="44"/>
        <v>14177.319587628866</v>
      </c>
      <c r="G371" s="82">
        <f t="shared" si="44"/>
        <v>64395.876288659798</v>
      </c>
      <c r="H371" s="82">
        <f t="shared" si="44"/>
        <v>64395.876288659798</v>
      </c>
      <c r="I371" s="82">
        <f t="shared" si="44"/>
        <v>64755.494505494506</v>
      </c>
      <c r="J371" s="82">
        <f t="shared" si="44"/>
        <v>140274.72527472526</v>
      </c>
      <c r="K371" s="82">
        <f t="shared" si="44"/>
        <v>190255.49450549451</v>
      </c>
      <c r="L371" s="82">
        <f t="shared" si="44"/>
        <v>125152.5</v>
      </c>
    </row>
    <row r="372" spans="3:12" x14ac:dyDescent="0.2">
      <c r="C372" s="9"/>
      <c r="D372" s="65"/>
      <c r="E372" s="65"/>
      <c r="F372" s="65"/>
      <c r="G372" s="65"/>
      <c r="H372" s="65"/>
      <c r="I372" s="65"/>
      <c r="J372" s="66"/>
      <c r="K372" s="5"/>
    </row>
    <row r="373" spans="3:12" x14ac:dyDescent="0.2">
      <c r="C373" s="1" t="s">
        <v>117</v>
      </c>
      <c r="D373" s="2" t="s">
        <v>1</v>
      </c>
      <c r="E373" s="3" t="s">
        <v>2</v>
      </c>
      <c r="F373" s="3" t="s">
        <v>3</v>
      </c>
      <c r="G373" s="3" t="s">
        <v>4</v>
      </c>
      <c r="H373" s="3" t="s">
        <v>5</v>
      </c>
      <c r="I373" s="3" t="s">
        <v>6</v>
      </c>
      <c r="J373" s="4" t="s">
        <v>7</v>
      </c>
      <c r="K373" s="3" t="s">
        <v>8</v>
      </c>
      <c r="L373" s="3" t="s">
        <v>9</v>
      </c>
    </row>
    <row r="374" spans="3:12" x14ac:dyDescent="0.2">
      <c r="C374" s="9" t="s">
        <v>47</v>
      </c>
      <c r="D374" s="82">
        <f t="shared" ref="D374:L380" si="45">D$123</f>
        <v>0</v>
      </c>
      <c r="E374" s="82">
        <f t="shared" si="45"/>
        <v>0</v>
      </c>
      <c r="F374" s="82">
        <f t="shared" si="45"/>
        <v>0</v>
      </c>
      <c r="G374" s="82">
        <f t="shared" si="45"/>
        <v>0</v>
      </c>
      <c r="H374" s="82">
        <f t="shared" si="45"/>
        <v>0</v>
      </c>
      <c r="I374" s="82">
        <f t="shared" si="45"/>
        <v>0</v>
      </c>
      <c r="J374" s="82">
        <f t="shared" si="45"/>
        <v>1496</v>
      </c>
      <c r="K374" s="82">
        <f t="shared" si="45"/>
        <v>1496</v>
      </c>
      <c r="L374" s="82">
        <f t="shared" si="45"/>
        <v>0</v>
      </c>
    </row>
    <row r="375" spans="3:12" x14ac:dyDescent="0.2">
      <c r="C375" s="9" t="s">
        <v>48</v>
      </c>
      <c r="D375" s="82">
        <f t="shared" si="45"/>
        <v>0</v>
      </c>
      <c r="E375" s="82">
        <f t="shared" si="45"/>
        <v>0</v>
      </c>
      <c r="F375" s="82">
        <f t="shared" si="45"/>
        <v>0</v>
      </c>
      <c r="G375" s="82">
        <f t="shared" si="45"/>
        <v>0</v>
      </c>
      <c r="H375" s="82">
        <f t="shared" si="45"/>
        <v>0</v>
      </c>
      <c r="I375" s="82">
        <f t="shared" si="45"/>
        <v>0</v>
      </c>
      <c r="J375" s="82">
        <f t="shared" si="45"/>
        <v>1496</v>
      </c>
      <c r="K375" s="82">
        <f t="shared" si="45"/>
        <v>1496</v>
      </c>
      <c r="L375" s="82">
        <f t="shared" si="45"/>
        <v>0</v>
      </c>
    </row>
    <row r="376" spans="3:12" x14ac:dyDescent="0.2">
      <c r="C376" s="9" t="s">
        <v>49</v>
      </c>
      <c r="D376" s="82">
        <f t="shared" si="45"/>
        <v>0</v>
      </c>
      <c r="E376" s="82">
        <f t="shared" si="45"/>
        <v>0</v>
      </c>
      <c r="F376" s="82">
        <f t="shared" si="45"/>
        <v>0</v>
      </c>
      <c r="G376" s="82">
        <f t="shared" si="45"/>
        <v>0</v>
      </c>
      <c r="H376" s="82">
        <f t="shared" si="45"/>
        <v>0</v>
      </c>
      <c r="I376" s="82">
        <f t="shared" si="45"/>
        <v>0</v>
      </c>
      <c r="J376" s="82">
        <f t="shared" si="45"/>
        <v>1496</v>
      </c>
      <c r="K376" s="82">
        <f t="shared" si="45"/>
        <v>1496</v>
      </c>
      <c r="L376" s="82">
        <f t="shared" si="45"/>
        <v>0</v>
      </c>
    </row>
    <row r="377" spans="3:12" x14ac:dyDescent="0.2">
      <c r="C377" s="9" t="s">
        <v>50</v>
      </c>
      <c r="D377" s="82">
        <f t="shared" si="45"/>
        <v>0</v>
      </c>
      <c r="E377" s="82">
        <f t="shared" si="45"/>
        <v>0</v>
      </c>
      <c r="F377" s="82">
        <f t="shared" si="45"/>
        <v>0</v>
      </c>
      <c r="G377" s="82">
        <f t="shared" si="45"/>
        <v>0</v>
      </c>
      <c r="H377" s="82">
        <f t="shared" si="45"/>
        <v>0</v>
      </c>
      <c r="I377" s="82">
        <f t="shared" si="45"/>
        <v>0</v>
      </c>
      <c r="J377" s="82">
        <f t="shared" si="45"/>
        <v>1496</v>
      </c>
      <c r="K377" s="82">
        <f t="shared" si="45"/>
        <v>1496</v>
      </c>
      <c r="L377" s="82">
        <f t="shared" si="45"/>
        <v>0</v>
      </c>
    </row>
    <row r="378" spans="3:12" x14ac:dyDescent="0.2">
      <c r="C378" s="9" t="s">
        <v>51</v>
      </c>
      <c r="D378" s="82">
        <f t="shared" si="45"/>
        <v>0</v>
      </c>
      <c r="E378" s="82">
        <f t="shared" si="45"/>
        <v>0</v>
      </c>
      <c r="F378" s="82">
        <f t="shared" si="45"/>
        <v>0</v>
      </c>
      <c r="G378" s="82">
        <f t="shared" si="45"/>
        <v>0</v>
      </c>
      <c r="H378" s="82">
        <f t="shared" si="45"/>
        <v>0</v>
      </c>
      <c r="I378" s="82">
        <f t="shared" si="45"/>
        <v>0</v>
      </c>
      <c r="J378" s="82">
        <f t="shared" si="45"/>
        <v>1496</v>
      </c>
      <c r="K378" s="82">
        <f t="shared" si="45"/>
        <v>1496</v>
      </c>
      <c r="L378" s="82">
        <f t="shared" si="45"/>
        <v>0</v>
      </c>
    </row>
    <row r="379" spans="3:12" x14ac:dyDescent="0.2">
      <c r="C379" s="9" t="s">
        <v>52</v>
      </c>
      <c r="D379" s="82">
        <f t="shared" si="45"/>
        <v>0</v>
      </c>
      <c r="E379" s="82">
        <f t="shared" si="45"/>
        <v>0</v>
      </c>
      <c r="F379" s="82">
        <f t="shared" si="45"/>
        <v>0</v>
      </c>
      <c r="G379" s="82">
        <f t="shared" si="45"/>
        <v>0</v>
      </c>
      <c r="H379" s="82">
        <f t="shared" si="45"/>
        <v>0</v>
      </c>
      <c r="I379" s="82">
        <f t="shared" si="45"/>
        <v>0</v>
      </c>
      <c r="J379" s="82">
        <f t="shared" si="45"/>
        <v>1496</v>
      </c>
      <c r="K379" s="82">
        <f t="shared" si="45"/>
        <v>1496</v>
      </c>
      <c r="L379" s="82">
        <f t="shared" si="45"/>
        <v>0</v>
      </c>
    </row>
    <row r="380" spans="3:12" x14ac:dyDescent="0.2">
      <c r="C380" s="9" t="s">
        <v>53</v>
      </c>
      <c r="D380" s="82">
        <f t="shared" si="45"/>
        <v>0</v>
      </c>
      <c r="E380" s="82">
        <f t="shared" si="45"/>
        <v>0</v>
      </c>
      <c r="F380" s="82">
        <f t="shared" si="45"/>
        <v>0</v>
      </c>
      <c r="G380" s="82">
        <f t="shared" si="45"/>
        <v>0</v>
      </c>
      <c r="H380" s="82">
        <f t="shared" si="45"/>
        <v>0</v>
      </c>
      <c r="I380" s="82">
        <f t="shared" si="45"/>
        <v>0</v>
      </c>
      <c r="J380" s="82">
        <f t="shared" si="45"/>
        <v>1496</v>
      </c>
      <c r="K380" s="82">
        <f t="shared" si="45"/>
        <v>1496</v>
      </c>
      <c r="L380" s="82">
        <f t="shared" si="45"/>
        <v>0</v>
      </c>
    </row>
    <row r="381" spans="3:12" x14ac:dyDescent="0.2"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3:12" x14ac:dyDescent="0.2">
      <c r="C382" s="1" t="s">
        <v>118</v>
      </c>
      <c r="D382" s="2" t="s">
        <v>1</v>
      </c>
      <c r="E382" s="3" t="s">
        <v>2</v>
      </c>
      <c r="F382" s="3" t="s">
        <v>3</v>
      </c>
      <c r="G382" s="3" t="s">
        <v>4</v>
      </c>
      <c r="H382" s="3" t="s">
        <v>5</v>
      </c>
      <c r="I382" s="3" t="s">
        <v>6</v>
      </c>
      <c r="J382" s="4" t="s">
        <v>7</v>
      </c>
      <c r="K382" s="3" t="s">
        <v>8</v>
      </c>
      <c r="L382" s="3" t="s">
        <v>9</v>
      </c>
    </row>
    <row r="383" spans="3:12" x14ac:dyDescent="0.2">
      <c r="C383" s="9" t="s">
        <v>47</v>
      </c>
      <c r="D383" s="82">
        <f t="shared" ref="D383:L389" si="46">D374/(1-D$115)</f>
        <v>0</v>
      </c>
      <c r="E383" s="82">
        <f t="shared" si="46"/>
        <v>0</v>
      </c>
      <c r="F383" s="82">
        <f t="shared" si="46"/>
        <v>0</v>
      </c>
      <c r="G383" s="82">
        <f t="shared" si="46"/>
        <v>0</v>
      </c>
      <c r="H383" s="82">
        <f t="shared" si="46"/>
        <v>0</v>
      </c>
      <c r="I383" s="82">
        <f t="shared" si="46"/>
        <v>0</v>
      </c>
      <c r="J383" s="82">
        <f t="shared" si="46"/>
        <v>1643.9560439560439</v>
      </c>
      <c r="K383" s="82">
        <f t="shared" si="46"/>
        <v>1643.9560439560439</v>
      </c>
      <c r="L383" s="82">
        <f t="shared" si="46"/>
        <v>0</v>
      </c>
    </row>
    <row r="384" spans="3:12" x14ac:dyDescent="0.2">
      <c r="C384" s="9" t="s">
        <v>48</v>
      </c>
      <c r="D384" s="82">
        <f t="shared" si="46"/>
        <v>0</v>
      </c>
      <c r="E384" s="82">
        <f t="shared" si="46"/>
        <v>0</v>
      </c>
      <c r="F384" s="82">
        <f t="shared" si="46"/>
        <v>0</v>
      </c>
      <c r="G384" s="82">
        <f t="shared" si="46"/>
        <v>0</v>
      </c>
      <c r="H384" s="82">
        <f t="shared" si="46"/>
        <v>0</v>
      </c>
      <c r="I384" s="82">
        <f t="shared" si="46"/>
        <v>0</v>
      </c>
      <c r="J384" s="82">
        <f t="shared" si="46"/>
        <v>1643.9560439560439</v>
      </c>
      <c r="K384" s="82">
        <f t="shared" si="46"/>
        <v>1643.9560439560439</v>
      </c>
      <c r="L384" s="82">
        <f t="shared" si="46"/>
        <v>0</v>
      </c>
    </row>
    <row r="385" spans="3:12" x14ac:dyDescent="0.2">
      <c r="C385" s="9" t="s">
        <v>49</v>
      </c>
      <c r="D385" s="82">
        <f t="shared" si="46"/>
        <v>0</v>
      </c>
      <c r="E385" s="82">
        <f t="shared" si="46"/>
        <v>0</v>
      </c>
      <c r="F385" s="82">
        <f t="shared" si="46"/>
        <v>0</v>
      </c>
      <c r="G385" s="82">
        <f t="shared" si="46"/>
        <v>0</v>
      </c>
      <c r="H385" s="82">
        <f t="shared" si="46"/>
        <v>0</v>
      </c>
      <c r="I385" s="82">
        <f t="shared" si="46"/>
        <v>0</v>
      </c>
      <c r="J385" s="82">
        <f t="shared" si="46"/>
        <v>1643.9560439560439</v>
      </c>
      <c r="K385" s="82">
        <f t="shared" si="46"/>
        <v>1643.9560439560439</v>
      </c>
      <c r="L385" s="82">
        <f t="shared" si="46"/>
        <v>0</v>
      </c>
    </row>
    <row r="386" spans="3:12" x14ac:dyDescent="0.2">
      <c r="C386" s="9" t="s">
        <v>50</v>
      </c>
      <c r="D386" s="82">
        <f t="shared" si="46"/>
        <v>0</v>
      </c>
      <c r="E386" s="82">
        <f t="shared" si="46"/>
        <v>0</v>
      </c>
      <c r="F386" s="82">
        <f t="shared" si="46"/>
        <v>0</v>
      </c>
      <c r="G386" s="82">
        <f t="shared" si="46"/>
        <v>0</v>
      </c>
      <c r="H386" s="82">
        <f t="shared" si="46"/>
        <v>0</v>
      </c>
      <c r="I386" s="82">
        <f t="shared" si="46"/>
        <v>0</v>
      </c>
      <c r="J386" s="82">
        <f t="shared" si="46"/>
        <v>1643.9560439560439</v>
      </c>
      <c r="K386" s="82">
        <f t="shared" si="46"/>
        <v>1643.9560439560439</v>
      </c>
      <c r="L386" s="82">
        <f t="shared" si="46"/>
        <v>0</v>
      </c>
    </row>
    <row r="387" spans="3:12" x14ac:dyDescent="0.2">
      <c r="C387" s="9" t="s">
        <v>51</v>
      </c>
      <c r="D387" s="82">
        <f t="shared" si="46"/>
        <v>0</v>
      </c>
      <c r="E387" s="82">
        <f t="shared" si="46"/>
        <v>0</v>
      </c>
      <c r="F387" s="82">
        <f t="shared" si="46"/>
        <v>0</v>
      </c>
      <c r="G387" s="82">
        <f t="shared" si="46"/>
        <v>0</v>
      </c>
      <c r="H387" s="82">
        <f t="shared" si="46"/>
        <v>0</v>
      </c>
      <c r="I387" s="82">
        <f t="shared" si="46"/>
        <v>0</v>
      </c>
      <c r="J387" s="82">
        <f t="shared" si="46"/>
        <v>1643.9560439560439</v>
      </c>
      <c r="K387" s="82">
        <f t="shared" si="46"/>
        <v>1643.9560439560439</v>
      </c>
      <c r="L387" s="82">
        <f t="shared" si="46"/>
        <v>0</v>
      </c>
    </row>
    <row r="388" spans="3:12" x14ac:dyDescent="0.2">
      <c r="C388" s="9" t="s">
        <v>52</v>
      </c>
      <c r="D388" s="82">
        <f t="shared" si="46"/>
        <v>0</v>
      </c>
      <c r="E388" s="82">
        <f t="shared" si="46"/>
        <v>0</v>
      </c>
      <c r="F388" s="82">
        <f t="shared" si="46"/>
        <v>0</v>
      </c>
      <c r="G388" s="82">
        <f t="shared" si="46"/>
        <v>0</v>
      </c>
      <c r="H388" s="82">
        <f t="shared" si="46"/>
        <v>0</v>
      </c>
      <c r="I388" s="82">
        <f t="shared" si="46"/>
        <v>0</v>
      </c>
      <c r="J388" s="82">
        <f t="shared" si="46"/>
        <v>1643.9560439560439</v>
      </c>
      <c r="K388" s="82">
        <f t="shared" si="46"/>
        <v>1643.9560439560439</v>
      </c>
      <c r="L388" s="82">
        <f t="shared" si="46"/>
        <v>0</v>
      </c>
    </row>
    <row r="389" spans="3:12" x14ac:dyDescent="0.2">
      <c r="C389" s="9" t="s">
        <v>53</v>
      </c>
      <c r="D389" s="82">
        <f t="shared" si="46"/>
        <v>0</v>
      </c>
      <c r="E389" s="82">
        <f t="shared" si="46"/>
        <v>0</v>
      </c>
      <c r="F389" s="82">
        <f t="shared" si="46"/>
        <v>0</v>
      </c>
      <c r="G389" s="82">
        <f t="shared" si="46"/>
        <v>0</v>
      </c>
      <c r="H389" s="82">
        <f t="shared" si="46"/>
        <v>0</v>
      </c>
      <c r="I389" s="82">
        <f t="shared" si="46"/>
        <v>0</v>
      </c>
      <c r="J389" s="82">
        <f t="shared" si="46"/>
        <v>1643.9560439560439</v>
      </c>
      <c r="K389" s="82">
        <f t="shared" si="46"/>
        <v>1643.9560439560439</v>
      </c>
      <c r="L389" s="82">
        <f t="shared" si="46"/>
        <v>0</v>
      </c>
    </row>
    <row r="390" spans="3:12" x14ac:dyDescent="0.2"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3:12" x14ac:dyDescent="0.2">
      <c r="C391" s="1" t="s">
        <v>119</v>
      </c>
      <c r="D391" s="2" t="s">
        <v>1</v>
      </c>
      <c r="E391" s="3" t="s">
        <v>2</v>
      </c>
      <c r="F391" s="3" t="s">
        <v>3</v>
      </c>
      <c r="G391" s="3" t="s">
        <v>4</v>
      </c>
      <c r="H391" s="3" t="s">
        <v>5</v>
      </c>
      <c r="I391" s="3" t="s">
        <v>6</v>
      </c>
      <c r="J391" s="4" t="s">
        <v>7</v>
      </c>
      <c r="K391" s="3" t="s">
        <v>8</v>
      </c>
      <c r="L391" s="3" t="s">
        <v>9</v>
      </c>
    </row>
    <row r="392" spans="3:12" x14ac:dyDescent="0.2">
      <c r="C392" s="9" t="s">
        <v>47</v>
      </c>
      <c r="D392" s="82">
        <f t="shared" ref="D392:L398" si="47">D$128*D421</f>
        <v>0</v>
      </c>
      <c r="E392" s="82">
        <f t="shared" si="47"/>
        <v>0</v>
      </c>
      <c r="F392" s="82">
        <f t="shared" si="47"/>
        <v>0</v>
      </c>
      <c r="G392" s="82">
        <f t="shared" si="47"/>
        <v>0</v>
      </c>
      <c r="H392" s="82">
        <f t="shared" si="47"/>
        <v>0</v>
      </c>
      <c r="I392" s="82">
        <f>I$128*I421</f>
        <v>9593.4065934065948</v>
      </c>
      <c r="J392" s="82">
        <f t="shared" si="47"/>
        <v>7582.4175824175818</v>
      </c>
      <c r="K392" s="82">
        <f t="shared" si="47"/>
        <v>8271.9780219780223</v>
      </c>
      <c r="L392" s="82">
        <f t="shared" si="47"/>
        <v>6765</v>
      </c>
    </row>
    <row r="393" spans="3:12" x14ac:dyDescent="0.2">
      <c r="C393" s="9" t="s">
        <v>48</v>
      </c>
      <c r="D393" s="82">
        <f t="shared" si="47"/>
        <v>0</v>
      </c>
      <c r="E393" s="82">
        <f t="shared" si="47"/>
        <v>0</v>
      </c>
      <c r="F393" s="82">
        <f t="shared" si="47"/>
        <v>0</v>
      </c>
      <c r="G393" s="82">
        <f t="shared" si="47"/>
        <v>0</v>
      </c>
      <c r="H393" s="82">
        <f t="shared" si="47"/>
        <v>0</v>
      </c>
      <c r="I393" s="82">
        <f t="shared" si="47"/>
        <v>9593.4065934065948</v>
      </c>
      <c r="J393" s="82">
        <f t="shared" si="47"/>
        <v>7582.4175824175818</v>
      </c>
      <c r="K393" s="82">
        <f t="shared" si="47"/>
        <v>8271.9780219780223</v>
      </c>
      <c r="L393" s="82">
        <f t="shared" si="47"/>
        <v>6765</v>
      </c>
    </row>
    <row r="394" spans="3:12" x14ac:dyDescent="0.2">
      <c r="C394" s="9" t="s">
        <v>49</v>
      </c>
      <c r="D394" s="82">
        <f t="shared" si="47"/>
        <v>0</v>
      </c>
      <c r="E394" s="82">
        <f t="shared" si="47"/>
        <v>0</v>
      </c>
      <c r="F394" s="82">
        <f t="shared" si="47"/>
        <v>0</v>
      </c>
      <c r="G394" s="82">
        <f t="shared" si="47"/>
        <v>0</v>
      </c>
      <c r="H394" s="82">
        <f t="shared" si="47"/>
        <v>0</v>
      </c>
      <c r="I394" s="82">
        <f t="shared" si="47"/>
        <v>9593.4065934065948</v>
      </c>
      <c r="J394" s="82">
        <f t="shared" si="47"/>
        <v>7582.4175824175818</v>
      </c>
      <c r="K394" s="82">
        <f t="shared" si="47"/>
        <v>8271.9780219780223</v>
      </c>
      <c r="L394" s="82">
        <f t="shared" si="47"/>
        <v>6765</v>
      </c>
    </row>
    <row r="395" spans="3:12" x14ac:dyDescent="0.2">
      <c r="C395" s="9" t="s">
        <v>50</v>
      </c>
      <c r="D395" s="82">
        <f t="shared" si="47"/>
        <v>0</v>
      </c>
      <c r="E395" s="82">
        <f t="shared" si="47"/>
        <v>0</v>
      </c>
      <c r="F395" s="82">
        <f t="shared" si="47"/>
        <v>0</v>
      </c>
      <c r="G395" s="82">
        <f t="shared" si="47"/>
        <v>0</v>
      </c>
      <c r="H395" s="82">
        <f t="shared" si="47"/>
        <v>0</v>
      </c>
      <c r="I395" s="82">
        <f t="shared" si="47"/>
        <v>9593.4065934065948</v>
      </c>
      <c r="J395" s="82">
        <f t="shared" si="47"/>
        <v>7582.4175824175818</v>
      </c>
      <c r="K395" s="82">
        <f t="shared" si="47"/>
        <v>8271.9780219780223</v>
      </c>
      <c r="L395" s="82">
        <f t="shared" si="47"/>
        <v>6765</v>
      </c>
    </row>
    <row r="396" spans="3:12" x14ac:dyDescent="0.2">
      <c r="C396" s="9" t="s">
        <v>51</v>
      </c>
      <c r="D396" s="82">
        <f t="shared" si="47"/>
        <v>0</v>
      </c>
      <c r="E396" s="82">
        <f t="shared" si="47"/>
        <v>0</v>
      </c>
      <c r="F396" s="82">
        <f t="shared" si="47"/>
        <v>0</v>
      </c>
      <c r="G396" s="82">
        <f t="shared" si="47"/>
        <v>0</v>
      </c>
      <c r="H396" s="82">
        <f t="shared" si="47"/>
        <v>0</v>
      </c>
      <c r="I396" s="82">
        <f>I$128*I425</f>
        <v>9593.4065934065948</v>
      </c>
      <c r="J396" s="82">
        <f t="shared" si="47"/>
        <v>7582.4175824175818</v>
      </c>
      <c r="K396" s="82">
        <f t="shared" si="47"/>
        <v>8271.9780219780223</v>
      </c>
      <c r="L396" s="82">
        <f t="shared" si="47"/>
        <v>6765</v>
      </c>
    </row>
    <row r="397" spans="3:12" x14ac:dyDescent="0.2">
      <c r="C397" s="9" t="s">
        <v>52</v>
      </c>
      <c r="D397" s="82">
        <f t="shared" si="47"/>
        <v>0</v>
      </c>
      <c r="E397" s="82">
        <f t="shared" si="47"/>
        <v>0</v>
      </c>
      <c r="F397" s="82">
        <f t="shared" si="47"/>
        <v>0</v>
      </c>
      <c r="G397" s="82">
        <f t="shared" si="47"/>
        <v>0</v>
      </c>
      <c r="H397" s="82">
        <f t="shared" si="47"/>
        <v>0</v>
      </c>
      <c r="I397" s="82">
        <f t="shared" si="47"/>
        <v>9593.4065934065948</v>
      </c>
      <c r="J397" s="82">
        <f t="shared" si="47"/>
        <v>7582.4175824175818</v>
      </c>
      <c r="K397" s="82">
        <f t="shared" si="47"/>
        <v>8271.9780219780223</v>
      </c>
      <c r="L397" s="82">
        <f t="shared" si="47"/>
        <v>6765</v>
      </c>
    </row>
    <row r="398" spans="3:12" x14ac:dyDescent="0.2">
      <c r="C398" s="9" t="s">
        <v>53</v>
      </c>
      <c r="D398" s="82">
        <f t="shared" si="47"/>
        <v>0</v>
      </c>
      <c r="E398" s="82">
        <f t="shared" si="47"/>
        <v>0</v>
      </c>
      <c r="F398" s="82">
        <f t="shared" si="47"/>
        <v>0</v>
      </c>
      <c r="G398" s="82">
        <f t="shared" si="47"/>
        <v>0</v>
      </c>
      <c r="H398" s="82">
        <f t="shared" si="47"/>
        <v>0</v>
      </c>
      <c r="I398" s="82">
        <f t="shared" si="47"/>
        <v>9593.4065934065948</v>
      </c>
      <c r="J398" s="82">
        <f t="shared" si="47"/>
        <v>7582.4175824175818</v>
      </c>
      <c r="K398" s="82">
        <f t="shared" si="47"/>
        <v>8271.9780219780223</v>
      </c>
      <c r="L398" s="82">
        <f t="shared" si="47"/>
        <v>6765</v>
      </c>
    </row>
    <row r="399" spans="3:12" x14ac:dyDescent="0.2"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3:12" x14ac:dyDescent="0.2">
      <c r="C400" s="1" t="s">
        <v>120</v>
      </c>
      <c r="D400" s="2" t="s">
        <v>1</v>
      </c>
      <c r="E400" s="3" t="s">
        <v>2</v>
      </c>
      <c r="F400" s="3" t="s">
        <v>3</v>
      </c>
      <c r="G400" s="3" t="s">
        <v>4</v>
      </c>
      <c r="H400" s="3" t="s">
        <v>5</v>
      </c>
      <c r="I400" s="3" t="s">
        <v>6</v>
      </c>
      <c r="J400" s="4" t="s">
        <v>7</v>
      </c>
      <c r="K400" s="3" t="s">
        <v>8</v>
      </c>
      <c r="L400" s="3" t="s">
        <v>9</v>
      </c>
    </row>
    <row r="401" spans="3:12" x14ac:dyDescent="0.2">
      <c r="C401" s="9" t="s">
        <v>47</v>
      </c>
      <c r="D401" s="82">
        <f>D383+D365+D392</f>
        <v>1500</v>
      </c>
      <c r="E401" s="82">
        <f t="shared" ref="E401:L401" si="48">E383+E365+E392</f>
        <v>2835.0515463917527</v>
      </c>
      <c r="F401" s="82">
        <f t="shared" si="48"/>
        <v>14177.319587628866</v>
      </c>
      <c r="G401" s="82">
        <f t="shared" si="48"/>
        <v>64395.876288659798</v>
      </c>
      <c r="H401" s="82">
        <f t="shared" si="48"/>
        <v>64395.876288659798</v>
      </c>
      <c r="I401" s="82">
        <f t="shared" si="48"/>
        <v>74348.9010989011</v>
      </c>
      <c r="J401" s="82">
        <f t="shared" si="48"/>
        <v>149501.09890109889</v>
      </c>
      <c r="K401" s="82">
        <f t="shared" si="48"/>
        <v>200171.42857142858</v>
      </c>
      <c r="L401" s="82">
        <f t="shared" si="48"/>
        <v>131917.5</v>
      </c>
    </row>
    <row r="402" spans="3:12" x14ac:dyDescent="0.2">
      <c r="C402" s="9" t="s">
        <v>48</v>
      </c>
      <c r="D402" s="82">
        <f t="shared" ref="D402:L407" si="49">D384+D366+D393</f>
        <v>1500</v>
      </c>
      <c r="E402" s="82">
        <f t="shared" si="49"/>
        <v>2835.0515463917527</v>
      </c>
      <c r="F402" s="82">
        <f t="shared" si="49"/>
        <v>14177.319587628866</v>
      </c>
      <c r="G402" s="82">
        <f t="shared" si="49"/>
        <v>64395.876288659798</v>
      </c>
      <c r="H402" s="82">
        <f t="shared" si="49"/>
        <v>64395.876288659798</v>
      </c>
      <c r="I402" s="82">
        <f t="shared" si="49"/>
        <v>74348.9010989011</v>
      </c>
      <c r="J402" s="82">
        <f t="shared" si="49"/>
        <v>149501.09890109889</v>
      </c>
      <c r="K402" s="82">
        <f t="shared" si="49"/>
        <v>200171.42857142858</v>
      </c>
      <c r="L402" s="82">
        <f t="shared" si="49"/>
        <v>131917.5</v>
      </c>
    </row>
    <row r="403" spans="3:12" x14ac:dyDescent="0.2">
      <c r="C403" s="9" t="s">
        <v>49</v>
      </c>
      <c r="D403" s="82">
        <f t="shared" si="49"/>
        <v>1500</v>
      </c>
      <c r="E403" s="82">
        <f t="shared" si="49"/>
        <v>2835.0515463917527</v>
      </c>
      <c r="F403" s="82">
        <f t="shared" si="49"/>
        <v>14177.319587628866</v>
      </c>
      <c r="G403" s="82">
        <f t="shared" si="49"/>
        <v>64395.876288659798</v>
      </c>
      <c r="H403" s="82">
        <f t="shared" si="49"/>
        <v>64395.876288659798</v>
      </c>
      <c r="I403" s="82">
        <f t="shared" si="49"/>
        <v>74348.9010989011</v>
      </c>
      <c r="J403" s="82">
        <f t="shared" si="49"/>
        <v>149501.09890109889</v>
      </c>
      <c r="K403" s="82">
        <f t="shared" si="49"/>
        <v>200171.42857142858</v>
      </c>
      <c r="L403" s="82">
        <f t="shared" si="49"/>
        <v>131917.5</v>
      </c>
    </row>
    <row r="404" spans="3:12" x14ac:dyDescent="0.2">
      <c r="C404" s="9" t="s">
        <v>50</v>
      </c>
      <c r="D404" s="82">
        <f t="shared" si="49"/>
        <v>1500</v>
      </c>
      <c r="E404" s="82">
        <f t="shared" si="49"/>
        <v>2835.0515463917527</v>
      </c>
      <c r="F404" s="82">
        <f t="shared" si="49"/>
        <v>14177.319587628866</v>
      </c>
      <c r="G404" s="82">
        <f t="shared" si="49"/>
        <v>64395.876288659798</v>
      </c>
      <c r="H404" s="82">
        <f t="shared" si="49"/>
        <v>64395.876288659798</v>
      </c>
      <c r="I404" s="82">
        <f t="shared" si="49"/>
        <v>74348.9010989011</v>
      </c>
      <c r="J404" s="82">
        <f t="shared" si="49"/>
        <v>149501.09890109889</v>
      </c>
      <c r="K404" s="82">
        <f t="shared" si="49"/>
        <v>200171.42857142858</v>
      </c>
      <c r="L404" s="82">
        <f t="shared" si="49"/>
        <v>131917.5</v>
      </c>
    </row>
    <row r="405" spans="3:12" x14ac:dyDescent="0.2">
      <c r="C405" s="9" t="s">
        <v>51</v>
      </c>
      <c r="D405" s="82">
        <f t="shared" si="49"/>
        <v>1500</v>
      </c>
      <c r="E405" s="82">
        <f t="shared" si="49"/>
        <v>2835.0515463917527</v>
      </c>
      <c r="F405" s="82">
        <f t="shared" si="49"/>
        <v>14177.319587628866</v>
      </c>
      <c r="G405" s="82">
        <f t="shared" si="49"/>
        <v>64395.876288659798</v>
      </c>
      <c r="H405" s="82">
        <f t="shared" si="49"/>
        <v>64395.876288659798</v>
      </c>
      <c r="I405" s="82">
        <f t="shared" si="49"/>
        <v>74348.9010989011</v>
      </c>
      <c r="J405" s="82">
        <f t="shared" si="49"/>
        <v>149501.09890109889</v>
      </c>
      <c r="K405" s="82">
        <f t="shared" si="49"/>
        <v>200171.42857142858</v>
      </c>
      <c r="L405" s="82">
        <f t="shared" si="49"/>
        <v>131917.5</v>
      </c>
    </row>
    <row r="406" spans="3:12" x14ac:dyDescent="0.2">
      <c r="C406" s="9" t="s">
        <v>52</v>
      </c>
      <c r="D406" s="82">
        <f t="shared" si="49"/>
        <v>1500</v>
      </c>
      <c r="E406" s="82">
        <f t="shared" si="49"/>
        <v>2835.0515463917527</v>
      </c>
      <c r="F406" s="82">
        <f t="shared" si="49"/>
        <v>14177.319587628866</v>
      </c>
      <c r="G406" s="82">
        <f t="shared" si="49"/>
        <v>64395.876288659798</v>
      </c>
      <c r="H406" s="82">
        <f t="shared" si="49"/>
        <v>64395.876288659798</v>
      </c>
      <c r="I406" s="82">
        <f t="shared" si="49"/>
        <v>74348.9010989011</v>
      </c>
      <c r="J406" s="82">
        <f t="shared" si="49"/>
        <v>149501.09890109889</v>
      </c>
      <c r="K406" s="82">
        <f t="shared" si="49"/>
        <v>200171.42857142858</v>
      </c>
      <c r="L406" s="82">
        <f t="shared" si="49"/>
        <v>131917.5</v>
      </c>
    </row>
    <row r="407" spans="3:12" x14ac:dyDescent="0.2">
      <c r="C407" s="9" t="s">
        <v>53</v>
      </c>
      <c r="D407" s="82">
        <f t="shared" si="49"/>
        <v>1500</v>
      </c>
      <c r="E407" s="82">
        <f t="shared" si="49"/>
        <v>2835.0515463917527</v>
      </c>
      <c r="F407" s="82">
        <f t="shared" si="49"/>
        <v>14177.319587628866</v>
      </c>
      <c r="G407" s="82">
        <f t="shared" si="49"/>
        <v>64395.876288659798</v>
      </c>
      <c r="H407" s="82">
        <f t="shared" si="49"/>
        <v>64395.876288659798</v>
      </c>
      <c r="I407" s="82">
        <f t="shared" si="49"/>
        <v>74348.9010989011</v>
      </c>
      <c r="J407" s="82">
        <f t="shared" si="49"/>
        <v>149501.09890109889</v>
      </c>
      <c r="K407" s="82">
        <f t="shared" si="49"/>
        <v>200171.42857142858</v>
      </c>
      <c r="L407" s="82">
        <f t="shared" si="49"/>
        <v>131917.5</v>
      </c>
    </row>
    <row r="408" spans="3:12" x14ac:dyDescent="0.2">
      <c r="C408" s="9"/>
      <c r="D408" s="65"/>
      <c r="E408" s="65"/>
      <c r="F408" s="65"/>
      <c r="G408" s="65"/>
      <c r="H408" s="65"/>
      <c r="I408" s="65"/>
      <c r="J408" s="66"/>
      <c r="K408" s="5"/>
    </row>
    <row r="409" spans="3:12" ht="15.75" x14ac:dyDescent="0.2">
      <c r="C409" s="67" t="s">
        <v>121</v>
      </c>
      <c r="D409" s="83"/>
      <c r="E409" s="83"/>
      <c r="F409" s="83"/>
      <c r="G409" s="83"/>
      <c r="H409" s="83"/>
      <c r="I409" s="83"/>
      <c r="J409" s="84"/>
      <c r="K409" s="57"/>
      <c r="L409" s="57"/>
    </row>
    <row r="410" spans="3:12" x14ac:dyDescent="0.2">
      <c r="C410" s="9"/>
      <c r="D410" s="65"/>
      <c r="E410" s="65"/>
      <c r="F410" s="65"/>
      <c r="G410" s="65"/>
      <c r="H410" s="65"/>
      <c r="I410" s="65"/>
      <c r="J410" s="66"/>
      <c r="K410" s="5"/>
    </row>
    <row r="411" spans="3:12" x14ac:dyDescent="0.2">
      <c r="C411" s="1" t="s">
        <v>122</v>
      </c>
      <c r="D411" s="2" t="s">
        <v>1</v>
      </c>
      <c r="E411" s="3" t="s">
        <v>2</v>
      </c>
      <c r="F411" s="3" t="s">
        <v>3</v>
      </c>
      <c r="G411" s="3" t="s">
        <v>4</v>
      </c>
      <c r="H411" s="3" t="s">
        <v>5</v>
      </c>
      <c r="I411" s="3" t="s">
        <v>6</v>
      </c>
      <c r="J411" s="4" t="s">
        <v>7</v>
      </c>
      <c r="K411" s="3" t="s">
        <v>8</v>
      </c>
      <c r="L411" s="3" t="s">
        <v>9</v>
      </c>
    </row>
    <row r="412" spans="3:12" x14ac:dyDescent="0.2">
      <c r="C412" s="9" t="s">
        <v>47</v>
      </c>
      <c r="D412" s="82">
        <f t="shared" ref="D412:L418" si="50">D365/D11</f>
        <v>1500</v>
      </c>
      <c r="E412" s="82">
        <f t="shared" si="50"/>
        <v>1417.5257731958764</v>
      </c>
      <c r="F412" s="82">
        <f t="shared" si="50"/>
        <v>1181.4432989690722</v>
      </c>
      <c r="G412" s="82">
        <f t="shared" si="50"/>
        <v>1006.1855670103093</v>
      </c>
      <c r="H412" s="82">
        <f t="shared" si="50"/>
        <v>1006.1855670103093</v>
      </c>
      <c r="I412" s="82">
        <f t="shared" si="50"/>
        <v>799.45054945054949</v>
      </c>
      <c r="J412" s="82">
        <f t="shared" si="50"/>
        <v>758.24175824175813</v>
      </c>
      <c r="K412" s="82">
        <f t="shared" si="50"/>
        <v>827.19780219780228</v>
      </c>
      <c r="L412" s="82">
        <f t="shared" si="50"/>
        <v>676.5</v>
      </c>
    </row>
    <row r="413" spans="3:12" x14ac:dyDescent="0.2">
      <c r="C413" s="9" t="s">
        <v>48</v>
      </c>
      <c r="D413" s="82">
        <f t="shared" si="50"/>
        <v>1500</v>
      </c>
      <c r="E413" s="82">
        <f t="shared" si="50"/>
        <v>1417.5257731958764</v>
      </c>
      <c r="F413" s="82">
        <f t="shared" si="50"/>
        <v>1181.4432989690722</v>
      </c>
      <c r="G413" s="82">
        <f t="shared" si="50"/>
        <v>1006.1855670103093</v>
      </c>
      <c r="H413" s="82">
        <f t="shared" si="50"/>
        <v>1006.1855670103093</v>
      </c>
      <c r="I413" s="82">
        <f t="shared" si="50"/>
        <v>799.45054945054949</v>
      </c>
      <c r="J413" s="82">
        <f t="shared" si="50"/>
        <v>758.24175824175813</v>
      </c>
      <c r="K413" s="82">
        <f t="shared" si="50"/>
        <v>827.19780219780228</v>
      </c>
      <c r="L413" s="82">
        <f t="shared" si="50"/>
        <v>676.5</v>
      </c>
    </row>
    <row r="414" spans="3:12" x14ac:dyDescent="0.2">
      <c r="C414" s="9" t="s">
        <v>49</v>
      </c>
      <c r="D414" s="82">
        <f t="shared" si="50"/>
        <v>1500</v>
      </c>
      <c r="E414" s="82">
        <f t="shared" si="50"/>
        <v>1417.5257731958764</v>
      </c>
      <c r="F414" s="82">
        <f t="shared" si="50"/>
        <v>1181.4432989690722</v>
      </c>
      <c r="G414" s="82">
        <f t="shared" si="50"/>
        <v>1006.1855670103093</v>
      </c>
      <c r="H414" s="82">
        <f t="shared" si="50"/>
        <v>1006.1855670103093</v>
      </c>
      <c r="I414" s="82">
        <f t="shared" si="50"/>
        <v>799.45054945054949</v>
      </c>
      <c r="J414" s="82">
        <f t="shared" si="50"/>
        <v>758.24175824175813</v>
      </c>
      <c r="K414" s="82">
        <f t="shared" si="50"/>
        <v>827.19780219780228</v>
      </c>
      <c r="L414" s="82">
        <f t="shared" si="50"/>
        <v>676.5</v>
      </c>
    </row>
    <row r="415" spans="3:12" x14ac:dyDescent="0.2">
      <c r="C415" s="9" t="s">
        <v>50</v>
      </c>
      <c r="D415" s="82">
        <f t="shared" si="50"/>
        <v>1500</v>
      </c>
      <c r="E415" s="82">
        <f t="shared" si="50"/>
        <v>1417.5257731958764</v>
      </c>
      <c r="F415" s="82">
        <f t="shared" si="50"/>
        <v>1181.4432989690722</v>
      </c>
      <c r="G415" s="82">
        <f t="shared" si="50"/>
        <v>1006.1855670103093</v>
      </c>
      <c r="H415" s="82">
        <f t="shared" si="50"/>
        <v>1006.1855670103093</v>
      </c>
      <c r="I415" s="82">
        <f t="shared" si="50"/>
        <v>799.45054945054949</v>
      </c>
      <c r="J415" s="82">
        <f t="shared" si="50"/>
        <v>758.24175824175813</v>
      </c>
      <c r="K415" s="82">
        <f t="shared" si="50"/>
        <v>827.19780219780228</v>
      </c>
      <c r="L415" s="82">
        <f t="shared" si="50"/>
        <v>676.5</v>
      </c>
    </row>
    <row r="416" spans="3:12" x14ac:dyDescent="0.2">
      <c r="C416" s="9" t="s">
        <v>51</v>
      </c>
      <c r="D416" s="82">
        <f t="shared" si="50"/>
        <v>1500</v>
      </c>
      <c r="E416" s="82">
        <f t="shared" si="50"/>
        <v>1417.5257731958764</v>
      </c>
      <c r="F416" s="82">
        <f t="shared" si="50"/>
        <v>1181.4432989690722</v>
      </c>
      <c r="G416" s="82">
        <f t="shared" si="50"/>
        <v>1006.1855670103093</v>
      </c>
      <c r="H416" s="82">
        <f t="shared" si="50"/>
        <v>1006.1855670103093</v>
      </c>
      <c r="I416" s="82">
        <f t="shared" si="50"/>
        <v>799.45054945054949</v>
      </c>
      <c r="J416" s="82">
        <f t="shared" si="50"/>
        <v>758.24175824175813</v>
      </c>
      <c r="K416" s="82">
        <f t="shared" si="50"/>
        <v>827.19780219780228</v>
      </c>
      <c r="L416" s="82">
        <f t="shared" si="50"/>
        <v>676.5</v>
      </c>
    </row>
    <row r="417" spans="3:12" x14ac:dyDescent="0.2">
      <c r="C417" s="9" t="s">
        <v>52</v>
      </c>
      <c r="D417" s="82">
        <f t="shared" si="50"/>
        <v>1500</v>
      </c>
      <c r="E417" s="82">
        <f t="shared" si="50"/>
        <v>1417.5257731958764</v>
      </c>
      <c r="F417" s="82">
        <f t="shared" si="50"/>
        <v>1181.4432989690722</v>
      </c>
      <c r="G417" s="82">
        <f t="shared" si="50"/>
        <v>1006.1855670103093</v>
      </c>
      <c r="H417" s="82">
        <f t="shared" si="50"/>
        <v>1006.1855670103093</v>
      </c>
      <c r="I417" s="82">
        <f t="shared" si="50"/>
        <v>799.45054945054949</v>
      </c>
      <c r="J417" s="82">
        <f t="shared" si="50"/>
        <v>758.24175824175813</v>
      </c>
      <c r="K417" s="82">
        <f t="shared" si="50"/>
        <v>827.19780219780228</v>
      </c>
      <c r="L417" s="82">
        <f t="shared" si="50"/>
        <v>676.5</v>
      </c>
    </row>
    <row r="418" spans="3:12" x14ac:dyDescent="0.2">
      <c r="C418" s="9" t="s">
        <v>53</v>
      </c>
      <c r="D418" s="82">
        <f t="shared" si="50"/>
        <v>1500</v>
      </c>
      <c r="E418" s="82">
        <f t="shared" si="50"/>
        <v>1417.5257731958764</v>
      </c>
      <c r="F418" s="82">
        <f t="shared" si="50"/>
        <v>1181.4432989690722</v>
      </c>
      <c r="G418" s="82">
        <f t="shared" si="50"/>
        <v>1006.1855670103093</v>
      </c>
      <c r="H418" s="82">
        <f t="shared" si="50"/>
        <v>1006.1855670103093</v>
      </c>
      <c r="I418" s="82">
        <f t="shared" si="50"/>
        <v>799.45054945054949</v>
      </c>
      <c r="J418" s="82">
        <f t="shared" si="50"/>
        <v>758.24175824175813</v>
      </c>
      <c r="K418" s="82">
        <f t="shared" si="50"/>
        <v>827.19780219780228</v>
      </c>
      <c r="L418" s="82">
        <f t="shared" si="50"/>
        <v>676.5</v>
      </c>
    </row>
    <row r="419" spans="3:12" x14ac:dyDescent="0.2"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 spans="3:12" x14ac:dyDescent="0.2">
      <c r="C420" s="1" t="s">
        <v>123</v>
      </c>
      <c r="D420" s="2" t="s">
        <v>1</v>
      </c>
      <c r="E420" s="3" t="s">
        <v>2</v>
      </c>
      <c r="F420" s="3" t="s">
        <v>3</v>
      </c>
      <c r="G420" s="3" t="s">
        <v>4</v>
      </c>
      <c r="H420" s="3" t="s">
        <v>5</v>
      </c>
      <c r="I420" s="3" t="s">
        <v>6</v>
      </c>
      <c r="J420" s="4" t="s">
        <v>7</v>
      </c>
      <c r="K420" s="3" t="s">
        <v>8</v>
      </c>
      <c r="L420" s="3" t="s">
        <v>9</v>
      </c>
    </row>
    <row r="421" spans="3:12" x14ac:dyDescent="0.2">
      <c r="C421" s="9" t="s">
        <v>47</v>
      </c>
      <c r="D421" s="81">
        <f t="shared" ref="D421:L427" si="51">D20*D412</f>
        <v>750</v>
      </c>
      <c r="E421" s="81">
        <f t="shared" si="51"/>
        <v>1417.5257731958764</v>
      </c>
      <c r="F421" s="81">
        <f t="shared" si="51"/>
        <v>4725.7731958762888</v>
      </c>
      <c r="G421" s="81">
        <f t="shared" si="51"/>
        <v>14086.59793814433</v>
      </c>
      <c r="H421" s="81">
        <f t="shared" si="51"/>
        <v>14086.59793814433</v>
      </c>
      <c r="I421" s="81">
        <f t="shared" si="51"/>
        <v>9593.4065934065948</v>
      </c>
      <c r="J421" s="81">
        <f t="shared" si="51"/>
        <v>7582.4175824175818</v>
      </c>
      <c r="K421" s="81">
        <f t="shared" si="51"/>
        <v>8271.9780219780223</v>
      </c>
      <c r="L421" s="81">
        <f t="shared" si="51"/>
        <v>6765</v>
      </c>
    </row>
    <row r="422" spans="3:12" x14ac:dyDescent="0.2">
      <c r="C422" s="9" t="s">
        <v>48</v>
      </c>
      <c r="D422" s="81">
        <f t="shared" si="51"/>
        <v>750</v>
      </c>
      <c r="E422" s="81">
        <f t="shared" si="51"/>
        <v>1417.5257731958764</v>
      </c>
      <c r="F422" s="81">
        <f t="shared" si="51"/>
        <v>4725.7731958762888</v>
      </c>
      <c r="G422" s="81">
        <f t="shared" si="51"/>
        <v>14086.59793814433</v>
      </c>
      <c r="H422" s="81">
        <f t="shared" si="51"/>
        <v>14086.59793814433</v>
      </c>
      <c r="I422" s="81">
        <f t="shared" si="51"/>
        <v>9593.4065934065948</v>
      </c>
      <c r="J422" s="81">
        <f t="shared" si="51"/>
        <v>7582.4175824175818</v>
      </c>
      <c r="K422" s="81">
        <f t="shared" si="51"/>
        <v>8271.9780219780223</v>
      </c>
      <c r="L422" s="81">
        <f t="shared" si="51"/>
        <v>6765</v>
      </c>
    </row>
    <row r="423" spans="3:12" x14ac:dyDescent="0.2">
      <c r="C423" s="9" t="s">
        <v>49</v>
      </c>
      <c r="D423" s="81">
        <f t="shared" si="51"/>
        <v>750</v>
      </c>
      <c r="E423" s="81">
        <f t="shared" si="51"/>
        <v>1417.5257731958764</v>
      </c>
      <c r="F423" s="81">
        <f t="shared" si="51"/>
        <v>4725.7731958762888</v>
      </c>
      <c r="G423" s="81">
        <f t="shared" si="51"/>
        <v>14086.59793814433</v>
      </c>
      <c r="H423" s="81">
        <f t="shared" si="51"/>
        <v>14086.59793814433</v>
      </c>
      <c r="I423" s="81">
        <f t="shared" si="51"/>
        <v>9593.4065934065948</v>
      </c>
      <c r="J423" s="81">
        <f t="shared" si="51"/>
        <v>7582.4175824175818</v>
      </c>
      <c r="K423" s="81">
        <f t="shared" si="51"/>
        <v>8271.9780219780223</v>
      </c>
      <c r="L423" s="81">
        <f t="shared" si="51"/>
        <v>6765</v>
      </c>
    </row>
    <row r="424" spans="3:12" x14ac:dyDescent="0.2">
      <c r="C424" s="9" t="s">
        <v>50</v>
      </c>
      <c r="D424" s="81">
        <f t="shared" si="51"/>
        <v>750</v>
      </c>
      <c r="E424" s="81">
        <f t="shared" si="51"/>
        <v>1417.5257731958764</v>
      </c>
      <c r="F424" s="81">
        <f t="shared" si="51"/>
        <v>4725.7731958762888</v>
      </c>
      <c r="G424" s="81">
        <f t="shared" si="51"/>
        <v>14086.59793814433</v>
      </c>
      <c r="H424" s="81">
        <f t="shared" si="51"/>
        <v>14086.59793814433</v>
      </c>
      <c r="I424" s="81">
        <f t="shared" si="51"/>
        <v>9593.4065934065948</v>
      </c>
      <c r="J424" s="81">
        <f t="shared" si="51"/>
        <v>7582.4175824175818</v>
      </c>
      <c r="K424" s="81">
        <f t="shared" si="51"/>
        <v>8271.9780219780223</v>
      </c>
      <c r="L424" s="81">
        <f t="shared" si="51"/>
        <v>6765</v>
      </c>
    </row>
    <row r="425" spans="3:12" x14ac:dyDescent="0.2">
      <c r="C425" s="9" t="s">
        <v>51</v>
      </c>
      <c r="D425" s="81">
        <f t="shared" si="51"/>
        <v>750</v>
      </c>
      <c r="E425" s="81">
        <f t="shared" si="51"/>
        <v>1417.5257731958764</v>
      </c>
      <c r="F425" s="81">
        <f t="shared" si="51"/>
        <v>4725.7731958762888</v>
      </c>
      <c r="G425" s="81">
        <f t="shared" si="51"/>
        <v>14086.59793814433</v>
      </c>
      <c r="H425" s="81">
        <f t="shared" si="51"/>
        <v>14086.59793814433</v>
      </c>
      <c r="I425" s="81">
        <f t="shared" si="51"/>
        <v>9593.4065934065948</v>
      </c>
      <c r="J425" s="81">
        <f t="shared" si="51"/>
        <v>7582.4175824175818</v>
      </c>
      <c r="K425" s="81">
        <f t="shared" si="51"/>
        <v>8271.9780219780223</v>
      </c>
      <c r="L425" s="81">
        <f t="shared" si="51"/>
        <v>6765</v>
      </c>
    </row>
    <row r="426" spans="3:12" x14ac:dyDescent="0.2">
      <c r="C426" s="9" t="s">
        <v>52</v>
      </c>
      <c r="D426" s="81">
        <f t="shared" si="51"/>
        <v>750</v>
      </c>
      <c r="E426" s="81">
        <f t="shared" si="51"/>
        <v>1417.5257731958764</v>
      </c>
      <c r="F426" s="81">
        <f t="shared" si="51"/>
        <v>4725.7731958762888</v>
      </c>
      <c r="G426" s="81">
        <f t="shared" si="51"/>
        <v>14086.59793814433</v>
      </c>
      <c r="H426" s="81">
        <f t="shared" si="51"/>
        <v>14086.59793814433</v>
      </c>
      <c r="I426" s="81">
        <f t="shared" si="51"/>
        <v>9593.4065934065948</v>
      </c>
      <c r="J426" s="81">
        <f t="shared" si="51"/>
        <v>7582.4175824175818</v>
      </c>
      <c r="K426" s="81">
        <f t="shared" si="51"/>
        <v>8271.9780219780223</v>
      </c>
      <c r="L426" s="81">
        <f t="shared" si="51"/>
        <v>6765</v>
      </c>
    </row>
    <row r="427" spans="3:12" x14ac:dyDescent="0.2">
      <c r="C427" s="9" t="s">
        <v>53</v>
      </c>
      <c r="D427" s="81">
        <f t="shared" si="51"/>
        <v>750</v>
      </c>
      <c r="E427" s="81">
        <f t="shared" si="51"/>
        <v>1417.5257731958764</v>
      </c>
      <c r="F427" s="81">
        <f t="shared" si="51"/>
        <v>4725.7731958762888</v>
      </c>
      <c r="G427" s="81">
        <f t="shared" si="51"/>
        <v>14086.59793814433</v>
      </c>
      <c r="H427" s="81">
        <f t="shared" si="51"/>
        <v>14086.59793814433</v>
      </c>
      <c r="I427" s="81">
        <f t="shared" si="51"/>
        <v>9593.4065934065948</v>
      </c>
      <c r="J427" s="81">
        <f t="shared" si="51"/>
        <v>7582.4175824175818</v>
      </c>
      <c r="K427" s="81">
        <f t="shared" si="51"/>
        <v>8271.9780219780223</v>
      </c>
      <c r="L427" s="81">
        <f t="shared" si="51"/>
        <v>6765</v>
      </c>
    </row>
    <row r="428" spans="3:12" x14ac:dyDescent="0.2">
      <c r="C428" s="9"/>
      <c r="D428" s="65"/>
      <c r="E428" s="65"/>
      <c r="F428" s="65"/>
      <c r="G428" s="65"/>
      <c r="H428" s="65"/>
      <c r="I428" s="65"/>
      <c r="J428" s="66"/>
      <c r="K428" s="5"/>
    </row>
    <row r="429" spans="3:12" x14ac:dyDescent="0.2">
      <c r="C429" s="30" t="s">
        <v>124</v>
      </c>
      <c r="D429" s="2" t="str">
        <f t="shared" ref="D429:L436" si="52">D19</f>
        <v>B1</v>
      </c>
      <c r="E429" s="3" t="str">
        <f t="shared" si="52"/>
        <v>B2</v>
      </c>
      <c r="F429" s="3" t="str">
        <f t="shared" si="52"/>
        <v>B3</v>
      </c>
      <c r="G429" s="3" t="str">
        <f t="shared" si="52"/>
        <v>B4</v>
      </c>
      <c r="H429" s="3" t="str">
        <f t="shared" si="52"/>
        <v>B5</v>
      </c>
      <c r="I429" s="3" t="str">
        <f t="shared" si="52"/>
        <v>B6</v>
      </c>
      <c r="J429" s="4" t="str">
        <f t="shared" si="52"/>
        <v>B7</v>
      </c>
      <c r="K429" s="3" t="str">
        <f t="shared" si="52"/>
        <v>B8</v>
      </c>
      <c r="L429" s="3" t="str">
        <f t="shared" si="52"/>
        <v>B - RPA</v>
      </c>
    </row>
    <row r="430" spans="3:12" x14ac:dyDescent="0.2">
      <c r="C430" s="9" t="str">
        <f t="shared" ref="C430:C436" si="53">C20</f>
        <v>Secteur 1</v>
      </c>
      <c r="D430" s="85">
        <f t="shared" si="52"/>
        <v>0.5</v>
      </c>
      <c r="E430" s="86">
        <f t="shared" si="52"/>
        <v>1</v>
      </c>
      <c r="F430" s="86">
        <f t="shared" si="52"/>
        <v>4</v>
      </c>
      <c r="G430" s="86">
        <f t="shared" si="52"/>
        <v>14</v>
      </c>
      <c r="H430" s="86">
        <f t="shared" si="52"/>
        <v>14</v>
      </c>
      <c r="I430" s="86">
        <f t="shared" si="52"/>
        <v>12</v>
      </c>
      <c r="J430" s="86">
        <f t="shared" si="52"/>
        <v>10</v>
      </c>
      <c r="K430" s="86">
        <f t="shared" si="52"/>
        <v>10</v>
      </c>
      <c r="L430" s="86">
        <f t="shared" si="52"/>
        <v>10</v>
      </c>
    </row>
    <row r="431" spans="3:12" x14ac:dyDescent="0.2">
      <c r="C431" s="9" t="str">
        <f t="shared" si="53"/>
        <v>Secteur 2</v>
      </c>
      <c r="D431" s="85">
        <f t="shared" si="52"/>
        <v>0.5</v>
      </c>
      <c r="E431" s="86">
        <f t="shared" si="52"/>
        <v>1</v>
      </c>
      <c r="F431" s="86">
        <f t="shared" si="52"/>
        <v>4</v>
      </c>
      <c r="G431" s="86">
        <f t="shared" si="52"/>
        <v>14</v>
      </c>
      <c r="H431" s="86">
        <f t="shared" si="52"/>
        <v>14</v>
      </c>
      <c r="I431" s="86">
        <f t="shared" si="52"/>
        <v>12</v>
      </c>
      <c r="J431" s="86">
        <f t="shared" si="52"/>
        <v>10</v>
      </c>
      <c r="K431" s="86">
        <f t="shared" si="52"/>
        <v>10</v>
      </c>
      <c r="L431" s="86">
        <f t="shared" si="52"/>
        <v>10</v>
      </c>
    </row>
    <row r="432" spans="3:12" x14ac:dyDescent="0.2">
      <c r="C432" s="9" t="str">
        <f t="shared" si="53"/>
        <v>Secteur 3</v>
      </c>
      <c r="D432" s="85">
        <f t="shared" si="52"/>
        <v>0.5</v>
      </c>
      <c r="E432" s="86">
        <f t="shared" si="52"/>
        <v>1</v>
      </c>
      <c r="F432" s="86">
        <f t="shared" si="52"/>
        <v>4</v>
      </c>
      <c r="G432" s="86">
        <f t="shared" si="52"/>
        <v>14</v>
      </c>
      <c r="H432" s="86">
        <f t="shared" si="52"/>
        <v>14</v>
      </c>
      <c r="I432" s="86">
        <f t="shared" si="52"/>
        <v>12</v>
      </c>
      <c r="J432" s="86">
        <f t="shared" si="52"/>
        <v>10</v>
      </c>
      <c r="K432" s="86">
        <f t="shared" si="52"/>
        <v>10</v>
      </c>
      <c r="L432" s="86">
        <f t="shared" si="52"/>
        <v>10</v>
      </c>
    </row>
    <row r="433" spans="3:12" x14ac:dyDescent="0.2">
      <c r="C433" s="9" t="str">
        <f t="shared" si="53"/>
        <v>Secteur 4</v>
      </c>
      <c r="D433" s="85">
        <f t="shared" si="52"/>
        <v>0.5</v>
      </c>
      <c r="E433" s="86">
        <f t="shared" si="52"/>
        <v>1</v>
      </c>
      <c r="F433" s="86">
        <f t="shared" si="52"/>
        <v>4</v>
      </c>
      <c r="G433" s="86">
        <f t="shared" si="52"/>
        <v>14</v>
      </c>
      <c r="H433" s="86">
        <f t="shared" si="52"/>
        <v>14</v>
      </c>
      <c r="I433" s="86">
        <f t="shared" si="52"/>
        <v>12</v>
      </c>
      <c r="J433" s="86">
        <f t="shared" si="52"/>
        <v>10</v>
      </c>
      <c r="K433" s="86">
        <f t="shared" si="52"/>
        <v>10</v>
      </c>
      <c r="L433" s="86">
        <f t="shared" si="52"/>
        <v>10</v>
      </c>
    </row>
    <row r="434" spans="3:12" x14ac:dyDescent="0.2">
      <c r="C434" s="9" t="str">
        <f t="shared" si="53"/>
        <v>Secteur 5</v>
      </c>
      <c r="D434" s="85">
        <f t="shared" si="52"/>
        <v>0.5</v>
      </c>
      <c r="E434" s="86">
        <f t="shared" si="52"/>
        <v>1</v>
      </c>
      <c r="F434" s="86">
        <f t="shared" si="52"/>
        <v>4</v>
      </c>
      <c r="G434" s="86">
        <f t="shared" si="52"/>
        <v>14</v>
      </c>
      <c r="H434" s="86">
        <f t="shared" si="52"/>
        <v>14</v>
      </c>
      <c r="I434" s="86">
        <f t="shared" si="52"/>
        <v>12</v>
      </c>
      <c r="J434" s="86">
        <f t="shared" si="52"/>
        <v>10</v>
      </c>
      <c r="K434" s="86">
        <f t="shared" si="52"/>
        <v>10</v>
      </c>
      <c r="L434" s="86">
        <f t="shared" si="52"/>
        <v>10</v>
      </c>
    </row>
    <row r="435" spans="3:12" x14ac:dyDescent="0.2">
      <c r="C435" s="9" t="str">
        <f t="shared" si="53"/>
        <v>Secteur 6</v>
      </c>
      <c r="D435" s="85">
        <f t="shared" si="52"/>
        <v>0.5</v>
      </c>
      <c r="E435" s="86">
        <f t="shared" si="52"/>
        <v>1</v>
      </c>
      <c r="F435" s="86">
        <f t="shared" si="52"/>
        <v>4</v>
      </c>
      <c r="G435" s="86">
        <f t="shared" si="52"/>
        <v>14</v>
      </c>
      <c r="H435" s="86">
        <f t="shared" si="52"/>
        <v>14</v>
      </c>
      <c r="I435" s="86">
        <f t="shared" si="52"/>
        <v>12</v>
      </c>
      <c r="J435" s="86">
        <f t="shared" si="52"/>
        <v>10</v>
      </c>
      <c r="K435" s="86">
        <f t="shared" si="52"/>
        <v>10</v>
      </c>
      <c r="L435" s="86">
        <f t="shared" si="52"/>
        <v>10</v>
      </c>
    </row>
    <row r="436" spans="3:12" x14ac:dyDescent="0.2">
      <c r="C436" s="9" t="str">
        <f t="shared" si="53"/>
        <v>Secteur 7</v>
      </c>
      <c r="D436" s="85">
        <f t="shared" si="52"/>
        <v>0.5</v>
      </c>
      <c r="E436" s="86">
        <f t="shared" si="52"/>
        <v>1</v>
      </c>
      <c r="F436" s="86">
        <f t="shared" si="52"/>
        <v>4</v>
      </c>
      <c r="G436" s="86">
        <f t="shared" si="52"/>
        <v>14</v>
      </c>
      <c r="H436" s="86">
        <f t="shared" si="52"/>
        <v>14</v>
      </c>
      <c r="I436" s="86">
        <f t="shared" si="52"/>
        <v>12</v>
      </c>
      <c r="J436" s="86">
        <f t="shared" si="52"/>
        <v>10</v>
      </c>
      <c r="K436" s="86">
        <f t="shared" si="52"/>
        <v>10</v>
      </c>
      <c r="L436" s="86">
        <f t="shared" si="52"/>
        <v>10</v>
      </c>
    </row>
    <row r="437" spans="3:12" x14ac:dyDescent="0.2">
      <c r="C437" s="9"/>
      <c r="D437" s="65"/>
      <c r="E437" s="65"/>
      <c r="F437" s="65"/>
      <c r="G437" s="65"/>
      <c r="H437" s="65"/>
      <c r="I437" s="65"/>
      <c r="J437" s="66"/>
      <c r="K437" s="5"/>
    </row>
    <row r="438" spans="3:12" x14ac:dyDescent="0.2">
      <c r="C438" s="1" t="s">
        <v>125</v>
      </c>
      <c r="D438" s="2" t="s">
        <v>1</v>
      </c>
      <c r="E438" s="3" t="s">
        <v>2</v>
      </c>
      <c r="F438" s="3" t="s">
        <v>3</v>
      </c>
      <c r="G438" s="3" t="s">
        <v>4</v>
      </c>
      <c r="H438" s="3" t="s">
        <v>5</v>
      </c>
      <c r="I438" s="3" t="s">
        <v>6</v>
      </c>
      <c r="J438" s="4" t="s">
        <v>7</v>
      </c>
      <c r="K438" s="3" t="s">
        <v>8</v>
      </c>
      <c r="L438" s="3" t="s">
        <v>9</v>
      </c>
    </row>
    <row r="439" spans="3:12" x14ac:dyDescent="0.2">
      <c r="C439" s="9" t="s">
        <v>47</v>
      </c>
      <c r="D439" s="81">
        <f>(D365)/D421</f>
        <v>2</v>
      </c>
      <c r="E439" s="81">
        <f t="shared" ref="E439:L439" si="54">(E365)/E421</f>
        <v>2</v>
      </c>
      <c r="F439" s="81">
        <f t="shared" si="54"/>
        <v>3</v>
      </c>
      <c r="G439" s="81">
        <f t="shared" si="54"/>
        <v>4.5714285714285712</v>
      </c>
      <c r="H439" s="81">
        <f t="shared" si="54"/>
        <v>4.5714285714285712</v>
      </c>
      <c r="I439" s="81">
        <f t="shared" si="54"/>
        <v>6.7499999999999991</v>
      </c>
      <c r="J439" s="81">
        <f t="shared" si="54"/>
        <v>18.5</v>
      </c>
      <c r="K439" s="81">
        <f t="shared" si="54"/>
        <v>23</v>
      </c>
      <c r="L439" s="81">
        <f t="shared" si="54"/>
        <v>18.5</v>
      </c>
    </row>
    <row r="440" spans="3:12" x14ac:dyDescent="0.2">
      <c r="C440" s="9" t="s">
        <v>48</v>
      </c>
      <c r="D440" s="81">
        <f t="shared" ref="D440:L445" si="55">(D366)/D422</f>
        <v>2</v>
      </c>
      <c r="E440" s="81">
        <f t="shared" si="55"/>
        <v>2</v>
      </c>
      <c r="F440" s="81">
        <f t="shared" si="55"/>
        <v>3</v>
      </c>
      <c r="G440" s="81">
        <f t="shared" si="55"/>
        <v>4.5714285714285712</v>
      </c>
      <c r="H440" s="81">
        <f t="shared" si="55"/>
        <v>4.5714285714285712</v>
      </c>
      <c r="I440" s="81">
        <f t="shared" si="55"/>
        <v>6.7499999999999991</v>
      </c>
      <c r="J440" s="81">
        <f t="shared" si="55"/>
        <v>18.5</v>
      </c>
      <c r="K440" s="81">
        <f t="shared" si="55"/>
        <v>23</v>
      </c>
      <c r="L440" s="81">
        <f t="shared" si="55"/>
        <v>18.5</v>
      </c>
    </row>
    <row r="441" spans="3:12" x14ac:dyDescent="0.2">
      <c r="C441" s="9" t="s">
        <v>49</v>
      </c>
      <c r="D441" s="81">
        <f t="shared" si="55"/>
        <v>2</v>
      </c>
      <c r="E441" s="81">
        <f t="shared" si="55"/>
        <v>2</v>
      </c>
      <c r="F441" s="81">
        <f t="shared" si="55"/>
        <v>3</v>
      </c>
      <c r="G441" s="81">
        <f t="shared" si="55"/>
        <v>4.5714285714285712</v>
      </c>
      <c r="H441" s="81">
        <f t="shared" si="55"/>
        <v>4.5714285714285712</v>
      </c>
      <c r="I441" s="81">
        <f t="shared" si="55"/>
        <v>6.7499999999999991</v>
      </c>
      <c r="J441" s="81">
        <f t="shared" si="55"/>
        <v>18.5</v>
      </c>
      <c r="K441" s="81">
        <f t="shared" si="55"/>
        <v>23</v>
      </c>
      <c r="L441" s="81">
        <f t="shared" si="55"/>
        <v>18.5</v>
      </c>
    </row>
    <row r="442" spans="3:12" x14ac:dyDescent="0.2">
      <c r="C442" s="9" t="s">
        <v>50</v>
      </c>
      <c r="D442" s="81">
        <f t="shared" si="55"/>
        <v>2</v>
      </c>
      <c r="E442" s="81">
        <f t="shared" si="55"/>
        <v>2</v>
      </c>
      <c r="F442" s="81">
        <f t="shared" si="55"/>
        <v>3</v>
      </c>
      <c r="G442" s="81">
        <f t="shared" si="55"/>
        <v>4.5714285714285712</v>
      </c>
      <c r="H442" s="81">
        <f t="shared" si="55"/>
        <v>4.5714285714285712</v>
      </c>
      <c r="I442" s="81">
        <f t="shared" si="55"/>
        <v>6.7499999999999991</v>
      </c>
      <c r="J442" s="81">
        <f t="shared" si="55"/>
        <v>18.5</v>
      </c>
      <c r="K442" s="81">
        <f t="shared" si="55"/>
        <v>23</v>
      </c>
      <c r="L442" s="81">
        <f t="shared" si="55"/>
        <v>18.5</v>
      </c>
    </row>
    <row r="443" spans="3:12" x14ac:dyDescent="0.2">
      <c r="C443" s="9" t="s">
        <v>51</v>
      </c>
      <c r="D443" s="81">
        <f t="shared" si="55"/>
        <v>2</v>
      </c>
      <c r="E443" s="81">
        <f t="shared" si="55"/>
        <v>2</v>
      </c>
      <c r="F443" s="81">
        <f t="shared" si="55"/>
        <v>3</v>
      </c>
      <c r="G443" s="81">
        <f t="shared" si="55"/>
        <v>4.5714285714285712</v>
      </c>
      <c r="H443" s="81">
        <f t="shared" si="55"/>
        <v>4.5714285714285712</v>
      </c>
      <c r="I443" s="81">
        <f t="shared" si="55"/>
        <v>6.7499999999999991</v>
      </c>
      <c r="J443" s="81">
        <f t="shared" si="55"/>
        <v>18.5</v>
      </c>
      <c r="K443" s="81">
        <f t="shared" si="55"/>
        <v>23</v>
      </c>
      <c r="L443" s="81">
        <f t="shared" si="55"/>
        <v>18.5</v>
      </c>
    </row>
    <row r="444" spans="3:12" x14ac:dyDescent="0.2">
      <c r="C444" s="9" t="s">
        <v>52</v>
      </c>
      <c r="D444" s="81">
        <f t="shared" si="55"/>
        <v>2</v>
      </c>
      <c r="E444" s="81">
        <f t="shared" si="55"/>
        <v>2</v>
      </c>
      <c r="F444" s="81">
        <f t="shared" si="55"/>
        <v>3</v>
      </c>
      <c r="G444" s="81">
        <f t="shared" si="55"/>
        <v>4.5714285714285712</v>
      </c>
      <c r="H444" s="81">
        <f t="shared" si="55"/>
        <v>4.5714285714285712</v>
      </c>
      <c r="I444" s="81">
        <f t="shared" si="55"/>
        <v>6.7499999999999991</v>
      </c>
      <c r="J444" s="81">
        <f t="shared" si="55"/>
        <v>18.5</v>
      </c>
      <c r="K444" s="81">
        <f t="shared" si="55"/>
        <v>23</v>
      </c>
      <c r="L444" s="81">
        <f t="shared" si="55"/>
        <v>18.5</v>
      </c>
    </row>
    <row r="445" spans="3:12" x14ac:dyDescent="0.2">
      <c r="C445" s="9" t="s">
        <v>53</v>
      </c>
      <c r="D445" s="81">
        <f t="shared" si="55"/>
        <v>2</v>
      </c>
      <c r="E445" s="81">
        <f t="shared" si="55"/>
        <v>2</v>
      </c>
      <c r="F445" s="81">
        <f t="shared" si="55"/>
        <v>3</v>
      </c>
      <c r="G445" s="81">
        <f t="shared" si="55"/>
        <v>4.5714285714285712</v>
      </c>
      <c r="H445" s="81">
        <f t="shared" si="55"/>
        <v>4.5714285714285712</v>
      </c>
      <c r="I445" s="81">
        <f t="shared" si="55"/>
        <v>6.7499999999999991</v>
      </c>
      <c r="J445" s="81">
        <f t="shared" si="55"/>
        <v>18.5</v>
      </c>
      <c r="K445" s="81">
        <f t="shared" si="55"/>
        <v>23</v>
      </c>
      <c r="L445" s="81">
        <f t="shared" si="55"/>
        <v>18.5</v>
      </c>
    </row>
    <row r="446" spans="3:12" x14ac:dyDescent="0.2">
      <c r="C446" s="9"/>
      <c r="D446" s="87"/>
      <c r="E446" s="87"/>
      <c r="F446" s="87"/>
      <c r="G446" s="87"/>
      <c r="H446" s="87"/>
      <c r="I446" s="87"/>
      <c r="J446" s="88"/>
      <c r="K446" s="87"/>
      <c r="L446" s="87"/>
    </row>
    <row r="447" spans="3:12" x14ac:dyDescent="0.2">
      <c r="C447" s="1" t="s">
        <v>126</v>
      </c>
      <c r="D447" s="2" t="s">
        <v>1</v>
      </c>
      <c r="E447" s="3" t="s">
        <v>2</v>
      </c>
      <c r="F447" s="3" t="s">
        <v>3</v>
      </c>
      <c r="G447" s="3" t="s">
        <v>4</v>
      </c>
      <c r="H447" s="3" t="s">
        <v>5</v>
      </c>
      <c r="I447" s="3" t="s">
        <v>6</v>
      </c>
      <c r="J447" s="4" t="s">
        <v>7</v>
      </c>
      <c r="K447" s="3" t="s">
        <v>8</v>
      </c>
      <c r="L447" s="3" t="s">
        <v>9</v>
      </c>
    </row>
    <row r="448" spans="3:12" x14ac:dyDescent="0.2">
      <c r="C448" s="9" t="s">
        <v>47</v>
      </c>
      <c r="D448" s="81">
        <f t="shared" ref="D448:L454" si="56">D392/D421</f>
        <v>0</v>
      </c>
      <c r="E448" s="81">
        <f t="shared" si="56"/>
        <v>0</v>
      </c>
      <c r="F448" s="81">
        <f t="shared" si="56"/>
        <v>0</v>
      </c>
      <c r="G448" s="81">
        <f t="shared" si="56"/>
        <v>0</v>
      </c>
      <c r="H448" s="81">
        <f t="shared" si="56"/>
        <v>0</v>
      </c>
      <c r="I448" s="81">
        <f t="shared" si="56"/>
        <v>1</v>
      </c>
      <c r="J448" s="81">
        <f t="shared" si="56"/>
        <v>1</v>
      </c>
      <c r="K448" s="81">
        <f t="shared" si="56"/>
        <v>1</v>
      </c>
      <c r="L448" s="81">
        <f t="shared" si="56"/>
        <v>1</v>
      </c>
    </row>
    <row r="449" spans="3:12" x14ac:dyDescent="0.2">
      <c r="C449" s="9" t="s">
        <v>48</v>
      </c>
      <c r="D449" s="81">
        <f t="shared" si="56"/>
        <v>0</v>
      </c>
      <c r="E449" s="81">
        <f t="shared" si="56"/>
        <v>0</v>
      </c>
      <c r="F449" s="81">
        <f t="shared" si="56"/>
        <v>0</v>
      </c>
      <c r="G449" s="81">
        <f t="shared" si="56"/>
        <v>0</v>
      </c>
      <c r="H449" s="81">
        <f t="shared" si="56"/>
        <v>0</v>
      </c>
      <c r="I449" s="81">
        <f t="shared" si="56"/>
        <v>1</v>
      </c>
      <c r="J449" s="81">
        <f t="shared" si="56"/>
        <v>1</v>
      </c>
      <c r="K449" s="81">
        <f t="shared" si="56"/>
        <v>1</v>
      </c>
      <c r="L449" s="81">
        <f t="shared" si="56"/>
        <v>1</v>
      </c>
    </row>
    <row r="450" spans="3:12" x14ac:dyDescent="0.2">
      <c r="C450" s="9" t="s">
        <v>49</v>
      </c>
      <c r="D450" s="81">
        <f t="shared" si="56"/>
        <v>0</v>
      </c>
      <c r="E450" s="81">
        <f t="shared" si="56"/>
        <v>0</v>
      </c>
      <c r="F450" s="81">
        <f t="shared" si="56"/>
        <v>0</v>
      </c>
      <c r="G450" s="81">
        <f t="shared" si="56"/>
        <v>0</v>
      </c>
      <c r="H450" s="81">
        <f t="shared" si="56"/>
        <v>0</v>
      </c>
      <c r="I450" s="81">
        <f t="shared" si="56"/>
        <v>1</v>
      </c>
      <c r="J450" s="81">
        <f t="shared" si="56"/>
        <v>1</v>
      </c>
      <c r="K450" s="81">
        <f t="shared" si="56"/>
        <v>1</v>
      </c>
      <c r="L450" s="81">
        <f t="shared" si="56"/>
        <v>1</v>
      </c>
    </row>
    <row r="451" spans="3:12" x14ac:dyDescent="0.2">
      <c r="C451" s="9" t="s">
        <v>50</v>
      </c>
      <c r="D451" s="81">
        <f t="shared" si="56"/>
        <v>0</v>
      </c>
      <c r="E451" s="81">
        <f t="shared" si="56"/>
        <v>0</v>
      </c>
      <c r="F451" s="81">
        <f t="shared" si="56"/>
        <v>0</v>
      </c>
      <c r="G451" s="81">
        <f t="shared" si="56"/>
        <v>0</v>
      </c>
      <c r="H451" s="81">
        <f t="shared" si="56"/>
        <v>0</v>
      </c>
      <c r="I451" s="81">
        <f t="shared" si="56"/>
        <v>1</v>
      </c>
      <c r="J451" s="81">
        <f t="shared" si="56"/>
        <v>1</v>
      </c>
      <c r="K451" s="81">
        <f t="shared" si="56"/>
        <v>1</v>
      </c>
      <c r="L451" s="81">
        <f t="shared" si="56"/>
        <v>1</v>
      </c>
    </row>
    <row r="452" spans="3:12" x14ac:dyDescent="0.2">
      <c r="C452" s="9" t="s">
        <v>51</v>
      </c>
      <c r="D452" s="81">
        <f t="shared" si="56"/>
        <v>0</v>
      </c>
      <c r="E452" s="81">
        <f t="shared" si="56"/>
        <v>0</v>
      </c>
      <c r="F452" s="81">
        <f t="shared" si="56"/>
        <v>0</v>
      </c>
      <c r="G452" s="81">
        <f t="shared" si="56"/>
        <v>0</v>
      </c>
      <c r="H452" s="81">
        <f t="shared" si="56"/>
        <v>0</v>
      </c>
      <c r="I452" s="81">
        <f t="shared" si="56"/>
        <v>1</v>
      </c>
      <c r="J452" s="81">
        <f t="shared" si="56"/>
        <v>1</v>
      </c>
      <c r="K452" s="81">
        <f t="shared" si="56"/>
        <v>1</v>
      </c>
      <c r="L452" s="81">
        <f t="shared" si="56"/>
        <v>1</v>
      </c>
    </row>
    <row r="453" spans="3:12" x14ac:dyDescent="0.2">
      <c r="C453" s="9" t="s">
        <v>52</v>
      </c>
      <c r="D453" s="81">
        <f t="shared" si="56"/>
        <v>0</v>
      </c>
      <c r="E453" s="81">
        <f t="shared" si="56"/>
        <v>0</v>
      </c>
      <c r="F453" s="81">
        <f t="shared" si="56"/>
        <v>0</v>
      </c>
      <c r="G453" s="81">
        <f t="shared" si="56"/>
        <v>0</v>
      </c>
      <c r="H453" s="81">
        <f t="shared" si="56"/>
        <v>0</v>
      </c>
      <c r="I453" s="81">
        <f t="shared" si="56"/>
        <v>1</v>
      </c>
      <c r="J453" s="81">
        <f t="shared" si="56"/>
        <v>1</v>
      </c>
      <c r="K453" s="81">
        <f t="shared" si="56"/>
        <v>1</v>
      </c>
      <c r="L453" s="81">
        <f t="shared" si="56"/>
        <v>1</v>
      </c>
    </row>
    <row r="454" spans="3:12" x14ac:dyDescent="0.2">
      <c r="C454" s="9" t="s">
        <v>53</v>
      </c>
      <c r="D454" s="81">
        <f t="shared" si="56"/>
        <v>0</v>
      </c>
      <c r="E454" s="81">
        <f t="shared" si="56"/>
        <v>0</v>
      </c>
      <c r="F454" s="81">
        <f t="shared" si="56"/>
        <v>0</v>
      </c>
      <c r="G454" s="81">
        <f t="shared" si="56"/>
        <v>0</v>
      </c>
      <c r="H454" s="81">
        <f t="shared" si="56"/>
        <v>0</v>
      </c>
      <c r="I454" s="81">
        <f t="shared" si="56"/>
        <v>1</v>
      </c>
      <c r="J454" s="81">
        <f t="shared" si="56"/>
        <v>1</v>
      </c>
      <c r="K454" s="81">
        <f t="shared" si="56"/>
        <v>1</v>
      </c>
      <c r="L454" s="81">
        <f t="shared" si="56"/>
        <v>1</v>
      </c>
    </row>
    <row r="455" spans="3:12" x14ac:dyDescent="0.2">
      <c r="C455" s="9"/>
      <c r="D455" s="65"/>
      <c r="E455" s="65"/>
      <c r="F455" s="65"/>
      <c r="G455" s="65"/>
      <c r="H455" s="65"/>
      <c r="I455" s="65"/>
      <c r="J455" s="66"/>
      <c r="K455" s="5"/>
    </row>
    <row r="456" spans="3:12" x14ac:dyDescent="0.2">
      <c r="C456" s="1" t="s">
        <v>127</v>
      </c>
      <c r="D456" s="2" t="s">
        <v>1</v>
      </c>
      <c r="E456" s="3" t="s">
        <v>2</v>
      </c>
      <c r="F456" s="3" t="s">
        <v>3</v>
      </c>
      <c r="G456" s="3" t="s">
        <v>4</v>
      </c>
      <c r="H456" s="3" t="s">
        <v>5</v>
      </c>
      <c r="I456" s="3" t="s">
        <v>6</v>
      </c>
      <c r="J456" s="4" t="s">
        <v>7</v>
      </c>
      <c r="K456" s="3" t="s">
        <v>8</v>
      </c>
      <c r="L456" s="3" t="s">
        <v>9</v>
      </c>
    </row>
    <row r="457" spans="3:12" x14ac:dyDescent="0.2">
      <c r="C457" s="9" t="s">
        <v>47</v>
      </c>
      <c r="D457" s="81">
        <f>D$123/D421</f>
        <v>0</v>
      </c>
      <c r="E457" s="81">
        <f t="shared" ref="E457:L457" si="57">E$123/E421</f>
        <v>0</v>
      </c>
      <c r="F457" s="81">
        <f t="shared" si="57"/>
        <v>0</v>
      </c>
      <c r="G457" s="81">
        <f t="shared" si="57"/>
        <v>0</v>
      </c>
      <c r="H457" s="81">
        <f t="shared" si="57"/>
        <v>0</v>
      </c>
      <c r="I457" s="81">
        <f t="shared" si="57"/>
        <v>0</v>
      </c>
      <c r="J457" s="81">
        <f t="shared" si="57"/>
        <v>0.1972985507246377</v>
      </c>
      <c r="K457" s="81">
        <f t="shared" si="57"/>
        <v>0.18085154433742942</v>
      </c>
      <c r="L457" s="81">
        <f t="shared" si="57"/>
        <v>0</v>
      </c>
    </row>
    <row r="458" spans="3:12" x14ac:dyDescent="0.2">
      <c r="C458" s="9" t="s">
        <v>48</v>
      </c>
      <c r="D458" s="81">
        <f t="shared" ref="D458:L463" si="58">D$123/D422</f>
        <v>0</v>
      </c>
      <c r="E458" s="81">
        <f t="shared" si="58"/>
        <v>0</v>
      </c>
      <c r="F458" s="81">
        <f t="shared" si="58"/>
        <v>0</v>
      </c>
      <c r="G458" s="81">
        <f t="shared" si="58"/>
        <v>0</v>
      </c>
      <c r="H458" s="81">
        <f t="shared" si="58"/>
        <v>0</v>
      </c>
      <c r="I458" s="81">
        <f t="shared" si="58"/>
        <v>0</v>
      </c>
      <c r="J458" s="81">
        <f t="shared" si="58"/>
        <v>0.1972985507246377</v>
      </c>
      <c r="K458" s="81">
        <f t="shared" si="58"/>
        <v>0.18085154433742942</v>
      </c>
      <c r="L458" s="81">
        <f t="shared" si="58"/>
        <v>0</v>
      </c>
    </row>
    <row r="459" spans="3:12" x14ac:dyDescent="0.2">
      <c r="C459" s="9" t="s">
        <v>49</v>
      </c>
      <c r="D459" s="81">
        <f t="shared" si="58"/>
        <v>0</v>
      </c>
      <c r="E459" s="81">
        <f t="shared" si="58"/>
        <v>0</v>
      </c>
      <c r="F459" s="81">
        <f t="shared" si="58"/>
        <v>0</v>
      </c>
      <c r="G459" s="81">
        <f t="shared" si="58"/>
        <v>0</v>
      </c>
      <c r="H459" s="81">
        <f t="shared" si="58"/>
        <v>0</v>
      </c>
      <c r="I459" s="81">
        <f t="shared" si="58"/>
        <v>0</v>
      </c>
      <c r="J459" s="81">
        <f t="shared" si="58"/>
        <v>0.1972985507246377</v>
      </c>
      <c r="K459" s="81">
        <f t="shared" si="58"/>
        <v>0.18085154433742942</v>
      </c>
      <c r="L459" s="81">
        <f t="shared" si="58"/>
        <v>0</v>
      </c>
    </row>
    <row r="460" spans="3:12" x14ac:dyDescent="0.2">
      <c r="C460" s="9" t="s">
        <v>50</v>
      </c>
      <c r="D460" s="81">
        <f t="shared" si="58"/>
        <v>0</v>
      </c>
      <c r="E460" s="81">
        <f t="shared" si="58"/>
        <v>0</v>
      </c>
      <c r="F460" s="81">
        <f t="shared" si="58"/>
        <v>0</v>
      </c>
      <c r="G460" s="81">
        <f t="shared" si="58"/>
        <v>0</v>
      </c>
      <c r="H460" s="81">
        <f t="shared" si="58"/>
        <v>0</v>
      </c>
      <c r="I460" s="81">
        <f t="shared" si="58"/>
        <v>0</v>
      </c>
      <c r="J460" s="81">
        <f t="shared" si="58"/>
        <v>0.1972985507246377</v>
      </c>
      <c r="K460" s="81">
        <f t="shared" si="58"/>
        <v>0.18085154433742942</v>
      </c>
      <c r="L460" s="81">
        <f t="shared" si="58"/>
        <v>0</v>
      </c>
    </row>
    <row r="461" spans="3:12" x14ac:dyDescent="0.2">
      <c r="C461" s="9" t="s">
        <v>51</v>
      </c>
      <c r="D461" s="81">
        <f t="shared" si="58"/>
        <v>0</v>
      </c>
      <c r="E461" s="81">
        <f t="shared" si="58"/>
        <v>0</v>
      </c>
      <c r="F461" s="81">
        <f t="shared" si="58"/>
        <v>0</v>
      </c>
      <c r="G461" s="81">
        <f t="shared" si="58"/>
        <v>0</v>
      </c>
      <c r="H461" s="81">
        <f t="shared" si="58"/>
        <v>0</v>
      </c>
      <c r="I461" s="81">
        <f t="shared" si="58"/>
        <v>0</v>
      </c>
      <c r="J461" s="81">
        <f t="shared" si="58"/>
        <v>0.1972985507246377</v>
      </c>
      <c r="K461" s="81">
        <f t="shared" si="58"/>
        <v>0.18085154433742942</v>
      </c>
      <c r="L461" s="81">
        <f t="shared" si="58"/>
        <v>0</v>
      </c>
    </row>
    <row r="462" spans="3:12" x14ac:dyDescent="0.2">
      <c r="C462" s="9" t="s">
        <v>52</v>
      </c>
      <c r="D462" s="81">
        <f t="shared" si="58"/>
        <v>0</v>
      </c>
      <c r="E462" s="81">
        <f t="shared" si="58"/>
        <v>0</v>
      </c>
      <c r="F462" s="81">
        <f t="shared" si="58"/>
        <v>0</v>
      </c>
      <c r="G462" s="81">
        <f t="shared" si="58"/>
        <v>0</v>
      </c>
      <c r="H462" s="81">
        <f t="shared" si="58"/>
        <v>0</v>
      </c>
      <c r="I462" s="81">
        <f t="shared" si="58"/>
        <v>0</v>
      </c>
      <c r="J462" s="81">
        <f t="shared" si="58"/>
        <v>0.1972985507246377</v>
      </c>
      <c r="K462" s="81">
        <f t="shared" si="58"/>
        <v>0.18085154433742942</v>
      </c>
      <c r="L462" s="81">
        <f t="shared" si="58"/>
        <v>0</v>
      </c>
    </row>
    <row r="463" spans="3:12" x14ac:dyDescent="0.2">
      <c r="C463" s="9" t="s">
        <v>53</v>
      </c>
      <c r="D463" s="81">
        <f t="shared" si="58"/>
        <v>0</v>
      </c>
      <c r="E463" s="81">
        <f t="shared" si="58"/>
        <v>0</v>
      </c>
      <c r="F463" s="81">
        <f t="shared" si="58"/>
        <v>0</v>
      </c>
      <c r="G463" s="81">
        <f t="shared" si="58"/>
        <v>0</v>
      </c>
      <c r="H463" s="81">
        <f t="shared" si="58"/>
        <v>0</v>
      </c>
      <c r="I463" s="81">
        <f t="shared" si="58"/>
        <v>0</v>
      </c>
      <c r="J463" s="81">
        <f t="shared" si="58"/>
        <v>0.1972985507246377</v>
      </c>
      <c r="K463" s="81">
        <f t="shared" si="58"/>
        <v>0.18085154433742942</v>
      </c>
      <c r="L463" s="81">
        <f t="shared" si="58"/>
        <v>0</v>
      </c>
    </row>
    <row r="464" spans="3:12" x14ac:dyDescent="0.2"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 spans="3:12" x14ac:dyDescent="0.2">
      <c r="C465" s="1" t="s">
        <v>128</v>
      </c>
      <c r="D465" s="2" t="s">
        <v>1</v>
      </c>
      <c r="E465" s="3" t="s">
        <v>2</v>
      </c>
      <c r="F465" s="3" t="s">
        <v>3</v>
      </c>
      <c r="G465" s="3" t="s">
        <v>4</v>
      </c>
      <c r="H465" s="3" t="s">
        <v>5</v>
      </c>
      <c r="I465" s="3" t="s">
        <v>6</v>
      </c>
      <c r="J465" s="4" t="s">
        <v>7</v>
      </c>
      <c r="K465" s="3" t="s">
        <v>8</v>
      </c>
      <c r="L465" s="3" t="s">
        <v>9</v>
      </c>
    </row>
    <row r="466" spans="3:12" x14ac:dyDescent="0.2">
      <c r="C466" s="9" t="s">
        <v>47</v>
      </c>
      <c r="D466" s="81">
        <f>D457+D448+D439</f>
        <v>2</v>
      </c>
      <c r="E466" s="81">
        <f t="shared" ref="E466:L466" si="59">E457+E448+E439</f>
        <v>2</v>
      </c>
      <c r="F466" s="81">
        <f t="shared" si="59"/>
        <v>3</v>
      </c>
      <c r="G466" s="81">
        <f t="shared" si="59"/>
        <v>4.5714285714285712</v>
      </c>
      <c r="H466" s="81">
        <f t="shared" si="59"/>
        <v>4.5714285714285712</v>
      </c>
      <c r="I466" s="81">
        <f t="shared" si="59"/>
        <v>7.7499999999999991</v>
      </c>
      <c r="J466" s="81">
        <f t="shared" si="59"/>
        <v>19.697298550724639</v>
      </c>
      <c r="K466" s="81">
        <f t="shared" si="59"/>
        <v>24.180851544337429</v>
      </c>
      <c r="L466" s="81">
        <f t="shared" si="59"/>
        <v>19.5</v>
      </c>
    </row>
    <row r="467" spans="3:12" x14ac:dyDescent="0.2">
      <c r="C467" s="9" t="s">
        <v>48</v>
      </c>
      <c r="D467" s="81">
        <f t="shared" ref="D467:L472" si="60">D458+D449+D440</f>
        <v>2</v>
      </c>
      <c r="E467" s="81">
        <f t="shared" si="60"/>
        <v>2</v>
      </c>
      <c r="F467" s="81">
        <f t="shared" si="60"/>
        <v>3</v>
      </c>
      <c r="G467" s="81">
        <f t="shared" si="60"/>
        <v>4.5714285714285712</v>
      </c>
      <c r="H467" s="81">
        <f t="shared" si="60"/>
        <v>4.5714285714285712</v>
      </c>
      <c r="I467" s="81">
        <f t="shared" si="60"/>
        <v>7.7499999999999991</v>
      </c>
      <c r="J467" s="81">
        <f t="shared" si="60"/>
        <v>19.697298550724639</v>
      </c>
      <c r="K467" s="81">
        <f t="shared" si="60"/>
        <v>24.180851544337429</v>
      </c>
      <c r="L467" s="81">
        <f t="shared" si="60"/>
        <v>19.5</v>
      </c>
    </row>
    <row r="468" spans="3:12" x14ac:dyDescent="0.2">
      <c r="C468" s="9" t="s">
        <v>49</v>
      </c>
      <c r="D468" s="81">
        <f t="shared" si="60"/>
        <v>2</v>
      </c>
      <c r="E468" s="81">
        <f t="shared" si="60"/>
        <v>2</v>
      </c>
      <c r="F468" s="81">
        <f t="shared" si="60"/>
        <v>3</v>
      </c>
      <c r="G468" s="81">
        <f t="shared" si="60"/>
        <v>4.5714285714285712</v>
      </c>
      <c r="H468" s="81">
        <f t="shared" si="60"/>
        <v>4.5714285714285712</v>
      </c>
      <c r="I468" s="81">
        <f t="shared" si="60"/>
        <v>7.7499999999999991</v>
      </c>
      <c r="J468" s="81">
        <f t="shared" si="60"/>
        <v>19.697298550724639</v>
      </c>
      <c r="K468" s="81">
        <f t="shared" si="60"/>
        <v>24.180851544337429</v>
      </c>
      <c r="L468" s="81">
        <f t="shared" si="60"/>
        <v>19.5</v>
      </c>
    </row>
    <row r="469" spans="3:12" x14ac:dyDescent="0.2">
      <c r="C469" s="9" t="s">
        <v>50</v>
      </c>
      <c r="D469" s="81">
        <f t="shared" si="60"/>
        <v>2</v>
      </c>
      <c r="E469" s="81">
        <f t="shared" si="60"/>
        <v>2</v>
      </c>
      <c r="F469" s="81">
        <f t="shared" si="60"/>
        <v>3</v>
      </c>
      <c r="G469" s="81">
        <f t="shared" si="60"/>
        <v>4.5714285714285712</v>
      </c>
      <c r="H469" s="81">
        <f t="shared" si="60"/>
        <v>4.5714285714285712</v>
      </c>
      <c r="I469" s="81">
        <f t="shared" si="60"/>
        <v>7.7499999999999991</v>
      </c>
      <c r="J469" s="81">
        <f t="shared" si="60"/>
        <v>19.697298550724639</v>
      </c>
      <c r="K469" s="81">
        <f t="shared" si="60"/>
        <v>24.180851544337429</v>
      </c>
      <c r="L469" s="81">
        <f t="shared" si="60"/>
        <v>19.5</v>
      </c>
    </row>
    <row r="470" spans="3:12" x14ac:dyDescent="0.2">
      <c r="C470" s="9" t="s">
        <v>51</v>
      </c>
      <c r="D470" s="81">
        <f t="shared" si="60"/>
        <v>2</v>
      </c>
      <c r="E470" s="81">
        <f t="shared" si="60"/>
        <v>2</v>
      </c>
      <c r="F470" s="81">
        <f t="shared" si="60"/>
        <v>3</v>
      </c>
      <c r="G470" s="81">
        <f t="shared" si="60"/>
        <v>4.5714285714285712</v>
      </c>
      <c r="H470" s="81">
        <f t="shared" si="60"/>
        <v>4.5714285714285712</v>
      </c>
      <c r="I470" s="81">
        <f t="shared" si="60"/>
        <v>7.7499999999999991</v>
      </c>
      <c r="J470" s="81">
        <f t="shared" si="60"/>
        <v>19.697298550724639</v>
      </c>
      <c r="K470" s="81">
        <f t="shared" si="60"/>
        <v>24.180851544337429</v>
      </c>
      <c r="L470" s="81">
        <f t="shared" si="60"/>
        <v>19.5</v>
      </c>
    </row>
    <row r="471" spans="3:12" x14ac:dyDescent="0.2">
      <c r="C471" s="9" t="s">
        <v>52</v>
      </c>
      <c r="D471" s="81">
        <f t="shared" si="60"/>
        <v>2</v>
      </c>
      <c r="E471" s="81">
        <f t="shared" si="60"/>
        <v>2</v>
      </c>
      <c r="F471" s="81">
        <f t="shared" si="60"/>
        <v>3</v>
      </c>
      <c r="G471" s="81">
        <f t="shared" si="60"/>
        <v>4.5714285714285712</v>
      </c>
      <c r="H471" s="81">
        <f t="shared" si="60"/>
        <v>4.5714285714285712</v>
      </c>
      <c r="I471" s="81">
        <f t="shared" si="60"/>
        <v>7.7499999999999991</v>
      </c>
      <c r="J471" s="81">
        <f t="shared" si="60"/>
        <v>19.697298550724639</v>
      </c>
      <c r="K471" s="81">
        <f t="shared" si="60"/>
        <v>24.180851544337429</v>
      </c>
      <c r="L471" s="81">
        <f t="shared" si="60"/>
        <v>19.5</v>
      </c>
    </row>
    <row r="472" spans="3:12" x14ac:dyDescent="0.2">
      <c r="C472" s="9" t="s">
        <v>53</v>
      </c>
      <c r="D472" s="81">
        <f t="shared" si="60"/>
        <v>2</v>
      </c>
      <c r="E472" s="81">
        <f t="shared" si="60"/>
        <v>2</v>
      </c>
      <c r="F472" s="81">
        <f t="shared" si="60"/>
        <v>3</v>
      </c>
      <c r="G472" s="81">
        <f t="shared" si="60"/>
        <v>4.5714285714285712</v>
      </c>
      <c r="H472" s="81">
        <f t="shared" si="60"/>
        <v>4.5714285714285712</v>
      </c>
      <c r="I472" s="81">
        <f t="shared" si="60"/>
        <v>7.7499999999999991</v>
      </c>
      <c r="J472" s="81">
        <f t="shared" si="60"/>
        <v>19.697298550724639</v>
      </c>
      <c r="K472" s="81">
        <f t="shared" si="60"/>
        <v>24.180851544337429</v>
      </c>
      <c r="L472" s="81">
        <f t="shared" si="60"/>
        <v>19.5</v>
      </c>
    </row>
    <row r="473" spans="3:12" x14ac:dyDescent="0.2">
      <c r="C473" s="9"/>
      <c r="D473" s="65"/>
      <c r="E473" s="65"/>
      <c r="F473" s="65"/>
      <c r="G473" s="65"/>
      <c r="H473" s="65"/>
      <c r="I473" s="65"/>
      <c r="J473" s="66"/>
      <c r="K473" s="5"/>
    </row>
    <row r="474" spans="3:12" x14ac:dyDescent="0.2">
      <c r="C474" s="1" t="s">
        <v>129</v>
      </c>
      <c r="D474" s="2" t="s">
        <v>1</v>
      </c>
      <c r="E474" s="3" t="s">
        <v>2</v>
      </c>
      <c r="F474" s="3" t="s">
        <v>3</v>
      </c>
      <c r="G474" s="3" t="s">
        <v>4</v>
      </c>
      <c r="H474" s="3" t="s">
        <v>5</v>
      </c>
      <c r="I474" s="3" t="s">
        <v>6</v>
      </c>
      <c r="J474" s="4" t="s">
        <v>7</v>
      </c>
      <c r="K474" s="3" t="s">
        <v>8</v>
      </c>
      <c r="L474" s="3" t="s">
        <v>9</v>
      </c>
    </row>
    <row r="475" spans="3:12" x14ac:dyDescent="0.2">
      <c r="C475" s="9" t="s">
        <v>47</v>
      </c>
      <c r="D475" s="81">
        <f t="shared" ref="D475:L481" si="61">ROUNDDOWN(D466,0)</f>
        <v>2</v>
      </c>
      <c r="E475" s="81">
        <f t="shared" si="61"/>
        <v>2</v>
      </c>
      <c r="F475" s="81">
        <f t="shared" si="61"/>
        <v>3</v>
      </c>
      <c r="G475" s="81">
        <f t="shared" si="61"/>
        <v>4</v>
      </c>
      <c r="H475" s="81">
        <f t="shared" si="61"/>
        <v>4</v>
      </c>
      <c r="I475" s="81">
        <f t="shared" si="61"/>
        <v>7</v>
      </c>
      <c r="J475" s="81">
        <f t="shared" si="61"/>
        <v>19</v>
      </c>
      <c r="K475" s="81">
        <f t="shared" si="61"/>
        <v>24</v>
      </c>
      <c r="L475" s="81">
        <f t="shared" si="61"/>
        <v>19</v>
      </c>
    </row>
    <row r="476" spans="3:12" x14ac:dyDescent="0.2">
      <c r="C476" s="9" t="s">
        <v>48</v>
      </c>
      <c r="D476" s="81">
        <f t="shared" si="61"/>
        <v>2</v>
      </c>
      <c r="E476" s="81">
        <f t="shared" si="61"/>
        <v>2</v>
      </c>
      <c r="F476" s="81">
        <f t="shared" si="61"/>
        <v>3</v>
      </c>
      <c r="G476" s="81">
        <f t="shared" si="61"/>
        <v>4</v>
      </c>
      <c r="H476" s="81">
        <f t="shared" si="61"/>
        <v>4</v>
      </c>
      <c r="I476" s="81">
        <f t="shared" si="61"/>
        <v>7</v>
      </c>
      <c r="J476" s="81">
        <f t="shared" si="61"/>
        <v>19</v>
      </c>
      <c r="K476" s="81">
        <f t="shared" si="61"/>
        <v>24</v>
      </c>
      <c r="L476" s="81">
        <f t="shared" si="61"/>
        <v>19</v>
      </c>
    </row>
    <row r="477" spans="3:12" x14ac:dyDescent="0.2">
      <c r="C477" s="9" t="s">
        <v>49</v>
      </c>
      <c r="D477" s="81">
        <f t="shared" si="61"/>
        <v>2</v>
      </c>
      <c r="E477" s="81">
        <f t="shared" si="61"/>
        <v>2</v>
      </c>
      <c r="F477" s="81">
        <f t="shared" si="61"/>
        <v>3</v>
      </c>
      <c r="G477" s="81">
        <f t="shared" si="61"/>
        <v>4</v>
      </c>
      <c r="H477" s="81">
        <f t="shared" si="61"/>
        <v>4</v>
      </c>
      <c r="I477" s="81">
        <f t="shared" si="61"/>
        <v>7</v>
      </c>
      <c r="J477" s="81">
        <f t="shared" si="61"/>
        <v>19</v>
      </c>
      <c r="K477" s="81">
        <f t="shared" si="61"/>
        <v>24</v>
      </c>
      <c r="L477" s="81">
        <f t="shared" si="61"/>
        <v>19</v>
      </c>
    </row>
    <row r="478" spans="3:12" x14ac:dyDescent="0.2">
      <c r="C478" s="9" t="s">
        <v>50</v>
      </c>
      <c r="D478" s="81">
        <f t="shared" si="61"/>
        <v>2</v>
      </c>
      <c r="E478" s="81">
        <f t="shared" si="61"/>
        <v>2</v>
      </c>
      <c r="F478" s="81">
        <f t="shared" si="61"/>
        <v>3</v>
      </c>
      <c r="G478" s="81">
        <f t="shared" si="61"/>
        <v>4</v>
      </c>
      <c r="H478" s="81">
        <f t="shared" si="61"/>
        <v>4</v>
      </c>
      <c r="I478" s="81">
        <f t="shared" si="61"/>
        <v>7</v>
      </c>
      <c r="J478" s="81">
        <f t="shared" si="61"/>
        <v>19</v>
      </c>
      <c r="K478" s="81">
        <f t="shared" si="61"/>
        <v>24</v>
      </c>
      <c r="L478" s="81">
        <f t="shared" si="61"/>
        <v>19</v>
      </c>
    </row>
    <row r="479" spans="3:12" x14ac:dyDescent="0.2">
      <c r="C479" s="9" t="s">
        <v>51</v>
      </c>
      <c r="D479" s="81">
        <f t="shared" si="61"/>
        <v>2</v>
      </c>
      <c r="E479" s="81">
        <f t="shared" si="61"/>
        <v>2</v>
      </c>
      <c r="F479" s="81">
        <f t="shared" si="61"/>
        <v>3</v>
      </c>
      <c r="G479" s="81">
        <f t="shared" si="61"/>
        <v>4</v>
      </c>
      <c r="H479" s="81">
        <f t="shared" si="61"/>
        <v>4</v>
      </c>
      <c r="I479" s="81">
        <f t="shared" si="61"/>
        <v>7</v>
      </c>
      <c r="J479" s="81">
        <f t="shared" si="61"/>
        <v>19</v>
      </c>
      <c r="K479" s="81">
        <f t="shared" si="61"/>
        <v>24</v>
      </c>
      <c r="L479" s="81">
        <f t="shared" si="61"/>
        <v>19</v>
      </c>
    </row>
    <row r="480" spans="3:12" x14ac:dyDescent="0.2">
      <c r="C480" s="9" t="s">
        <v>52</v>
      </c>
      <c r="D480" s="81">
        <f t="shared" si="61"/>
        <v>2</v>
      </c>
      <c r="E480" s="81">
        <f t="shared" si="61"/>
        <v>2</v>
      </c>
      <c r="F480" s="81">
        <f t="shared" si="61"/>
        <v>3</v>
      </c>
      <c r="G480" s="81">
        <f t="shared" si="61"/>
        <v>4</v>
      </c>
      <c r="H480" s="81">
        <f t="shared" si="61"/>
        <v>4</v>
      </c>
      <c r="I480" s="81">
        <f t="shared" si="61"/>
        <v>7</v>
      </c>
      <c r="J480" s="81">
        <f t="shared" si="61"/>
        <v>19</v>
      </c>
      <c r="K480" s="81">
        <f t="shared" si="61"/>
        <v>24</v>
      </c>
      <c r="L480" s="81">
        <f t="shared" si="61"/>
        <v>19</v>
      </c>
    </row>
    <row r="481" spans="3:12" x14ac:dyDescent="0.2">
      <c r="C481" s="9" t="s">
        <v>53</v>
      </c>
      <c r="D481" s="81">
        <f t="shared" si="61"/>
        <v>2</v>
      </c>
      <c r="E481" s="81">
        <f t="shared" si="61"/>
        <v>2</v>
      </c>
      <c r="F481" s="81">
        <f t="shared" si="61"/>
        <v>3</v>
      </c>
      <c r="G481" s="81">
        <f t="shared" si="61"/>
        <v>4</v>
      </c>
      <c r="H481" s="81">
        <f t="shared" si="61"/>
        <v>4</v>
      </c>
      <c r="I481" s="81">
        <f t="shared" si="61"/>
        <v>7</v>
      </c>
      <c r="J481" s="81">
        <f t="shared" si="61"/>
        <v>19</v>
      </c>
      <c r="K481" s="81">
        <f t="shared" si="61"/>
        <v>24</v>
      </c>
      <c r="L481" s="81">
        <f t="shared" si="61"/>
        <v>19</v>
      </c>
    </row>
    <row r="482" spans="3:12" x14ac:dyDescent="0.2">
      <c r="C482" s="9"/>
      <c r="D482" s="65"/>
      <c r="E482" s="65"/>
      <c r="F482" s="65"/>
      <c r="G482" s="65"/>
      <c r="H482" s="65"/>
      <c r="I482" s="65"/>
      <c r="J482" s="66"/>
      <c r="K482" s="5"/>
    </row>
    <row r="483" spans="3:12" x14ac:dyDescent="0.2">
      <c r="C483" s="1" t="s">
        <v>130</v>
      </c>
      <c r="D483" s="2" t="s">
        <v>1</v>
      </c>
      <c r="E483" s="3" t="s">
        <v>2</v>
      </c>
      <c r="F483" s="3" t="s">
        <v>3</v>
      </c>
      <c r="G483" s="3" t="s">
        <v>4</v>
      </c>
      <c r="H483" s="3" t="s">
        <v>5</v>
      </c>
      <c r="I483" s="3" t="s">
        <v>6</v>
      </c>
      <c r="J483" s="4" t="s">
        <v>7</v>
      </c>
      <c r="K483" s="3" t="s">
        <v>8</v>
      </c>
      <c r="L483" s="3" t="s">
        <v>9</v>
      </c>
    </row>
    <row r="484" spans="3:12" x14ac:dyDescent="0.2">
      <c r="C484" s="9" t="s">
        <v>47</v>
      </c>
      <c r="D484" s="82">
        <f>IF(D493=0,0,1)</f>
        <v>0</v>
      </c>
      <c r="E484" s="82">
        <f t="shared" ref="E484:L484" si="62">IF(E493=0,0,1)</f>
        <v>0</v>
      </c>
      <c r="F484" s="82">
        <f t="shared" si="62"/>
        <v>0</v>
      </c>
      <c r="G484" s="82">
        <f t="shared" si="62"/>
        <v>1</v>
      </c>
      <c r="H484" s="82">
        <f>IF(H493=0,0,1)</f>
        <v>1</v>
      </c>
      <c r="I484" s="82">
        <f t="shared" si="62"/>
        <v>1</v>
      </c>
      <c r="J484" s="82">
        <f t="shared" si="62"/>
        <v>1</v>
      </c>
      <c r="K484" s="82">
        <f t="shared" si="62"/>
        <v>1</v>
      </c>
      <c r="L484" s="82">
        <f t="shared" si="62"/>
        <v>1</v>
      </c>
    </row>
    <row r="485" spans="3:12" x14ac:dyDescent="0.2">
      <c r="C485" s="9" t="s">
        <v>48</v>
      </c>
      <c r="D485" s="82">
        <f t="shared" ref="D485:L490" si="63">IF(D494=0,0,1)</f>
        <v>0</v>
      </c>
      <c r="E485" s="82">
        <f t="shared" si="63"/>
        <v>0</v>
      </c>
      <c r="F485" s="82">
        <f t="shared" si="63"/>
        <v>0</v>
      </c>
      <c r="G485" s="82">
        <f t="shared" si="63"/>
        <v>1</v>
      </c>
      <c r="H485" s="82">
        <f t="shared" si="63"/>
        <v>1</v>
      </c>
      <c r="I485" s="82">
        <f t="shared" si="63"/>
        <v>1</v>
      </c>
      <c r="J485" s="82">
        <f t="shared" si="63"/>
        <v>1</v>
      </c>
      <c r="K485" s="82">
        <f t="shared" si="63"/>
        <v>1</v>
      </c>
      <c r="L485" s="82">
        <f t="shared" si="63"/>
        <v>1</v>
      </c>
    </row>
    <row r="486" spans="3:12" x14ac:dyDescent="0.2">
      <c r="C486" s="9" t="s">
        <v>49</v>
      </c>
      <c r="D486" s="82">
        <f t="shared" si="63"/>
        <v>0</v>
      </c>
      <c r="E486" s="82">
        <f t="shared" si="63"/>
        <v>0</v>
      </c>
      <c r="F486" s="82">
        <f t="shared" si="63"/>
        <v>0</v>
      </c>
      <c r="G486" s="82">
        <f t="shared" si="63"/>
        <v>1</v>
      </c>
      <c r="H486" s="82">
        <f t="shared" si="63"/>
        <v>1</v>
      </c>
      <c r="I486" s="82">
        <f t="shared" si="63"/>
        <v>1</v>
      </c>
      <c r="J486" s="82">
        <f t="shared" si="63"/>
        <v>1</v>
      </c>
      <c r="K486" s="82">
        <f t="shared" si="63"/>
        <v>1</v>
      </c>
      <c r="L486" s="82">
        <f t="shared" si="63"/>
        <v>1</v>
      </c>
    </row>
    <row r="487" spans="3:12" x14ac:dyDescent="0.2">
      <c r="C487" s="9" t="s">
        <v>50</v>
      </c>
      <c r="D487" s="82">
        <f t="shared" si="63"/>
        <v>0</v>
      </c>
      <c r="E487" s="82">
        <f t="shared" si="63"/>
        <v>0</v>
      </c>
      <c r="F487" s="82">
        <f t="shared" si="63"/>
        <v>0</v>
      </c>
      <c r="G487" s="82">
        <f t="shared" si="63"/>
        <v>1</v>
      </c>
      <c r="H487" s="82">
        <f t="shared" si="63"/>
        <v>1</v>
      </c>
      <c r="I487" s="82">
        <f t="shared" si="63"/>
        <v>1</v>
      </c>
      <c r="J487" s="82">
        <f t="shared" si="63"/>
        <v>1</v>
      </c>
      <c r="K487" s="82">
        <f t="shared" si="63"/>
        <v>1</v>
      </c>
      <c r="L487" s="82">
        <f t="shared" si="63"/>
        <v>1</v>
      </c>
    </row>
    <row r="488" spans="3:12" x14ac:dyDescent="0.2">
      <c r="C488" s="9" t="s">
        <v>51</v>
      </c>
      <c r="D488" s="82">
        <f t="shared" si="63"/>
        <v>0</v>
      </c>
      <c r="E488" s="82">
        <f t="shared" si="63"/>
        <v>0</v>
      </c>
      <c r="F488" s="82">
        <f t="shared" si="63"/>
        <v>0</v>
      </c>
      <c r="G488" s="82">
        <f t="shared" si="63"/>
        <v>1</v>
      </c>
      <c r="H488" s="82">
        <f t="shared" si="63"/>
        <v>1</v>
      </c>
      <c r="I488" s="82">
        <f t="shared" si="63"/>
        <v>1</v>
      </c>
      <c r="J488" s="82">
        <f t="shared" si="63"/>
        <v>1</v>
      </c>
      <c r="K488" s="82">
        <f t="shared" si="63"/>
        <v>1</v>
      </c>
      <c r="L488" s="82">
        <f t="shared" si="63"/>
        <v>1</v>
      </c>
    </row>
    <row r="489" spans="3:12" x14ac:dyDescent="0.2">
      <c r="C489" s="9" t="s">
        <v>52</v>
      </c>
      <c r="D489" s="82">
        <f t="shared" si="63"/>
        <v>0</v>
      </c>
      <c r="E489" s="82">
        <f t="shared" si="63"/>
        <v>0</v>
      </c>
      <c r="F489" s="82">
        <f t="shared" si="63"/>
        <v>0</v>
      </c>
      <c r="G489" s="82">
        <f t="shared" si="63"/>
        <v>1</v>
      </c>
      <c r="H489" s="82">
        <f t="shared" si="63"/>
        <v>1</v>
      </c>
      <c r="I489" s="82">
        <f t="shared" si="63"/>
        <v>1</v>
      </c>
      <c r="J489" s="82">
        <f t="shared" si="63"/>
        <v>1</v>
      </c>
      <c r="K489" s="82">
        <f t="shared" si="63"/>
        <v>1</v>
      </c>
      <c r="L489" s="82">
        <f t="shared" si="63"/>
        <v>1</v>
      </c>
    </row>
    <row r="490" spans="3:12" x14ac:dyDescent="0.2">
      <c r="C490" s="9" t="s">
        <v>53</v>
      </c>
      <c r="D490" s="82">
        <f t="shared" si="63"/>
        <v>0</v>
      </c>
      <c r="E490" s="82">
        <f t="shared" si="63"/>
        <v>0</v>
      </c>
      <c r="F490" s="82">
        <f t="shared" si="63"/>
        <v>0</v>
      </c>
      <c r="G490" s="82">
        <f t="shared" si="63"/>
        <v>1</v>
      </c>
      <c r="H490" s="82">
        <f t="shared" si="63"/>
        <v>1</v>
      </c>
      <c r="I490" s="82">
        <f t="shared" si="63"/>
        <v>1</v>
      </c>
      <c r="J490" s="82">
        <f t="shared" si="63"/>
        <v>1</v>
      </c>
      <c r="K490" s="82">
        <f t="shared" si="63"/>
        <v>1</v>
      </c>
      <c r="L490" s="82">
        <f t="shared" si="63"/>
        <v>1</v>
      </c>
    </row>
    <row r="491" spans="3:12" x14ac:dyDescent="0.2">
      <c r="C491" s="9"/>
      <c r="D491" s="65"/>
      <c r="E491" s="65"/>
      <c r="F491" s="65"/>
      <c r="G491" s="65"/>
      <c r="H491" s="65"/>
      <c r="I491" s="65"/>
      <c r="J491" s="66"/>
      <c r="K491" s="5"/>
    </row>
    <row r="492" spans="3:12" x14ac:dyDescent="0.2">
      <c r="C492" s="1" t="s">
        <v>131</v>
      </c>
      <c r="D492" s="2" t="s">
        <v>1</v>
      </c>
      <c r="E492" s="3" t="s">
        <v>2</v>
      </c>
      <c r="F492" s="3" t="s">
        <v>3</v>
      </c>
      <c r="G492" s="3" t="s">
        <v>4</v>
      </c>
      <c r="H492" s="3" t="s">
        <v>5</v>
      </c>
      <c r="I492" s="3" t="s">
        <v>6</v>
      </c>
      <c r="J492" s="4" t="s">
        <v>7</v>
      </c>
      <c r="K492" s="3" t="s">
        <v>8</v>
      </c>
      <c r="L492" s="3" t="s">
        <v>9</v>
      </c>
    </row>
    <row r="493" spans="3:12" x14ac:dyDescent="0.2">
      <c r="C493" s="9" t="s">
        <v>47</v>
      </c>
      <c r="D493" s="81">
        <f>(D466-D475)*D421</f>
        <v>0</v>
      </c>
      <c r="E493" s="81">
        <f t="shared" ref="E493:L493" si="64">(E466-E475)*E421</f>
        <v>0</v>
      </c>
      <c r="F493" s="81">
        <f t="shared" si="64"/>
        <v>0</v>
      </c>
      <c r="G493" s="81">
        <f t="shared" si="64"/>
        <v>8049.4845360824711</v>
      </c>
      <c r="H493" s="81">
        <f t="shared" si="64"/>
        <v>8049.4845360824711</v>
      </c>
      <c r="I493" s="81">
        <f t="shared" si="64"/>
        <v>7195.0549450549379</v>
      </c>
      <c r="J493" s="81">
        <f t="shared" si="64"/>
        <v>5287.2087912088027</v>
      </c>
      <c r="K493" s="81">
        <f t="shared" si="64"/>
        <v>1495.9999999999966</v>
      </c>
      <c r="L493" s="81">
        <f t="shared" si="64"/>
        <v>3382.5</v>
      </c>
    </row>
    <row r="494" spans="3:12" x14ac:dyDescent="0.2">
      <c r="C494" s="9" t="s">
        <v>48</v>
      </c>
      <c r="D494" s="81">
        <f t="shared" ref="D494:L499" si="65">(D467-D476)*D422</f>
        <v>0</v>
      </c>
      <c r="E494" s="81">
        <f t="shared" si="65"/>
        <v>0</v>
      </c>
      <c r="F494" s="81">
        <f t="shared" si="65"/>
        <v>0</v>
      </c>
      <c r="G494" s="81">
        <f t="shared" si="65"/>
        <v>8049.4845360824711</v>
      </c>
      <c r="H494" s="81">
        <f t="shared" si="65"/>
        <v>8049.4845360824711</v>
      </c>
      <c r="I494" s="81">
        <f t="shared" si="65"/>
        <v>7195.0549450549379</v>
      </c>
      <c r="J494" s="81">
        <f t="shared" si="65"/>
        <v>5287.2087912088027</v>
      </c>
      <c r="K494" s="81">
        <f t="shared" si="65"/>
        <v>1495.9999999999966</v>
      </c>
      <c r="L494" s="81">
        <f t="shared" si="65"/>
        <v>3382.5</v>
      </c>
    </row>
    <row r="495" spans="3:12" x14ac:dyDescent="0.2">
      <c r="C495" s="9" t="s">
        <v>49</v>
      </c>
      <c r="D495" s="81">
        <f t="shared" si="65"/>
        <v>0</v>
      </c>
      <c r="E495" s="81">
        <f t="shared" si="65"/>
        <v>0</v>
      </c>
      <c r="F495" s="81">
        <f t="shared" si="65"/>
        <v>0</v>
      </c>
      <c r="G495" s="81">
        <f t="shared" si="65"/>
        <v>8049.4845360824711</v>
      </c>
      <c r="H495" s="81">
        <f t="shared" si="65"/>
        <v>8049.4845360824711</v>
      </c>
      <c r="I495" s="81">
        <f t="shared" si="65"/>
        <v>7195.0549450549379</v>
      </c>
      <c r="J495" s="81">
        <f t="shared" si="65"/>
        <v>5287.2087912088027</v>
      </c>
      <c r="K495" s="81">
        <f t="shared" si="65"/>
        <v>1495.9999999999966</v>
      </c>
      <c r="L495" s="81">
        <f t="shared" si="65"/>
        <v>3382.5</v>
      </c>
    </row>
    <row r="496" spans="3:12" x14ac:dyDescent="0.2">
      <c r="C496" s="9" t="s">
        <v>50</v>
      </c>
      <c r="D496" s="81">
        <f t="shared" si="65"/>
        <v>0</v>
      </c>
      <c r="E496" s="81">
        <f t="shared" si="65"/>
        <v>0</v>
      </c>
      <c r="F496" s="81">
        <f t="shared" si="65"/>
        <v>0</v>
      </c>
      <c r="G496" s="81">
        <f t="shared" si="65"/>
        <v>8049.4845360824711</v>
      </c>
      <c r="H496" s="81">
        <f t="shared" si="65"/>
        <v>8049.4845360824711</v>
      </c>
      <c r="I496" s="81">
        <f t="shared" si="65"/>
        <v>7195.0549450549379</v>
      </c>
      <c r="J496" s="81">
        <f t="shared" si="65"/>
        <v>5287.2087912088027</v>
      </c>
      <c r="K496" s="81">
        <f t="shared" si="65"/>
        <v>1495.9999999999966</v>
      </c>
      <c r="L496" s="81">
        <f t="shared" si="65"/>
        <v>3382.5</v>
      </c>
    </row>
    <row r="497" spans="3:12" x14ac:dyDescent="0.2">
      <c r="C497" s="9" t="s">
        <v>51</v>
      </c>
      <c r="D497" s="81">
        <f t="shared" si="65"/>
        <v>0</v>
      </c>
      <c r="E497" s="81">
        <f t="shared" si="65"/>
        <v>0</v>
      </c>
      <c r="F497" s="81">
        <f t="shared" si="65"/>
        <v>0</v>
      </c>
      <c r="G497" s="81">
        <f t="shared" si="65"/>
        <v>8049.4845360824711</v>
      </c>
      <c r="H497" s="81">
        <f t="shared" si="65"/>
        <v>8049.4845360824711</v>
      </c>
      <c r="I497" s="81">
        <f t="shared" si="65"/>
        <v>7195.0549450549379</v>
      </c>
      <c r="J497" s="81">
        <f t="shared" si="65"/>
        <v>5287.2087912088027</v>
      </c>
      <c r="K497" s="81">
        <f t="shared" si="65"/>
        <v>1495.9999999999966</v>
      </c>
      <c r="L497" s="81">
        <f t="shared" si="65"/>
        <v>3382.5</v>
      </c>
    </row>
    <row r="498" spans="3:12" x14ac:dyDescent="0.2">
      <c r="C498" s="9" t="s">
        <v>52</v>
      </c>
      <c r="D498" s="81">
        <f t="shared" si="65"/>
        <v>0</v>
      </c>
      <c r="E498" s="81">
        <f t="shared" si="65"/>
        <v>0</v>
      </c>
      <c r="F498" s="81">
        <f t="shared" si="65"/>
        <v>0</v>
      </c>
      <c r="G498" s="81">
        <f t="shared" si="65"/>
        <v>8049.4845360824711</v>
      </c>
      <c r="H498" s="81">
        <f t="shared" si="65"/>
        <v>8049.4845360824711</v>
      </c>
      <c r="I498" s="81">
        <f t="shared" si="65"/>
        <v>7195.0549450549379</v>
      </c>
      <c r="J498" s="81">
        <f t="shared" si="65"/>
        <v>5287.2087912088027</v>
      </c>
      <c r="K498" s="81">
        <f t="shared" si="65"/>
        <v>1495.9999999999966</v>
      </c>
      <c r="L498" s="81">
        <f t="shared" si="65"/>
        <v>3382.5</v>
      </c>
    </row>
    <row r="499" spans="3:12" x14ac:dyDescent="0.2">
      <c r="C499" s="9" t="s">
        <v>53</v>
      </c>
      <c r="D499" s="81">
        <f t="shared" si="65"/>
        <v>0</v>
      </c>
      <c r="E499" s="81">
        <f t="shared" si="65"/>
        <v>0</v>
      </c>
      <c r="F499" s="81">
        <f t="shared" si="65"/>
        <v>0</v>
      </c>
      <c r="G499" s="81">
        <f t="shared" si="65"/>
        <v>8049.4845360824711</v>
      </c>
      <c r="H499" s="81">
        <f t="shared" si="65"/>
        <v>8049.4845360824711</v>
      </c>
      <c r="I499" s="81">
        <f t="shared" si="65"/>
        <v>7195.0549450549379</v>
      </c>
      <c r="J499" s="81">
        <f t="shared" si="65"/>
        <v>5287.2087912088027</v>
      </c>
      <c r="K499" s="81">
        <f t="shared" si="65"/>
        <v>1495.9999999999966</v>
      </c>
      <c r="L499" s="81">
        <f t="shared" si="65"/>
        <v>3382.5</v>
      </c>
    </row>
    <row r="500" spans="3:12" x14ac:dyDescent="0.2">
      <c r="C500" s="9"/>
      <c r="D500" s="65"/>
      <c r="E500" s="65"/>
      <c r="F500" s="65"/>
      <c r="G500" s="65"/>
      <c r="H500" s="65"/>
      <c r="I500" s="65"/>
      <c r="J500" s="66"/>
      <c r="K500" s="5"/>
    </row>
    <row r="501" spans="3:12" ht="15.75" x14ac:dyDescent="0.2">
      <c r="C501" s="67" t="s">
        <v>132</v>
      </c>
      <c r="D501" s="30"/>
      <c r="E501" s="30"/>
      <c r="F501" s="30"/>
      <c r="G501" s="30"/>
      <c r="H501" s="30"/>
      <c r="I501" s="30"/>
      <c r="J501" s="57"/>
      <c r="K501" s="57"/>
      <c r="L501" s="57"/>
    </row>
    <row r="502" spans="3:12" x14ac:dyDescent="0.2">
      <c r="C502" s="9"/>
      <c r="D502" s="89"/>
      <c r="E502" s="89"/>
      <c r="F502" s="89"/>
      <c r="G502" s="89"/>
      <c r="H502" s="89"/>
      <c r="I502" s="89"/>
      <c r="J502" s="89"/>
      <c r="K502" s="89"/>
      <c r="L502" s="89"/>
    </row>
    <row r="503" spans="3:12" x14ac:dyDescent="0.2">
      <c r="C503" s="30" t="s">
        <v>133</v>
      </c>
      <c r="D503" s="2" t="s">
        <v>1</v>
      </c>
      <c r="E503" s="3" t="s">
        <v>2</v>
      </c>
      <c r="F503" s="3" t="s">
        <v>3</v>
      </c>
      <c r="G503" s="3" t="s">
        <v>4</v>
      </c>
      <c r="H503" s="3" t="s">
        <v>5</v>
      </c>
      <c r="I503" s="3" t="s">
        <v>6</v>
      </c>
      <c r="J503" s="4" t="s">
        <v>7</v>
      </c>
      <c r="K503" s="3" t="s">
        <v>8</v>
      </c>
      <c r="L503" s="3" t="s">
        <v>9</v>
      </c>
    </row>
    <row r="504" spans="3:12" x14ac:dyDescent="0.2">
      <c r="C504" s="9" t="s">
        <v>47</v>
      </c>
      <c r="D504" s="81">
        <f t="shared" ref="D504:L510" si="66">(D11*D$117)</f>
        <v>1</v>
      </c>
      <c r="E504" s="81">
        <f t="shared" si="66"/>
        <v>2</v>
      </c>
      <c r="F504" s="81">
        <f t="shared" si="66"/>
        <v>12</v>
      </c>
      <c r="G504" s="81">
        <f t="shared" si="66"/>
        <v>48</v>
      </c>
      <c r="H504" s="81">
        <f t="shared" si="66"/>
        <v>48</v>
      </c>
      <c r="I504" s="81">
        <f t="shared" si="66"/>
        <v>60.75</v>
      </c>
      <c r="J504" s="81">
        <f t="shared" si="66"/>
        <v>92.5</v>
      </c>
      <c r="K504" s="81">
        <f t="shared" si="66"/>
        <v>115</v>
      </c>
      <c r="L504" s="81">
        <f t="shared" si="66"/>
        <v>61.050000000000004</v>
      </c>
    </row>
    <row r="505" spans="3:12" x14ac:dyDescent="0.2">
      <c r="C505" s="9" t="s">
        <v>48</v>
      </c>
      <c r="D505" s="81">
        <f t="shared" si="66"/>
        <v>1</v>
      </c>
      <c r="E505" s="81">
        <f t="shared" si="66"/>
        <v>2</v>
      </c>
      <c r="F505" s="81">
        <f t="shared" si="66"/>
        <v>12</v>
      </c>
      <c r="G505" s="81">
        <f t="shared" si="66"/>
        <v>48</v>
      </c>
      <c r="H505" s="81">
        <f t="shared" si="66"/>
        <v>48</v>
      </c>
      <c r="I505" s="81">
        <f t="shared" si="66"/>
        <v>60.75</v>
      </c>
      <c r="J505" s="81">
        <f t="shared" si="66"/>
        <v>92.5</v>
      </c>
      <c r="K505" s="81">
        <f t="shared" si="66"/>
        <v>115</v>
      </c>
      <c r="L505" s="81">
        <f t="shared" si="66"/>
        <v>61.050000000000004</v>
      </c>
    </row>
    <row r="506" spans="3:12" x14ac:dyDescent="0.2">
      <c r="C506" s="9" t="s">
        <v>49</v>
      </c>
      <c r="D506" s="81">
        <f t="shared" si="66"/>
        <v>1</v>
      </c>
      <c r="E506" s="81">
        <f t="shared" si="66"/>
        <v>2</v>
      </c>
      <c r="F506" s="81">
        <f t="shared" si="66"/>
        <v>12</v>
      </c>
      <c r="G506" s="81">
        <f t="shared" si="66"/>
        <v>48</v>
      </c>
      <c r="H506" s="81">
        <f t="shared" si="66"/>
        <v>48</v>
      </c>
      <c r="I506" s="81">
        <f t="shared" si="66"/>
        <v>60.75</v>
      </c>
      <c r="J506" s="81">
        <f t="shared" si="66"/>
        <v>92.5</v>
      </c>
      <c r="K506" s="81">
        <f t="shared" si="66"/>
        <v>115</v>
      </c>
      <c r="L506" s="81">
        <f t="shared" si="66"/>
        <v>61.050000000000004</v>
      </c>
    </row>
    <row r="507" spans="3:12" x14ac:dyDescent="0.2">
      <c r="C507" s="9" t="s">
        <v>50</v>
      </c>
      <c r="D507" s="81">
        <f t="shared" si="66"/>
        <v>1</v>
      </c>
      <c r="E507" s="81">
        <f t="shared" si="66"/>
        <v>2</v>
      </c>
      <c r="F507" s="81">
        <f t="shared" si="66"/>
        <v>12</v>
      </c>
      <c r="G507" s="81">
        <f t="shared" si="66"/>
        <v>48</v>
      </c>
      <c r="H507" s="81">
        <f t="shared" si="66"/>
        <v>48</v>
      </c>
      <c r="I507" s="81">
        <f t="shared" si="66"/>
        <v>60.75</v>
      </c>
      <c r="J507" s="81">
        <f t="shared" si="66"/>
        <v>92.5</v>
      </c>
      <c r="K507" s="81">
        <f t="shared" si="66"/>
        <v>115</v>
      </c>
      <c r="L507" s="81">
        <f t="shared" si="66"/>
        <v>61.050000000000004</v>
      </c>
    </row>
    <row r="508" spans="3:12" x14ac:dyDescent="0.2">
      <c r="C508" s="9" t="s">
        <v>51</v>
      </c>
      <c r="D508" s="81">
        <f t="shared" si="66"/>
        <v>1</v>
      </c>
      <c r="E508" s="81">
        <f t="shared" si="66"/>
        <v>2</v>
      </c>
      <c r="F508" s="81">
        <f t="shared" si="66"/>
        <v>12</v>
      </c>
      <c r="G508" s="81">
        <f t="shared" si="66"/>
        <v>48</v>
      </c>
      <c r="H508" s="81">
        <f t="shared" si="66"/>
        <v>48</v>
      </c>
      <c r="I508" s="81">
        <f t="shared" si="66"/>
        <v>60.75</v>
      </c>
      <c r="J508" s="81">
        <f t="shared" si="66"/>
        <v>92.5</v>
      </c>
      <c r="K508" s="81">
        <f t="shared" si="66"/>
        <v>115</v>
      </c>
      <c r="L508" s="81">
        <f t="shared" si="66"/>
        <v>61.050000000000004</v>
      </c>
    </row>
    <row r="509" spans="3:12" x14ac:dyDescent="0.2">
      <c r="C509" s="9" t="s">
        <v>52</v>
      </c>
      <c r="D509" s="81">
        <f t="shared" si="66"/>
        <v>1</v>
      </c>
      <c r="E509" s="81">
        <f t="shared" si="66"/>
        <v>2</v>
      </c>
      <c r="F509" s="81">
        <f t="shared" si="66"/>
        <v>12</v>
      </c>
      <c r="G509" s="81">
        <f t="shared" si="66"/>
        <v>48</v>
      </c>
      <c r="H509" s="81">
        <f t="shared" si="66"/>
        <v>48</v>
      </c>
      <c r="I509" s="81">
        <f t="shared" si="66"/>
        <v>60.75</v>
      </c>
      <c r="J509" s="81">
        <f t="shared" si="66"/>
        <v>92.5</v>
      </c>
      <c r="K509" s="81">
        <f t="shared" si="66"/>
        <v>115</v>
      </c>
      <c r="L509" s="81">
        <f t="shared" si="66"/>
        <v>61.050000000000004</v>
      </c>
    </row>
    <row r="510" spans="3:12" x14ac:dyDescent="0.2">
      <c r="C510" s="9" t="s">
        <v>53</v>
      </c>
      <c r="D510" s="81">
        <f t="shared" si="66"/>
        <v>1</v>
      </c>
      <c r="E510" s="81">
        <f t="shared" si="66"/>
        <v>2</v>
      </c>
      <c r="F510" s="81">
        <f t="shared" si="66"/>
        <v>12</v>
      </c>
      <c r="G510" s="81">
        <f t="shared" si="66"/>
        <v>48</v>
      </c>
      <c r="H510" s="81">
        <f t="shared" si="66"/>
        <v>48</v>
      </c>
      <c r="I510" s="81">
        <f t="shared" si="66"/>
        <v>60.75</v>
      </c>
      <c r="J510" s="81">
        <f t="shared" si="66"/>
        <v>92.5</v>
      </c>
      <c r="K510" s="81">
        <f t="shared" si="66"/>
        <v>115</v>
      </c>
      <c r="L510" s="81">
        <f t="shared" si="66"/>
        <v>61.050000000000004</v>
      </c>
    </row>
    <row r="511" spans="3:12" x14ac:dyDescent="0.2">
      <c r="C511" s="5"/>
      <c r="D511" s="65"/>
      <c r="E511" s="65"/>
      <c r="F511" s="65"/>
      <c r="G511" s="65"/>
      <c r="H511" s="65"/>
      <c r="I511" s="65"/>
      <c r="J511" s="66"/>
      <c r="K511" s="5"/>
    </row>
    <row r="512" spans="3:12" x14ac:dyDescent="0.2">
      <c r="C512" s="30" t="s">
        <v>134</v>
      </c>
      <c r="D512" s="2" t="s">
        <v>1</v>
      </c>
      <c r="E512" s="3" t="s">
        <v>2</v>
      </c>
      <c r="F512" s="3" t="s">
        <v>3</v>
      </c>
      <c r="G512" s="3" t="s">
        <v>4</v>
      </c>
      <c r="H512" s="3" t="s">
        <v>5</v>
      </c>
      <c r="I512" s="3" t="s">
        <v>6</v>
      </c>
      <c r="J512" s="4" t="s">
        <v>7</v>
      </c>
      <c r="K512" s="3" t="s">
        <v>8</v>
      </c>
      <c r="L512" s="3" t="s">
        <v>9</v>
      </c>
    </row>
    <row r="513" spans="3:12" x14ac:dyDescent="0.2">
      <c r="C513" s="9" t="s">
        <v>47</v>
      </c>
      <c r="D513" s="82">
        <f t="shared" ref="D513:L519" si="67">D504*$D$118</f>
        <v>452.08421999999996</v>
      </c>
      <c r="E513" s="82">
        <f t="shared" si="67"/>
        <v>904.16843999999992</v>
      </c>
      <c r="F513" s="82">
        <f t="shared" si="67"/>
        <v>5425.0106399999995</v>
      </c>
      <c r="G513" s="82">
        <f t="shared" si="67"/>
        <v>21700.042559999998</v>
      </c>
      <c r="H513" s="82">
        <f t="shared" si="67"/>
        <v>21700.042559999998</v>
      </c>
      <c r="I513" s="82">
        <f t="shared" si="67"/>
        <v>27464.116364999998</v>
      </c>
      <c r="J513" s="82">
        <f t="shared" si="67"/>
        <v>41817.790349999996</v>
      </c>
      <c r="K513" s="82">
        <f t="shared" si="67"/>
        <v>51989.685299999997</v>
      </c>
      <c r="L513" s="82">
        <f t="shared" si="67"/>
        <v>27599.741631000001</v>
      </c>
    </row>
    <row r="514" spans="3:12" x14ac:dyDescent="0.2">
      <c r="C514" s="9" t="s">
        <v>48</v>
      </c>
      <c r="D514" s="82">
        <f t="shared" si="67"/>
        <v>452.08421999999996</v>
      </c>
      <c r="E514" s="82">
        <f t="shared" si="67"/>
        <v>904.16843999999992</v>
      </c>
      <c r="F514" s="82">
        <f t="shared" si="67"/>
        <v>5425.0106399999995</v>
      </c>
      <c r="G514" s="82">
        <f t="shared" si="67"/>
        <v>21700.042559999998</v>
      </c>
      <c r="H514" s="82">
        <f t="shared" si="67"/>
        <v>21700.042559999998</v>
      </c>
      <c r="I514" s="82">
        <f t="shared" si="67"/>
        <v>27464.116364999998</v>
      </c>
      <c r="J514" s="82">
        <f t="shared" si="67"/>
        <v>41817.790349999996</v>
      </c>
      <c r="K514" s="82">
        <f t="shared" si="67"/>
        <v>51989.685299999997</v>
      </c>
      <c r="L514" s="82">
        <f t="shared" si="67"/>
        <v>27599.741631000001</v>
      </c>
    </row>
    <row r="515" spans="3:12" x14ac:dyDescent="0.2">
      <c r="C515" s="9" t="s">
        <v>49</v>
      </c>
      <c r="D515" s="82">
        <f t="shared" si="67"/>
        <v>452.08421999999996</v>
      </c>
      <c r="E515" s="82">
        <f t="shared" si="67"/>
        <v>904.16843999999992</v>
      </c>
      <c r="F515" s="82">
        <f t="shared" si="67"/>
        <v>5425.0106399999995</v>
      </c>
      <c r="G515" s="82">
        <f t="shared" si="67"/>
        <v>21700.042559999998</v>
      </c>
      <c r="H515" s="82">
        <f t="shared" si="67"/>
        <v>21700.042559999998</v>
      </c>
      <c r="I515" s="82">
        <f t="shared" si="67"/>
        <v>27464.116364999998</v>
      </c>
      <c r="J515" s="82">
        <f t="shared" si="67"/>
        <v>41817.790349999996</v>
      </c>
      <c r="K515" s="82">
        <f t="shared" si="67"/>
        <v>51989.685299999997</v>
      </c>
      <c r="L515" s="82">
        <f t="shared" si="67"/>
        <v>27599.741631000001</v>
      </c>
    </row>
    <row r="516" spans="3:12" x14ac:dyDescent="0.2">
      <c r="C516" s="9" t="s">
        <v>50</v>
      </c>
      <c r="D516" s="82">
        <f t="shared" si="67"/>
        <v>452.08421999999996</v>
      </c>
      <c r="E516" s="82">
        <f t="shared" si="67"/>
        <v>904.16843999999992</v>
      </c>
      <c r="F516" s="82">
        <f t="shared" si="67"/>
        <v>5425.0106399999995</v>
      </c>
      <c r="G516" s="82">
        <f t="shared" si="67"/>
        <v>21700.042559999998</v>
      </c>
      <c r="H516" s="82">
        <f t="shared" si="67"/>
        <v>21700.042559999998</v>
      </c>
      <c r="I516" s="82">
        <f t="shared" si="67"/>
        <v>27464.116364999998</v>
      </c>
      <c r="J516" s="82">
        <f t="shared" si="67"/>
        <v>41817.790349999996</v>
      </c>
      <c r="K516" s="82">
        <f t="shared" si="67"/>
        <v>51989.685299999997</v>
      </c>
      <c r="L516" s="82">
        <f t="shared" si="67"/>
        <v>27599.741631000001</v>
      </c>
    </row>
    <row r="517" spans="3:12" x14ac:dyDescent="0.2">
      <c r="C517" s="9" t="s">
        <v>51</v>
      </c>
      <c r="D517" s="82">
        <f t="shared" si="67"/>
        <v>452.08421999999996</v>
      </c>
      <c r="E517" s="82">
        <f t="shared" si="67"/>
        <v>904.16843999999992</v>
      </c>
      <c r="F517" s="82">
        <f t="shared" si="67"/>
        <v>5425.0106399999995</v>
      </c>
      <c r="G517" s="82">
        <f t="shared" si="67"/>
        <v>21700.042559999998</v>
      </c>
      <c r="H517" s="82">
        <f t="shared" si="67"/>
        <v>21700.042559999998</v>
      </c>
      <c r="I517" s="82">
        <f t="shared" si="67"/>
        <v>27464.116364999998</v>
      </c>
      <c r="J517" s="82">
        <f t="shared" si="67"/>
        <v>41817.790349999996</v>
      </c>
      <c r="K517" s="82">
        <f t="shared" si="67"/>
        <v>51989.685299999997</v>
      </c>
      <c r="L517" s="82">
        <f t="shared" si="67"/>
        <v>27599.741631000001</v>
      </c>
    </row>
    <row r="518" spans="3:12" x14ac:dyDescent="0.2">
      <c r="C518" s="9" t="s">
        <v>52</v>
      </c>
      <c r="D518" s="82">
        <f t="shared" si="67"/>
        <v>452.08421999999996</v>
      </c>
      <c r="E518" s="82">
        <f t="shared" si="67"/>
        <v>904.16843999999992</v>
      </c>
      <c r="F518" s="82">
        <f t="shared" si="67"/>
        <v>5425.0106399999995</v>
      </c>
      <c r="G518" s="82">
        <f t="shared" si="67"/>
        <v>21700.042559999998</v>
      </c>
      <c r="H518" s="82">
        <f t="shared" si="67"/>
        <v>21700.042559999998</v>
      </c>
      <c r="I518" s="82">
        <f t="shared" si="67"/>
        <v>27464.116364999998</v>
      </c>
      <c r="J518" s="82">
        <f t="shared" si="67"/>
        <v>41817.790349999996</v>
      </c>
      <c r="K518" s="82">
        <f t="shared" si="67"/>
        <v>51989.685299999997</v>
      </c>
      <c r="L518" s="82">
        <f t="shared" si="67"/>
        <v>27599.741631000001</v>
      </c>
    </row>
    <row r="519" spans="3:12" x14ac:dyDescent="0.2">
      <c r="C519" s="9" t="s">
        <v>53</v>
      </c>
      <c r="D519" s="82">
        <f t="shared" si="67"/>
        <v>452.08421999999996</v>
      </c>
      <c r="E519" s="82">
        <f t="shared" si="67"/>
        <v>904.16843999999992</v>
      </c>
      <c r="F519" s="82">
        <f t="shared" si="67"/>
        <v>5425.0106399999995</v>
      </c>
      <c r="G519" s="82">
        <f t="shared" si="67"/>
        <v>21700.042559999998</v>
      </c>
      <c r="H519" s="82">
        <f t="shared" si="67"/>
        <v>21700.042559999998</v>
      </c>
      <c r="I519" s="82">
        <f t="shared" si="67"/>
        <v>27464.116364999998</v>
      </c>
      <c r="J519" s="82">
        <f t="shared" si="67"/>
        <v>41817.790349999996</v>
      </c>
      <c r="K519" s="82">
        <f t="shared" si="67"/>
        <v>51989.685299999997</v>
      </c>
      <c r="L519" s="82">
        <f t="shared" si="67"/>
        <v>27599.741631000001</v>
      </c>
    </row>
    <row r="520" spans="3:12" x14ac:dyDescent="0.2">
      <c r="C520" s="5"/>
      <c r="D520" s="65"/>
      <c r="E520" s="65"/>
      <c r="F520" s="65"/>
      <c r="G520" s="65"/>
      <c r="H520" s="65"/>
      <c r="I520" s="65"/>
      <c r="J520" s="66"/>
      <c r="K520" s="5"/>
    </row>
    <row r="521" spans="3:12" x14ac:dyDescent="0.2">
      <c r="C521" s="30" t="s">
        <v>135</v>
      </c>
      <c r="D521" s="2" t="s">
        <v>1</v>
      </c>
      <c r="E521" s="3" t="s">
        <v>2</v>
      </c>
      <c r="F521" s="3" t="s">
        <v>3</v>
      </c>
      <c r="G521" s="3" t="s">
        <v>4</v>
      </c>
      <c r="H521" s="3" t="s">
        <v>5</v>
      </c>
      <c r="I521" s="3" t="s">
        <v>6</v>
      </c>
      <c r="J521" s="4" t="s">
        <v>7</v>
      </c>
      <c r="K521" s="3" t="s">
        <v>8</v>
      </c>
      <c r="L521" s="3" t="s">
        <v>9</v>
      </c>
    </row>
    <row r="522" spans="3:12" x14ac:dyDescent="0.2">
      <c r="C522" s="9" t="s">
        <v>47</v>
      </c>
      <c r="D522" s="82">
        <f t="shared" ref="D522:L528" si="68">D11*D$119</f>
        <v>1</v>
      </c>
      <c r="E522" s="82">
        <f t="shared" si="68"/>
        <v>2</v>
      </c>
      <c r="F522" s="82">
        <f t="shared" si="68"/>
        <v>12</v>
      </c>
      <c r="G522" s="82">
        <f t="shared" si="68"/>
        <v>64</v>
      </c>
      <c r="H522" s="82">
        <f t="shared" si="68"/>
        <v>64</v>
      </c>
      <c r="I522" s="82">
        <f t="shared" si="68"/>
        <v>81</v>
      </c>
      <c r="J522" s="82">
        <f t="shared" si="68"/>
        <v>185</v>
      </c>
      <c r="K522" s="82">
        <f t="shared" si="68"/>
        <v>230</v>
      </c>
      <c r="L522" s="82">
        <f t="shared" si="68"/>
        <v>185</v>
      </c>
    </row>
    <row r="523" spans="3:12" x14ac:dyDescent="0.2">
      <c r="C523" s="9" t="s">
        <v>48</v>
      </c>
      <c r="D523" s="82">
        <f t="shared" si="68"/>
        <v>1</v>
      </c>
      <c r="E523" s="82">
        <f t="shared" si="68"/>
        <v>2</v>
      </c>
      <c r="F523" s="82">
        <f t="shared" si="68"/>
        <v>12</v>
      </c>
      <c r="G523" s="82">
        <f t="shared" si="68"/>
        <v>64</v>
      </c>
      <c r="H523" s="82">
        <f t="shared" si="68"/>
        <v>64</v>
      </c>
      <c r="I523" s="82">
        <f t="shared" si="68"/>
        <v>81</v>
      </c>
      <c r="J523" s="82">
        <f t="shared" si="68"/>
        <v>185</v>
      </c>
      <c r="K523" s="82">
        <f t="shared" si="68"/>
        <v>230</v>
      </c>
      <c r="L523" s="82">
        <f t="shared" si="68"/>
        <v>185</v>
      </c>
    </row>
    <row r="524" spans="3:12" x14ac:dyDescent="0.2">
      <c r="C524" s="9" t="s">
        <v>49</v>
      </c>
      <c r="D524" s="82">
        <f t="shared" si="68"/>
        <v>1</v>
      </c>
      <c r="E524" s="82">
        <f t="shared" si="68"/>
        <v>2</v>
      </c>
      <c r="F524" s="82">
        <f t="shared" si="68"/>
        <v>12</v>
      </c>
      <c r="G524" s="82">
        <f t="shared" si="68"/>
        <v>64</v>
      </c>
      <c r="H524" s="82">
        <f t="shared" si="68"/>
        <v>64</v>
      </c>
      <c r="I524" s="82">
        <f t="shared" si="68"/>
        <v>81</v>
      </c>
      <c r="J524" s="82">
        <f t="shared" si="68"/>
        <v>185</v>
      </c>
      <c r="K524" s="82">
        <f t="shared" si="68"/>
        <v>230</v>
      </c>
      <c r="L524" s="82">
        <f t="shared" si="68"/>
        <v>185</v>
      </c>
    </row>
    <row r="525" spans="3:12" x14ac:dyDescent="0.2">
      <c r="C525" s="9" t="s">
        <v>50</v>
      </c>
      <c r="D525" s="82">
        <f t="shared" si="68"/>
        <v>1</v>
      </c>
      <c r="E525" s="82">
        <f t="shared" si="68"/>
        <v>2</v>
      </c>
      <c r="F525" s="82">
        <f t="shared" si="68"/>
        <v>12</v>
      </c>
      <c r="G525" s="82">
        <f t="shared" si="68"/>
        <v>64</v>
      </c>
      <c r="H525" s="82">
        <f t="shared" si="68"/>
        <v>64</v>
      </c>
      <c r="I525" s="82">
        <f t="shared" si="68"/>
        <v>81</v>
      </c>
      <c r="J525" s="82">
        <f t="shared" si="68"/>
        <v>185</v>
      </c>
      <c r="K525" s="82">
        <f t="shared" si="68"/>
        <v>230</v>
      </c>
      <c r="L525" s="82">
        <f t="shared" si="68"/>
        <v>185</v>
      </c>
    </row>
    <row r="526" spans="3:12" x14ac:dyDescent="0.2">
      <c r="C526" s="9" t="s">
        <v>51</v>
      </c>
      <c r="D526" s="82">
        <f t="shared" si="68"/>
        <v>1</v>
      </c>
      <c r="E526" s="82">
        <f t="shared" si="68"/>
        <v>2</v>
      </c>
      <c r="F526" s="82">
        <f t="shared" si="68"/>
        <v>12</v>
      </c>
      <c r="G526" s="82">
        <f t="shared" si="68"/>
        <v>64</v>
      </c>
      <c r="H526" s="82">
        <f t="shared" si="68"/>
        <v>64</v>
      </c>
      <c r="I526" s="82">
        <f t="shared" si="68"/>
        <v>81</v>
      </c>
      <c r="J526" s="82">
        <f t="shared" si="68"/>
        <v>185</v>
      </c>
      <c r="K526" s="82">
        <f t="shared" si="68"/>
        <v>230</v>
      </c>
      <c r="L526" s="82">
        <f t="shared" si="68"/>
        <v>185</v>
      </c>
    </row>
    <row r="527" spans="3:12" x14ac:dyDescent="0.2">
      <c r="C527" s="9" t="s">
        <v>52</v>
      </c>
      <c r="D527" s="82">
        <f t="shared" si="68"/>
        <v>1</v>
      </c>
      <c r="E527" s="82">
        <f t="shared" si="68"/>
        <v>2</v>
      </c>
      <c r="F527" s="82">
        <f t="shared" si="68"/>
        <v>12</v>
      </c>
      <c r="G527" s="82">
        <f t="shared" si="68"/>
        <v>64</v>
      </c>
      <c r="H527" s="82">
        <f t="shared" si="68"/>
        <v>64</v>
      </c>
      <c r="I527" s="82">
        <f t="shared" si="68"/>
        <v>81</v>
      </c>
      <c r="J527" s="82">
        <f t="shared" si="68"/>
        <v>185</v>
      </c>
      <c r="K527" s="82">
        <f t="shared" si="68"/>
        <v>230</v>
      </c>
      <c r="L527" s="82">
        <f t="shared" si="68"/>
        <v>185</v>
      </c>
    </row>
    <row r="528" spans="3:12" x14ac:dyDescent="0.2">
      <c r="C528" s="9" t="s">
        <v>53</v>
      </c>
      <c r="D528" s="82">
        <f t="shared" si="68"/>
        <v>1</v>
      </c>
      <c r="E528" s="82">
        <f t="shared" si="68"/>
        <v>2</v>
      </c>
      <c r="F528" s="82">
        <f t="shared" si="68"/>
        <v>12</v>
      </c>
      <c r="G528" s="82">
        <f t="shared" si="68"/>
        <v>64</v>
      </c>
      <c r="H528" s="82">
        <f t="shared" si="68"/>
        <v>64</v>
      </c>
      <c r="I528" s="82">
        <f t="shared" si="68"/>
        <v>81</v>
      </c>
      <c r="J528" s="82">
        <f t="shared" si="68"/>
        <v>185</v>
      </c>
      <c r="K528" s="82">
        <f t="shared" si="68"/>
        <v>230</v>
      </c>
      <c r="L528" s="82">
        <f t="shared" si="68"/>
        <v>185</v>
      </c>
    </row>
    <row r="529" spans="3:12" x14ac:dyDescent="0.2"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 spans="3:12" x14ac:dyDescent="0.2">
      <c r="C530" s="30" t="s">
        <v>136</v>
      </c>
      <c r="D530" s="2" t="s">
        <v>1</v>
      </c>
      <c r="E530" s="3" t="s">
        <v>2</v>
      </c>
      <c r="F530" s="3" t="s">
        <v>3</v>
      </c>
      <c r="G530" s="3" t="s">
        <v>4</v>
      </c>
      <c r="H530" s="3" t="s">
        <v>5</v>
      </c>
      <c r="I530" s="3" t="s">
        <v>6</v>
      </c>
      <c r="J530" s="4" t="s">
        <v>7</v>
      </c>
      <c r="K530" s="3" t="s">
        <v>8</v>
      </c>
      <c r="L530" s="3" t="s">
        <v>9</v>
      </c>
    </row>
    <row r="531" spans="3:12" x14ac:dyDescent="0.2">
      <c r="C531" s="9" t="s">
        <v>47</v>
      </c>
      <c r="D531" s="82">
        <f t="shared" ref="D531:L537" si="69">D522*D$120</f>
        <v>54</v>
      </c>
      <c r="E531" s="82">
        <f t="shared" si="69"/>
        <v>0</v>
      </c>
      <c r="F531" s="82">
        <f t="shared" si="69"/>
        <v>0</v>
      </c>
      <c r="G531" s="82">
        <f t="shared" si="69"/>
        <v>0</v>
      </c>
      <c r="H531" s="82">
        <f t="shared" si="69"/>
        <v>0</v>
      </c>
      <c r="I531" s="82">
        <f t="shared" si="69"/>
        <v>0</v>
      </c>
      <c r="J531" s="82">
        <f t="shared" si="69"/>
        <v>0</v>
      </c>
      <c r="K531" s="82">
        <f t="shared" si="69"/>
        <v>0</v>
      </c>
      <c r="L531" s="82">
        <f t="shared" si="69"/>
        <v>0</v>
      </c>
    </row>
    <row r="532" spans="3:12" x14ac:dyDescent="0.2">
      <c r="C532" s="9" t="s">
        <v>48</v>
      </c>
      <c r="D532" s="82">
        <f t="shared" si="69"/>
        <v>54</v>
      </c>
      <c r="E532" s="82">
        <f t="shared" si="69"/>
        <v>0</v>
      </c>
      <c r="F532" s="82">
        <f t="shared" si="69"/>
        <v>0</v>
      </c>
      <c r="G532" s="82">
        <f t="shared" si="69"/>
        <v>0</v>
      </c>
      <c r="H532" s="82">
        <f t="shared" si="69"/>
        <v>0</v>
      </c>
      <c r="I532" s="82">
        <f t="shared" si="69"/>
        <v>0</v>
      </c>
      <c r="J532" s="82">
        <f t="shared" si="69"/>
        <v>0</v>
      </c>
      <c r="K532" s="82">
        <f t="shared" si="69"/>
        <v>0</v>
      </c>
      <c r="L532" s="82">
        <f t="shared" si="69"/>
        <v>0</v>
      </c>
    </row>
    <row r="533" spans="3:12" x14ac:dyDescent="0.2">
      <c r="C533" s="9" t="s">
        <v>49</v>
      </c>
      <c r="D533" s="82">
        <f t="shared" si="69"/>
        <v>54</v>
      </c>
      <c r="E533" s="82">
        <f t="shared" si="69"/>
        <v>0</v>
      </c>
      <c r="F533" s="82">
        <f t="shared" si="69"/>
        <v>0</v>
      </c>
      <c r="G533" s="82">
        <f t="shared" si="69"/>
        <v>0</v>
      </c>
      <c r="H533" s="82">
        <f t="shared" si="69"/>
        <v>0</v>
      </c>
      <c r="I533" s="82">
        <f t="shared" si="69"/>
        <v>0</v>
      </c>
      <c r="J533" s="82">
        <f t="shared" si="69"/>
        <v>0</v>
      </c>
      <c r="K533" s="82">
        <f t="shared" si="69"/>
        <v>0</v>
      </c>
      <c r="L533" s="82">
        <f t="shared" si="69"/>
        <v>0</v>
      </c>
    </row>
    <row r="534" spans="3:12" x14ac:dyDescent="0.2">
      <c r="C534" s="9" t="s">
        <v>50</v>
      </c>
      <c r="D534" s="82">
        <f t="shared" si="69"/>
        <v>54</v>
      </c>
      <c r="E534" s="82">
        <f t="shared" si="69"/>
        <v>0</v>
      </c>
      <c r="F534" s="82">
        <f t="shared" si="69"/>
        <v>0</v>
      </c>
      <c r="G534" s="82">
        <f t="shared" si="69"/>
        <v>0</v>
      </c>
      <c r="H534" s="82">
        <f t="shared" si="69"/>
        <v>0</v>
      </c>
      <c r="I534" s="82">
        <f t="shared" si="69"/>
        <v>0</v>
      </c>
      <c r="J534" s="82">
        <f t="shared" si="69"/>
        <v>0</v>
      </c>
      <c r="K534" s="82">
        <f t="shared" si="69"/>
        <v>0</v>
      </c>
      <c r="L534" s="82">
        <f t="shared" si="69"/>
        <v>0</v>
      </c>
    </row>
    <row r="535" spans="3:12" x14ac:dyDescent="0.2">
      <c r="C535" s="9" t="s">
        <v>51</v>
      </c>
      <c r="D535" s="82">
        <f t="shared" si="69"/>
        <v>54</v>
      </c>
      <c r="E535" s="82">
        <f t="shared" si="69"/>
        <v>0</v>
      </c>
      <c r="F535" s="82">
        <f t="shared" si="69"/>
        <v>0</v>
      </c>
      <c r="G535" s="82">
        <f t="shared" si="69"/>
        <v>0</v>
      </c>
      <c r="H535" s="82">
        <f t="shared" si="69"/>
        <v>0</v>
      </c>
      <c r="I535" s="82">
        <f t="shared" si="69"/>
        <v>0</v>
      </c>
      <c r="J535" s="82">
        <f t="shared" si="69"/>
        <v>0</v>
      </c>
      <c r="K535" s="82">
        <f t="shared" si="69"/>
        <v>0</v>
      </c>
      <c r="L535" s="82">
        <f t="shared" si="69"/>
        <v>0</v>
      </c>
    </row>
    <row r="536" spans="3:12" x14ac:dyDescent="0.2">
      <c r="C536" s="9" t="s">
        <v>52</v>
      </c>
      <c r="D536" s="82">
        <f t="shared" si="69"/>
        <v>54</v>
      </c>
      <c r="E536" s="82">
        <f t="shared" si="69"/>
        <v>0</v>
      </c>
      <c r="F536" s="82">
        <f t="shared" si="69"/>
        <v>0</v>
      </c>
      <c r="G536" s="82">
        <f t="shared" si="69"/>
        <v>0</v>
      </c>
      <c r="H536" s="82">
        <f t="shared" si="69"/>
        <v>0</v>
      </c>
      <c r="I536" s="82">
        <f t="shared" si="69"/>
        <v>0</v>
      </c>
      <c r="J536" s="82">
        <f t="shared" si="69"/>
        <v>0</v>
      </c>
      <c r="K536" s="82">
        <f t="shared" si="69"/>
        <v>0</v>
      </c>
      <c r="L536" s="82">
        <f t="shared" si="69"/>
        <v>0</v>
      </c>
    </row>
    <row r="537" spans="3:12" x14ac:dyDescent="0.2">
      <c r="C537" s="9" t="s">
        <v>53</v>
      </c>
      <c r="D537" s="82">
        <f t="shared" si="69"/>
        <v>54</v>
      </c>
      <c r="E537" s="82">
        <f t="shared" si="69"/>
        <v>0</v>
      </c>
      <c r="F537" s="82">
        <f t="shared" si="69"/>
        <v>0</v>
      </c>
      <c r="G537" s="82">
        <f t="shared" si="69"/>
        <v>0</v>
      </c>
      <c r="H537" s="82">
        <f t="shared" si="69"/>
        <v>0</v>
      </c>
      <c r="I537" s="82">
        <f t="shared" si="69"/>
        <v>0</v>
      </c>
      <c r="J537" s="82">
        <f t="shared" si="69"/>
        <v>0</v>
      </c>
      <c r="K537" s="82">
        <f t="shared" si="69"/>
        <v>0</v>
      </c>
      <c r="L537" s="82">
        <f t="shared" si="69"/>
        <v>0</v>
      </c>
    </row>
    <row r="538" spans="3:12" x14ac:dyDescent="0.2">
      <c r="C538" s="9"/>
      <c r="D538" s="65"/>
      <c r="E538" s="65"/>
      <c r="F538" s="65"/>
      <c r="G538" s="65"/>
      <c r="H538" s="65"/>
      <c r="I538" s="65"/>
      <c r="J538" s="66"/>
      <c r="K538" s="5"/>
    </row>
    <row r="539" spans="3:12" x14ac:dyDescent="0.2">
      <c r="C539" s="1" t="s">
        <v>137</v>
      </c>
      <c r="D539" s="2" t="s">
        <v>1</v>
      </c>
      <c r="E539" s="3" t="s">
        <v>2</v>
      </c>
      <c r="F539" s="3" t="s">
        <v>3</v>
      </c>
      <c r="G539" s="3" t="s">
        <v>4</v>
      </c>
      <c r="H539" s="3" t="s">
        <v>5</v>
      </c>
      <c r="I539" s="3" t="s">
        <v>6</v>
      </c>
      <c r="J539" s="4" t="s">
        <v>7</v>
      </c>
      <c r="K539" s="3" t="s">
        <v>8</v>
      </c>
      <c r="L539" s="3" t="s">
        <v>9</v>
      </c>
    </row>
    <row r="540" spans="3:12" x14ac:dyDescent="0.2">
      <c r="C540" s="9" t="s">
        <v>47</v>
      </c>
      <c r="D540" s="82">
        <f>(D531+D513)</f>
        <v>506.08421999999996</v>
      </c>
      <c r="E540" s="82">
        <f t="shared" ref="E540:L540" si="70">(E531+E513)</f>
        <v>904.16843999999992</v>
      </c>
      <c r="F540" s="82">
        <f t="shared" si="70"/>
        <v>5425.0106399999995</v>
      </c>
      <c r="G540" s="82">
        <f t="shared" si="70"/>
        <v>21700.042559999998</v>
      </c>
      <c r="H540" s="82">
        <f t="shared" si="70"/>
        <v>21700.042559999998</v>
      </c>
      <c r="I540" s="82">
        <f t="shared" si="70"/>
        <v>27464.116364999998</v>
      </c>
      <c r="J540" s="82">
        <f t="shared" si="70"/>
        <v>41817.790349999996</v>
      </c>
      <c r="K540" s="82">
        <f t="shared" si="70"/>
        <v>51989.685299999997</v>
      </c>
      <c r="L540" s="82">
        <f t="shared" si="70"/>
        <v>27599.741631000001</v>
      </c>
    </row>
    <row r="541" spans="3:12" x14ac:dyDescent="0.2">
      <c r="C541" s="9" t="s">
        <v>48</v>
      </c>
      <c r="D541" s="82">
        <f t="shared" ref="D541:L546" si="71">(D532+D514)</f>
        <v>506.08421999999996</v>
      </c>
      <c r="E541" s="82">
        <f t="shared" si="71"/>
        <v>904.16843999999992</v>
      </c>
      <c r="F541" s="82">
        <f t="shared" si="71"/>
        <v>5425.0106399999995</v>
      </c>
      <c r="G541" s="82">
        <f t="shared" si="71"/>
        <v>21700.042559999998</v>
      </c>
      <c r="H541" s="82">
        <f t="shared" si="71"/>
        <v>21700.042559999998</v>
      </c>
      <c r="I541" s="82">
        <f t="shared" si="71"/>
        <v>27464.116364999998</v>
      </c>
      <c r="J541" s="82">
        <f t="shared" si="71"/>
        <v>41817.790349999996</v>
      </c>
      <c r="K541" s="82">
        <f t="shared" si="71"/>
        <v>51989.685299999997</v>
      </c>
      <c r="L541" s="82">
        <f t="shared" si="71"/>
        <v>27599.741631000001</v>
      </c>
    </row>
    <row r="542" spans="3:12" x14ac:dyDescent="0.2">
      <c r="C542" s="9" t="s">
        <v>49</v>
      </c>
      <c r="D542" s="82">
        <f t="shared" si="71"/>
        <v>506.08421999999996</v>
      </c>
      <c r="E542" s="82">
        <f t="shared" si="71"/>
        <v>904.16843999999992</v>
      </c>
      <c r="F542" s="82">
        <f t="shared" si="71"/>
        <v>5425.0106399999995</v>
      </c>
      <c r="G542" s="82">
        <f t="shared" si="71"/>
        <v>21700.042559999998</v>
      </c>
      <c r="H542" s="82">
        <f t="shared" si="71"/>
        <v>21700.042559999998</v>
      </c>
      <c r="I542" s="82">
        <f t="shared" si="71"/>
        <v>27464.116364999998</v>
      </c>
      <c r="J542" s="82">
        <f t="shared" si="71"/>
        <v>41817.790349999996</v>
      </c>
      <c r="K542" s="82">
        <f t="shared" si="71"/>
        <v>51989.685299999997</v>
      </c>
      <c r="L542" s="82">
        <f t="shared" si="71"/>
        <v>27599.741631000001</v>
      </c>
    </row>
    <row r="543" spans="3:12" x14ac:dyDescent="0.2">
      <c r="C543" s="9" t="s">
        <v>50</v>
      </c>
      <c r="D543" s="82">
        <f t="shared" si="71"/>
        <v>506.08421999999996</v>
      </c>
      <c r="E543" s="82">
        <f t="shared" si="71"/>
        <v>904.16843999999992</v>
      </c>
      <c r="F543" s="82">
        <f t="shared" si="71"/>
        <v>5425.0106399999995</v>
      </c>
      <c r="G543" s="82">
        <f t="shared" si="71"/>
        <v>21700.042559999998</v>
      </c>
      <c r="H543" s="82">
        <f t="shared" si="71"/>
        <v>21700.042559999998</v>
      </c>
      <c r="I543" s="82">
        <f t="shared" si="71"/>
        <v>27464.116364999998</v>
      </c>
      <c r="J543" s="82">
        <f t="shared" si="71"/>
        <v>41817.790349999996</v>
      </c>
      <c r="K543" s="82">
        <f t="shared" si="71"/>
        <v>51989.685299999997</v>
      </c>
      <c r="L543" s="82">
        <f t="shared" si="71"/>
        <v>27599.741631000001</v>
      </c>
    </row>
    <row r="544" spans="3:12" x14ac:dyDescent="0.2">
      <c r="C544" s="9" t="s">
        <v>51</v>
      </c>
      <c r="D544" s="82">
        <f t="shared" si="71"/>
        <v>506.08421999999996</v>
      </c>
      <c r="E544" s="82">
        <f t="shared" si="71"/>
        <v>904.16843999999992</v>
      </c>
      <c r="F544" s="82">
        <f t="shared" si="71"/>
        <v>5425.0106399999995</v>
      </c>
      <c r="G544" s="82">
        <f t="shared" si="71"/>
        <v>21700.042559999998</v>
      </c>
      <c r="H544" s="82">
        <f t="shared" si="71"/>
        <v>21700.042559999998</v>
      </c>
      <c r="I544" s="82">
        <f t="shared" si="71"/>
        <v>27464.116364999998</v>
      </c>
      <c r="J544" s="82">
        <f t="shared" si="71"/>
        <v>41817.790349999996</v>
      </c>
      <c r="K544" s="82">
        <f t="shared" si="71"/>
        <v>51989.685299999997</v>
      </c>
      <c r="L544" s="82">
        <f t="shared" si="71"/>
        <v>27599.741631000001</v>
      </c>
    </row>
    <row r="545" spans="3:12" x14ac:dyDescent="0.2">
      <c r="C545" s="9" t="s">
        <v>52</v>
      </c>
      <c r="D545" s="82">
        <f t="shared" si="71"/>
        <v>506.08421999999996</v>
      </c>
      <c r="E545" s="82">
        <f t="shared" si="71"/>
        <v>904.16843999999992</v>
      </c>
      <c r="F545" s="82">
        <f t="shared" si="71"/>
        <v>5425.0106399999995</v>
      </c>
      <c r="G545" s="82">
        <f t="shared" si="71"/>
        <v>21700.042559999998</v>
      </c>
      <c r="H545" s="82">
        <f t="shared" si="71"/>
        <v>21700.042559999998</v>
      </c>
      <c r="I545" s="82">
        <f t="shared" si="71"/>
        <v>27464.116364999998</v>
      </c>
      <c r="J545" s="82">
        <f t="shared" si="71"/>
        <v>41817.790349999996</v>
      </c>
      <c r="K545" s="82">
        <f t="shared" si="71"/>
        <v>51989.685299999997</v>
      </c>
      <c r="L545" s="82">
        <f t="shared" si="71"/>
        <v>27599.741631000001</v>
      </c>
    </row>
    <row r="546" spans="3:12" x14ac:dyDescent="0.2">
      <c r="C546" s="9" t="s">
        <v>53</v>
      </c>
      <c r="D546" s="82">
        <f t="shared" si="71"/>
        <v>506.08421999999996</v>
      </c>
      <c r="E546" s="82">
        <f t="shared" si="71"/>
        <v>904.16843999999992</v>
      </c>
      <c r="F546" s="82">
        <f t="shared" si="71"/>
        <v>5425.0106399999995</v>
      </c>
      <c r="G546" s="82">
        <f t="shared" si="71"/>
        <v>21700.042559999998</v>
      </c>
      <c r="H546" s="82">
        <f t="shared" si="71"/>
        <v>21700.042559999998</v>
      </c>
      <c r="I546" s="82">
        <f t="shared" si="71"/>
        <v>27464.116364999998</v>
      </c>
      <c r="J546" s="82">
        <f t="shared" si="71"/>
        <v>41817.790349999996</v>
      </c>
      <c r="K546" s="82">
        <f t="shared" si="71"/>
        <v>51989.685299999997</v>
      </c>
      <c r="L546" s="82">
        <f t="shared" si="71"/>
        <v>27599.741631000001</v>
      </c>
    </row>
    <row r="547" spans="3:12" x14ac:dyDescent="0.2">
      <c r="C547" s="9"/>
      <c r="D547" s="65"/>
      <c r="E547" s="65"/>
      <c r="F547" s="65"/>
      <c r="G547" s="65"/>
      <c r="H547" s="65"/>
      <c r="I547" s="65"/>
      <c r="J547" s="66"/>
      <c r="K547" s="5"/>
    </row>
    <row r="548" spans="3:12" x14ac:dyDescent="0.2">
      <c r="C548" s="1" t="s">
        <v>138</v>
      </c>
      <c r="D548" s="2" t="s">
        <v>1</v>
      </c>
      <c r="E548" s="3" t="s">
        <v>2</v>
      </c>
      <c r="F548" s="3" t="s">
        <v>3</v>
      </c>
      <c r="G548" s="3" t="s">
        <v>4</v>
      </c>
      <c r="H548" s="3" t="s">
        <v>5</v>
      </c>
      <c r="I548" s="3" t="s">
        <v>6</v>
      </c>
      <c r="J548" s="4" t="s">
        <v>7</v>
      </c>
      <c r="K548" s="3" t="s">
        <v>8</v>
      </c>
      <c r="L548" s="3" t="s">
        <v>9</v>
      </c>
    </row>
    <row r="549" spans="3:12" x14ac:dyDescent="0.2">
      <c r="C549" s="9" t="s">
        <v>47</v>
      </c>
      <c r="D549" s="82">
        <f t="shared" ref="D549:L555" si="72">D540/(1-D$115)-D540</f>
        <v>0</v>
      </c>
      <c r="E549" s="82">
        <f t="shared" si="72"/>
        <v>27.963972371133991</v>
      </c>
      <c r="F549" s="82">
        <f t="shared" si="72"/>
        <v>167.78383422680417</v>
      </c>
      <c r="G549" s="82">
        <f t="shared" si="72"/>
        <v>671.1353369072167</v>
      </c>
      <c r="H549" s="82">
        <f t="shared" si="72"/>
        <v>671.1353369072167</v>
      </c>
      <c r="I549" s="82">
        <f t="shared" si="72"/>
        <v>2716.2312888461529</v>
      </c>
      <c r="J549" s="82">
        <f t="shared" si="72"/>
        <v>4135.825419230765</v>
      </c>
      <c r="K549" s="82">
        <f t="shared" si="72"/>
        <v>5141.837007692302</v>
      </c>
      <c r="L549" s="82">
        <f t="shared" si="72"/>
        <v>0</v>
      </c>
    </row>
    <row r="550" spans="3:12" x14ac:dyDescent="0.2">
      <c r="C550" s="9" t="s">
        <v>48</v>
      </c>
      <c r="D550" s="82">
        <f t="shared" si="72"/>
        <v>0</v>
      </c>
      <c r="E550" s="82">
        <f t="shared" si="72"/>
        <v>27.963972371133991</v>
      </c>
      <c r="F550" s="82">
        <f t="shared" si="72"/>
        <v>167.78383422680417</v>
      </c>
      <c r="G550" s="82">
        <f t="shared" si="72"/>
        <v>671.1353369072167</v>
      </c>
      <c r="H550" s="82">
        <f t="shared" si="72"/>
        <v>671.1353369072167</v>
      </c>
      <c r="I550" s="82">
        <f t="shared" si="72"/>
        <v>2716.2312888461529</v>
      </c>
      <c r="J550" s="82">
        <f t="shared" si="72"/>
        <v>4135.825419230765</v>
      </c>
      <c r="K550" s="82">
        <f t="shared" si="72"/>
        <v>5141.837007692302</v>
      </c>
      <c r="L550" s="82">
        <f t="shared" si="72"/>
        <v>0</v>
      </c>
    </row>
    <row r="551" spans="3:12" x14ac:dyDescent="0.2">
      <c r="C551" s="9" t="s">
        <v>49</v>
      </c>
      <c r="D551" s="82">
        <f t="shared" si="72"/>
        <v>0</v>
      </c>
      <c r="E551" s="82">
        <f t="shared" si="72"/>
        <v>27.963972371133991</v>
      </c>
      <c r="F551" s="82">
        <f t="shared" si="72"/>
        <v>167.78383422680417</v>
      </c>
      <c r="G551" s="82">
        <f t="shared" si="72"/>
        <v>671.1353369072167</v>
      </c>
      <c r="H551" s="82">
        <f t="shared" si="72"/>
        <v>671.1353369072167</v>
      </c>
      <c r="I551" s="82">
        <f t="shared" si="72"/>
        <v>2716.2312888461529</v>
      </c>
      <c r="J551" s="82">
        <f t="shared" si="72"/>
        <v>4135.825419230765</v>
      </c>
      <c r="K551" s="82">
        <f t="shared" si="72"/>
        <v>5141.837007692302</v>
      </c>
      <c r="L551" s="82">
        <f t="shared" si="72"/>
        <v>0</v>
      </c>
    </row>
    <row r="552" spans="3:12" x14ac:dyDescent="0.2">
      <c r="C552" s="9" t="s">
        <v>50</v>
      </c>
      <c r="D552" s="82">
        <f t="shared" si="72"/>
        <v>0</v>
      </c>
      <c r="E552" s="82">
        <f t="shared" si="72"/>
        <v>27.963972371133991</v>
      </c>
      <c r="F552" s="82">
        <f t="shared" si="72"/>
        <v>167.78383422680417</v>
      </c>
      <c r="G552" s="82">
        <f t="shared" si="72"/>
        <v>671.1353369072167</v>
      </c>
      <c r="H552" s="82">
        <f t="shared" si="72"/>
        <v>671.1353369072167</v>
      </c>
      <c r="I552" s="82">
        <f t="shared" si="72"/>
        <v>2716.2312888461529</v>
      </c>
      <c r="J552" s="82">
        <f t="shared" si="72"/>
        <v>4135.825419230765</v>
      </c>
      <c r="K552" s="82">
        <f t="shared" si="72"/>
        <v>5141.837007692302</v>
      </c>
      <c r="L552" s="82">
        <f t="shared" si="72"/>
        <v>0</v>
      </c>
    </row>
    <row r="553" spans="3:12" x14ac:dyDescent="0.2">
      <c r="C553" s="9" t="s">
        <v>51</v>
      </c>
      <c r="D553" s="82">
        <f t="shared" si="72"/>
        <v>0</v>
      </c>
      <c r="E553" s="82">
        <f t="shared" si="72"/>
        <v>27.963972371133991</v>
      </c>
      <c r="F553" s="82">
        <f t="shared" si="72"/>
        <v>167.78383422680417</v>
      </c>
      <c r="G553" s="82">
        <f t="shared" si="72"/>
        <v>671.1353369072167</v>
      </c>
      <c r="H553" s="82">
        <f t="shared" si="72"/>
        <v>671.1353369072167</v>
      </c>
      <c r="I553" s="82">
        <f t="shared" si="72"/>
        <v>2716.2312888461529</v>
      </c>
      <c r="J553" s="82">
        <f t="shared" si="72"/>
        <v>4135.825419230765</v>
      </c>
      <c r="K553" s="82">
        <f t="shared" si="72"/>
        <v>5141.837007692302</v>
      </c>
      <c r="L553" s="82">
        <f t="shared" si="72"/>
        <v>0</v>
      </c>
    </row>
    <row r="554" spans="3:12" x14ac:dyDescent="0.2">
      <c r="C554" s="9" t="s">
        <v>52</v>
      </c>
      <c r="D554" s="82">
        <f t="shared" si="72"/>
        <v>0</v>
      </c>
      <c r="E554" s="82">
        <f t="shared" si="72"/>
        <v>27.963972371133991</v>
      </c>
      <c r="F554" s="82">
        <f t="shared" si="72"/>
        <v>167.78383422680417</v>
      </c>
      <c r="G554" s="82">
        <f t="shared" si="72"/>
        <v>671.1353369072167</v>
      </c>
      <c r="H554" s="82">
        <f t="shared" si="72"/>
        <v>671.1353369072167</v>
      </c>
      <c r="I554" s="82">
        <f t="shared" si="72"/>
        <v>2716.2312888461529</v>
      </c>
      <c r="J554" s="82">
        <f t="shared" si="72"/>
        <v>4135.825419230765</v>
      </c>
      <c r="K554" s="82">
        <f t="shared" si="72"/>
        <v>5141.837007692302</v>
      </c>
      <c r="L554" s="82">
        <f t="shared" si="72"/>
        <v>0</v>
      </c>
    </row>
    <row r="555" spans="3:12" x14ac:dyDescent="0.2">
      <c r="C555" s="9" t="s">
        <v>53</v>
      </c>
      <c r="D555" s="82">
        <f t="shared" si="72"/>
        <v>0</v>
      </c>
      <c r="E555" s="82">
        <f t="shared" si="72"/>
        <v>27.963972371133991</v>
      </c>
      <c r="F555" s="82">
        <f t="shared" si="72"/>
        <v>167.78383422680417</v>
      </c>
      <c r="G555" s="82">
        <f t="shared" si="72"/>
        <v>671.1353369072167</v>
      </c>
      <c r="H555" s="82">
        <f t="shared" si="72"/>
        <v>671.1353369072167</v>
      </c>
      <c r="I555" s="82">
        <f t="shared" si="72"/>
        <v>2716.2312888461529</v>
      </c>
      <c r="J555" s="82">
        <f t="shared" si="72"/>
        <v>4135.825419230765</v>
      </c>
      <c r="K555" s="82">
        <f t="shared" si="72"/>
        <v>5141.837007692302</v>
      </c>
      <c r="L555" s="82">
        <f t="shared" si="72"/>
        <v>0</v>
      </c>
    </row>
    <row r="556" spans="3:12" x14ac:dyDescent="0.2"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 spans="3:12" x14ac:dyDescent="0.2">
      <c r="C557" s="1" t="s">
        <v>139</v>
      </c>
      <c r="D557" s="2" t="s">
        <v>1</v>
      </c>
      <c r="E557" s="3" t="s">
        <v>2</v>
      </c>
      <c r="F557" s="3" t="s">
        <v>3</v>
      </c>
      <c r="G557" s="3" t="s">
        <v>4</v>
      </c>
      <c r="H557" s="3" t="s">
        <v>5</v>
      </c>
      <c r="I557" s="3" t="s">
        <v>6</v>
      </c>
      <c r="J557" s="4" t="s">
        <v>7</v>
      </c>
      <c r="K557" s="3" t="s">
        <v>8</v>
      </c>
      <c r="L557" s="3" t="s">
        <v>9</v>
      </c>
    </row>
    <row r="558" spans="3:12" x14ac:dyDescent="0.2">
      <c r="C558" s="9" t="s">
        <v>47</v>
      </c>
      <c r="D558" s="82">
        <f t="shared" ref="D558:L564" si="73">(((D549+D540)+D401)/(1-D$116))-((D549+D540)+D401)</f>
        <v>0</v>
      </c>
      <c r="E558" s="82">
        <f t="shared" si="73"/>
        <v>0</v>
      </c>
      <c r="F558" s="82">
        <f t="shared" si="73"/>
        <v>611.44682665533037</v>
      </c>
      <c r="G558" s="82">
        <f t="shared" si="73"/>
        <v>2683.5171397598024</v>
      </c>
      <c r="H558" s="82">
        <f t="shared" si="73"/>
        <v>2683.5171397598024</v>
      </c>
      <c r="I558" s="82">
        <f t="shared" si="73"/>
        <v>3232.8633634870348</v>
      </c>
      <c r="J558" s="82">
        <f t="shared" si="73"/>
        <v>6044.9911753710185</v>
      </c>
      <c r="K558" s="82">
        <f t="shared" si="73"/>
        <v>7957.823223065614</v>
      </c>
      <c r="L558" s="82">
        <f t="shared" si="73"/>
        <v>0</v>
      </c>
    </row>
    <row r="559" spans="3:12" x14ac:dyDescent="0.2">
      <c r="C559" s="9" t="s">
        <v>48</v>
      </c>
      <c r="D559" s="82">
        <f t="shared" si="73"/>
        <v>0</v>
      </c>
      <c r="E559" s="82">
        <f t="shared" si="73"/>
        <v>0</v>
      </c>
      <c r="F559" s="82">
        <f t="shared" si="73"/>
        <v>611.44682665533037</v>
      </c>
      <c r="G559" s="82">
        <f t="shared" si="73"/>
        <v>2683.5171397598024</v>
      </c>
      <c r="H559" s="82">
        <f t="shared" si="73"/>
        <v>2683.5171397598024</v>
      </c>
      <c r="I559" s="82">
        <f t="shared" si="73"/>
        <v>3232.8633634870348</v>
      </c>
      <c r="J559" s="82">
        <f t="shared" si="73"/>
        <v>6044.9911753710185</v>
      </c>
      <c r="K559" s="82">
        <f t="shared" si="73"/>
        <v>7957.823223065614</v>
      </c>
      <c r="L559" s="82">
        <f t="shared" si="73"/>
        <v>0</v>
      </c>
    </row>
    <row r="560" spans="3:12" x14ac:dyDescent="0.2">
      <c r="C560" s="9" t="s">
        <v>49</v>
      </c>
      <c r="D560" s="82">
        <f t="shared" si="73"/>
        <v>0</v>
      </c>
      <c r="E560" s="82">
        <f t="shared" si="73"/>
        <v>0</v>
      </c>
      <c r="F560" s="82">
        <f t="shared" si="73"/>
        <v>611.44682665533037</v>
      </c>
      <c r="G560" s="82">
        <f t="shared" si="73"/>
        <v>2683.5171397598024</v>
      </c>
      <c r="H560" s="82">
        <f t="shared" si="73"/>
        <v>2683.5171397598024</v>
      </c>
      <c r="I560" s="82">
        <f t="shared" si="73"/>
        <v>3232.8633634870348</v>
      </c>
      <c r="J560" s="82">
        <f t="shared" si="73"/>
        <v>6044.9911753710185</v>
      </c>
      <c r="K560" s="82">
        <f t="shared" si="73"/>
        <v>7957.823223065614</v>
      </c>
      <c r="L560" s="82">
        <f t="shared" si="73"/>
        <v>0</v>
      </c>
    </row>
    <row r="561" spans="3:12" x14ac:dyDescent="0.2">
      <c r="C561" s="9" t="s">
        <v>50</v>
      </c>
      <c r="D561" s="82">
        <f t="shared" si="73"/>
        <v>0</v>
      </c>
      <c r="E561" s="82">
        <f t="shared" si="73"/>
        <v>0</v>
      </c>
      <c r="F561" s="82">
        <f t="shared" si="73"/>
        <v>611.44682665533037</v>
      </c>
      <c r="G561" s="82">
        <f t="shared" si="73"/>
        <v>2683.5171397598024</v>
      </c>
      <c r="H561" s="82">
        <f t="shared" si="73"/>
        <v>2683.5171397598024</v>
      </c>
      <c r="I561" s="82">
        <f t="shared" si="73"/>
        <v>3232.8633634870348</v>
      </c>
      <c r="J561" s="82">
        <f t="shared" si="73"/>
        <v>6044.9911753710185</v>
      </c>
      <c r="K561" s="82">
        <f t="shared" si="73"/>
        <v>7957.823223065614</v>
      </c>
      <c r="L561" s="82">
        <f t="shared" si="73"/>
        <v>0</v>
      </c>
    </row>
    <row r="562" spans="3:12" x14ac:dyDescent="0.2">
      <c r="C562" s="9" t="s">
        <v>51</v>
      </c>
      <c r="D562" s="82">
        <f t="shared" si="73"/>
        <v>0</v>
      </c>
      <c r="E562" s="82">
        <f t="shared" si="73"/>
        <v>0</v>
      </c>
      <c r="F562" s="82">
        <f t="shared" si="73"/>
        <v>611.44682665533037</v>
      </c>
      <c r="G562" s="82">
        <f t="shared" si="73"/>
        <v>2683.5171397598024</v>
      </c>
      <c r="H562" s="82">
        <f t="shared" si="73"/>
        <v>2683.5171397598024</v>
      </c>
      <c r="I562" s="82">
        <f t="shared" si="73"/>
        <v>3232.8633634870348</v>
      </c>
      <c r="J562" s="82">
        <f t="shared" si="73"/>
        <v>6044.9911753710185</v>
      </c>
      <c r="K562" s="82">
        <f t="shared" si="73"/>
        <v>7957.823223065614</v>
      </c>
      <c r="L562" s="82">
        <f t="shared" si="73"/>
        <v>0</v>
      </c>
    </row>
    <row r="563" spans="3:12" x14ac:dyDescent="0.2">
      <c r="C563" s="9" t="s">
        <v>52</v>
      </c>
      <c r="D563" s="82">
        <f t="shared" si="73"/>
        <v>0</v>
      </c>
      <c r="E563" s="82">
        <f t="shared" si="73"/>
        <v>0</v>
      </c>
      <c r="F563" s="82">
        <f t="shared" si="73"/>
        <v>611.44682665533037</v>
      </c>
      <c r="G563" s="82">
        <f t="shared" si="73"/>
        <v>2683.5171397598024</v>
      </c>
      <c r="H563" s="82">
        <f t="shared" si="73"/>
        <v>2683.5171397598024</v>
      </c>
      <c r="I563" s="82">
        <f t="shared" si="73"/>
        <v>3232.8633634870348</v>
      </c>
      <c r="J563" s="82">
        <f t="shared" si="73"/>
        <v>6044.9911753710185</v>
      </c>
      <c r="K563" s="82">
        <f t="shared" si="73"/>
        <v>7957.823223065614</v>
      </c>
      <c r="L563" s="82">
        <f t="shared" si="73"/>
        <v>0</v>
      </c>
    </row>
    <row r="564" spans="3:12" x14ac:dyDescent="0.2">
      <c r="C564" s="9" t="s">
        <v>53</v>
      </c>
      <c r="D564" s="82">
        <f t="shared" si="73"/>
        <v>0</v>
      </c>
      <c r="E564" s="82">
        <f t="shared" si="73"/>
        <v>0</v>
      </c>
      <c r="F564" s="82">
        <f t="shared" si="73"/>
        <v>611.44682665533037</v>
      </c>
      <c r="G564" s="82">
        <f t="shared" si="73"/>
        <v>2683.5171397598024</v>
      </c>
      <c r="H564" s="82">
        <f t="shared" si="73"/>
        <v>2683.5171397598024</v>
      </c>
      <c r="I564" s="82">
        <f t="shared" si="73"/>
        <v>3232.8633634870348</v>
      </c>
      <c r="J564" s="82">
        <f t="shared" si="73"/>
        <v>6044.9911753710185</v>
      </c>
      <c r="K564" s="82">
        <f t="shared" si="73"/>
        <v>7957.823223065614</v>
      </c>
      <c r="L564" s="82">
        <f t="shared" si="73"/>
        <v>0</v>
      </c>
    </row>
    <row r="565" spans="3:12" x14ac:dyDescent="0.2">
      <c r="C565" s="9"/>
      <c r="D565" s="65"/>
      <c r="E565" s="65"/>
      <c r="F565" s="65"/>
      <c r="G565" s="65"/>
      <c r="H565" s="65"/>
      <c r="I565" s="65"/>
      <c r="J565" s="66"/>
      <c r="K565" s="5"/>
    </row>
    <row r="566" spans="3:12" x14ac:dyDescent="0.2">
      <c r="C566" s="1" t="s">
        <v>140</v>
      </c>
      <c r="D566" s="2" t="s">
        <v>1</v>
      </c>
      <c r="E566" s="3" t="s">
        <v>2</v>
      </c>
      <c r="F566" s="3" t="s">
        <v>3</v>
      </c>
      <c r="G566" s="3" t="s">
        <v>4</v>
      </c>
      <c r="H566" s="3" t="s">
        <v>5</v>
      </c>
      <c r="I566" s="3" t="s">
        <v>6</v>
      </c>
      <c r="J566" s="4" t="s">
        <v>7</v>
      </c>
      <c r="K566" s="3" t="s">
        <v>8</v>
      </c>
      <c r="L566" s="3" t="s">
        <v>9</v>
      </c>
    </row>
    <row r="567" spans="3:12" x14ac:dyDescent="0.2">
      <c r="C567" s="9" t="s">
        <v>47</v>
      </c>
      <c r="D567" s="82">
        <f>D558+D549+D540</f>
        <v>506.08421999999996</v>
      </c>
      <c r="E567" s="82">
        <f t="shared" ref="E567:L567" si="74">E558+E549+E540</f>
        <v>932.13241237113391</v>
      </c>
      <c r="F567" s="82">
        <f t="shared" si="74"/>
        <v>6204.2413008821341</v>
      </c>
      <c r="G567" s="82">
        <f t="shared" si="74"/>
        <v>25054.695036667017</v>
      </c>
      <c r="H567" s="82">
        <f t="shared" si="74"/>
        <v>25054.695036667017</v>
      </c>
      <c r="I567" s="82">
        <f t="shared" si="74"/>
        <v>33413.211017333189</v>
      </c>
      <c r="J567" s="82">
        <f t="shared" si="74"/>
        <v>51998.606944601779</v>
      </c>
      <c r="K567" s="82">
        <f t="shared" si="74"/>
        <v>65089.345530757913</v>
      </c>
      <c r="L567" s="82">
        <f t="shared" si="74"/>
        <v>27599.741631000001</v>
      </c>
    </row>
    <row r="568" spans="3:12" x14ac:dyDescent="0.2">
      <c r="C568" s="9" t="s">
        <v>48</v>
      </c>
      <c r="D568" s="82">
        <f t="shared" ref="D568:L573" si="75">D559+D550+D541</f>
        <v>506.08421999999996</v>
      </c>
      <c r="E568" s="82">
        <f t="shared" si="75"/>
        <v>932.13241237113391</v>
      </c>
      <c r="F568" s="82">
        <f t="shared" si="75"/>
        <v>6204.2413008821341</v>
      </c>
      <c r="G568" s="82">
        <f t="shared" si="75"/>
        <v>25054.695036667017</v>
      </c>
      <c r="H568" s="82">
        <f t="shared" si="75"/>
        <v>25054.695036667017</v>
      </c>
      <c r="I568" s="82">
        <f t="shared" si="75"/>
        <v>33413.211017333189</v>
      </c>
      <c r="J568" s="82">
        <f t="shared" si="75"/>
        <v>51998.606944601779</v>
      </c>
      <c r="K568" s="82">
        <f t="shared" si="75"/>
        <v>65089.345530757913</v>
      </c>
      <c r="L568" s="82">
        <f t="shared" si="75"/>
        <v>27599.741631000001</v>
      </c>
    </row>
    <row r="569" spans="3:12" x14ac:dyDescent="0.2">
      <c r="C569" s="9" t="s">
        <v>49</v>
      </c>
      <c r="D569" s="82">
        <f t="shared" si="75"/>
        <v>506.08421999999996</v>
      </c>
      <c r="E569" s="82">
        <f t="shared" si="75"/>
        <v>932.13241237113391</v>
      </c>
      <c r="F569" s="82">
        <f t="shared" si="75"/>
        <v>6204.2413008821341</v>
      </c>
      <c r="G569" s="82">
        <f t="shared" si="75"/>
        <v>25054.695036667017</v>
      </c>
      <c r="H569" s="82">
        <f t="shared" si="75"/>
        <v>25054.695036667017</v>
      </c>
      <c r="I569" s="82">
        <f t="shared" si="75"/>
        <v>33413.211017333189</v>
      </c>
      <c r="J569" s="82">
        <f t="shared" si="75"/>
        <v>51998.606944601779</v>
      </c>
      <c r="K569" s="82">
        <f t="shared" si="75"/>
        <v>65089.345530757913</v>
      </c>
      <c r="L569" s="82">
        <f t="shared" si="75"/>
        <v>27599.741631000001</v>
      </c>
    </row>
    <row r="570" spans="3:12" x14ac:dyDescent="0.2">
      <c r="C570" s="9" t="s">
        <v>50</v>
      </c>
      <c r="D570" s="82">
        <f t="shared" si="75"/>
        <v>506.08421999999996</v>
      </c>
      <c r="E570" s="82">
        <f t="shared" si="75"/>
        <v>932.13241237113391</v>
      </c>
      <c r="F570" s="82">
        <f t="shared" si="75"/>
        <v>6204.2413008821341</v>
      </c>
      <c r="G570" s="82">
        <f t="shared" si="75"/>
        <v>25054.695036667017</v>
      </c>
      <c r="H570" s="82">
        <f t="shared" si="75"/>
        <v>25054.695036667017</v>
      </c>
      <c r="I570" s="82">
        <f t="shared" si="75"/>
        <v>33413.211017333189</v>
      </c>
      <c r="J570" s="82">
        <f t="shared" si="75"/>
        <v>51998.606944601779</v>
      </c>
      <c r="K570" s="82">
        <f t="shared" si="75"/>
        <v>65089.345530757913</v>
      </c>
      <c r="L570" s="82">
        <f t="shared" si="75"/>
        <v>27599.741631000001</v>
      </c>
    </row>
    <row r="571" spans="3:12" x14ac:dyDescent="0.2">
      <c r="C571" s="9" t="s">
        <v>51</v>
      </c>
      <c r="D571" s="82">
        <f t="shared" si="75"/>
        <v>506.08421999999996</v>
      </c>
      <c r="E571" s="82">
        <f t="shared" si="75"/>
        <v>932.13241237113391</v>
      </c>
      <c r="F571" s="82">
        <f t="shared" si="75"/>
        <v>6204.2413008821341</v>
      </c>
      <c r="G571" s="82">
        <f t="shared" si="75"/>
        <v>25054.695036667017</v>
      </c>
      <c r="H571" s="82">
        <f t="shared" si="75"/>
        <v>25054.695036667017</v>
      </c>
      <c r="I571" s="82">
        <f t="shared" si="75"/>
        <v>33413.211017333189</v>
      </c>
      <c r="J571" s="82">
        <f t="shared" si="75"/>
        <v>51998.606944601779</v>
      </c>
      <c r="K571" s="82">
        <f t="shared" si="75"/>
        <v>65089.345530757913</v>
      </c>
      <c r="L571" s="82">
        <f t="shared" si="75"/>
        <v>27599.741631000001</v>
      </c>
    </row>
    <row r="572" spans="3:12" x14ac:dyDescent="0.2">
      <c r="C572" s="9" t="s">
        <v>52</v>
      </c>
      <c r="D572" s="82">
        <f t="shared" si="75"/>
        <v>506.08421999999996</v>
      </c>
      <c r="E572" s="82">
        <f t="shared" si="75"/>
        <v>932.13241237113391</v>
      </c>
      <c r="F572" s="82">
        <f t="shared" si="75"/>
        <v>6204.2413008821341</v>
      </c>
      <c r="G572" s="82">
        <f t="shared" si="75"/>
        <v>25054.695036667017</v>
      </c>
      <c r="H572" s="82">
        <f t="shared" si="75"/>
        <v>25054.695036667017</v>
      </c>
      <c r="I572" s="82">
        <f t="shared" si="75"/>
        <v>33413.211017333189</v>
      </c>
      <c r="J572" s="82">
        <f t="shared" si="75"/>
        <v>51998.606944601779</v>
      </c>
      <c r="K572" s="82">
        <f t="shared" si="75"/>
        <v>65089.345530757913</v>
      </c>
      <c r="L572" s="82">
        <f t="shared" si="75"/>
        <v>27599.741631000001</v>
      </c>
    </row>
    <row r="573" spans="3:12" x14ac:dyDescent="0.2">
      <c r="C573" s="9" t="s">
        <v>53</v>
      </c>
      <c r="D573" s="82">
        <f t="shared" si="75"/>
        <v>506.08421999999996</v>
      </c>
      <c r="E573" s="82">
        <f t="shared" si="75"/>
        <v>932.13241237113391</v>
      </c>
      <c r="F573" s="82">
        <f t="shared" si="75"/>
        <v>6204.2413008821341</v>
      </c>
      <c r="G573" s="82">
        <f t="shared" si="75"/>
        <v>25054.695036667017</v>
      </c>
      <c r="H573" s="82">
        <f t="shared" si="75"/>
        <v>25054.695036667017</v>
      </c>
      <c r="I573" s="82">
        <f t="shared" si="75"/>
        <v>33413.211017333189</v>
      </c>
      <c r="J573" s="82">
        <f t="shared" si="75"/>
        <v>51998.606944601779</v>
      </c>
      <c r="K573" s="82">
        <f t="shared" si="75"/>
        <v>65089.345530757913</v>
      </c>
      <c r="L573" s="82">
        <f t="shared" si="75"/>
        <v>27599.741631000001</v>
      </c>
    </row>
    <row r="574" spans="3:12" x14ac:dyDescent="0.2">
      <c r="C574" s="9"/>
      <c r="D574" s="90"/>
      <c r="E574" s="90"/>
      <c r="F574" s="90"/>
      <c r="G574" s="90"/>
      <c r="H574" s="90"/>
      <c r="I574" s="90"/>
      <c r="J574" s="89"/>
      <c r="K574" s="90"/>
      <c r="L574" s="90"/>
    </row>
    <row r="575" spans="3:12" ht="15.75" x14ac:dyDescent="0.2">
      <c r="C575" s="67" t="s">
        <v>141</v>
      </c>
      <c r="D575" s="83"/>
      <c r="E575" s="83"/>
      <c r="F575" s="83"/>
      <c r="G575" s="83"/>
      <c r="H575" s="83"/>
      <c r="I575" s="83"/>
      <c r="J575" s="84"/>
      <c r="K575" s="57"/>
      <c r="L575" s="57"/>
    </row>
    <row r="576" spans="3:12" x14ac:dyDescent="0.2">
      <c r="C576" s="43"/>
      <c r="E576" s="35"/>
      <c r="F576" s="35"/>
      <c r="G576" s="35"/>
      <c r="H576" s="35"/>
      <c r="I576" s="35"/>
      <c r="K576" s="5"/>
    </row>
    <row r="577" spans="3:12" x14ac:dyDescent="0.2">
      <c r="C577" s="1" t="s">
        <v>142</v>
      </c>
      <c r="D577" s="2" t="s">
        <v>1</v>
      </c>
      <c r="E577" s="3" t="s">
        <v>2</v>
      </c>
      <c r="F577" s="3" t="s">
        <v>3</v>
      </c>
      <c r="G577" s="3" t="s">
        <v>4</v>
      </c>
      <c r="H577" s="3" t="s">
        <v>5</v>
      </c>
      <c r="I577" s="3" t="s">
        <v>6</v>
      </c>
      <c r="J577" s="4" t="s">
        <v>7</v>
      </c>
      <c r="K577" s="3" t="s">
        <v>8</v>
      </c>
      <c r="L577" s="3" t="s">
        <v>9</v>
      </c>
    </row>
    <row r="578" spans="3:12" x14ac:dyDescent="0.2">
      <c r="C578" s="9" t="s">
        <v>47</v>
      </c>
      <c r="D578" s="81">
        <f t="shared" ref="D578:L584" si="76">D$129*D421</f>
        <v>750</v>
      </c>
      <c r="E578" s="81">
        <f t="shared" si="76"/>
        <v>1417.5257731958764</v>
      </c>
      <c r="F578" s="81">
        <f t="shared" si="76"/>
        <v>4725.7731958762888</v>
      </c>
      <c r="G578" s="81">
        <f t="shared" si="76"/>
        <v>14086.59793814433</v>
      </c>
      <c r="H578" s="81">
        <f t="shared" si="76"/>
        <v>14086.59793814433</v>
      </c>
      <c r="I578" s="81">
        <f t="shared" si="76"/>
        <v>9593.4065934065948</v>
      </c>
      <c r="J578" s="81">
        <f t="shared" si="76"/>
        <v>7582.4175824175818</v>
      </c>
      <c r="K578" s="81">
        <f t="shared" si="76"/>
        <v>8271.9780219780223</v>
      </c>
      <c r="L578" s="81">
        <f t="shared" si="76"/>
        <v>6765</v>
      </c>
    </row>
    <row r="579" spans="3:12" x14ac:dyDescent="0.2">
      <c r="C579" s="9" t="s">
        <v>48</v>
      </c>
      <c r="D579" s="81">
        <f t="shared" si="76"/>
        <v>750</v>
      </c>
      <c r="E579" s="81">
        <f t="shared" si="76"/>
        <v>1417.5257731958764</v>
      </c>
      <c r="F579" s="81">
        <f t="shared" si="76"/>
        <v>4725.7731958762888</v>
      </c>
      <c r="G579" s="81">
        <f t="shared" si="76"/>
        <v>14086.59793814433</v>
      </c>
      <c r="H579" s="81">
        <f t="shared" si="76"/>
        <v>14086.59793814433</v>
      </c>
      <c r="I579" s="81">
        <f t="shared" si="76"/>
        <v>9593.4065934065948</v>
      </c>
      <c r="J579" s="81">
        <f t="shared" si="76"/>
        <v>7582.4175824175818</v>
      </c>
      <c r="K579" s="81">
        <f t="shared" si="76"/>
        <v>8271.9780219780223</v>
      </c>
      <c r="L579" s="81">
        <f t="shared" si="76"/>
        <v>6765</v>
      </c>
    </row>
    <row r="580" spans="3:12" x14ac:dyDescent="0.2">
      <c r="C580" s="9" t="s">
        <v>49</v>
      </c>
      <c r="D580" s="81">
        <f t="shared" si="76"/>
        <v>750</v>
      </c>
      <c r="E580" s="81">
        <f t="shared" si="76"/>
        <v>1417.5257731958764</v>
      </c>
      <c r="F580" s="81">
        <f t="shared" si="76"/>
        <v>4725.7731958762888</v>
      </c>
      <c r="G580" s="81">
        <f t="shared" si="76"/>
        <v>14086.59793814433</v>
      </c>
      <c r="H580" s="81">
        <f t="shared" si="76"/>
        <v>14086.59793814433</v>
      </c>
      <c r="I580" s="81">
        <f t="shared" si="76"/>
        <v>9593.4065934065948</v>
      </c>
      <c r="J580" s="81">
        <f t="shared" si="76"/>
        <v>7582.4175824175818</v>
      </c>
      <c r="K580" s="81">
        <f t="shared" si="76"/>
        <v>8271.9780219780223</v>
      </c>
      <c r="L580" s="81">
        <f t="shared" si="76"/>
        <v>6765</v>
      </c>
    </row>
    <row r="581" spans="3:12" x14ac:dyDescent="0.2">
      <c r="C581" s="9" t="s">
        <v>50</v>
      </c>
      <c r="D581" s="81">
        <f t="shared" si="76"/>
        <v>750</v>
      </c>
      <c r="E581" s="81">
        <f t="shared" si="76"/>
        <v>1417.5257731958764</v>
      </c>
      <c r="F581" s="81">
        <f t="shared" si="76"/>
        <v>4725.7731958762888</v>
      </c>
      <c r="G581" s="81">
        <f t="shared" si="76"/>
        <v>14086.59793814433</v>
      </c>
      <c r="H581" s="81">
        <f t="shared" si="76"/>
        <v>14086.59793814433</v>
      </c>
      <c r="I581" s="81">
        <f t="shared" si="76"/>
        <v>9593.4065934065948</v>
      </c>
      <c r="J581" s="81">
        <f t="shared" si="76"/>
        <v>7582.4175824175818</v>
      </c>
      <c r="K581" s="81">
        <f t="shared" si="76"/>
        <v>8271.9780219780223</v>
      </c>
      <c r="L581" s="81">
        <f t="shared" si="76"/>
        <v>6765</v>
      </c>
    </row>
    <row r="582" spans="3:12" x14ac:dyDescent="0.2">
      <c r="C582" s="9" t="s">
        <v>51</v>
      </c>
      <c r="D582" s="81">
        <f t="shared" si="76"/>
        <v>750</v>
      </c>
      <c r="E582" s="81">
        <f t="shared" si="76"/>
        <v>1417.5257731958764</v>
      </c>
      <c r="F582" s="81">
        <f t="shared" si="76"/>
        <v>4725.7731958762888</v>
      </c>
      <c r="G582" s="81">
        <f t="shared" si="76"/>
        <v>14086.59793814433</v>
      </c>
      <c r="H582" s="81">
        <f t="shared" si="76"/>
        <v>14086.59793814433</v>
      </c>
      <c r="I582" s="81">
        <f t="shared" si="76"/>
        <v>9593.4065934065948</v>
      </c>
      <c r="J582" s="81">
        <f t="shared" si="76"/>
        <v>7582.4175824175818</v>
      </c>
      <c r="K582" s="81">
        <f t="shared" si="76"/>
        <v>8271.9780219780223</v>
      </c>
      <c r="L582" s="81">
        <f t="shared" si="76"/>
        <v>6765</v>
      </c>
    </row>
    <row r="583" spans="3:12" x14ac:dyDescent="0.2">
      <c r="C583" s="9" t="s">
        <v>52</v>
      </c>
      <c r="D583" s="81">
        <f t="shared" si="76"/>
        <v>750</v>
      </c>
      <c r="E583" s="81">
        <f t="shared" si="76"/>
        <v>1417.5257731958764</v>
      </c>
      <c r="F583" s="81">
        <f t="shared" si="76"/>
        <v>4725.7731958762888</v>
      </c>
      <c r="G583" s="81">
        <f t="shared" si="76"/>
        <v>14086.59793814433</v>
      </c>
      <c r="H583" s="81">
        <f t="shared" si="76"/>
        <v>14086.59793814433</v>
      </c>
      <c r="I583" s="81">
        <f t="shared" si="76"/>
        <v>9593.4065934065948</v>
      </c>
      <c r="J583" s="81">
        <f t="shared" si="76"/>
        <v>7582.4175824175818</v>
      </c>
      <c r="K583" s="81">
        <f t="shared" si="76"/>
        <v>8271.9780219780223</v>
      </c>
      <c r="L583" s="81">
        <f t="shared" si="76"/>
        <v>6765</v>
      </c>
    </row>
    <row r="584" spans="3:12" x14ac:dyDescent="0.2">
      <c r="C584" s="9" t="s">
        <v>53</v>
      </c>
      <c r="D584" s="81">
        <f t="shared" si="76"/>
        <v>750</v>
      </c>
      <c r="E584" s="81">
        <f t="shared" si="76"/>
        <v>1417.5257731958764</v>
      </c>
      <c r="F584" s="81">
        <f t="shared" si="76"/>
        <v>4725.7731958762888</v>
      </c>
      <c r="G584" s="81">
        <f t="shared" si="76"/>
        <v>14086.59793814433</v>
      </c>
      <c r="H584" s="81">
        <f t="shared" si="76"/>
        <v>14086.59793814433</v>
      </c>
      <c r="I584" s="81">
        <f t="shared" si="76"/>
        <v>9593.4065934065948</v>
      </c>
      <c r="J584" s="81">
        <f t="shared" si="76"/>
        <v>7582.4175824175818</v>
      </c>
      <c r="K584" s="81">
        <f t="shared" si="76"/>
        <v>8271.9780219780223</v>
      </c>
      <c r="L584" s="81">
        <f t="shared" si="76"/>
        <v>6765</v>
      </c>
    </row>
    <row r="585" spans="3:12" x14ac:dyDescent="0.2">
      <c r="C585" s="43"/>
      <c r="E585" s="35"/>
      <c r="F585" s="35"/>
      <c r="G585" s="35"/>
      <c r="H585" s="35"/>
      <c r="I585" s="35"/>
      <c r="K585" s="5"/>
    </row>
    <row r="586" spans="3:12" x14ac:dyDescent="0.2">
      <c r="C586" s="1" t="s">
        <v>143</v>
      </c>
      <c r="D586" s="2" t="s">
        <v>1</v>
      </c>
      <c r="E586" s="3" t="s">
        <v>2</v>
      </c>
      <c r="F586" s="3" t="s">
        <v>3</v>
      </c>
      <c r="G586" s="3" t="s">
        <v>4</v>
      </c>
      <c r="H586" s="3" t="s">
        <v>5</v>
      </c>
      <c r="I586" s="3" t="s">
        <v>6</v>
      </c>
      <c r="J586" s="4" t="s">
        <v>7</v>
      </c>
      <c r="K586" s="3" t="s">
        <v>8</v>
      </c>
      <c r="L586" s="3" t="s">
        <v>9</v>
      </c>
    </row>
    <row r="587" spans="3:12" x14ac:dyDescent="0.2">
      <c r="C587" s="9" t="s">
        <v>47</v>
      </c>
      <c r="D587" s="81">
        <f>D567/D578</f>
        <v>0.67477895999999993</v>
      </c>
      <c r="E587" s="81">
        <f t="shared" ref="E587:L587" si="77">E567/E578</f>
        <v>0.65757704727272714</v>
      </c>
      <c r="F587" s="81">
        <f t="shared" si="77"/>
        <v>1.3128521077346575</v>
      </c>
      <c r="G587" s="81">
        <f t="shared" si="77"/>
        <v>1.77861930514981</v>
      </c>
      <c r="H587" s="81">
        <f t="shared" si="77"/>
        <v>1.77861930514981</v>
      </c>
      <c r="I587" s="81">
        <f t="shared" si="77"/>
        <v>3.4829349399511109</v>
      </c>
      <c r="J587" s="81">
        <f t="shared" si="77"/>
        <v>6.8577872926938586</v>
      </c>
      <c r="K587" s="81">
        <f t="shared" si="77"/>
        <v>7.8686555208222781</v>
      </c>
      <c r="L587" s="81">
        <f t="shared" si="77"/>
        <v>4.0797844243902439</v>
      </c>
    </row>
    <row r="588" spans="3:12" x14ac:dyDescent="0.2">
      <c r="C588" s="9" t="s">
        <v>48</v>
      </c>
      <c r="D588" s="81">
        <f t="shared" ref="D588:L593" si="78">D568/D579</f>
        <v>0.67477895999999993</v>
      </c>
      <c r="E588" s="81">
        <f t="shared" si="78"/>
        <v>0.65757704727272714</v>
      </c>
      <c r="F588" s="81">
        <f t="shared" si="78"/>
        <v>1.3128521077346575</v>
      </c>
      <c r="G588" s="81">
        <f t="shared" si="78"/>
        <v>1.77861930514981</v>
      </c>
      <c r="H588" s="81">
        <f t="shared" si="78"/>
        <v>1.77861930514981</v>
      </c>
      <c r="I588" s="81">
        <f t="shared" si="78"/>
        <v>3.4829349399511109</v>
      </c>
      <c r="J588" s="81">
        <f t="shared" si="78"/>
        <v>6.8577872926938586</v>
      </c>
      <c r="K588" s="81">
        <f t="shared" si="78"/>
        <v>7.8686555208222781</v>
      </c>
      <c r="L588" s="81">
        <f t="shared" si="78"/>
        <v>4.0797844243902439</v>
      </c>
    </row>
    <row r="589" spans="3:12" x14ac:dyDescent="0.2">
      <c r="C589" s="9" t="s">
        <v>49</v>
      </c>
      <c r="D589" s="81">
        <f t="shared" si="78"/>
        <v>0.67477895999999993</v>
      </c>
      <c r="E589" s="81">
        <f t="shared" si="78"/>
        <v>0.65757704727272714</v>
      </c>
      <c r="F589" s="81">
        <f t="shared" si="78"/>
        <v>1.3128521077346575</v>
      </c>
      <c r="G589" s="81">
        <f t="shared" si="78"/>
        <v>1.77861930514981</v>
      </c>
      <c r="H589" s="81">
        <f t="shared" si="78"/>
        <v>1.77861930514981</v>
      </c>
      <c r="I589" s="81">
        <f t="shared" si="78"/>
        <v>3.4829349399511109</v>
      </c>
      <c r="J589" s="81">
        <f t="shared" si="78"/>
        <v>6.8577872926938586</v>
      </c>
      <c r="K589" s="81">
        <f t="shared" si="78"/>
        <v>7.8686555208222781</v>
      </c>
      <c r="L589" s="81">
        <f t="shared" si="78"/>
        <v>4.0797844243902439</v>
      </c>
    </row>
    <row r="590" spans="3:12" x14ac:dyDescent="0.2">
      <c r="C590" s="9" t="s">
        <v>50</v>
      </c>
      <c r="D590" s="81">
        <f t="shared" si="78"/>
        <v>0.67477895999999993</v>
      </c>
      <c r="E590" s="81">
        <f t="shared" si="78"/>
        <v>0.65757704727272714</v>
      </c>
      <c r="F590" s="81">
        <f t="shared" si="78"/>
        <v>1.3128521077346575</v>
      </c>
      <c r="G590" s="81">
        <f t="shared" si="78"/>
        <v>1.77861930514981</v>
      </c>
      <c r="H590" s="81">
        <f t="shared" si="78"/>
        <v>1.77861930514981</v>
      </c>
      <c r="I590" s="81">
        <f t="shared" si="78"/>
        <v>3.4829349399511109</v>
      </c>
      <c r="J590" s="81">
        <f t="shared" si="78"/>
        <v>6.8577872926938586</v>
      </c>
      <c r="K590" s="81">
        <f t="shared" si="78"/>
        <v>7.8686555208222781</v>
      </c>
      <c r="L590" s="81">
        <f t="shared" si="78"/>
        <v>4.0797844243902439</v>
      </c>
    </row>
    <row r="591" spans="3:12" x14ac:dyDescent="0.2">
      <c r="C591" s="9" t="s">
        <v>51</v>
      </c>
      <c r="D591" s="81">
        <f t="shared" si="78"/>
        <v>0.67477895999999993</v>
      </c>
      <c r="E591" s="81">
        <f t="shared" si="78"/>
        <v>0.65757704727272714</v>
      </c>
      <c r="F591" s="81">
        <f t="shared" si="78"/>
        <v>1.3128521077346575</v>
      </c>
      <c r="G591" s="81">
        <f t="shared" si="78"/>
        <v>1.77861930514981</v>
      </c>
      <c r="H591" s="81">
        <f t="shared" si="78"/>
        <v>1.77861930514981</v>
      </c>
      <c r="I591" s="81">
        <f t="shared" si="78"/>
        <v>3.4829349399511109</v>
      </c>
      <c r="J591" s="81">
        <f t="shared" si="78"/>
        <v>6.8577872926938586</v>
      </c>
      <c r="K591" s="81">
        <f t="shared" si="78"/>
        <v>7.8686555208222781</v>
      </c>
      <c r="L591" s="81">
        <f t="shared" si="78"/>
        <v>4.0797844243902439</v>
      </c>
    </row>
    <row r="592" spans="3:12" x14ac:dyDescent="0.2">
      <c r="C592" s="9" t="s">
        <v>52</v>
      </c>
      <c r="D592" s="81">
        <f t="shared" si="78"/>
        <v>0.67477895999999993</v>
      </c>
      <c r="E592" s="81">
        <f t="shared" si="78"/>
        <v>0.65757704727272714</v>
      </c>
      <c r="F592" s="81">
        <f t="shared" si="78"/>
        <v>1.3128521077346575</v>
      </c>
      <c r="G592" s="81">
        <f t="shared" si="78"/>
        <v>1.77861930514981</v>
      </c>
      <c r="H592" s="81">
        <f t="shared" si="78"/>
        <v>1.77861930514981</v>
      </c>
      <c r="I592" s="81">
        <f t="shared" si="78"/>
        <v>3.4829349399511109</v>
      </c>
      <c r="J592" s="81">
        <f t="shared" si="78"/>
        <v>6.8577872926938586</v>
      </c>
      <c r="K592" s="81">
        <f t="shared" si="78"/>
        <v>7.8686555208222781</v>
      </c>
      <c r="L592" s="81">
        <f t="shared" si="78"/>
        <v>4.0797844243902439</v>
      </c>
    </row>
    <row r="593" spans="3:12" x14ac:dyDescent="0.2">
      <c r="C593" s="9" t="s">
        <v>53</v>
      </c>
      <c r="D593" s="81">
        <f t="shared" si="78"/>
        <v>0.67477895999999993</v>
      </c>
      <c r="E593" s="81">
        <f t="shared" si="78"/>
        <v>0.65757704727272714</v>
      </c>
      <c r="F593" s="81">
        <f t="shared" si="78"/>
        <v>1.3128521077346575</v>
      </c>
      <c r="G593" s="81">
        <f t="shared" si="78"/>
        <v>1.77861930514981</v>
      </c>
      <c r="H593" s="81">
        <f t="shared" si="78"/>
        <v>1.77861930514981</v>
      </c>
      <c r="I593" s="81">
        <f t="shared" si="78"/>
        <v>3.4829349399511109</v>
      </c>
      <c r="J593" s="81">
        <f t="shared" si="78"/>
        <v>6.8577872926938586</v>
      </c>
      <c r="K593" s="81">
        <f t="shared" si="78"/>
        <v>7.8686555208222781</v>
      </c>
      <c r="L593" s="81">
        <f t="shared" si="78"/>
        <v>4.0797844243902439</v>
      </c>
    </row>
    <row r="594" spans="3:12" x14ac:dyDescent="0.2">
      <c r="C594" s="43"/>
      <c r="E594" s="35"/>
      <c r="F594" s="35"/>
      <c r="G594" s="35"/>
      <c r="H594" s="35"/>
      <c r="I594" s="35"/>
      <c r="K594" s="5"/>
    </row>
    <row r="595" spans="3:12" ht="15.75" x14ac:dyDescent="0.2">
      <c r="C595" s="67" t="s">
        <v>144</v>
      </c>
      <c r="D595" s="83"/>
      <c r="E595" s="83"/>
      <c r="F595" s="83"/>
      <c r="G595" s="83"/>
      <c r="H595" s="83"/>
      <c r="I595" s="83"/>
      <c r="J595" s="84"/>
      <c r="K595" s="57"/>
      <c r="L595" s="57"/>
    </row>
    <row r="596" spans="3:12" x14ac:dyDescent="0.2">
      <c r="C596" s="43"/>
      <c r="E596" s="35"/>
      <c r="F596" s="35"/>
      <c r="G596" s="35"/>
      <c r="H596" s="35"/>
      <c r="I596" s="35"/>
      <c r="K596" s="5"/>
    </row>
    <row r="597" spans="3:12" x14ac:dyDescent="0.2">
      <c r="C597" s="1" t="s">
        <v>145</v>
      </c>
      <c r="D597" s="2" t="s">
        <v>1</v>
      </c>
      <c r="E597" s="3" t="s">
        <v>2</v>
      </c>
      <c r="F597" s="3" t="s">
        <v>3</v>
      </c>
      <c r="G597" s="3" t="s">
        <v>4</v>
      </c>
      <c r="H597" s="3" t="s">
        <v>5</v>
      </c>
      <c r="I597" s="3" t="s">
        <v>6</v>
      </c>
      <c r="J597" s="4" t="s">
        <v>7</v>
      </c>
      <c r="K597" s="3" t="s">
        <v>8</v>
      </c>
      <c r="L597" s="3" t="s">
        <v>9</v>
      </c>
    </row>
    <row r="598" spans="3:12" x14ac:dyDescent="0.2">
      <c r="C598" s="9" t="s">
        <v>47</v>
      </c>
      <c r="D598" s="42">
        <f t="shared" ref="D598:L604" si="79">D401/D607</f>
        <v>1</v>
      </c>
      <c r="E598" s="42">
        <f t="shared" si="79"/>
        <v>1</v>
      </c>
      <c r="F598" s="42">
        <f t="shared" si="79"/>
        <v>1.5</v>
      </c>
      <c r="G598" s="42">
        <f t="shared" si="79"/>
        <v>2.2857142857142856</v>
      </c>
      <c r="H598" s="42">
        <f t="shared" si="79"/>
        <v>2.2857142857142856</v>
      </c>
      <c r="I598" s="42">
        <f t="shared" si="79"/>
        <v>3.8749999999999996</v>
      </c>
      <c r="J598" s="42">
        <f t="shared" si="79"/>
        <v>9.8584057971014492</v>
      </c>
      <c r="K598" s="42">
        <f t="shared" si="79"/>
        <v>12.099368980405181</v>
      </c>
      <c r="L598" s="42">
        <f t="shared" si="79"/>
        <v>9.75</v>
      </c>
    </row>
    <row r="599" spans="3:12" x14ac:dyDescent="0.2">
      <c r="C599" s="9" t="s">
        <v>48</v>
      </c>
      <c r="D599" s="42">
        <f t="shared" si="79"/>
        <v>1</v>
      </c>
      <c r="E599" s="42">
        <f t="shared" si="79"/>
        <v>1</v>
      </c>
      <c r="F599" s="42">
        <f t="shared" si="79"/>
        <v>1.5</v>
      </c>
      <c r="G599" s="42">
        <f t="shared" si="79"/>
        <v>2.2857142857142856</v>
      </c>
      <c r="H599" s="42">
        <f t="shared" si="79"/>
        <v>2.2857142857142856</v>
      </c>
      <c r="I599" s="42">
        <f t="shared" si="79"/>
        <v>3.8749999999999996</v>
      </c>
      <c r="J599" s="42">
        <f t="shared" si="79"/>
        <v>9.8584057971014492</v>
      </c>
      <c r="K599" s="42">
        <f t="shared" si="79"/>
        <v>12.099368980405181</v>
      </c>
      <c r="L599" s="42">
        <f t="shared" si="79"/>
        <v>9.75</v>
      </c>
    </row>
    <row r="600" spans="3:12" x14ac:dyDescent="0.2">
      <c r="C600" s="9" t="s">
        <v>49</v>
      </c>
      <c r="D600" s="42">
        <f t="shared" si="79"/>
        <v>1.2</v>
      </c>
      <c r="E600" s="42">
        <f t="shared" si="79"/>
        <v>1.2</v>
      </c>
      <c r="F600" s="42">
        <f t="shared" si="79"/>
        <v>1.7999999999999998</v>
      </c>
      <c r="G600" s="42">
        <f t="shared" si="79"/>
        <v>2.7428571428571429</v>
      </c>
      <c r="H600" s="42">
        <f t="shared" si="79"/>
        <v>2.7428571428571429</v>
      </c>
      <c r="I600" s="42">
        <f t="shared" si="79"/>
        <v>4.6499999999999995</v>
      </c>
      <c r="J600" s="42">
        <f t="shared" si="79"/>
        <v>11.830086956521738</v>
      </c>
      <c r="K600" s="42">
        <f t="shared" si="79"/>
        <v>14.519242776486216</v>
      </c>
      <c r="L600" s="42">
        <f t="shared" si="79"/>
        <v>11.7</v>
      </c>
    </row>
    <row r="601" spans="3:12" x14ac:dyDescent="0.2">
      <c r="C601" s="9" t="s">
        <v>50</v>
      </c>
      <c r="D601" s="42">
        <f t="shared" si="79"/>
        <v>1.3</v>
      </c>
      <c r="E601" s="42">
        <f t="shared" si="79"/>
        <v>1.3</v>
      </c>
      <c r="F601" s="42">
        <f t="shared" si="79"/>
        <v>1.95</v>
      </c>
      <c r="G601" s="42">
        <f t="shared" si="79"/>
        <v>2.9714285714285715</v>
      </c>
      <c r="H601" s="42">
        <f t="shared" si="79"/>
        <v>2.9714285714285715</v>
      </c>
      <c r="I601" s="42">
        <f t="shared" si="79"/>
        <v>5.0374999999999996</v>
      </c>
      <c r="J601" s="42">
        <f t="shared" si="79"/>
        <v>12.815927536231884</v>
      </c>
      <c r="K601" s="42">
        <f t="shared" si="79"/>
        <v>15.729179674526735</v>
      </c>
      <c r="L601" s="42">
        <f t="shared" si="79"/>
        <v>12.675000000000001</v>
      </c>
    </row>
    <row r="602" spans="3:12" x14ac:dyDescent="0.2">
      <c r="C602" s="9" t="s">
        <v>51</v>
      </c>
      <c r="D602" s="42">
        <f t="shared" si="79"/>
        <v>1.5</v>
      </c>
      <c r="E602" s="42">
        <f t="shared" si="79"/>
        <v>1.5</v>
      </c>
      <c r="F602" s="42">
        <f t="shared" si="79"/>
        <v>2.25</v>
      </c>
      <c r="G602" s="42">
        <f t="shared" si="79"/>
        <v>3.4285714285714288</v>
      </c>
      <c r="H602" s="42">
        <f t="shared" si="79"/>
        <v>3.4285714285714288</v>
      </c>
      <c r="I602" s="42">
        <f t="shared" si="79"/>
        <v>5.8124999999999991</v>
      </c>
      <c r="J602" s="42">
        <f t="shared" si="79"/>
        <v>14.787608695652173</v>
      </c>
      <c r="K602" s="42">
        <f t="shared" si="79"/>
        <v>18.149053470607772</v>
      </c>
      <c r="L602" s="42">
        <f t="shared" si="79"/>
        <v>14.625</v>
      </c>
    </row>
    <row r="603" spans="3:12" x14ac:dyDescent="0.2">
      <c r="C603" s="9" t="s">
        <v>52</v>
      </c>
      <c r="D603" s="42">
        <f t="shared" si="79"/>
        <v>1.5</v>
      </c>
      <c r="E603" s="42">
        <f t="shared" si="79"/>
        <v>1.5</v>
      </c>
      <c r="F603" s="42">
        <f t="shared" si="79"/>
        <v>2.25</v>
      </c>
      <c r="G603" s="42">
        <f t="shared" si="79"/>
        <v>3.4285714285714288</v>
      </c>
      <c r="H603" s="42">
        <f t="shared" si="79"/>
        <v>3.4285714285714288</v>
      </c>
      <c r="I603" s="42">
        <f t="shared" si="79"/>
        <v>5.8124999999999991</v>
      </c>
      <c r="J603" s="42">
        <f t="shared" si="79"/>
        <v>14.787608695652173</v>
      </c>
      <c r="K603" s="42">
        <f t="shared" si="79"/>
        <v>18.149053470607772</v>
      </c>
      <c r="L603" s="42">
        <f t="shared" si="79"/>
        <v>14.625</v>
      </c>
    </row>
    <row r="604" spans="3:12" x14ac:dyDescent="0.2">
      <c r="C604" s="9" t="s">
        <v>53</v>
      </c>
      <c r="D604" s="42">
        <f t="shared" si="79"/>
        <v>1.5</v>
      </c>
      <c r="E604" s="42">
        <f t="shared" si="79"/>
        <v>1.5</v>
      </c>
      <c r="F604" s="42">
        <f t="shared" si="79"/>
        <v>2.25</v>
      </c>
      <c r="G604" s="42">
        <f t="shared" si="79"/>
        <v>3.4285714285714288</v>
      </c>
      <c r="H604" s="42">
        <f t="shared" si="79"/>
        <v>3.4285714285714288</v>
      </c>
      <c r="I604" s="42">
        <f t="shared" si="79"/>
        <v>5.8124999999999991</v>
      </c>
      <c r="J604" s="42">
        <f t="shared" si="79"/>
        <v>14.787608695652173</v>
      </c>
      <c r="K604" s="42">
        <f t="shared" si="79"/>
        <v>18.149053470607772</v>
      </c>
      <c r="L604" s="42">
        <f t="shared" si="79"/>
        <v>14.625</v>
      </c>
    </row>
    <row r="605" spans="3:12" x14ac:dyDescent="0.2">
      <c r="C605" s="43"/>
      <c r="E605" s="35"/>
      <c r="F605" s="35"/>
      <c r="G605" s="35"/>
      <c r="H605" s="35"/>
      <c r="I605" s="35"/>
      <c r="K605" s="5"/>
    </row>
    <row r="606" spans="3:12" x14ac:dyDescent="0.2">
      <c r="C606" s="1" t="s">
        <v>55</v>
      </c>
      <c r="D606" s="2" t="s">
        <v>1</v>
      </c>
      <c r="E606" s="3" t="s">
        <v>2</v>
      </c>
      <c r="F606" s="3" t="s">
        <v>3</v>
      </c>
      <c r="G606" s="3" t="s">
        <v>4</v>
      </c>
      <c r="H606" s="3" t="s">
        <v>5</v>
      </c>
      <c r="I606" s="3" t="s">
        <v>6</v>
      </c>
      <c r="J606" s="4" t="s">
        <v>7</v>
      </c>
      <c r="K606" s="3" t="s">
        <v>8</v>
      </c>
      <c r="L606" s="3" t="s">
        <v>9</v>
      </c>
    </row>
    <row r="607" spans="3:12" x14ac:dyDescent="0.2">
      <c r="C607" s="9" t="s">
        <v>47</v>
      </c>
      <c r="D607" s="91">
        <f t="shared" ref="D607:L613" si="80">D421/D83</f>
        <v>1500</v>
      </c>
      <c r="E607" s="91">
        <f t="shared" si="80"/>
        <v>2835.0515463917527</v>
      </c>
      <c r="F607" s="91">
        <f t="shared" si="80"/>
        <v>9451.5463917525776</v>
      </c>
      <c r="G607" s="91">
        <f t="shared" si="80"/>
        <v>28173.195876288661</v>
      </c>
      <c r="H607" s="91">
        <f t="shared" si="80"/>
        <v>28173.195876288661</v>
      </c>
      <c r="I607" s="91">
        <f t="shared" si="80"/>
        <v>19186.81318681319</v>
      </c>
      <c r="J607" s="91">
        <f t="shared" si="80"/>
        <v>15164.835164835164</v>
      </c>
      <c r="K607" s="91">
        <f t="shared" si="80"/>
        <v>16543.956043956045</v>
      </c>
      <c r="L607" s="91">
        <f t="shared" si="80"/>
        <v>13530</v>
      </c>
    </row>
    <row r="608" spans="3:12" x14ac:dyDescent="0.2">
      <c r="C608" s="9" t="s">
        <v>48</v>
      </c>
      <c r="D608" s="91">
        <f t="shared" si="80"/>
        <v>1500</v>
      </c>
      <c r="E608" s="91">
        <f t="shared" si="80"/>
        <v>2835.0515463917527</v>
      </c>
      <c r="F608" s="91">
        <f t="shared" si="80"/>
        <v>9451.5463917525776</v>
      </c>
      <c r="G608" s="91">
        <f t="shared" si="80"/>
        <v>28173.195876288661</v>
      </c>
      <c r="H608" s="91">
        <f t="shared" si="80"/>
        <v>28173.195876288661</v>
      </c>
      <c r="I608" s="91">
        <f t="shared" si="80"/>
        <v>19186.81318681319</v>
      </c>
      <c r="J608" s="91">
        <f t="shared" si="80"/>
        <v>15164.835164835164</v>
      </c>
      <c r="K608" s="91">
        <f t="shared" si="80"/>
        <v>16543.956043956045</v>
      </c>
      <c r="L608" s="91">
        <f t="shared" si="80"/>
        <v>13530</v>
      </c>
    </row>
    <row r="609" spans="2:12" x14ac:dyDescent="0.2">
      <c r="C609" s="9" t="s">
        <v>49</v>
      </c>
      <c r="D609" s="91">
        <f t="shared" si="80"/>
        <v>1250</v>
      </c>
      <c r="E609" s="91">
        <f t="shared" si="80"/>
        <v>2362.5429553264607</v>
      </c>
      <c r="F609" s="91">
        <f t="shared" si="80"/>
        <v>7876.288659793815</v>
      </c>
      <c r="G609" s="91">
        <f t="shared" si="80"/>
        <v>23477.663230240552</v>
      </c>
      <c r="H609" s="91">
        <f t="shared" si="80"/>
        <v>23477.663230240552</v>
      </c>
      <c r="I609" s="91">
        <f t="shared" si="80"/>
        <v>15989.010989010992</v>
      </c>
      <c r="J609" s="91">
        <f t="shared" si="80"/>
        <v>12637.362637362638</v>
      </c>
      <c r="K609" s="91">
        <f t="shared" si="80"/>
        <v>13786.630036630038</v>
      </c>
      <c r="L609" s="91">
        <f t="shared" si="80"/>
        <v>11275</v>
      </c>
    </row>
    <row r="610" spans="2:12" x14ac:dyDescent="0.2">
      <c r="C610" s="9" t="s">
        <v>50</v>
      </c>
      <c r="D610" s="91">
        <f t="shared" si="80"/>
        <v>1153.8461538461538</v>
      </c>
      <c r="E610" s="91">
        <f t="shared" si="80"/>
        <v>2180.8088818398096</v>
      </c>
      <c r="F610" s="91">
        <f t="shared" si="80"/>
        <v>7270.4203013481365</v>
      </c>
      <c r="G610" s="91">
        <f t="shared" si="80"/>
        <v>21671.689135606663</v>
      </c>
      <c r="H610" s="91">
        <f t="shared" si="80"/>
        <v>21671.689135606663</v>
      </c>
      <c r="I610" s="91">
        <f t="shared" si="80"/>
        <v>14759.087066779375</v>
      </c>
      <c r="J610" s="91">
        <f t="shared" si="80"/>
        <v>11665.257819103972</v>
      </c>
      <c r="K610" s="91">
        <f t="shared" si="80"/>
        <v>12726.120033812342</v>
      </c>
      <c r="L610" s="91">
        <f t="shared" si="80"/>
        <v>10407.692307692307</v>
      </c>
    </row>
    <row r="611" spans="2:12" x14ac:dyDescent="0.2">
      <c r="C611" s="9" t="s">
        <v>51</v>
      </c>
      <c r="D611" s="91">
        <f t="shared" si="80"/>
        <v>1000</v>
      </c>
      <c r="E611" s="91">
        <f t="shared" si="80"/>
        <v>1890.0343642611685</v>
      </c>
      <c r="F611" s="91">
        <f t="shared" si="80"/>
        <v>6301.0309278350514</v>
      </c>
      <c r="G611" s="91">
        <f t="shared" si="80"/>
        <v>18782.13058419244</v>
      </c>
      <c r="H611" s="91">
        <f t="shared" si="80"/>
        <v>18782.13058419244</v>
      </c>
      <c r="I611" s="91">
        <f t="shared" si="80"/>
        <v>12791.208791208794</v>
      </c>
      <c r="J611" s="91">
        <f t="shared" si="80"/>
        <v>10109.89010989011</v>
      </c>
      <c r="K611" s="91">
        <f t="shared" si="80"/>
        <v>11029.30402930403</v>
      </c>
      <c r="L611" s="91">
        <f t="shared" si="80"/>
        <v>9020</v>
      </c>
    </row>
    <row r="612" spans="2:12" x14ac:dyDescent="0.2">
      <c r="C612" s="9" t="s">
        <v>52</v>
      </c>
      <c r="D612" s="91">
        <f t="shared" si="80"/>
        <v>1000</v>
      </c>
      <c r="E612" s="91">
        <f t="shared" si="80"/>
        <v>1890.0343642611685</v>
      </c>
      <c r="F612" s="91">
        <f t="shared" si="80"/>
        <v>6301.0309278350514</v>
      </c>
      <c r="G612" s="91">
        <f t="shared" si="80"/>
        <v>18782.13058419244</v>
      </c>
      <c r="H612" s="91">
        <f t="shared" si="80"/>
        <v>18782.13058419244</v>
      </c>
      <c r="I612" s="91">
        <f t="shared" si="80"/>
        <v>12791.208791208794</v>
      </c>
      <c r="J612" s="91">
        <f t="shared" si="80"/>
        <v>10109.89010989011</v>
      </c>
      <c r="K612" s="91">
        <f t="shared" si="80"/>
        <v>11029.30402930403</v>
      </c>
      <c r="L612" s="91">
        <f t="shared" si="80"/>
        <v>9020</v>
      </c>
    </row>
    <row r="613" spans="2:12" x14ac:dyDescent="0.2">
      <c r="C613" s="9" t="s">
        <v>53</v>
      </c>
      <c r="D613" s="91">
        <f t="shared" si="80"/>
        <v>1000</v>
      </c>
      <c r="E613" s="91">
        <f t="shared" si="80"/>
        <v>1890.0343642611685</v>
      </c>
      <c r="F613" s="91">
        <f t="shared" si="80"/>
        <v>6301.0309278350514</v>
      </c>
      <c r="G613" s="91">
        <f t="shared" si="80"/>
        <v>18782.13058419244</v>
      </c>
      <c r="H613" s="91">
        <f t="shared" si="80"/>
        <v>18782.13058419244</v>
      </c>
      <c r="I613" s="91">
        <f t="shared" si="80"/>
        <v>12791.208791208794</v>
      </c>
      <c r="J613" s="91">
        <f t="shared" si="80"/>
        <v>10109.89010989011</v>
      </c>
      <c r="K613" s="91">
        <f t="shared" si="80"/>
        <v>11029.30402930403</v>
      </c>
      <c r="L613" s="91">
        <f t="shared" si="80"/>
        <v>9020</v>
      </c>
    </row>
    <row r="614" spans="2:12" x14ac:dyDescent="0.2"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 spans="2:12" ht="20.25" x14ac:dyDescent="0.3">
      <c r="B615" s="56" t="s">
        <v>146</v>
      </c>
      <c r="C615" s="57"/>
      <c r="D615" s="30"/>
      <c r="E615" s="30"/>
      <c r="F615" s="30"/>
      <c r="G615" s="30"/>
      <c r="H615" s="30"/>
      <c r="I615" s="30"/>
      <c r="J615" s="57"/>
      <c r="K615" s="57"/>
      <c r="L615" s="57"/>
    </row>
    <row r="617" spans="2:12" x14ac:dyDescent="0.2">
      <c r="C617" s="1" t="s">
        <v>147</v>
      </c>
      <c r="D617" s="2" t="s">
        <v>1</v>
      </c>
      <c r="E617" s="3" t="s">
        <v>2</v>
      </c>
      <c r="F617" s="3" t="s">
        <v>3</v>
      </c>
      <c r="G617" s="3" t="s">
        <v>4</v>
      </c>
      <c r="H617" s="3" t="s">
        <v>5</v>
      </c>
      <c r="I617" s="3" t="s">
        <v>6</v>
      </c>
      <c r="J617" s="4" t="s">
        <v>7</v>
      </c>
      <c r="K617" s="3" t="s">
        <v>8</v>
      </c>
      <c r="L617" s="3" t="s">
        <v>9</v>
      </c>
    </row>
    <row r="618" spans="2:12" x14ac:dyDescent="0.2">
      <c r="C618" s="9" t="s">
        <v>47</v>
      </c>
      <c r="D618" s="92">
        <f t="shared" ref="D618:L624" si="81">(D194+D203)/D11</f>
        <v>1</v>
      </c>
      <c r="E618" s="92">
        <f t="shared" si="81"/>
        <v>0.5</v>
      </c>
      <c r="F618" s="92">
        <f t="shared" si="81"/>
        <v>0.20000000000000004</v>
      </c>
      <c r="G618" s="92">
        <f t="shared" si="81"/>
        <v>0.2</v>
      </c>
      <c r="H618" s="92">
        <f t="shared" si="81"/>
        <v>0.2</v>
      </c>
      <c r="I618" s="92">
        <f t="shared" si="81"/>
        <v>0.13</v>
      </c>
      <c r="J618" s="92">
        <f t="shared" si="81"/>
        <v>0.09</v>
      </c>
      <c r="K618" s="92">
        <f t="shared" si="81"/>
        <v>0.28000000000000003</v>
      </c>
      <c r="L618" s="92">
        <f t="shared" si="81"/>
        <v>0.05</v>
      </c>
    </row>
    <row r="619" spans="2:12" x14ac:dyDescent="0.2">
      <c r="C619" s="9" t="s">
        <v>48</v>
      </c>
      <c r="D619" s="92">
        <f t="shared" si="81"/>
        <v>1</v>
      </c>
      <c r="E619" s="92">
        <f t="shared" si="81"/>
        <v>0.5</v>
      </c>
      <c r="F619" s="92">
        <f t="shared" si="81"/>
        <v>0.20000000000000004</v>
      </c>
      <c r="G619" s="92">
        <f t="shared" si="81"/>
        <v>0.2</v>
      </c>
      <c r="H619" s="92">
        <f t="shared" si="81"/>
        <v>0.2</v>
      </c>
      <c r="I619" s="92">
        <f t="shared" si="81"/>
        <v>0.13</v>
      </c>
      <c r="J619" s="92">
        <f t="shared" si="81"/>
        <v>0.09</v>
      </c>
      <c r="K619" s="92">
        <f t="shared" si="81"/>
        <v>0.28000000000000003</v>
      </c>
      <c r="L619" s="92">
        <f t="shared" si="81"/>
        <v>0.05</v>
      </c>
    </row>
    <row r="620" spans="2:12" x14ac:dyDescent="0.2">
      <c r="C620" s="9" t="s">
        <v>49</v>
      </c>
      <c r="D620" s="92">
        <f t="shared" si="81"/>
        <v>1</v>
      </c>
      <c r="E620" s="92">
        <f t="shared" si="81"/>
        <v>0.5</v>
      </c>
      <c r="F620" s="92">
        <f t="shared" si="81"/>
        <v>0.20000000000000004</v>
      </c>
      <c r="G620" s="92">
        <f t="shared" si="81"/>
        <v>0.2</v>
      </c>
      <c r="H620" s="92">
        <f t="shared" si="81"/>
        <v>0.2</v>
      </c>
      <c r="I620" s="92">
        <f t="shared" si="81"/>
        <v>0.13</v>
      </c>
      <c r="J620" s="92">
        <f t="shared" si="81"/>
        <v>0.09</v>
      </c>
      <c r="K620" s="92">
        <f t="shared" si="81"/>
        <v>0.28000000000000003</v>
      </c>
      <c r="L620" s="92">
        <f t="shared" si="81"/>
        <v>0.05</v>
      </c>
    </row>
    <row r="621" spans="2:12" x14ac:dyDescent="0.2">
      <c r="C621" s="9" t="s">
        <v>50</v>
      </c>
      <c r="D621" s="92">
        <f t="shared" si="81"/>
        <v>1</v>
      </c>
      <c r="E621" s="92">
        <f t="shared" si="81"/>
        <v>0.5</v>
      </c>
      <c r="F621" s="92">
        <f t="shared" si="81"/>
        <v>0.20000000000000004</v>
      </c>
      <c r="G621" s="92">
        <f t="shared" si="81"/>
        <v>0.2</v>
      </c>
      <c r="H621" s="92">
        <f t="shared" si="81"/>
        <v>0.2</v>
      </c>
      <c r="I621" s="92">
        <f t="shared" si="81"/>
        <v>0.13</v>
      </c>
      <c r="J621" s="92">
        <f t="shared" si="81"/>
        <v>0.09</v>
      </c>
      <c r="K621" s="92">
        <f t="shared" si="81"/>
        <v>0.28000000000000003</v>
      </c>
      <c r="L621" s="92">
        <f t="shared" si="81"/>
        <v>0.05</v>
      </c>
    </row>
    <row r="622" spans="2:12" x14ac:dyDescent="0.2">
      <c r="C622" s="9" t="s">
        <v>51</v>
      </c>
      <c r="D622" s="92">
        <f t="shared" si="81"/>
        <v>1</v>
      </c>
      <c r="E622" s="92">
        <f t="shared" si="81"/>
        <v>0.5</v>
      </c>
      <c r="F622" s="92">
        <f t="shared" si="81"/>
        <v>0.20000000000000004</v>
      </c>
      <c r="G622" s="92">
        <f t="shared" si="81"/>
        <v>0.2</v>
      </c>
      <c r="H622" s="92">
        <f t="shared" si="81"/>
        <v>0.2</v>
      </c>
      <c r="I622" s="92">
        <f t="shared" si="81"/>
        <v>0.13</v>
      </c>
      <c r="J622" s="92">
        <f t="shared" si="81"/>
        <v>0.09</v>
      </c>
      <c r="K622" s="92">
        <f t="shared" si="81"/>
        <v>0.28000000000000003</v>
      </c>
      <c r="L622" s="92">
        <f t="shared" si="81"/>
        <v>0.05</v>
      </c>
    </row>
    <row r="623" spans="2:12" x14ac:dyDescent="0.2">
      <c r="C623" s="9" t="s">
        <v>52</v>
      </c>
      <c r="D623" s="92">
        <f t="shared" si="81"/>
        <v>1</v>
      </c>
      <c r="E623" s="92">
        <f t="shared" si="81"/>
        <v>0.5</v>
      </c>
      <c r="F623" s="92">
        <f t="shared" si="81"/>
        <v>0.20000000000000004</v>
      </c>
      <c r="G623" s="92">
        <f t="shared" si="81"/>
        <v>0.2</v>
      </c>
      <c r="H623" s="92">
        <f t="shared" si="81"/>
        <v>0.2</v>
      </c>
      <c r="I623" s="92">
        <f t="shared" si="81"/>
        <v>0.13</v>
      </c>
      <c r="J623" s="92">
        <f t="shared" si="81"/>
        <v>0.09</v>
      </c>
      <c r="K623" s="92">
        <f t="shared" si="81"/>
        <v>0.28000000000000003</v>
      </c>
      <c r="L623" s="92">
        <f t="shared" si="81"/>
        <v>0.05</v>
      </c>
    </row>
    <row r="624" spans="2:12" x14ac:dyDescent="0.2">
      <c r="C624" s="9" t="s">
        <v>53</v>
      </c>
      <c r="D624" s="92">
        <f t="shared" si="81"/>
        <v>1</v>
      </c>
      <c r="E624" s="92">
        <f t="shared" si="81"/>
        <v>0.5</v>
      </c>
      <c r="F624" s="92">
        <f t="shared" si="81"/>
        <v>0.20000000000000004</v>
      </c>
      <c r="G624" s="92">
        <f t="shared" si="81"/>
        <v>0.2</v>
      </c>
      <c r="H624" s="92">
        <f t="shared" si="81"/>
        <v>0.2</v>
      </c>
      <c r="I624" s="92">
        <f t="shared" si="81"/>
        <v>0.13</v>
      </c>
      <c r="J624" s="92">
        <f t="shared" si="81"/>
        <v>0.09</v>
      </c>
      <c r="K624" s="92">
        <f t="shared" si="81"/>
        <v>0.28000000000000003</v>
      </c>
      <c r="L624" s="92">
        <f t="shared" si="81"/>
        <v>0.05</v>
      </c>
    </row>
    <row r="626" spans="3:12" x14ac:dyDescent="0.2">
      <c r="C626" s="1" t="s">
        <v>148</v>
      </c>
      <c r="D626" s="2" t="s">
        <v>1</v>
      </c>
      <c r="E626" s="3" t="s">
        <v>2</v>
      </c>
      <c r="F626" s="3" t="s">
        <v>3</v>
      </c>
      <c r="G626" s="3" t="s">
        <v>4</v>
      </c>
      <c r="H626" s="3" t="s">
        <v>5</v>
      </c>
      <c r="I626" s="3" t="s">
        <v>6</v>
      </c>
      <c r="J626" s="4" t="s">
        <v>7</v>
      </c>
      <c r="K626" s="3" t="s">
        <v>8</v>
      </c>
      <c r="L626" s="3" t="s">
        <v>9</v>
      </c>
    </row>
    <row r="627" spans="3:12" x14ac:dyDescent="0.2">
      <c r="C627" s="9" t="s">
        <v>47</v>
      </c>
      <c r="D627" s="92">
        <f>(D320+D338)/D356</f>
        <v>1</v>
      </c>
      <c r="E627" s="92">
        <f t="shared" ref="E627:L627" si="82">(E320+E329)/E356</f>
        <v>0.54545454545454541</v>
      </c>
      <c r="F627" s="92">
        <f t="shared" si="82"/>
        <v>0.26178010471204194</v>
      </c>
      <c r="G627" s="92">
        <f t="shared" si="82"/>
        <v>0.25614754098360654</v>
      </c>
      <c r="H627" s="92">
        <f t="shared" si="82"/>
        <v>0.25614754098360654</v>
      </c>
      <c r="I627" s="92">
        <f t="shared" si="82"/>
        <v>0.18316151202749145</v>
      </c>
      <c r="J627" s="92">
        <f t="shared" si="82"/>
        <v>0.13369565217391305</v>
      </c>
      <c r="K627" s="92">
        <f t="shared" si="82"/>
        <v>0.38126868150116239</v>
      </c>
      <c r="L627" s="93">
        <f t="shared" si="82"/>
        <v>7.575757575757576E-2</v>
      </c>
    </row>
    <row r="628" spans="3:12" x14ac:dyDescent="0.2">
      <c r="C628" s="9" t="s">
        <v>48</v>
      </c>
      <c r="D628" s="92">
        <f t="shared" ref="D628:L633" si="83">(D321+D330)/D357</f>
        <v>1</v>
      </c>
      <c r="E628" s="92">
        <f t="shared" si="83"/>
        <v>0.54545454545454541</v>
      </c>
      <c r="F628" s="92">
        <f t="shared" si="83"/>
        <v>0.26178010471204194</v>
      </c>
      <c r="G628" s="92">
        <f t="shared" si="83"/>
        <v>0.25614754098360654</v>
      </c>
      <c r="H628" s="92">
        <f t="shared" si="83"/>
        <v>0.25614754098360654</v>
      </c>
      <c r="I628" s="92">
        <f t="shared" si="83"/>
        <v>0.18316151202749145</v>
      </c>
      <c r="J628" s="92">
        <f t="shared" si="83"/>
        <v>0.13369565217391305</v>
      </c>
      <c r="K628" s="92">
        <f t="shared" si="83"/>
        <v>0.38126868150116239</v>
      </c>
      <c r="L628" s="93">
        <f t="shared" si="83"/>
        <v>7.575757575757576E-2</v>
      </c>
    </row>
    <row r="629" spans="3:12" x14ac:dyDescent="0.2">
      <c r="C629" s="9" t="s">
        <v>49</v>
      </c>
      <c r="D629" s="92">
        <f t="shared" si="83"/>
        <v>1</v>
      </c>
      <c r="E629" s="92">
        <f t="shared" si="83"/>
        <v>0.54545454545454541</v>
      </c>
      <c r="F629" s="92">
        <f t="shared" si="83"/>
        <v>0.26178010471204194</v>
      </c>
      <c r="G629" s="92">
        <f t="shared" si="83"/>
        <v>0.25614754098360654</v>
      </c>
      <c r="H629" s="92">
        <f t="shared" si="83"/>
        <v>0.25614754098360654</v>
      </c>
      <c r="I629" s="92">
        <f t="shared" si="83"/>
        <v>0.18316151202749145</v>
      </c>
      <c r="J629" s="92">
        <f t="shared" si="83"/>
        <v>0.13369565217391305</v>
      </c>
      <c r="K629" s="92">
        <f t="shared" si="83"/>
        <v>0.38126868150116239</v>
      </c>
      <c r="L629" s="93">
        <f t="shared" si="83"/>
        <v>7.575757575757576E-2</v>
      </c>
    </row>
    <row r="630" spans="3:12" x14ac:dyDescent="0.2">
      <c r="C630" s="9" t="s">
        <v>50</v>
      </c>
      <c r="D630" s="92">
        <f t="shared" si="83"/>
        <v>1</v>
      </c>
      <c r="E630" s="92">
        <f t="shared" si="83"/>
        <v>0.54545454545454541</v>
      </c>
      <c r="F630" s="92">
        <f t="shared" si="83"/>
        <v>0.26178010471204194</v>
      </c>
      <c r="G630" s="92">
        <f t="shared" si="83"/>
        <v>0.25614754098360654</v>
      </c>
      <c r="H630" s="92">
        <f t="shared" si="83"/>
        <v>0.25614754098360654</v>
      </c>
      <c r="I630" s="92">
        <f t="shared" si="83"/>
        <v>0.18316151202749145</v>
      </c>
      <c r="J630" s="92">
        <f t="shared" si="83"/>
        <v>0.13369565217391305</v>
      </c>
      <c r="K630" s="92">
        <f t="shared" si="83"/>
        <v>0.38126868150116239</v>
      </c>
      <c r="L630" s="93">
        <f t="shared" si="83"/>
        <v>7.575757575757576E-2</v>
      </c>
    </row>
    <row r="631" spans="3:12" x14ac:dyDescent="0.2">
      <c r="C631" s="9" t="s">
        <v>51</v>
      </c>
      <c r="D631" s="92">
        <f t="shared" si="83"/>
        <v>1</v>
      </c>
      <c r="E631" s="92">
        <f t="shared" si="83"/>
        <v>0.54545454545454541</v>
      </c>
      <c r="F631" s="92">
        <f t="shared" si="83"/>
        <v>0.26178010471204194</v>
      </c>
      <c r="G631" s="92">
        <f t="shared" si="83"/>
        <v>0.25614754098360654</v>
      </c>
      <c r="H631" s="92">
        <f t="shared" si="83"/>
        <v>0.25614754098360654</v>
      </c>
      <c r="I631" s="92">
        <f t="shared" si="83"/>
        <v>0.18316151202749145</v>
      </c>
      <c r="J631" s="92">
        <f t="shared" si="83"/>
        <v>0.13369565217391305</v>
      </c>
      <c r="K631" s="92">
        <f t="shared" si="83"/>
        <v>0.38126868150116239</v>
      </c>
      <c r="L631" s="93">
        <f t="shared" si="83"/>
        <v>7.575757575757576E-2</v>
      </c>
    </row>
    <row r="632" spans="3:12" x14ac:dyDescent="0.2">
      <c r="C632" s="9" t="s">
        <v>52</v>
      </c>
      <c r="D632" s="92">
        <f t="shared" si="83"/>
        <v>1</v>
      </c>
      <c r="E632" s="92">
        <f t="shared" si="83"/>
        <v>0.54545454545454541</v>
      </c>
      <c r="F632" s="92">
        <f t="shared" si="83"/>
        <v>0.26178010471204194</v>
      </c>
      <c r="G632" s="92">
        <f t="shared" si="83"/>
        <v>0.25614754098360654</v>
      </c>
      <c r="H632" s="92">
        <f t="shared" si="83"/>
        <v>0.25614754098360654</v>
      </c>
      <c r="I632" s="92">
        <f t="shared" si="83"/>
        <v>0.18316151202749145</v>
      </c>
      <c r="J632" s="92">
        <f t="shared" si="83"/>
        <v>0.13369565217391305</v>
      </c>
      <c r="K632" s="92">
        <f t="shared" si="83"/>
        <v>0.38126868150116239</v>
      </c>
      <c r="L632" s="93">
        <f t="shared" si="83"/>
        <v>7.575757575757576E-2</v>
      </c>
    </row>
    <row r="633" spans="3:12" x14ac:dyDescent="0.2">
      <c r="C633" s="9" t="s">
        <v>53</v>
      </c>
      <c r="D633" s="92">
        <f t="shared" si="83"/>
        <v>1</v>
      </c>
      <c r="E633" s="92">
        <f t="shared" si="83"/>
        <v>0.54545454545454541</v>
      </c>
      <c r="F633" s="92">
        <f t="shared" si="83"/>
        <v>0.26178010471204194</v>
      </c>
      <c r="G633" s="92">
        <f t="shared" si="83"/>
        <v>0.25614754098360654</v>
      </c>
      <c r="H633" s="92">
        <f t="shared" si="83"/>
        <v>0.25614754098360654</v>
      </c>
      <c r="I633" s="92">
        <f t="shared" si="83"/>
        <v>0.18316151202749145</v>
      </c>
      <c r="J633" s="92">
        <f t="shared" si="83"/>
        <v>0.13369565217391305</v>
      </c>
      <c r="K633" s="92">
        <f t="shared" si="83"/>
        <v>0.38126868150116239</v>
      </c>
      <c r="L633" s="93">
        <f t="shared" si="83"/>
        <v>7.575757575757576E-2</v>
      </c>
    </row>
    <row r="635" spans="3:12" x14ac:dyDescent="0.2">
      <c r="C635" s="1" t="s">
        <v>149</v>
      </c>
      <c r="D635" s="2" t="s">
        <v>1</v>
      </c>
      <c r="E635" s="3" t="s">
        <v>2</v>
      </c>
      <c r="F635" s="3" t="s">
        <v>3</v>
      </c>
      <c r="G635" s="3" t="s">
        <v>4</v>
      </c>
      <c r="H635" s="3" t="s">
        <v>5</v>
      </c>
      <c r="I635" s="3" t="s">
        <v>6</v>
      </c>
      <c r="J635" s="4" t="s">
        <v>7</v>
      </c>
      <c r="K635" s="3" t="s">
        <v>8</v>
      </c>
      <c r="L635" s="3" t="s">
        <v>9</v>
      </c>
    </row>
    <row r="636" spans="3:12" x14ac:dyDescent="0.2">
      <c r="C636" s="9" t="s">
        <v>47</v>
      </c>
      <c r="D636" s="92">
        <f t="shared" ref="D636:L642" si="84">(D293)/D356</f>
        <v>0</v>
      </c>
      <c r="E636" s="92">
        <f t="shared" si="84"/>
        <v>0</v>
      </c>
      <c r="F636" s="92">
        <f t="shared" si="84"/>
        <v>2.3996509598603843E-2</v>
      </c>
      <c r="G636" s="92">
        <f t="shared" si="84"/>
        <v>2.0491803278688523E-2</v>
      </c>
      <c r="H636" s="92">
        <f t="shared" si="84"/>
        <v>2.0491803278688523E-2</v>
      </c>
      <c r="I636" s="92">
        <f t="shared" si="84"/>
        <v>4.8109965635738834E-2</v>
      </c>
      <c r="J636" s="92">
        <f t="shared" si="84"/>
        <v>6.0869565217391307E-2</v>
      </c>
      <c r="K636" s="92">
        <f t="shared" si="84"/>
        <v>5.114579873796081E-2</v>
      </c>
      <c r="L636" s="92">
        <f t="shared" si="84"/>
        <v>7.2431633407243165E-2</v>
      </c>
    </row>
    <row r="637" spans="3:12" x14ac:dyDescent="0.2">
      <c r="C637" s="9" t="s">
        <v>48</v>
      </c>
      <c r="D637" s="92">
        <f t="shared" si="84"/>
        <v>0</v>
      </c>
      <c r="E637" s="92">
        <f t="shared" si="84"/>
        <v>0</v>
      </c>
      <c r="F637" s="92">
        <f t="shared" si="84"/>
        <v>2.3996509598603843E-2</v>
      </c>
      <c r="G637" s="92">
        <f t="shared" si="84"/>
        <v>2.0491803278688523E-2</v>
      </c>
      <c r="H637" s="92">
        <f t="shared" si="84"/>
        <v>2.0491803278688523E-2</v>
      </c>
      <c r="I637" s="92">
        <f t="shared" si="84"/>
        <v>4.8109965635738834E-2</v>
      </c>
      <c r="J637" s="92">
        <f t="shared" si="84"/>
        <v>6.0869565217391307E-2</v>
      </c>
      <c r="K637" s="92">
        <f t="shared" si="84"/>
        <v>5.114579873796081E-2</v>
      </c>
      <c r="L637" s="92">
        <f t="shared" si="84"/>
        <v>7.2431633407243165E-2</v>
      </c>
    </row>
    <row r="638" spans="3:12" x14ac:dyDescent="0.2">
      <c r="C638" s="9" t="s">
        <v>49</v>
      </c>
      <c r="D638" s="92">
        <f t="shared" si="84"/>
        <v>0</v>
      </c>
      <c r="E638" s="92">
        <f t="shared" si="84"/>
        <v>0</v>
      </c>
      <c r="F638" s="92">
        <f t="shared" si="84"/>
        <v>2.3996509598603843E-2</v>
      </c>
      <c r="G638" s="92">
        <f t="shared" si="84"/>
        <v>2.0491803278688523E-2</v>
      </c>
      <c r="H638" s="92">
        <f t="shared" si="84"/>
        <v>2.0491803278688523E-2</v>
      </c>
      <c r="I638" s="92">
        <f t="shared" si="84"/>
        <v>4.8109965635738834E-2</v>
      </c>
      <c r="J638" s="92">
        <f t="shared" si="84"/>
        <v>6.0869565217391307E-2</v>
      </c>
      <c r="K638" s="92">
        <f t="shared" si="84"/>
        <v>5.114579873796081E-2</v>
      </c>
      <c r="L638" s="92">
        <f t="shared" si="84"/>
        <v>7.2431633407243165E-2</v>
      </c>
    </row>
    <row r="639" spans="3:12" x14ac:dyDescent="0.2">
      <c r="C639" s="9" t="s">
        <v>50</v>
      </c>
      <c r="D639" s="92">
        <f t="shared" si="84"/>
        <v>0</v>
      </c>
      <c r="E639" s="92">
        <f t="shared" si="84"/>
        <v>0</v>
      </c>
      <c r="F639" s="92">
        <f t="shared" si="84"/>
        <v>2.3996509598603843E-2</v>
      </c>
      <c r="G639" s="92">
        <f t="shared" si="84"/>
        <v>2.0491803278688523E-2</v>
      </c>
      <c r="H639" s="92">
        <f t="shared" si="84"/>
        <v>2.0491803278688523E-2</v>
      </c>
      <c r="I639" s="92">
        <f t="shared" si="84"/>
        <v>4.8109965635738834E-2</v>
      </c>
      <c r="J639" s="92">
        <f t="shared" si="84"/>
        <v>6.0869565217391307E-2</v>
      </c>
      <c r="K639" s="92">
        <f t="shared" si="84"/>
        <v>5.114579873796081E-2</v>
      </c>
      <c r="L639" s="92">
        <f t="shared" si="84"/>
        <v>7.2431633407243165E-2</v>
      </c>
    </row>
    <row r="640" spans="3:12" x14ac:dyDescent="0.2">
      <c r="C640" s="9" t="s">
        <v>51</v>
      </c>
      <c r="D640" s="92">
        <f t="shared" si="84"/>
        <v>0</v>
      </c>
      <c r="E640" s="92">
        <f t="shared" si="84"/>
        <v>0</v>
      </c>
      <c r="F640" s="92">
        <f t="shared" si="84"/>
        <v>2.3996509598603843E-2</v>
      </c>
      <c r="G640" s="92">
        <f t="shared" si="84"/>
        <v>2.0491803278688523E-2</v>
      </c>
      <c r="H640" s="92">
        <f t="shared" si="84"/>
        <v>2.0491803278688523E-2</v>
      </c>
      <c r="I640" s="92">
        <f t="shared" si="84"/>
        <v>4.8109965635738834E-2</v>
      </c>
      <c r="J640" s="92">
        <f t="shared" si="84"/>
        <v>6.0869565217391307E-2</v>
      </c>
      <c r="K640" s="92">
        <f t="shared" si="84"/>
        <v>5.114579873796081E-2</v>
      </c>
      <c r="L640" s="92">
        <f t="shared" si="84"/>
        <v>7.2431633407243165E-2</v>
      </c>
    </row>
    <row r="641" spans="3:12" x14ac:dyDescent="0.2">
      <c r="C641" s="9" t="s">
        <v>52</v>
      </c>
      <c r="D641" s="92">
        <f t="shared" si="84"/>
        <v>0</v>
      </c>
      <c r="E641" s="92">
        <f t="shared" si="84"/>
        <v>0</v>
      </c>
      <c r="F641" s="92">
        <f t="shared" si="84"/>
        <v>2.3996509598603843E-2</v>
      </c>
      <c r="G641" s="92">
        <f t="shared" si="84"/>
        <v>2.0491803278688523E-2</v>
      </c>
      <c r="H641" s="92">
        <f t="shared" si="84"/>
        <v>2.0491803278688523E-2</v>
      </c>
      <c r="I641" s="92">
        <f t="shared" si="84"/>
        <v>4.8109965635738834E-2</v>
      </c>
      <c r="J641" s="92">
        <f t="shared" si="84"/>
        <v>6.0869565217391307E-2</v>
      </c>
      <c r="K641" s="92">
        <f t="shared" si="84"/>
        <v>5.114579873796081E-2</v>
      </c>
      <c r="L641" s="92">
        <f t="shared" si="84"/>
        <v>7.2431633407243165E-2</v>
      </c>
    </row>
    <row r="642" spans="3:12" x14ac:dyDescent="0.2">
      <c r="C642" s="9" t="s">
        <v>53</v>
      </c>
      <c r="D642" s="92">
        <f t="shared" si="84"/>
        <v>0</v>
      </c>
      <c r="E642" s="92">
        <f t="shared" si="84"/>
        <v>0</v>
      </c>
      <c r="F642" s="92">
        <f t="shared" si="84"/>
        <v>2.3996509598603843E-2</v>
      </c>
      <c r="G642" s="92">
        <f t="shared" si="84"/>
        <v>2.0491803278688523E-2</v>
      </c>
      <c r="H642" s="92">
        <f t="shared" si="84"/>
        <v>2.0491803278688523E-2</v>
      </c>
      <c r="I642" s="92">
        <f t="shared" si="84"/>
        <v>4.8109965635738834E-2</v>
      </c>
      <c r="J642" s="92">
        <f t="shared" si="84"/>
        <v>6.0869565217391307E-2</v>
      </c>
      <c r="K642" s="92">
        <f t="shared" si="84"/>
        <v>5.114579873796081E-2</v>
      </c>
      <c r="L642" s="92">
        <f t="shared" si="84"/>
        <v>7.2431633407243165E-2</v>
      </c>
    </row>
    <row r="644" spans="3:12" x14ac:dyDescent="0.2">
      <c r="C644" s="1" t="s">
        <v>150</v>
      </c>
      <c r="D644" s="2" t="s">
        <v>1</v>
      </c>
      <c r="E644" s="3" t="s">
        <v>2</v>
      </c>
      <c r="F644" s="3" t="s">
        <v>3</v>
      </c>
      <c r="G644" s="3" t="s">
        <v>4</v>
      </c>
      <c r="H644" s="3" t="s">
        <v>5</v>
      </c>
      <c r="I644" s="3" t="s">
        <v>6</v>
      </c>
      <c r="J644" s="4" t="s">
        <v>7</v>
      </c>
      <c r="K644" s="3" t="s">
        <v>8</v>
      </c>
      <c r="L644" s="3" t="s">
        <v>9</v>
      </c>
    </row>
    <row r="645" spans="3:12" x14ac:dyDescent="0.2">
      <c r="C645" s="9" t="s">
        <v>47</v>
      </c>
      <c r="D645" s="92">
        <f t="shared" ref="D645:L651" si="85">(D302)/D356</f>
        <v>0</v>
      </c>
      <c r="E645" s="92">
        <f t="shared" si="85"/>
        <v>0</v>
      </c>
      <c r="F645" s="92">
        <f t="shared" si="85"/>
        <v>0.26701570680628273</v>
      </c>
      <c r="G645" s="92">
        <f t="shared" si="85"/>
        <v>0.26127049180327871</v>
      </c>
      <c r="H645" s="92">
        <f t="shared" si="85"/>
        <v>0.26127049180327871</v>
      </c>
      <c r="I645" s="92">
        <f t="shared" si="85"/>
        <v>0.32646048109965636</v>
      </c>
      <c r="J645" s="92">
        <f t="shared" si="85"/>
        <v>0.43478260869565216</v>
      </c>
      <c r="K645" s="92">
        <f t="shared" si="85"/>
        <v>0.31550979740949853</v>
      </c>
      <c r="L645" s="92">
        <f t="shared" si="85"/>
        <v>0.42498152254249821</v>
      </c>
    </row>
    <row r="646" spans="3:12" x14ac:dyDescent="0.2">
      <c r="C646" s="9" t="s">
        <v>48</v>
      </c>
      <c r="D646" s="92">
        <f t="shared" si="85"/>
        <v>0</v>
      </c>
      <c r="E646" s="92">
        <f t="shared" si="85"/>
        <v>0</v>
      </c>
      <c r="F646" s="92">
        <f t="shared" si="85"/>
        <v>0.26701570680628273</v>
      </c>
      <c r="G646" s="92">
        <f t="shared" si="85"/>
        <v>0.26127049180327871</v>
      </c>
      <c r="H646" s="92">
        <f t="shared" si="85"/>
        <v>0.26127049180327871</v>
      </c>
      <c r="I646" s="92">
        <f t="shared" si="85"/>
        <v>0.32646048109965636</v>
      </c>
      <c r="J646" s="92">
        <f t="shared" si="85"/>
        <v>0.43478260869565216</v>
      </c>
      <c r="K646" s="92">
        <f t="shared" si="85"/>
        <v>0.31550979740949853</v>
      </c>
      <c r="L646" s="92">
        <f t="shared" si="85"/>
        <v>0.42498152254249821</v>
      </c>
    </row>
    <row r="647" spans="3:12" x14ac:dyDescent="0.2">
      <c r="C647" s="9" t="s">
        <v>49</v>
      </c>
      <c r="D647" s="92">
        <f t="shared" si="85"/>
        <v>0</v>
      </c>
      <c r="E647" s="92">
        <f t="shared" si="85"/>
        <v>0</v>
      </c>
      <c r="F647" s="92">
        <f t="shared" si="85"/>
        <v>0.26701570680628273</v>
      </c>
      <c r="G647" s="92">
        <f t="shared" si="85"/>
        <v>0.26127049180327871</v>
      </c>
      <c r="H647" s="92">
        <f t="shared" si="85"/>
        <v>0.26127049180327871</v>
      </c>
      <c r="I647" s="92">
        <f t="shared" si="85"/>
        <v>0.32646048109965636</v>
      </c>
      <c r="J647" s="92">
        <f t="shared" si="85"/>
        <v>0.43478260869565216</v>
      </c>
      <c r="K647" s="92">
        <f t="shared" si="85"/>
        <v>0.31550979740949853</v>
      </c>
      <c r="L647" s="92">
        <f t="shared" si="85"/>
        <v>0.42498152254249821</v>
      </c>
    </row>
    <row r="648" spans="3:12" x14ac:dyDescent="0.2">
      <c r="C648" s="9" t="s">
        <v>50</v>
      </c>
      <c r="D648" s="92">
        <f t="shared" si="85"/>
        <v>0</v>
      </c>
      <c r="E648" s="92">
        <f t="shared" si="85"/>
        <v>0</v>
      </c>
      <c r="F648" s="92">
        <f t="shared" si="85"/>
        <v>0.26701570680628273</v>
      </c>
      <c r="G648" s="92">
        <f t="shared" si="85"/>
        <v>0.26127049180327871</v>
      </c>
      <c r="H648" s="92">
        <f t="shared" si="85"/>
        <v>0.26127049180327871</v>
      </c>
      <c r="I648" s="92">
        <f t="shared" si="85"/>
        <v>0.32646048109965636</v>
      </c>
      <c r="J648" s="92">
        <f t="shared" si="85"/>
        <v>0.43478260869565216</v>
      </c>
      <c r="K648" s="92">
        <f t="shared" si="85"/>
        <v>0.31550979740949853</v>
      </c>
      <c r="L648" s="92">
        <f t="shared" si="85"/>
        <v>0.42498152254249821</v>
      </c>
    </row>
    <row r="649" spans="3:12" x14ac:dyDescent="0.2">
      <c r="C649" s="9" t="s">
        <v>51</v>
      </c>
      <c r="D649" s="92">
        <f t="shared" si="85"/>
        <v>0</v>
      </c>
      <c r="E649" s="92">
        <f t="shared" si="85"/>
        <v>0</v>
      </c>
      <c r="F649" s="92">
        <f t="shared" si="85"/>
        <v>0.26701570680628273</v>
      </c>
      <c r="G649" s="92">
        <f t="shared" si="85"/>
        <v>0.26127049180327871</v>
      </c>
      <c r="H649" s="92">
        <f t="shared" si="85"/>
        <v>0.26127049180327871</v>
      </c>
      <c r="I649" s="92">
        <f t="shared" si="85"/>
        <v>0.32646048109965636</v>
      </c>
      <c r="J649" s="92">
        <f t="shared" si="85"/>
        <v>0.43478260869565216</v>
      </c>
      <c r="K649" s="92">
        <f t="shared" si="85"/>
        <v>0.31550979740949853</v>
      </c>
      <c r="L649" s="92">
        <f t="shared" si="85"/>
        <v>0.42498152254249821</v>
      </c>
    </row>
    <row r="650" spans="3:12" x14ac:dyDescent="0.2">
      <c r="C650" s="9" t="s">
        <v>52</v>
      </c>
      <c r="D650" s="92">
        <f t="shared" si="85"/>
        <v>0</v>
      </c>
      <c r="E650" s="92">
        <f t="shared" si="85"/>
        <v>0</v>
      </c>
      <c r="F650" s="92">
        <f t="shared" si="85"/>
        <v>0.26701570680628273</v>
      </c>
      <c r="G650" s="92">
        <f t="shared" si="85"/>
        <v>0.26127049180327871</v>
      </c>
      <c r="H650" s="92">
        <f t="shared" si="85"/>
        <v>0.26127049180327871</v>
      </c>
      <c r="I650" s="92">
        <f t="shared" si="85"/>
        <v>0.32646048109965636</v>
      </c>
      <c r="J650" s="92">
        <f t="shared" si="85"/>
        <v>0.43478260869565216</v>
      </c>
      <c r="K650" s="92">
        <f t="shared" si="85"/>
        <v>0.31550979740949853</v>
      </c>
      <c r="L650" s="92">
        <f t="shared" si="85"/>
        <v>0.42498152254249821</v>
      </c>
    </row>
    <row r="651" spans="3:12" x14ac:dyDescent="0.2">
      <c r="C651" s="9" t="s">
        <v>53</v>
      </c>
      <c r="D651" s="92">
        <f t="shared" si="85"/>
        <v>0</v>
      </c>
      <c r="E651" s="92">
        <f t="shared" si="85"/>
        <v>0</v>
      </c>
      <c r="F651" s="92">
        <f t="shared" si="85"/>
        <v>0.26701570680628273</v>
      </c>
      <c r="G651" s="92">
        <f t="shared" si="85"/>
        <v>0.26127049180327871</v>
      </c>
      <c r="H651" s="92">
        <f t="shared" si="85"/>
        <v>0.26127049180327871</v>
      </c>
      <c r="I651" s="92">
        <f t="shared" si="85"/>
        <v>0.32646048109965636</v>
      </c>
      <c r="J651" s="92">
        <f t="shared" si="85"/>
        <v>0.43478260869565216</v>
      </c>
      <c r="K651" s="92">
        <f t="shared" si="85"/>
        <v>0.31550979740949853</v>
      </c>
      <c r="L651" s="92">
        <f t="shared" si="85"/>
        <v>0.42498152254249821</v>
      </c>
    </row>
    <row r="653" spans="3:12" x14ac:dyDescent="0.2">
      <c r="C653" s="1" t="s">
        <v>151</v>
      </c>
      <c r="D653" s="2" t="s">
        <v>1</v>
      </c>
      <c r="E653" s="3" t="s">
        <v>2</v>
      </c>
      <c r="F653" s="3" t="s">
        <v>3</v>
      </c>
      <c r="G653" s="3" t="s">
        <v>4</v>
      </c>
      <c r="H653" s="3" t="s">
        <v>5</v>
      </c>
      <c r="I653" s="3" t="s">
        <v>6</v>
      </c>
      <c r="J653" s="4" t="s">
        <v>7</v>
      </c>
      <c r="K653" s="3" t="s">
        <v>8</v>
      </c>
      <c r="L653" s="3" t="s">
        <v>9</v>
      </c>
    </row>
    <row r="654" spans="3:12" x14ac:dyDescent="0.2">
      <c r="C654" s="9" t="s">
        <v>47</v>
      </c>
      <c r="D654" s="92">
        <f t="shared" ref="D654:L660" si="86">(D311)/D356</f>
        <v>0</v>
      </c>
      <c r="E654" s="92">
        <f t="shared" si="86"/>
        <v>0.45454545454545453</v>
      </c>
      <c r="F654" s="92">
        <f t="shared" si="86"/>
        <v>0.44720767888307156</v>
      </c>
      <c r="G654" s="92">
        <f t="shared" si="86"/>
        <v>0.46209016393442626</v>
      </c>
      <c r="H654" s="92">
        <f t="shared" si="86"/>
        <v>0.46209016393442626</v>
      </c>
      <c r="I654" s="92">
        <f t="shared" si="86"/>
        <v>0.44226804123711339</v>
      </c>
      <c r="J654" s="92">
        <f t="shared" si="86"/>
        <v>0.3706521739130435</v>
      </c>
      <c r="K654" s="92">
        <f t="shared" si="86"/>
        <v>0.25207572235137832</v>
      </c>
      <c r="L654" s="92">
        <f t="shared" si="86"/>
        <v>0.42682926829268292</v>
      </c>
    </row>
    <row r="655" spans="3:12" x14ac:dyDescent="0.2">
      <c r="C655" s="9" t="s">
        <v>48</v>
      </c>
      <c r="D655" s="92">
        <f t="shared" si="86"/>
        <v>0</v>
      </c>
      <c r="E655" s="92">
        <f t="shared" si="86"/>
        <v>0.45454545454545453</v>
      </c>
      <c r="F655" s="92">
        <f t="shared" si="86"/>
        <v>0.44720767888307156</v>
      </c>
      <c r="G655" s="92">
        <f t="shared" si="86"/>
        <v>0.46209016393442626</v>
      </c>
      <c r="H655" s="92">
        <f t="shared" si="86"/>
        <v>0.46209016393442626</v>
      </c>
      <c r="I655" s="92">
        <f t="shared" si="86"/>
        <v>0.44226804123711339</v>
      </c>
      <c r="J655" s="92">
        <f t="shared" si="86"/>
        <v>0.3706521739130435</v>
      </c>
      <c r="K655" s="92">
        <f t="shared" si="86"/>
        <v>0.25207572235137832</v>
      </c>
      <c r="L655" s="92">
        <f t="shared" si="86"/>
        <v>0.42682926829268292</v>
      </c>
    </row>
    <row r="656" spans="3:12" x14ac:dyDescent="0.2">
      <c r="C656" s="9" t="s">
        <v>49</v>
      </c>
      <c r="D656" s="92">
        <f t="shared" si="86"/>
        <v>0</v>
      </c>
      <c r="E656" s="92">
        <f t="shared" si="86"/>
        <v>0.45454545454545453</v>
      </c>
      <c r="F656" s="92">
        <f t="shared" si="86"/>
        <v>0.44720767888307156</v>
      </c>
      <c r="G656" s="92">
        <f t="shared" si="86"/>
        <v>0.46209016393442626</v>
      </c>
      <c r="H656" s="92">
        <f t="shared" si="86"/>
        <v>0.46209016393442626</v>
      </c>
      <c r="I656" s="92">
        <f t="shared" si="86"/>
        <v>0.44226804123711339</v>
      </c>
      <c r="J656" s="92">
        <f t="shared" si="86"/>
        <v>0.3706521739130435</v>
      </c>
      <c r="K656" s="92">
        <f t="shared" si="86"/>
        <v>0.25207572235137832</v>
      </c>
      <c r="L656" s="92">
        <f t="shared" si="86"/>
        <v>0.42682926829268292</v>
      </c>
    </row>
    <row r="657" spans="3:12" x14ac:dyDescent="0.2">
      <c r="C657" s="9" t="s">
        <v>50</v>
      </c>
      <c r="D657" s="92">
        <f t="shared" si="86"/>
        <v>0</v>
      </c>
      <c r="E657" s="92">
        <f t="shared" si="86"/>
        <v>0.45454545454545453</v>
      </c>
      <c r="F657" s="92">
        <f t="shared" si="86"/>
        <v>0.44720767888307156</v>
      </c>
      <c r="G657" s="92">
        <f t="shared" si="86"/>
        <v>0.46209016393442626</v>
      </c>
      <c r="H657" s="92">
        <f t="shared" si="86"/>
        <v>0.46209016393442626</v>
      </c>
      <c r="I657" s="92">
        <f t="shared" si="86"/>
        <v>0.44226804123711339</v>
      </c>
      <c r="J657" s="92">
        <f t="shared" si="86"/>
        <v>0.3706521739130435</v>
      </c>
      <c r="K657" s="92">
        <f t="shared" si="86"/>
        <v>0.25207572235137832</v>
      </c>
      <c r="L657" s="92">
        <f t="shared" si="86"/>
        <v>0.42682926829268292</v>
      </c>
    </row>
    <row r="658" spans="3:12" x14ac:dyDescent="0.2">
      <c r="C658" s="9" t="s">
        <v>51</v>
      </c>
      <c r="D658" s="92">
        <f t="shared" si="86"/>
        <v>0</v>
      </c>
      <c r="E658" s="92">
        <f t="shared" si="86"/>
        <v>0.45454545454545453</v>
      </c>
      <c r="F658" s="92">
        <f t="shared" si="86"/>
        <v>0.44720767888307156</v>
      </c>
      <c r="G658" s="92">
        <f t="shared" si="86"/>
        <v>0.46209016393442626</v>
      </c>
      <c r="H658" s="92">
        <f t="shared" si="86"/>
        <v>0.46209016393442626</v>
      </c>
      <c r="I658" s="92">
        <f t="shared" si="86"/>
        <v>0.44226804123711339</v>
      </c>
      <c r="J658" s="92">
        <f t="shared" si="86"/>
        <v>0.3706521739130435</v>
      </c>
      <c r="K658" s="92">
        <f t="shared" si="86"/>
        <v>0.25207572235137832</v>
      </c>
      <c r="L658" s="92">
        <f t="shared" si="86"/>
        <v>0.42682926829268292</v>
      </c>
    </row>
    <row r="659" spans="3:12" x14ac:dyDescent="0.2">
      <c r="C659" s="9" t="s">
        <v>52</v>
      </c>
      <c r="D659" s="92">
        <f t="shared" si="86"/>
        <v>0</v>
      </c>
      <c r="E659" s="92">
        <f t="shared" si="86"/>
        <v>0.45454545454545453</v>
      </c>
      <c r="F659" s="92">
        <f t="shared" si="86"/>
        <v>0.44720767888307156</v>
      </c>
      <c r="G659" s="92">
        <f t="shared" si="86"/>
        <v>0.46209016393442626</v>
      </c>
      <c r="H659" s="92">
        <f t="shared" si="86"/>
        <v>0.46209016393442626</v>
      </c>
      <c r="I659" s="92">
        <f t="shared" si="86"/>
        <v>0.44226804123711339</v>
      </c>
      <c r="J659" s="92">
        <f t="shared" si="86"/>
        <v>0.3706521739130435</v>
      </c>
      <c r="K659" s="92">
        <f t="shared" si="86"/>
        <v>0.25207572235137832</v>
      </c>
      <c r="L659" s="92">
        <f t="shared" si="86"/>
        <v>0.42682926829268292</v>
      </c>
    </row>
    <row r="660" spans="3:12" x14ac:dyDescent="0.2">
      <c r="C660" s="9" t="s">
        <v>53</v>
      </c>
      <c r="D660" s="92">
        <f t="shared" si="86"/>
        <v>0</v>
      </c>
      <c r="E660" s="92">
        <f t="shared" si="86"/>
        <v>0.45454545454545453</v>
      </c>
      <c r="F660" s="92">
        <f t="shared" si="86"/>
        <v>0.44720767888307156</v>
      </c>
      <c r="G660" s="92">
        <f t="shared" si="86"/>
        <v>0.46209016393442626</v>
      </c>
      <c r="H660" s="92">
        <f t="shared" si="86"/>
        <v>0.46209016393442626</v>
      </c>
      <c r="I660" s="92">
        <f t="shared" si="86"/>
        <v>0.44226804123711339</v>
      </c>
      <c r="J660" s="92">
        <f t="shared" si="86"/>
        <v>0.3706521739130435</v>
      </c>
      <c r="K660" s="92">
        <f t="shared" si="86"/>
        <v>0.25207572235137832</v>
      </c>
      <c r="L660" s="92">
        <f t="shared" si="86"/>
        <v>0.42682926829268292</v>
      </c>
    </row>
    <row r="662" spans="3:12" x14ac:dyDescent="0.2">
      <c r="C662" s="1" t="s">
        <v>152</v>
      </c>
      <c r="D662" s="2" t="s">
        <v>1</v>
      </c>
      <c r="E662" s="3" t="s">
        <v>2</v>
      </c>
      <c r="F662" s="3" t="s">
        <v>3</v>
      </c>
      <c r="G662" s="3" t="s">
        <v>4</v>
      </c>
      <c r="H662" s="3" t="s">
        <v>5</v>
      </c>
      <c r="I662" s="3" t="s">
        <v>6</v>
      </c>
      <c r="J662" s="4" t="s">
        <v>7</v>
      </c>
      <c r="K662" s="3" t="s">
        <v>8</v>
      </c>
      <c r="L662" s="3" t="s">
        <v>9</v>
      </c>
    </row>
    <row r="663" spans="3:12" x14ac:dyDescent="0.2">
      <c r="C663" s="9" t="s">
        <v>47</v>
      </c>
      <c r="D663" s="92">
        <f t="shared" ref="D663:L669" si="87">(D320)/D356</f>
        <v>1</v>
      </c>
      <c r="E663" s="92">
        <f t="shared" si="87"/>
        <v>0.54545454545454541</v>
      </c>
      <c r="F663" s="92">
        <f t="shared" si="87"/>
        <v>0.26178010471204194</v>
      </c>
      <c r="G663" s="92">
        <f t="shared" si="87"/>
        <v>0.25614754098360654</v>
      </c>
      <c r="H663" s="92">
        <f t="shared" si="87"/>
        <v>0.25614754098360654</v>
      </c>
      <c r="I663" s="92">
        <f t="shared" si="87"/>
        <v>0.18316151202749145</v>
      </c>
      <c r="J663" s="92">
        <f t="shared" si="87"/>
        <v>0.13369565217391305</v>
      </c>
      <c r="K663" s="92">
        <f t="shared" si="87"/>
        <v>0.38126868150116239</v>
      </c>
      <c r="L663" s="92">
        <f t="shared" si="87"/>
        <v>7.575757575757576E-2</v>
      </c>
    </row>
    <row r="664" spans="3:12" x14ac:dyDescent="0.2">
      <c r="C664" s="9" t="s">
        <v>48</v>
      </c>
      <c r="D664" s="92">
        <f t="shared" si="87"/>
        <v>1</v>
      </c>
      <c r="E664" s="92">
        <f t="shared" si="87"/>
        <v>0.54545454545454541</v>
      </c>
      <c r="F664" s="92">
        <f t="shared" si="87"/>
        <v>0.26178010471204194</v>
      </c>
      <c r="G664" s="92">
        <f t="shared" si="87"/>
        <v>0.25614754098360654</v>
      </c>
      <c r="H664" s="92">
        <f t="shared" si="87"/>
        <v>0.25614754098360654</v>
      </c>
      <c r="I664" s="92">
        <f t="shared" si="87"/>
        <v>0.18316151202749145</v>
      </c>
      <c r="J664" s="92">
        <f t="shared" si="87"/>
        <v>0.13369565217391305</v>
      </c>
      <c r="K664" s="92">
        <f t="shared" si="87"/>
        <v>0.38126868150116239</v>
      </c>
      <c r="L664" s="92">
        <f t="shared" si="87"/>
        <v>7.575757575757576E-2</v>
      </c>
    </row>
    <row r="665" spans="3:12" x14ac:dyDescent="0.2">
      <c r="C665" s="9" t="s">
        <v>49</v>
      </c>
      <c r="D665" s="92">
        <f t="shared" si="87"/>
        <v>1</v>
      </c>
      <c r="E665" s="92">
        <f t="shared" si="87"/>
        <v>0.54545454545454541</v>
      </c>
      <c r="F665" s="92">
        <f t="shared" si="87"/>
        <v>0.26178010471204194</v>
      </c>
      <c r="G665" s="92">
        <f t="shared" si="87"/>
        <v>0.25614754098360654</v>
      </c>
      <c r="H665" s="92">
        <f t="shared" si="87"/>
        <v>0.25614754098360654</v>
      </c>
      <c r="I665" s="92">
        <f t="shared" si="87"/>
        <v>0.18316151202749145</v>
      </c>
      <c r="J665" s="92">
        <f t="shared" si="87"/>
        <v>0.13369565217391305</v>
      </c>
      <c r="K665" s="92">
        <f t="shared" si="87"/>
        <v>0.38126868150116239</v>
      </c>
      <c r="L665" s="92">
        <f t="shared" si="87"/>
        <v>7.575757575757576E-2</v>
      </c>
    </row>
    <row r="666" spans="3:12" x14ac:dyDescent="0.2">
      <c r="C666" s="9" t="s">
        <v>50</v>
      </c>
      <c r="D666" s="92">
        <f t="shared" si="87"/>
        <v>1</v>
      </c>
      <c r="E666" s="92">
        <f t="shared" si="87"/>
        <v>0.54545454545454541</v>
      </c>
      <c r="F666" s="92">
        <f t="shared" si="87"/>
        <v>0.26178010471204194</v>
      </c>
      <c r="G666" s="92">
        <f t="shared" si="87"/>
        <v>0.25614754098360654</v>
      </c>
      <c r="H666" s="92">
        <f t="shared" si="87"/>
        <v>0.25614754098360654</v>
      </c>
      <c r="I666" s="92">
        <f t="shared" si="87"/>
        <v>0.18316151202749145</v>
      </c>
      <c r="J666" s="92">
        <f t="shared" si="87"/>
        <v>0.13369565217391305</v>
      </c>
      <c r="K666" s="92">
        <f t="shared" si="87"/>
        <v>0.38126868150116239</v>
      </c>
      <c r="L666" s="92">
        <f t="shared" si="87"/>
        <v>7.575757575757576E-2</v>
      </c>
    </row>
    <row r="667" spans="3:12" x14ac:dyDescent="0.2">
      <c r="C667" s="9" t="s">
        <v>51</v>
      </c>
      <c r="D667" s="92">
        <f t="shared" si="87"/>
        <v>1</v>
      </c>
      <c r="E667" s="92">
        <f t="shared" si="87"/>
        <v>0.54545454545454541</v>
      </c>
      <c r="F667" s="92">
        <f t="shared" si="87"/>
        <v>0.26178010471204194</v>
      </c>
      <c r="G667" s="92">
        <f t="shared" si="87"/>
        <v>0.25614754098360654</v>
      </c>
      <c r="H667" s="92">
        <f t="shared" si="87"/>
        <v>0.25614754098360654</v>
      </c>
      <c r="I667" s="92">
        <f t="shared" si="87"/>
        <v>0.18316151202749145</v>
      </c>
      <c r="J667" s="92">
        <f t="shared" si="87"/>
        <v>0.13369565217391305</v>
      </c>
      <c r="K667" s="92">
        <f t="shared" si="87"/>
        <v>0.38126868150116239</v>
      </c>
      <c r="L667" s="92">
        <f t="shared" si="87"/>
        <v>7.575757575757576E-2</v>
      </c>
    </row>
    <row r="668" spans="3:12" x14ac:dyDescent="0.2">
      <c r="C668" s="9" t="s">
        <v>52</v>
      </c>
      <c r="D668" s="92">
        <f t="shared" si="87"/>
        <v>1</v>
      </c>
      <c r="E668" s="92">
        <f t="shared" si="87"/>
        <v>0.54545454545454541</v>
      </c>
      <c r="F668" s="92">
        <f t="shared" si="87"/>
        <v>0.26178010471204194</v>
      </c>
      <c r="G668" s="92">
        <f t="shared" si="87"/>
        <v>0.25614754098360654</v>
      </c>
      <c r="H668" s="92">
        <f t="shared" si="87"/>
        <v>0.25614754098360654</v>
      </c>
      <c r="I668" s="92">
        <f t="shared" si="87"/>
        <v>0.18316151202749145</v>
      </c>
      <c r="J668" s="92">
        <f t="shared" si="87"/>
        <v>0.13369565217391305</v>
      </c>
      <c r="K668" s="92">
        <f t="shared" si="87"/>
        <v>0.38126868150116239</v>
      </c>
      <c r="L668" s="92">
        <f t="shared" si="87"/>
        <v>7.575757575757576E-2</v>
      </c>
    </row>
    <row r="669" spans="3:12" x14ac:dyDescent="0.2">
      <c r="C669" s="9" t="s">
        <v>53</v>
      </c>
      <c r="D669" s="92">
        <f t="shared" si="87"/>
        <v>1</v>
      </c>
      <c r="E669" s="92">
        <f t="shared" si="87"/>
        <v>0.54545454545454541</v>
      </c>
      <c r="F669" s="92">
        <f t="shared" si="87"/>
        <v>0.26178010471204194</v>
      </c>
      <c r="G669" s="92">
        <f t="shared" si="87"/>
        <v>0.25614754098360654</v>
      </c>
      <c r="H669" s="92">
        <f t="shared" si="87"/>
        <v>0.25614754098360654</v>
      </c>
      <c r="I669" s="92">
        <f t="shared" si="87"/>
        <v>0.18316151202749145</v>
      </c>
      <c r="J669" s="92">
        <f t="shared" si="87"/>
        <v>0.13369565217391305</v>
      </c>
      <c r="K669" s="92">
        <f t="shared" si="87"/>
        <v>0.38126868150116239</v>
      </c>
      <c r="L669" s="92">
        <f t="shared" si="87"/>
        <v>7.575757575757576E-2</v>
      </c>
    </row>
    <row r="671" spans="3:12" x14ac:dyDescent="0.2">
      <c r="C671" s="1" t="s">
        <v>153</v>
      </c>
      <c r="D671" s="2" t="s">
        <v>1</v>
      </c>
      <c r="E671" s="3" t="s">
        <v>2</v>
      </c>
      <c r="F671" s="3" t="s">
        <v>3</v>
      </c>
      <c r="G671" s="3" t="s">
        <v>4</v>
      </c>
      <c r="H671" s="3" t="s">
        <v>5</v>
      </c>
      <c r="I671" s="3" t="s">
        <v>6</v>
      </c>
      <c r="J671" s="4" t="s">
        <v>7</v>
      </c>
      <c r="K671" s="3" t="s">
        <v>8</v>
      </c>
      <c r="L671" s="3" t="s">
        <v>9</v>
      </c>
    </row>
    <row r="672" spans="3:12" x14ac:dyDescent="0.2">
      <c r="C672" s="9" t="s">
        <v>47</v>
      </c>
      <c r="D672" s="92">
        <f>(D329)/D356</f>
        <v>0</v>
      </c>
      <c r="E672" s="92">
        <f t="shared" ref="E672:L672" si="88">(E329)/E356</f>
        <v>0</v>
      </c>
      <c r="F672" s="92">
        <f t="shared" si="88"/>
        <v>0</v>
      </c>
      <c r="G672" s="92">
        <f t="shared" si="88"/>
        <v>0</v>
      </c>
      <c r="H672" s="92">
        <f t="shared" si="88"/>
        <v>0</v>
      </c>
      <c r="I672" s="92">
        <f t="shared" si="88"/>
        <v>0</v>
      </c>
      <c r="J672" s="92">
        <f t="shared" si="88"/>
        <v>0</v>
      </c>
      <c r="K672" s="92">
        <f t="shared" si="88"/>
        <v>0</v>
      </c>
      <c r="L672" s="92">
        <f t="shared" si="88"/>
        <v>0</v>
      </c>
    </row>
    <row r="673" spans="3:12" x14ac:dyDescent="0.2">
      <c r="C673" s="9" t="s">
        <v>48</v>
      </c>
      <c r="D673" s="92">
        <f t="shared" ref="D673:L678" si="89">(D330)/D357</f>
        <v>0</v>
      </c>
      <c r="E673" s="92">
        <f t="shared" si="89"/>
        <v>0</v>
      </c>
      <c r="F673" s="92">
        <f t="shared" si="89"/>
        <v>0</v>
      </c>
      <c r="G673" s="92">
        <f t="shared" si="89"/>
        <v>0</v>
      </c>
      <c r="H673" s="92">
        <f t="shared" si="89"/>
        <v>0</v>
      </c>
      <c r="I673" s="92">
        <f t="shared" si="89"/>
        <v>0</v>
      </c>
      <c r="J673" s="92">
        <f t="shared" si="89"/>
        <v>0</v>
      </c>
      <c r="K673" s="92">
        <f t="shared" si="89"/>
        <v>0</v>
      </c>
      <c r="L673" s="92">
        <f t="shared" si="89"/>
        <v>0</v>
      </c>
    </row>
    <row r="674" spans="3:12" x14ac:dyDescent="0.2">
      <c r="C674" s="9" t="s">
        <v>49</v>
      </c>
      <c r="D674" s="92">
        <f t="shared" si="89"/>
        <v>0</v>
      </c>
      <c r="E674" s="92">
        <f t="shared" si="89"/>
        <v>0</v>
      </c>
      <c r="F674" s="92">
        <f t="shared" si="89"/>
        <v>0</v>
      </c>
      <c r="G674" s="92">
        <f t="shared" si="89"/>
        <v>0</v>
      </c>
      <c r="H674" s="92">
        <f t="shared" si="89"/>
        <v>0</v>
      </c>
      <c r="I674" s="92">
        <f t="shared" si="89"/>
        <v>0</v>
      </c>
      <c r="J674" s="92">
        <f t="shared" si="89"/>
        <v>0</v>
      </c>
      <c r="K674" s="92">
        <f t="shared" si="89"/>
        <v>0</v>
      </c>
      <c r="L674" s="92">
        <f t="shared" si="89"/>
        <v>0</v>
      </c>
    </row>
    <row r="675" spans="3:12" x14ac:dyDescent="0.2">
      <c r="C675" s="9" t="s">
        <v>50</v>
      </c>
      <c r="D675" s="92">
        <f t="shared" si="89"/>
        <v>0</v>
      </c>
      <c r="E675" s="92">
        <f t="shared" si="89"/>
        <v>0</v>
      </c>
      <c r="F675" s="92">
        <f t="shared" si="89"/>
        <v>0</v>
      </c>
      <c r="G675" s="92">
        <f t="shared" si="89"/>
        <v>0</v>
      </c>
      <c r="H675" s="92">
        <f t="shared" si="89"/>
        <v>0</v>
      </c>
      <c r="I675" s="92">
        <f t="shared" si="89"/>
        <v>0</v>
      </c>
      <c r="J675" s="92">
        <f t="shared" si="89"/>
        <v>0</v>
      </c>
      <c r="K675" s="92">
        <f t="shared" si="89"/>
        <v>0</v>
      </c>
      <c r="L675" s="92">
        <f t="shared" si="89"/>
        <v>0</v>
      </c>
    </row>
    <row r="676" spans="3:12" x14ac:dyDescent="0.2">
      <c r="C676" s="9" t="s">
        <v>51</v>
      </c>
      <c r="D676" s="92">
        <f t="shared" si="89"/>
        <v>0</v>
      </c>
      <c r="E676" s="92">
        <f t="shared" si="89"/>
        <v>0</v>
      </c>
      <c r="F676" s="92">
        <f t="shared" si="89"/>
        <v>0</v>
      </c>
      <c r="G676" s="92">
        <f t="shared" si="89"/>
        <v>0</v>
      </c>
      <c r="H676" s="92">
        <f t="shared" si="89"/>
        <v>0</v>
      </c>
      <c r="I676" s="92">
        <f t="shared" si="89"/>
        <v>0</v>
      </c>
      <c r="J676" s="92">
        <f t="shared" si="89"/>
        <v>0</v>
      </c>
      <c r="K676" s="92">
        <f t="shared" si="89"/>
        <v>0</v>
      </c>
      <c r="L676" s="92">
        <f t="shared" si="89"/>
        <v>0</v>
      </c>
    </row>
    <row r="677" spans="3:12" x14ac:dyDescent="0.2">
      <c r="C677" s="9" t="s">
        <v>52</v>
      </c>
      <c r="D677" s="92">
        <f t="shared" si="89"/>
        <v>0</v>
      </c>
      <c r="E677" s="92">
        <f t="shared" si="89"/>
        <v>0</v>
      </c>
      <c r="F677" s="92">
        <f t="shared" si="89"/>
        <v>0</v>
      </c>
      <c r="G677" s="92">
        <f t="shared" si="89"/>
        <v>0</v>
      </c>
      <c r="H677" s="92">
        <f t="shared" si="89"/>
        <v>0</v>
      </c>
      <c r="I677" s="92">
        <f t="shared" si="89"/>
        <v>0</v>
      </c>
      <c r="J677" s="92">
        <f t="shared" si="89"/>
        <v>0</v>
      </c>
      <c r="K677" s="92">
        <f t="shared" si="89"/>
        <v>0</v>
      </c>
      <c r="L677" s="92">
        <f t="shared" si="89"/>
        <v>0</v>
      </c>
    </row>
    <row r="678" spans="3:12" x14ac:dyDescent="0.2">
      <c r="C678" s="9" t="s">
        <v>53</v>
      </c>
      <c r="D678" s="92">
        <f t="shared" si="89"/>
        <v>0</v>
      </c>
      <c r="E678" s="92">
        <f t="shared" si="89"/>
        <v>0</v>
      </c>
      <c r="F678" s="92">
        <f t="shared" si="89"/>
        <v>0</v>
      </c>
      <c r="G678" s="92">
        <f t="shared" si="89"/>
        <v>0</v>
      </c>
      <c r="H678" s="92">
        <f t="shared" si="89"/>
        <v>0</v>
      </c>
      <c r="I678" s="92">
        <f t="shared" si="89"/>
        <v>0</v>
      </c>
      <c r="J678" s="92">
        <f t="shared" si="89"/>
        <v>0</v>
      </c>
      <c r="K678" s="92">
        <f t="shared" si="89"/>
        <v>0</v>
      </c>
      <c r="L678" s="92">
        <f t="shared" si="89"/>
        <v>0</v>
      </c>
    </row>
    <row r="680" spans="3:12" x14ac:dyDescent="0.2">
      <c r="C680" s="1" t="s">
        <v>154</v>
      </c>
      <c r="D680" s="2" t="s">
        <v>1</v>
      </c>
      <c r="E680" s="3" t="s">
        <v>2</v>
      </c>
      <c r="F680" s="3" t="s">
        <v>3</v>
      </c>
      <c r="G680" s="3" t="s">
        <v>4</v>
      </c>
      <c r="H680" s="3" t="s">
        <v>5</v>
      </c>
      <c r="I680" s="3" t="s">
        <v>6</v>
      </c>
      <c r="J680" s="4" t="s">
        <v>7</v>
      </c>
      <c r="K680" s="3" t="s">
        <v>8</v>
      </c>
      <c r="L680" s="3" t="s">
        <v>9</v>
      </c>
    </row>
    <row r="681" spans="3:12" x14ac:dyDescent="0.2">
      <c r="C681" s="9" t="s">
        <v>47</v>
      </c>
      <c r="D681" s="92">
        <f>(D338)/D356</f>
        <v>0</v>
      </c>
      <c r="E681" s="92">
        <f t="shared" ref="E681:L681" si="90">(E338)/E356</f>
        <v>0</v>
      </c>
      <c r="F681" s="92">
        <f t="shared" si="90"/>
        <v>0</v>
      </c>
      <c r="G681" s="92">
        <f t="shared" si="90"/>
        <v>0</v>
      </c>
      <c r="H681" s="92">
        <f t="shared" si="90"/>
        <v>0</v>
      </c>
      <c r="I681" s="92">
        <f t="shared" si="90"/>
        <v>0</v>
      </c>
      <c r="J681" s="92">
        <f t="shared" si="90"/>
        <v>0</v>
      </c>
      <c r="K681" s="92">
        <f t="shared" si="90"/>
        <v>0</v>
      </c>
      <c r="L681" s="92">
        <f t="shared" si="90"/>
        <v>0</v>
      </c>
    </row>
    <row r="682" spans="3:12" x14ac:dyDescent="0.2">
      <c r="C682" s="9" t="s">
        <v>48</v>
      </c>
      <c r="D682" s="92">
        <f t="shared" ref="D682:L687" si="91">(D339)/D357</f>
        <v>0</v>
      </c>
      <c r="E682" s="92">
        <f t="shared" si="91"/>
        <v>0</v>
      </c>
      <c r="F682" s="92">
        <f t="shared" si="91"/>
        <v>0</v>
      </c>
      <c r="G682" s="92">
        <f t="shared" si="91"/>
        <v>0</v>
      </c>
      <c r="H682" s="92">
        <f t="shared" si="91"/>
        <v>0</v>
      </c>
      <c r="I682" s="92">
        <f t="shared" si="91"/>
        <v>0</v>
      </c>
      <c r="J682" s="92">
        <f t="shared" si="91"/>
        <v>0</v>
      </c>
      <c r="K682" s="92">
        <f t="shared" si="91"/>
        <v>0</v>
      </c>
      <c r="L682" s="92">
        <f t="shared" si="91"/>
        <v>0</v>
      </c>
    </row>
    <row r="683" spans="3:12" x14ac:dyDescent="0.2">
      <c r="C683" s="9" t="s">
        <v>49</v>
      </c>
      <c r="D683" s="92">
        <f t="shared" si="91"/>
        <v>0</v>
      </c>
      <c r="E683" s="92">
        <f t="shared" si="91"/>
        <v>0</v>
      </c>
      <c r="F683" s="92">
        <f t="shared" si="91"/>
        <v>0</v>
      </c>
      <c r="G683" s="92">
        <f t="shared" si="91"/>
        <v>0</v>
      </c>
      <c r="H683" s="92">
        <f t="shared" si="91"/>
        <v>0</v>
      </c>
      <c r="I683" s="92">
        <f t="shared" si="91"/>
        <v>0</v>
      </c>
      <c r="J683" s="92">
        <f t="shared" si="91"/>
        <v>0</v>
      </c>
      <c r="K683" s="92">
        <f t="shared" si="91"/>
        <v>0</v>
      </c>
      <c r="L683" s="92">
        <f t="shared" si="91"/>
        <v>0</v>
      </c>
    </row>
    <row r="684" spans="3:12" x14ac:dyDescent="0.2">
      <c r="C684" s="9" t="s">
        <v>50</v>
      </c>
      <c r="D684" s="92">
        <f t="shared" si="91"/>
        <v>0</v>
      </c>
      <c r="E684" s="92">
        <f t="shared" si="91"/>
        <v>0</v>
      </c>
      <c r="F684" s="92">
        <f t="shared" si="91"/>
        <v>0</v>
      </c>
      <c r="G684" s="92">
        <f t="shared" si="91"/>
        <v>0</v>
      </c>
      <c r="H684" s="92">
        <f t="shared" si="91"/>
        <v>0</v>
      </c>
      <c r="I684" s="92">
        <f t="shared" si="91"/>
        <v>0</v>
      </c>
      <c r="J684" s="92">
        <f t="shared" si="91"/>
        <v>0</v>
      </c>
      <c r="K684" s="92">
        <f t="shared" si="91"/>
        <v>0</v>
      </c>
      <c r="L684" s="92">
        <f t="shared" si="91"/>
        <v>0</v>
      </c>
    </row>
    <row r="685" spans="3:12" x14ac:dyDescent="0.2">
      <c r="C685" s="9" t="s">
        <v>51</v>
      </c>
      <c r="D685" s="92">
        <f t="shared" si="91"/>
        <v>0</v>
      </c>
      <c r="E685" s="92">
        <f t="shared" si="91"/>
        <v>0</v>
      </c>
      <c r="F685" s="92">
        <f t="shared" si="91"/>
        <v>0</v>
      </c>
      <c r="G685" s="92">
        <f t="shared" si="91"/>
        <v>0</v>
      </c>
      <c r="H685" s="92">
        <f t="shared" si="91"/>
        <v>0</v>
      </c>
      <c r="I685" s="92">
        <f t="shared" si="91"/>
        <v>0</v>
      </c>
      <c r="J685" s="92">
        <f t="shared" si="91"/>
        <v>0</v>
      </c>
      <c r="K685" s="92">
        <f t="shared" si="91"/>
        <v>0</v>
      </c>
      <c r="L685" s="92">
        <f t="shared" si="91"/>
        <v>0</v>
      </c>
    </row>
    <row r="686" spans="3:12" x14ac:dyDescent="0.2">
      <c r="C686" s="9" t="s">
        <v>52</v>
      </c>
      <c r="D686" s="92">
        <f t="shared" si="91"/>
        <v>0</v>
      </c>
      <c r="E686" s="92">
        <f t="shared" si="91"/>
        <v>0</v>
      </c>
      <c r="F686" s="92">
        <f t="shared" si="91"/>
        <v>0</v>
      </c>
      <c r="G686" s="92">
        <f t="shared" si="91"/>
        <v>0</v>
      </c>
      <c r="H686" s="92">
        <f t="shared" si="91"/>
        <v>0</v>
      </c>
      <c r="I686" s="92">
        <f t="shared" si="91"/>
        <v>0</v>
      </c>
      <c r="J686" s="92">
        <f t="shared" si="91"/>
        <v>0</v>
      </c>
      <c r="K686" s="92">
        <f t="shared" si="91"/>
        <v>0</v>
      </c>
      <c r="L686" s="92">
        <f t="shared" si="91"/>
        <v>0</v>
      </c>
    </row>
    <row r="687" spans="3:12" x14ac:dyDescent="0.2">
      <c r="C687" s="9" t="s">
        <v>53</v>
      </c>
      <c r="D687" s="92">
        <f t="shared" si="91"/>
        <v>0</v>
      </c>
      <c r="E687" s="92">
        <f t="shared" si="91"/>
        <v>0</v>
      </c>
      <c r="F687" s="92">
        <f t="shared" si="91"/>
        <v>0</v>
      </c>
      <c r="G687" s="92">
        <f t="shared" si="91"/>
        <v>0</v>
      </c>
      <c r="H687" s="92">
        <f t="shared" si="91"/>
        <v>0</v>
      </c>
      <c r="I687" s="92">
        <f t="shared" si="91"/>
        <v>0</v>
      </c>
      <c r="J687" s="92">
        <f t="shared" si="91"/>
        <v>0</v>
      </c>
      <c r="K687" s="92">
        <f t="shared" si="91"/>
        <v>0</v>
      </c>
      <c r="L687" s="92">
        <f t="shared" si="91"/>
        <v>0</v>
      </c>
    </row>
    <row r="689" spans="3:12" x14ac:dyDescent="0.2">
      <c r="C689" s="1" t="s">
        <v>155</v>
      </c>
      <c r="D689" s="2" t="s">
        <v>1</v>
      </c>
      <c r="E689" s="3" t="s">
        <v>2</v>
      </c>
      <c r="F689" s="3" t="s">
        <v>3</v>
      </c>
      <c r="G689" s="3" t="s">
        <v>4</v>
      </c>
      <c r="H689" s="3" t="s">
        <v>5</v>
      </c>
      <c r="I689" s="3" t="s">
        <v>6</v>
      </c>
      <c r="J689" s="4" t="s">
        <v>7</v>
      </c>
      <c r="K689" s="3" t="s">
        <v>8</v>
      </c>
      <c r="L689" s="3" t="s">
        <v>9</v>
      </c>
    </row>
    <row r="690" spans="3:12" x14ac:dyDescent="0.2">
      <c r="C690" s="9" t="s">
        <v>47</v>
      </c>
      <c r="D690" s="92">
        <f>(D347)/D356</f>
        <v>0</v>
      </c>
      <c r="E690" s="92">
        <f t="shared" ref="E690:L690" si="92">(E347)/E356</f>
        <v>0</v>
      </c>
      <c r="F690" s="92">
        <f t="shared" si="92"/>
        <v>0</v>
      </c>
      <c r="G690" s="92">
        <f t="shared" si="92"/>
        <v>0</v>
      </c>
      <c r="H690" s="92">
        <f t="shared" si="92"/>
        <v>0</v>
      </c>
      <c r="I690" s="92">
        <f t="shared" si="92"/>
        <v>0</v>
      </c>
      <c r="J690" s="92">
        <f t="shared" si="92"/>
        <v>0</v>
      </c>
      <c r="K690" s="92">
        <f t="shared" si="92"/>
        <v>0</v>
      </c>
      <c r="L690" s="92">
        <f t="shared" si="92"/>
        <v>0</v>
      </c>
    </row>
    <row r="691" spans="3:12" x14ac:dyDescent="0.2">
      <c r="C691" s="9" t="s">
        <v>48</v>
      </c>
      <c r="D691" s="92">
        <f t="shared" ref="D691:L696" si="93">(D348)/D357</f>
        <v>0</v>
      </c>
      <c r="E691" s="92">
        <f t="shared" si="93"/>
        <v>0</v>
      </c>
      <c r="F691" s="92">
        <f t="shared" si="93"/>
        <v>0</v>
      </c>
      <c r="G691" s="92">
        <f t="shared" si="93"/>
        <v>0</v>
      </c>
      <c r="H691" s="92">
        <f t="shared" si="93"/>
        <v>0</v>
      </c>
      <c r="I691" s="92">
        <f t="shared" si="93"/>
        <v>0</v>
      </c>
      <c r="J691" s="92">
        <f t="shared" si="93"/>
        <v>0</v>
      </c>
      <c r="K691" s="92">
        <f t="shared" si="93"/>
        <v>0</v>
      </c>
      <c r="L691" s="92">
        <f t="shared" si="93"/>
        <v>0</v>
      </c>
    </row>
    <row r="692" spans="3:12" x14ac:dyDescent="0.2">
      <c r="C692" s="9" t="s">
        <v>49</v>
      </c>
      <c r="D692" s="92">
        <f t="shared" si="93"/>
        <v>0</v>
      </c>
      <c r="E692" s="92">
        <f t="shared" si="93"/>
        <v>0</v>
      </c>
      <c r="F692" s="92">
        <f t="shared" si="93"/>
        <v>0</v>
      </c>
      <c r="G692" s="92">
        <f t="shared" si="93"/>
        <v>0</v>
      </c>
      <c r="H692" s="92">
        <f t="shared" si="93"/>
        <v>0</v>
      </c>
      <c r="I692" s="92">
        <f t="shared" si="93"/>
        <v>0</v>
      </c>
      <c r="J692" s="92">
        <f t="shared" si="93"/>
        <v>0</v>
      </c>
      <c r="K692" s="92">
        <f t="shared" si="93"/>
        <v>0</v>
      </c>
      <c r="L692" s="92">
        <f t="shared" si="93"/>
        <v>0</v>
      </c>
    </row>
    <row r="693" spans="3:12" x14ac:dyDescent="0.2">
      <c r="C693" s="9" t="s">
        <v>50</v>
      </c>
      <c r="D693" s="92">
        <f t="shared" si="93"/>
        <v>0</v>
      </c>
      <c r="E693" s="92">
        <f t="shared" si="93"/>
        <v>0</v>
      </c>
      <c r="F693" s="92">
        <f t="shared" si="93"/>
        <v>0</v>
      </c>
      <c r="G693" s="92">
        <f t="shared" si="93"/>
        <v>0</v>
      </c>
      <c r="H693" s="92">
        <f t="shared" si="93"/>
        <v>0</v>
      </c>
      <c r="I693" s="92">
        <f t="shared" si="93"/>
        <v>0</v>
      </c>
      <c r="J693" s="92">
        <f t="shared" si="93"/>
        <v>0</v>
      </c>
      <c r="K693" s="92">
        <f t="shared" si="93"/>
        <v>0</v>
      </c>
      <c r="L693" s="92">
        <f t="shared" si="93"/>
        <v>0</v>
      </c>
    </row>
    <row r="694" spans="3:12" x14ac:dyDescent="0.2">
      <c r="C694" s="9" t="s">
        <v>51</v>
      </c>
      <c r="D694" s="92">
        <f t="shared" si="93"/>
        <v>0</v>
      </c>
      <c r="E694" s="92">
        <f t="shared" si="93"/>
        <v>0</v>
      </c>
      <c r="F694" s="92">
        <f t="shared" si="93"/>
        <v>0</v>
      </c>
      <c r="G694" s="92">
        <f t="shared" si="93"/>
        <v>0</v>
      </c>
      <c r="H694" s="92">
        <f t="shared" si="93"/>
        <v>0</v>
      </c>
      <c r="I694" s="92">
        <f t="shared" si="93"/>
        <v>0</v>
      </c>
      <c r="J694" s="92">
        <f t="shared" si="93"/>
        <v>0</v>
      </c>
      <c r="K694" s="92">
        <f t="shared" si="93"/>
        <v>0</v>
      </c>
      <c r="L694" s="92">
        <f t="shared" si="93"/>
        <v>0</v>
      </c>
    </row>
    <row r="695" spans="3:12" x14ac:dyDescent="0.2">
      <c r="C695" s="9" t="s">
        <v>52</v>
      </c>
      <c r="D695" s="92">
        <f t="shared" si="93"/>
        <v>0</v>
      </c>
      <c r="E695" s="92">
        <f t="shared" si="93"/>
        <v>0</v>
      </c>
      <c r="F695" s="92">
        <f t="shared" si="93"/>
        <v>0</v>
      </c>
      <c r="G695" s="92">
        <f t="shared" si="93"/>
        <v>0</v>
      </c>
      <c r="H695" s="92">
        <f t="shared" si="93"/>
        <v>0</v>
      </c>
      <c r="I695" s="92">
        <f t="shared" si="93"/>
        <v>0</v>
      </c>
      <c r="J695" s="92">
        <f t="shared" si="93"/>
        <v>0</v>
      </c>
      <c r="K695" s="92">
        <f t="shared" si="93"/>
        <v>0</v>
      </c>
      <c r="L695" s="92">
        <f t="shared" si="93"/>
        <v>0</v>
      </c>
    </row>
    <row r="696" spans="3:12" x14ac:dyDescent="0.2">
      <c r="C696" s="9" t="s">
        <v>53</v>
      </c>
      <c r="D696" s="92">
        <f t="shared" si="93"/>
        <v>0</v>
      </c>
      <c r="E696" s="92">
        <f t="shared" si="93"/>
        <v>0</v>
      </c>
      <c r="F696" s="92">
        <f t="shared" si="93"/>
        <v>0</v>
      </c>
      <c r="G696" s="92">
        <f t="shared" si="93"/>
        <v>0</v>
      </c>
      <c r="H696" s="92">
        <f t="shared" si="93"/>
        <v>0</v>
      </c>
      <c r="I696" s="92">
        <f t="shared" si="93"/>
        <v>0</v>
      </c>
      <c r="J696" s="92">
        <f t="shared" si="93"/>
        <v>0</v>
      </c>
      <c r="K696" s="92">
        <f t="shared" si="93"/>
        <v>0</v>
      </c>
      <c r="L696" s="92">
        <f t="shared" si="93"/>
        <v>0</v>
      </c>
    </row>
    <row r="697" spans="3:12" x14ac:dyDescent="0.2">
      <c r="C697" s="5"/>
      <c r="D697" s="5"/>
      <c r="E697" s="5"/>
      <c r="F697" s="5"/>
      <c r="G697" s="5"/>
      <c r="H697" s="5"/>
      <c r="I697" s="5"/>
      <c r="K697" s="5"/>
    </row>
    <row r="698" spans="3:12" x14ac:dyDescent="0.2">
      <c r="C698" s="5"/>
      <c r="D698" s="5"/>
      <c r="E698" s="5"/>
      <c r="F698" s="5"/>
      <c r="G698" s="5"/>
      <c r="H698" s="5"/>
      <c r="I698" s="5"/>
      <c r="K698" s="5"/>
    </row>
    <row r="699" spans="3:12" x14ac:dyDescent="0.2">
      <c r="C699" s="5"/>
      <c r="D699" s="5"/>
      <c r="E699" s="5"/>
      <c r="F699" s="5"/>
      <c r="G699" s="5"/>
      <c r="H699" s="5"/>
      <c r="I699" s="5"/>
      <c r="K699" s="5"/>
    </row>
    <row r="700" spans="3:12" x14ac:dyDescent="0.2">
      <c r="C700" s="5"/>
      <c r="D700" s="5"/>
      <c r="E700" s="5"/>
      <c r="F700" s="5"/>
      <c r="G700" s="5"/>
      <c r="H700" s="5"/>
      <c r="I700" s="5"/>
      <c r="K700" s="5"/>
    </row>
    <row r="701" spans="3:12" x14ac:dyDescent="0.2">
      <c r="C701" s="5"/>
      <c r="D701" s="5"/>
      <c r="E701" s="5"/>
      <c r="F701" s="5"/>
      <c r="G701" s="5"/>
      <c r="H701" s="5"/>
      <c r="I701" s="5"/>
      <c r="K701" s="5"/>
    </row>
    <row r="702" spans="3:12" x14ac:dyDescent="0.2">
      <c r="C702" s="5"/>
      <c r="D702" s="5"/>
      <c r="E702" s="5"/>
      <c r="F702" s="5"/>
      <c r="G702" s="5"/>
      <c r="H702" s="5"/>
      <c r="I702" s="5"/>
      <c r="K702" s="5"/>
    </row>
    <row r="703" spans="3:12" x14ac:dyDescent="0.2">
      <c r="C703" s="5"/>
      <c r="D703" s="5"/>
      <c r="E703" s="5"/>
      <c r="F703" s="5"/>
      <c r="G703" s="5"/>
      <c r="H703" s="5"/>
      <c r="I703" s="5"/>
      <c r="K703" s="5"/>
    </row>
    <row r="704" spans="3:12" x14ac:dyDescent="0.2">
      <c r="C704" s="5"/>
      <c r="D704" s="5"/>
      <c r="E704" s="5"/>
      <c r="F704" s="5"/>
      <c r="G704" s="5"/>
      <c r="H704" s="5"/>
      <c r="I704" s="5"/>
      <c r="K704" s="5"/>
    </row>
    <row r="705" spans="3:11" x14ac:dyDescent="0.2">
      <c r="C705" s="5"/>
      <c r="D705" s="5"/>
      <c r="E705" s="5"/>
      <c r="F705" s="5"/>
      <c r="G705" s="5"/>
      <c r="H705" s="5"/>
      <c r="I705" s="5"/>
      <c r="K705" s="5"/>
    </row>
    <row r="706" spans="3:11" x14ac:dyDescent="0.2">
      <c r="C706" s="5"/>
      <c r="D706" s="5"/>
      <c r="E706" s="5"/>
      <c r="F706" s="5"/>
      <c r="G706" s="5"/>
      <c r="H706" s="5"/>
      <c r="I706" s="5"/>
      <c r="K706" s="5"/>
    </row>
    <row r="707" spans="3:11" x14ac:dyDescent="0.2">
      <c r="C707" s="5"/>
      <c r="D707" s="5"/>
      <c r="E707" s="5"/>
      <c r="F707" s="5"/>
      <c r="G707" s="5"/>
      <c r="H707" s="5"/>
      <c r="I707" s="5"/>
      <c r="K707" s="5"/>
    </row>
    <row r="708" spans="3:11" x14ac:dyDescent="0.2">
      <c r="C708" s="5"/>
      <c r="D708" s="5"/>
      <c r="E708" s="5"/>
      <c r="F708" s="5"/>
      <c r="G708" s="5"/>
      <c r="H708" s="5"/>
      <c r="I708" s="5"/>
      <c r="K708" s="5"/>
    </row>
    <row r="709" spans="3:11" x14ac:dyDescent="0.2">
      <c r="C709" s="5"/>
      <c r="D709" s="5"/>
      <c r="E709" s="5"/>
      <c r="F709" s="5"/>
      <c r="G709" s="5"/>
      <c r="H709" s="5"/>
      <c r="I709" s="5"/>
      <c r="K709" s="5"/>
    </row>
    <row r="710" spans="3:11" x14ac:dyDescent="0.2">
      <c r="C710" s="5"/>
      <c r="D710" s="5"/>
      <c r="E710" s="5"/>
      <c r="F710" s="5"/>
      <c r="G710" s="5"/>
      <c r="H710" s="5"/>
      <c r="I710" s="5"/>
      <c r="K710" s="5"/>
    </row>
    <row r="711" spans="3:11" x14ac:dyDescent="0.2">
      <c r="C711" s="5"/>
      <c r="D711" s="5"/>
      <c r="E711" s="5"/>
      <c r="F711" s="5"/>
      <c r="G711" s="5"/>
      <c r="H711" s="5"/>
      <c r="I711" s="5"/>
      <c r="K711" s="5"/>
    </row>
    <row r="712" spans="3:11" x14ac:dyDescent="0.2">
      <c r="C712" s="5"/>
      <c r="D712" s="5"/>
      <c r="E712" s="5"/>
      <c r="F712" s="5"/>
      <c r="G712" s="5"/>
      <c r="H712" s="5"/>
      <c r="I712" s="5"/>
      <c r="K712" s="5"/>
    </row>
    <row r="713" spans="3:11" x14ac:dyDescent="0.2">
      <c r="C713" s="5"/>
      <c r="D713" s="5"/>
      <c r="E713" s="5"/>
      <c r="F713" s="5"/>
      <c r="G713" s="5"/>
      <c r="H713" s="5"/>
      <c r="I713" s="5"/>
      <c r="K713" s="5"/>
    </row>
    <row r="714" spans="3:11" x14ac:dyDescent="0.2">
      <c r="C714" s="5"/>
      <c r="D714" s="5"/>
      <c r="E714" s="5"/>
      <c r="F714" s="5"/>
      <c r="G714" s="5"/>
      <c r="H714" s="5"/>
      <c r="I714" s="5"/>
      <c r="K714" s="5"/>
    </row>
    <row r="715" spans="3:11" x14ac:dyDescent="0.2">
      <c r="C715" s="5"/>
      <c r="D715" s="5"/>
      <c r="E715" s="5"/>
      <c r="F715" s="5"/>
      <c r="G715" s="5"/>
      <c r="H715" s="5"/>
      <c r="I715" s="5"/>
      <c r="K715" s="5"/>
    </row>
    <row r="716" spans="3:11" x14ac:dyDescent="0.2">
      <c r="C716" s="5"/>
      <c r="D716" s="5"/>
      <c r="E716" s="5"/>
      <c r="F716" s="5"/>
      <c r="G716" s="5"/>
      <c r="H716" s="5"/>
      <c r="I716" s="5"/>
      <c r="K716" s="5"/>
    </row>
    <row r="717" spans="3:11" x14ac:dyDescent="0.2">
      <c r="C717" s="5"/>
      <c r="D717" s="5"/>
      <c r="E717" s="5"/>
      <c r="F717" s="5"/>
      <c r="G717" s="5"/>
      <c r="H717" s="5"/>
      <c r="I717" s="5"/>
      <c r="K717" s="5"/>
    </row>
    <row r="718" spans="3:11" x14ac:dyDescent="0.2">
      <c r="C718" s="5"/>
      <c r="D718" s="5"/>
      <c r="E718" s="5"/>
      <c r="F718" s="5"/>
      <c r="G718" s="5"/>
      <c r="H718" s="5"/>
      <c r="I718" s="5"/>
      <c r="K718" s="5"/>
    </row>
    <row r="719" spans="3:11" x14ac:dyDescent="0.2">
      <c r="C719" s="5"/>
      <c r="D719" s="5"/>
      <c r="E719" s="5"/>
      <c r="F719" s="5"/>
      <c r="G719" s="5"/>
      <c r="H719" s="5"/>
      <c r="I719" s="5"/>
      <c r="K719" s="5"/>
    </row>
    <row r="720" spans="3:11" x14ac:dyDescent="0.2">
      <c r="C720" s="5"/>
      <c r="D720" s="5"/>
      <c r="E720" s="5"/>
      <c r="F720" s="5"/>
      <c r="G720" s="5"/>
      <c r="H720" s="5"/>
      <c r="I720" s="5"/>
      <c r="K720" s="5"/>
    </row>
    <row r="721" spans="3:11" x14ac:dyDescent="0.2">
      <c r="C721" s="5"/>
      <c r="D721" s="5"/>
      <c r="E721" s="5"/>
      <c r="F721" s="5"/>
      <c r="G721" s="5"/>
      <c r="H721" s="5"/>
      <c r="I721" s="5"/>
      <c r="K721" s="5"/>
    </row>
    <row r="722" spans="3:11" x14ac:dyDescent="0.2">
      <c r="C722" s="5"/>
      <c r="D722" s="5"/>
      <c r="E722" s="5"/>
      <c r="F722" s="5"/>
      <c r="G722" s="5"/>
      <c r="H722" s="5"/>
      <c r="I722" s="5"/>
      <c r="K722" s="5"/>
    </row>
    <row r="723" spans="3:11" x14ac:dyDescent="0.2">
      <c r="C723" s="5"/>
      <c r="D723" s="5"/>
      <c r="E723" s="5"/>
      <c r="F723" s="5"/>
      <c r="G723" s="5"/>
      <c r="H723" s="5"/>
      <c r="I723" s="5"/>
      <c r="K723" s="5"/>
    </row>
    <row r="724" spans="3:11" x14ac:dyDescent="0.2">
      <c r="C724" s="5"/>
      <c r="D724" s="5"/>
      <c r="E724" s="5"/>
      <c r="F724" s="5"/>
      <c r="G724" s="5"/>
      <c r="H724" s="5"/>
      <c r="I724" s="5"/>
      <c r="K724" s="5"/>
    </row>
    <row r="725" spans="3:11" x14ac:dyDescent="0.2">
      <c r="C725" s="5"/>
      <c r="D725" s="5"/>
      <c r="E725" s="5"/>
      <c r="F725" s="5"/>
      <c r="G725" s="5"/>
      <c r="H725" s="5"/>
      <c r="I725" s="5"/>
      <c r="K725" s="5"/>
    </row>
    <row r="726" spans="3:11" x14ac:dyDescent="0.2">
      <c r="C726" s="5"/>
      <c r="D726" s="5"/>
      <c r="E726" s="5"/>
      <c r="F726" s="5"/>
      <c r="G726" s="5"/>
      <c r="H726" s="5"/>
      <c r="I726" s="5"/>
      <c r="K726" s="5"/>
    </row>
    <row r="727" spans="3:11" x14ac:dyDescent="0.2">
      <c r="C727" s="5"/>
      <c r="D727" s="5"/>
      <c r="E727" s="5"/>
      <c r="F727" s="5"/>
      <c r="G727" s="5"/>
      <c r="H727" s="5"/>
      <c r="I727" s="5"/>
      <c r="K727" s="5"/>
    </row>
    <row r="728" spans="3:11" x14ac:dyDescent="0.2">
      <c r="C728" s="5"/>
      <c r="D728" s="5"/>
      <c r="E728" s="5"/>
      <c r="F728" s="5"/>
      <c r="G728" s="5"/>
      <c r="H728" s="5"/>
      <c r="I728" s="5"/>
      <c r="K728" s="5"/>
    </row>
    <row r="729" spans="3:11" x14ac:dyDescent="0.2">
      <c r="C729" s="5"/>
      <c r="D729" s="5"/>
      <c r="E729" s="5"/>
      <c r="F729" s="5"/>
      <c r="G729" s="5"/>
      <c r="H729" s="5"/>
      <c r="I729" s="5"/>
      <c r="K729" s="5"/>
    </row>
    <row r="730" spans="3:11" x14ac:dyDescent="0.2">
      <c r="C730" s="5"/>
      <c r="D730" s="5"/>
      <c r="E730" s="5"/>
      <c r="F730" s="5"/>
      <c r="G730" s="5"/>
      <c r="H730" s="5"/>
      <c r="I730" s="5"/>
      <c r="K730" s="5"/>
    </row>
    <row r="731" spans="3:11" x14ac:dyDescent="0.2">
      <c r="C731" s="5"/>
      <c r="D731" s="5"/>
      <c r="E731" s="5"/>
      <c r="F731" s="5"/>
      <c r="G731" s="5"/>
      <c r="H731" s="5"/>
      <c r="I731" s="5"/>
      <c r="K731" s="5"/>
    </row>
    <row r="732" spans="3:11" x14ac:dyDescent="0.2">
      <c r="C732" s="5"/>
      <c r="D732" s="5"/>
      <c r="E732" s="5"/>
      <c r="F732" s="5"/>
      <c r="G732" s="5"/>
      <c r="H732" s="5"/>
      <c r="I732" s="5"/>
      <c r="K732" s="5"/>
    </row>
    <row r="733" spans="3:11" x14ac:dyDescent="0.2">
      <c r="C733" s="5"/>
      <c r="D733" s="5"/>
      <c r="E733" s="5"/>
      <c r="F733" s="5"/>
      <c r="G733" s="5"/>
      <c r="H733" s="5"/>
      <c r="I733" s="5"/>
      <c r="K733" s="5"/>
    </row>
    <row r="734" spans="3:11" x14ac:dyDescent="0.2">
      <c r="C734" s="5"/>
      <c r="D734" s="5"/>
      <c r="E734" s="5"/>
      <c r="F734" s="5"/>
      <c r="G734" s="5"/>
      <c r="H734" s="5"/>
      <c r="I734" s="5"/>
      <c r="K734" s="5"/>
    </row>
    <row r="735" spans="3:11" x14ac:dyDescent="0.2">
      <c r="C735" s="5"/>
      <c r="D735" s="5"/>
      <c r="E735" s="5"/>
      <c r="F735" s="5"/>
      <c r="G735" s="5"/>
      <c r="H735" s="5"/>
      <c r="I735" s="5"/>
      <c r="K735" s="5"/>
    </row>
    <row r="736" spans="3:11" x14ac:dyDescent="0.2">
      <c r="C736" s="5"/>
      <c r="D736" s="5"/>
      <c r="E736" s="5"/>
      <c r="F736" s="5"/>
      <c r="G736" s="5"/>
      <c r="H736" s="5"/>
      <c r="I736" s="5"/>
      <c r="K736" s="5"/>
    </row>
    <row r="737" spans="3:11" x14ac:dyDescent="0.2">
      <c r="C737" s="5"/>
      <c r="D737" s="5"/>
      <c r="E737" s="5"/>
      <c r="F737" s="5"/>
      <c r="G737" s="5"/>
      <c r="H737" s="5"/>
      <c r="I737" s="5"/>
      <c r="K737" s="5"/>
    </row>
    <row r="738" spans="3:11" x14ac:dyDescent="0.2">
      <c r="C738" s="5"/>
      <c r="D738" s="5"/>
      <c r="E738" s="5"/>
      <c r="F738" s="5"/>
      <c r="G738" s="5"/>
      <c r="H738" s="5"/>
      <c r="I738" s="5"/>
      <c r="K738" s="5"/>
    </row>
    <row r="739" spans="3:11" x14ac:dyDescent="0.2">
      <c r="C739" s="5"/>
      <c r="D739" s="5"/>
      <c r="E739" s="5"/>
      <c r="F739" s="5"/>
      <c r="G739" s="5"/>
      <c r="H739" s="5"/>
      <c r="I739" s="5"/>
      <c r="K739" s="5"/>
    </row>
    <row r="740" spans="3:11" x14ac:dyDescent="0.2">
      <c r="C740" s="5"/>
      <c r="D740" s="5"/>
      <c r="E740" s="5"/>
      <c r="F740" s="5"/>
      <c r="G740" s="5"/>
      <c r="H740" s="5"/>
      <c r="I740" s="5"/>
      <c r="K740" s="5"/>
    </row>
    <row r="741" spans="3:11" x14ac:dyDescent="0.2">
      <c r="C741" s="5"/>
      <c r="D741" s="5"/>
      <c r="E741" s="5"/>
      <c r="F741" s="5"/>
      <c r="G741" s="5"/>
      <c r="H741" s="5"/>
      <c r="I741" s="5"/>
      <c r="K741" s="5"/>
    </row>
    <row r="742" spans="3:11" x14ac:dyDescent="0.2">
      <c r="C742" s="5"/>
      <c r="D742" s="5"/>
      <c r="E742" s="5"/>
      <c r="F742" s="5"/>
      <c r="G742" s="5"/>
      <c r="H742" s="5"/>
      <c r="I742" s="5"/>
      <c r="K742" s="5"/>
    </row>
    <row r="743" spans="3:11" x14ac:dyDescent="0.2">
      <c r="C743" s="5"/>
      <c r="D743" s="5"/>
      <c r="E743" s="5"/>
      <c r="F743" s="5"/>
      <c r="G743" s="5"/>
      <c r="H743" s="5"/>
      <c r="I743" s="5"/>
      <c r="K743" s="5"/>
    </row>
    <row r="744" spans="3:11" x14ac:dyDescent="0.2">
      <c r="C744" s="5"/>
      <c r="D744" s="5"/>
      <c r="E744" s="5"/>
      <c r="F744" s="5"/>
      <c r="G744" s="5"/>
      <c r="H744" s="5"/>
      <c r="I744" s="5"/>
      <c r="K744" s="5"/>
    </row>
    <row r="745" spans="3:11" x14ac:dyDescent="0.2">
      <c r="C745" s="5"/>
      <c r="D745" s="5"/>
      <c r="E745" s="5"/>
      <c r="F745" s="5"/>
      <c r="G745" s="5"/>
      <c r="H745" s="5"/>
      <c r="I745" s="5"/>
      <c r="K745" s="5"/>
    </row>
    <row r="746" spans="3:11" x14ac:dyDescent="0.2">
      <c r="C746" s="5"/>
      <c r="D746" s="5"/>
      <c r="E746" s="5"/>
      <c r="F746" s="5"/>
      <c r="G746" s="5"/>
      <c r="H746" s="5"/>
      <c r="I746" s="5"/>
      <c r="K746" s="5"/>
    </row>
    <row r="747" spans="3:11" x14ac:dyDescent="0.2">
      <c r="C747" s="5"/>
      <c r="D747" s="5"/>
      <c r="E747" s="5"/>
      <c r="F747" s="5"/>
      <c r="G747" s="5"/>
      <c r="H747" s="5"/>
      <c r="I747" s="5"/>
      <c r="K747" s="5"/>
    </row>
    <row r="748" spans="3:11" x14ac:dyDescent="0.2">
      <c r="C748" s="5"/>
      <c r="D748" s="5"/>
      <c r="E748" s="5"/>
      <c r="F748" s="5"/>
      <c r="G748" s="5"/>
      <c r="H748" s="5"/>
      <c r="I748" s="5"/>
      <c r="K748" s="5"/>
    </row>
    <row r="749" spans="3:11" x14ac:dyDescent="0.2">
      <c r="C749" s="5"/>
      <c r="D749" s="5"/>
      <c r="E749" s="5"/>
      <c r="F749" s="5"/>
      <c r="G749" s="5"/>
      <c r="H749" s="5"/>
      <c r="I749" s="5"/>
      <c r="K749" s="5"/>
    </row>
    <row r="750" spans="3:11" x14ac:dyDescent="0.2">
      <c r="C750" s="5"/>
      <c r="D750" s="5"/>
      <c r="E750" s="5"/>
      <c r="F750" s="5"/>
      <c r="G750" s="5"/>
      <c r="H750" s="5"/>
      <c r="I750" s="5"/>
      <c r="K750" s="5"/>
    </row>
    <row r="751" spans="3:11" x14ac:dyDescent="0.2">
      <c r="C751" s="5"/>
      <c r="D751" s="5"/>
      <c r="E751" s="5"/>
      <c r="F751" s="5"/>
      <c r="G751" s="5"/>
      <c r="H751" s="5"/>
      <c r="I751" s="5"/>
      <c r="K751" s="5"/>
    </row>
    <row r="752" spans="3:11" x14ac:dyDescent="0.2">
      <c r="C752" s="5"/>
      <c r="D752" s="5"/>
      <c r="E752" s="5"/>
      <c r="F752" s="5"/>
      <c r="G752" s="5"/>
      <c r="H752" s="5"/>
      <c r="I752" s="5"/>
      <c r="K752" s="5"/>
    </row>
    <row r="753" spans="3:11" x14ac:dyDescent="0.2">
      <c r="C753" s="5"/>
      <c r="D753" s="5"/>
      <c r="E753" s="5"/>
      <c r="F753" s="5"/>
      <c r="G753" s="5"/>
      <c r="H753" s="5"/>
      <c r="I753" s="5"/>
      <c r="K753" s="5"/>
    </row>
    <row r="754" spans="3:11" x14ac:dyDescent="0.2">
      <c r="C754" s="5"/>
      <c r="D754" s="5"/>
      <c r="E754" s="5"/>
      <c r="F754" s="5"/>
      <c r="G754" s="5"/>
      <c r="H754" s="5"/>
      <c r="I754" s="5"/>
      <c r="K754" s="5"/>
    </row>
    <row r="755" spans="3:11" x14ac:dyDescent="0.2">
      <c r="C755" s="5"/>
      <c r="D755" s="5"/>
      <c r="E755" s="5"/>
      <c r="F755" s="5"/>
      <c r="G755" s="5"/>
      <c r="H755" s="5"/>
      <c r="I755" s="5"/>
      <c r="K755" s="5"/>
    </row>
    <row r="756" spans="3:11" x14ac:dyDescent="0.2">
      <c r="C756" s="5"/>
      <c r="D756" s="5"/>
      <c r="E756" s="5"/>
      <c r="F756" s="5"/>
      <c r="G756" s="5"/>
      <c r="H756" s="5"/>
      <c r="I756" s="5"/>
      <c r="K756" s="5"/>
    </row>
    <row r="757" spans="3:11" x14ac:dyDescent="0.2">
      <c r="C757" s="5"/>
      <c r="D757" s="5"/>
      <c r="E757" s="5"/>
      <c r="F757" s="5"/>
      <c r="G757" s="5"/>
      <c r="H757" s="5"/>
      <c r="I757" s="5"/>
      <c r="K757" s="5"/>
    </row>
    <row r="758" spans="3:11" x14ac:dyDescent="0.2">
      <c r="C758" s="5"/>
      <c r="D758" s="5"/>
      <c r="E758" s="5"/>
      <c r="F758" s="5"/>
      <c r="G758" s="5"/>
      <c r="H758" s="5"/>
      <c r="I758" s="5"/>
      <c r="K758" s="5"/>
    </row>
    <row r="759" spans="3:11" x14ac:dyDescent="0.2">
      <c r="C759" s="5"/>
      <c r="D759" s="5"/>
      <c r="E759" s="5"/>
      <c r="F759" s="5"/>
      <c r="G759" s="5"/>
      <c r="H759" s="5"/>
      <c r="I759" s="5"/>
      <c r="K759" s="5"/>
    </row>
    <row r="760" spans="3:11" x14ac:dyDescent="0.2">
      <c r="C760" s="5"/>
      <c r="D760" s="5"/>
      <c r="E760" s="5"/>
      <c r="F760" s="5"/>
      <c r="G760" s="5"/>
      <c r="H760" s="5"/>
      <c r="I760" s="5"/>
      <c r="K760" s="5"/>
    </row>
    <row r="761" spans="3:11" x14ac:dyDescent="0.2">
      <c r="C761" s="5"/>
      <c r="D761" s="5"/>
      <c r="E761" s="5"/>
      <c r="F761" s="5"/>
      <c r="G761" s="5"/>
      <c r="H761" s="5"/>
      <c r="I761" s="5"/>
      <c r="K761" s="5"/>
    </row>
    <row r="762" spans="3:11" x14ac:dyDescent="0.2">
      <c r="C762" s="5"/>
      <c r="D762" s="5"/>
      <c r="E762" s="5"/>
      <c r="F762" s="5"/>
      <c r="G762" s="5"/>
      <c r="H762" s="5"/>
      <c r="I762" s="5"/>
      <c r="K762" s="5"/>
    </row>
    <row r="763" spans="3:11" x14ac:dyDescent="0.2">
      <c r="C763" s="5"/>
      <c r="D763" s="5"/>
      <c r="E763" s="5"/>
      <c r="F763" s="5"/>
      <c r="G763" s="5"/>
      <c r="H763" s="5"/>
      <c r="I763" s="5"/>
      <c r="K763" s="5"/>
    </row>
    <row r="764" spans="3:11" x14ac:dyDescent="0.2">
      <c r="C764" s="5"/>
      <c r="D764" s="5"/>
      <c r="E764" s="5"/>
      <c r="F764" s="5"/>
      <c r="G764" s="5"/>
      <c r="H764" s="5"/>
      <c r="I764" s="5"/>
      <c r="K764" s="5"/>
    </row>
    <row r="765" spans="3:11" x14ac:dyDescent="0.2">
      <c r="C765" s="5"/>
      <c r="D765" s="5"/>
      <c r="E765" s="5"/>
      <c r="F765" s="5"/>
      <c r="G765" s="5"/>
      <c r="H765" s="5"/>
      <c r="I765" s="5"/>
      <c r="K765" s="5"/>
    </row>
    <row r="766" spans="3:11" x14ac:dyDescent="0.2">
      <c r="C766" s="5"/>
      <c r="D766" s="5"/>
      <c r="E766" s="5"/>
      <c r="F766" s="5"/>
      <c r="G766" s="5"/>
      <c r="H766" s="5"/>
      <c r="I766" s="5"/>
      <c r="K766" s="5"/>
    </row>
    <row r="767" spans="3:11" x14ac:dyDescent="0.2">
      <c r="C767" s="5"/>
      <c r="D767" s="5"/>
      <c r="E767" s="5"/>
      <c r="F767" s="5"/>
      <c r="G767" s="5"/>
      <c r="H767" s="5"/>
      <c r="I767" s="5"/>
      <c r="K767" s="5"/>
    </row>
    <row r="768" spans="3:11" x14ac:dyDescent="0.2">
      <c r="C768" s="5"/>
      <c r="D768" s="5"/>
      <c r="E768" s="5"/>
      <c r="F768" s="5"/>
      <c r="G768" s="5"/>
      <c r="H768" s="5"/>
      <c r="I768" s="5"/>
      <c r="K768" s="5"/>
    </row>
    <row r="769" spans="3:11" x14ac:dyDescent="0.2">
      <c r="C769" s="5"/>
      <c r="D769" s="5"/>
      <c r="E769" s="5"/>
      <c r="F769" s="5"/>
      <c r="G769" s="5"/>
      <c r="H769" s="5"/>
      <c r="I769" s="5"/>
      <c r="K769" s="5"/>
    </row>
    <row r="770" spans="3:11" x14ac:dyDescent="0.2">
      <c r="C770" s="5"/>
      <c r="D770" s="5"/>
      <c r="E770" s="5"/>
      <c r="F770" s="5"/>
      <c r="G770" s="5"/>
      <c r="H770" s="5"/>
      <c r="I770" s="5"/>
      <c r="K770" s="5"/>
    </row>
    <row r="771" spans="3:11" x14ac:dyDescent="0.2">
      <c r="C771" s="5"/>
      <c r="D771" s="5"/>
      <c r="E771" s="5"/>
      <c r="F771" s="5"/>
      <c r="G771" s="5"/>
      <c r="H771" s="5"/>
      <c r="I771" s="5"/>
      <c r="K771" s="5"/>
    </row>
    <row r="772" spans="3:11" x14ac:dyDescent="0.2">
      <c r="C772" s="5"/>
      <c r="D772" s="5"/>
      <c r="E772" s="5"/>
      <c r="F772" s="5"/>
      <c r="G772" s="5"/>
      <c r="H772" s="5"/>
      <c r="I772" s="5"/>
      <c r="K772" s="5"/>
    </row>
    <row r="773" spans="3:11" x14ac:dyDescent="0.2">
      <c r="C773" s="5"/>
      <c r="D773" s="5"/>
      <c r="E773" s="5"/>
      <c r="F773" s="5"/>
      <c r="G773" s="5"/>
      <c r="H773" s="5"/>
      <c r="I773" s="5"/>
      <c r="K773" s="5"/>
    </row>
    <row r="774" spans="3:11" x14ac:dyDescent="0.2">
      <c r="C774" s="5"/>
      <c r="D774" s="5"/>
      <c r="E774" s="5"/>
      <c r="F774" s="5"/>
      <c r="G774" s="5"/>
      <c r="H774" s="5"/>
      <c r="I774" s="5"/>
      <c r="K774" s="5"/>
    </row>
    <row r="775" spans="3:11" x14ac:dyDescent="0.2">
      <c r="C775" s="5"/>
      <c r="D775" s="5"/>
      <c r="E775" s="5"/>
      <c r="F775" s="5"/>
      <c r="G775" s="5"/>
      <c r="H775" s="5"/>
      <c r="I775" s="5"/>
      <c r="K775" s="5"/>
    </row>
    <row r="776" spans="3:11" x14ac:dyDescent="0.2">
      <c r="C776" s="5"/>
      <c r="D776" s="5"/>
      <c r="E776" s="5"/>
      <c r="F776" s="5"/>
      <c r="G776" s="5"/>
      <c r="H776" s="5"/>
      <c r="I776" s="5"/>
      <c r="K776" s="5"/>
    </row>
    <row r="777" spans="3:11" x14ac:dyDescent="0.2">
      <c r="C777" s="5"/>
      <c r="D777" s="5"/>
      <c r="E777" s="5"/>
      <c r="F777" s="5"/>
      <c r="G777" s="5"/>
      <c r="H777" s="5"/>
      <c r="I777" s="5"/>
      <c r="K777" s="5"/>
    </row>
    <row r="778" spans="3:11" x14ac:dyDescent="0.2">
      <c r="C778" s="5"/>
      <c r="D778" s="5"/>
      <c r="E778" s="5"/>
      <c r="F778" s="5"/>
      <c r="G778" s="5"/>
      <c r="H778" s="5"/>
      <c r="I778" s="5"/>
      <c r="K778" s="5"/>
    </row>
    <row r="779" spans="3:11" x14ac:dyDescent="0.2">
      <c r="C779" s="5"/>
      <c r="D779" s="5"/>
      <c r="E779" s="5"/>
      <c r="F779" s="5"/>
      <c r="G779" s="5"/>
      <c r="H779" s="5"/>
      <c r="I779" s="5"/>
      <c r="K779" s="5"/>
    </row>
    <row r="780" spans="3:11" x14ac:dyDescent="0.2">
      <c r="C780" s="5"/>
      <c r="D780" s="5"/>
      <c r="E780" s="5"/>
      <c r="F780" s="5"/>
      <c r="G780" s="5"/>
      <c r="H780" s="5"/>
      <c r="I780" s="5"/>
      <c r="K780" s="5"/>
    </row>
    <row r="781" spans="3:11" x14ac:dyDescent="0.2">
      <c r="C781" s="5"/>
      <c r="D781" s="5"/>
      <c r="E781" s="5"/>
      <c r="F781" s="5"/>
      <c r="G781" s="5"/>
      <c r="H781" s="5"/>
      <c r="I781" s="5"/>
      <c r="K781" s="5"/>
    </row>
    <row r="782" spans="3:11" x14ac:dyDescent="0.2">
      <c r="C782" s="5"/>
      <c r="D782" s="5"/>
      <c r="E782" s="5"/>
      <c r="F782" s="5"/>
      <c r="G782" s="5"/>
      <c r="H782" s="5"/>
      <c r="I782" s="5"/>
      <c r="K782" s="5"/>
    </row>
    <row r="783" spans="3:11" x14ac:dyDescent="0.2">
      <c r="C783" s="5"/>
      <c r="D783" s="5"/>
      <c r="E783" s="5"/>
      <c r="F783" s="5"/>
      <c r="G783" s="5"/>
      <c r="H783" s="5"/>
      <c r="I783" s="5"/>
      <c r="K783" s="5"/>
    </row>
    <row r="784" spans="3:11" x14ac:dyDescent="0.2">
      <c r="C784" s="5"/>
      <c r="D784" s="5"/>
      <c r="E784" s="5"/>
      <c r="F784" s="5"/>
      <c r="G784" s="5"/>
      <c r="H784" s="5"/>
      <c r="I784" s="5"/>
      <c r="K784" s="5"/>
    </row>
    <row r="785" spans="3:11" x14ac:dyDescent="0.2">
      <c r="C785" s="5"/>
      <c r="D785" s="5"/>
      <c r="E785" s="5"/>
      <c r="F785" s="5"/>
      <c r="G785" s="5"/>
      <c r="H785" s="5"/>
      <c r="I785" s="5"/>
      <c r="K785" s="5"/>
    </row>
    <row r="786" spans="3:11" x14ac:dyDescent="0.2">
      <c r="C786" s="5"/>
      <c r="D786" s="5"/>
      <c r="E786" s="5"/>
      <c r="F786" s="5"/>
      <c r="G786" s="5"/>
      <c r="H786" s="5"/>
      <c r="I786" s="5"/>
      <c r="K786" s="5"/>
    </row>
    <row r="787" spans="3:11" x14ac:dyDescent="0.2">
      <c r="C787" s="5"/>
      <c r="D787" s="5"/>
      <c r="E787" s="5"/>
      <c r="F787" s="5"/>
      <c r="G787" s="5"/>
      <c r="H787" s="5"/>
      <c r="I787" s="5"/>
      <c r="K787" s="5"/>
    </row>
    <row r="788" spans="3:11" x14ac:dyDescent="0.2">
      <c r="C788" s="5"/>
      <c r="D788" s="5"/>
      <c r="E788" s="5"/>
      <c r="F788" s="5"/>
      <c r="G788" s="5"/>
      <c r="H788" s="5"/>
      <c r="I788" s="5"/>
      <c r="K788" s="5"/>
    </row>
    <row r="789" spans="3:11" x14ac:dyDescent="0.2">
      <c r="C789" s="5"/>
      <c r="D789" s="5"/>
      <c r="E789" s="5"/>
      <c r="F789" s="5"/>
      <c r="G789" s="5"/>
      <c r="H789" s="5"/>
      <c r="I789" s="5"/>
      <c r="K789" s="5"/>
    </row>
    <row r="790" spans="3:11" x14ac:dyDescent="0.2">
      <c r="C790" s="5"/>
      <c r="D790" s="5"/>
      <c r="E790" s="5"/>
      <c r="F790" s="5"/>
      <c r="G790" s="5"/>
      <c r="H790" s="5"/>
      <c r="I790" s="5"/>
      <c r="K790" s="5"/>
    </row>
    <row r="791" spans="3:11" x14ac:dyDescent="0.2">
      <c r="C791" s="5"/>
      <c r="D791" s="5"/>
      <c r="E791" s="5"/>
      <c r="F791" s="5"/>
      <c r="G791" s="5"/>
      <c r="H791" s="5"/>
      <c r="I791" s="5"/>
      <c r="K791" s="5"/>
    </row>
    <row r="792" spans="3:11" x14ac:dyDescent="0.2">
      <c r="C792" s="5"/>
      <c r="D792" s="5"/>
      <c r="E792" s="5"/>
      <c r="F792" s="5"/>
      <c r="G792" s="5"/>
      <c r="H792" s="5"/>
      <c r="I792" s="5"/>
      <c r="K792" s="5"/>
    </row>
    <row r="793" spans="3:11" x14ac:dyDescent="0.2">
      <c r="C793" s="5"/>
      <c r="D793" s="5"/>
      <c r="E793" s="5"/>
      <c r="F793" s="5"/>
      <c r="G793" s="5"/>
      <c r="H793" s="5"/>
      <c r="I793" s="5"/>
      <c r="K793" s="5"/>
    </row>
    <row r="794" spans="3:11" x14ac:dyDescent="0.2">
      <c r="C794" s="5"/>
      <c r="D794" s="5"/>
      <c r="E794" s="5"/>
      <c r="F794" s="5"/>
      <c r="G794" s="5"/>
      <c r="H794" s="5"/>
      <c r="I794" s="5"/>
      <c r="K794" s="5"/>
    </row>
    <row r="795" spans="3:11" x14ac:dyDescent="0.2">
      <c r="C795" s="5"/>
      <c r="D795" s="5"/>
      <c r="E795" s="5"/>
      <c r="F795" s="5"/>
      <c r="G795" s="5"/>
      <c r="H795" s="5"/>
      <c r="I795" s="5"/>
      <c r="K795" s="5"/>
    </row>
    <row r="796" spans="3:11" x14ac:dyDescent="0.2">
      <c r="C796" s="5"/>
      <c r="D796" s="5"/>
      <c r="E796" s="5"/>
      <c r="F796" s="5"/>
      <c r="G796" s="5"/>
      <c r="H796" s="5"/>
      <c r="I796" s="5"/>
      <c r="K796" s="5"/>
    </row>
    <row r="797" spans="3:11" x14ac:dyDescent="0.2">
      <c r="C797" s="5"/>
      <c r="D797" s="5"/>
      <c r="E797" s="5"/>
      <c r="F797" s="5"/>
      <c r="G797" s="5"/>
      <c r="H797" s="5"/>
      <c r="I797" s="5"/>
      <c r="K797" s="5"/>
    </row>
    <row r="798" spans="3:11" x14ac:dyDescent="0.2">
      <c r="C798" s="5"/>
      <c r="D798" s="5"/>
      <c r="E798" s="5"/>
      <c r="F798" s="5"/>
      <c r="G798" s="5"/>
      <c r="H798" s="5"/>
      <c r="I798" s="5"/>
      <c r="K798" s="5"/>
    </row>
    <row r="799" spans="3:11" x14ac:dyDescent="0.2">
      <c r="C799" s="5"/>
      <c r="D799" s="5"/>
      <c r="E799" s="5"/>
      <c r="F799" s="5"/>
      <c r="G799" s="5"/>
      <c r="H799" s="5"/>
      <c r="I799" s="5"/>
      <c r="K799" s="5"/>
    </row>
    <row r="800" spans="3:11" x14ac:dyDescent="0.2">
      <c r="C800" s="5"/>
      <c r="D800" s="5"/>
      <c r="E800" s="5"/>
      <c r="F800" s="5"/>
      <c r="G800" s="5"/>
      <c r="H800" s="5"/>
      <c r="I800" s="5"/>
      <c r="K800" s="5"/>
    </row>
    <row r="801" spans="3:11" x14ac:dyDescent="0.2">
      <c r="C801" s="5"/>
      <c r="D801" s="5"/>
      <c r="E801" s="5"/>
      <c r="F801" s="5"/>
      <c r="G801" s="5"/>
      <c r="H801" s="5"/>
      <c r="I801" s="5"/>
      <c r="K801" s="5"/>
    </row>
    <row r="802" spans="3:11" x14ac:dyDescent="0.2">
      <c r="C802" s="5"/>
      <c r="D802" s="5"/>
      <c r="E802" s="5"/>
      <c r="F802" s="5"/>
      <c r="G802" s="5"/>
      <c r="H802" s="5"/>
      <c r="I802" s="5"/>
      <c r="K802" s="5"/>
    </row>
    <row r="803" spans="3:11" x14ac:dyDescent="0.2">
      <c r="C803" s="5"/>
      <c r="D803" s="5"/>
      <c r="E803" s="5"/>
      <c r="F803" s="5"/>
      <c r="G803" s="5"/>
      <c r="H803" s="5"/>
      <c r="I803" s="5"/>
      <c r="K803" s="5"/>
    </row>
    <row r="804" spans="3:11" x14ac:dyDescent="0.2">
      <c r="C804" s="5"/>
      <c r="D804" s="5"/>
      <c r="E804" s="5"/>
      <c r="F804" s="5"/>
      <c r="G804" s="5"/>
      <c r="H804" s="5"/>
      <c r="I804" s="5"/>
      <c r="K804" s="5"/>
    </row>
    <row r="805" spans="3:11" x14ac:dyDescent="0.2">
      <c r="C805" s="5"/>
      <c r="D805" s="5"/>
      <c r="E805" s="5"/>
      <c r="F805" s="5"/>
      <c r="G805" s="5"/>
      <c r="H805" s="5"/>
      <c r="I805" s="5"/>
      <c r="K805" s="5"/>
    </row>
    <row r="806" spans="3:11" x14ac:dyDescent="0.2">
      <c r="C806" s="5"/>
      <c r="D806" s="5"/>
      <c r="E806" s="5"/>
      <c r="F806" s="5"/>
      <c r="G806" s="5"/>
      <c r="H806" s="5"/>
      <c r="I806" s="5"/>
      <c r="K806" s="5"/>
    </row>
    <row r="807" spans="3:11" x14ac:dyDescent="0.2">
      <c r="C807" s="5"/>
      <c r="D807" s="5"/>
      <c r="E807" s="5"/>
      <c r="F807" s="5"/>
      <c r="G807" s="5"/>
      <c r="H807" s="5"/>
      <c r="I807" s="5"/>
      <c r="K807" s="5"/>
    </row>
    <row r="808" spans="3:11" x14ac:dyDescent="0.2">
      <c r="C808" s="5"/>
      <c r="D808" s="5"/>
      <c r="E808" s="5"/>
      <c r="F808" s="5"/>
      <c r="G808" s="5"/>
      <c r="H808" s="5"/>
      <c r="I808" s="5"/>
      <c r="K808" s="5"/>
    </row>
    <row r="809" spans="3:11" x14ac:dyDescent="0.2">
      <c r="C809" s="5"/>
      <c r="D809" s="5"/>
      <c r="E809" s="5"/>
      <c r="F809" s="5"/>
      <c r="G809" s="5"/>
      <c r="H809" s="5"/>
      <c r="I809" s="5"/>
      <c r="K809" s="5"/>
    </row>
    <row r="810" spans="3:11" x14ac:dyDescent="0.2">
      <c r="C810" s="5"/>
      <c r="D810" s="5"/>
      <c r="E810" s="5"/>
      <c r="F810" s="5"/>
      <c r="G810" s="5"/>
      <c r="H810" s="5"/>
      <c r="I810" s="5"/>
      <c r="K810" s="5"/>
    </row>
    <row r="811" spans="3:11" x14ac:dyDescent="0.2">
      <c r="C811" s="5"/>
      <c r="D811" s="5"/>
      <c r="E811" s="5"/>
      <c r="F811" s="5"/>
      <c r="G811" s="5"/>
      <c r="H811" s="5"/>
      <c r="I811" s="5"/>
      <c r="K811" s="5"/>
    </row>
    <row r="812" spans="3:11" x14ac:dyDescent="0.2">
      <c r="C812" s="5"/>
      <c r="D812" s="5"/>
      <c r="E812" s="5"/>
      <c r="F812" s="5"/>
      <c r="G812" s="5"/>
      <c r="H812" s="5"/>
      <c r="I812" s="5"/>
      <c r="K812" s="5"/>
    </row>
    <row r="813" spans="3:11" x14ac:dyDescent="0.2">
      <c r="C813" s="5"/>
      <c r="D813" s="5"/>
      <c r="E813" s="5"/>
      <c r="F813" s="5"/>
      <c r="G813" s="5"/>
      <c r="H813" s="5"/>
      <c r="I813" s="5"/>
      <c r="K813" s="5"/>
    </row>
    <row r="814" spans="3:11" x14ac:dyDescent="0.2">
      <c r="C814" s="5"/>
      <c r="D814" s="5"/>
      <c r="E814" s="5"/>
      <c r="F814" s="5"/>
      <c r="G814" s="5"/>
      <c r="H814" s="5"/>
      <c r="I814" s="5"/>
      <c r="K814" s="5"/>
    </row>
    <row r="815" spans="3:11" x14ac:dyDescent="0.2">
      <c r="C815" s="5"/>
      <c r="D815" s="5"/>
      <c r="E815" s="5"/>
      <c r="F815" s="5"/>
      <c r="G815" s="5"/>
      <c r="H815" s="5"/>
      <c r="I815" s="5"/>
      <c r="K815" s="5"/>
    </row>
    <row r="816" spans="3:11" x14ac:dyDescent="0.2">
      <c r="C816" s="5"/>
      <c r="D816" s="5"/>
      <c r="E816" s="5"/>
      <c r="F816" s="5"/>
      <c r="G816" s="5"/>
      <c r="H816" s="5"/>
      <c r="I816" s="5"/>
      <c r="K816" s="5"/>
    </row>
    <row r="817" spans="3:11" x14ac:dyDescent="0.2">
      <c r="C817" s="5"/>
      <c r="D817" s="5"/>
      <c r="E817" s="5"/>
      <c r="F817" s="5"/>
      <c r="G817" s="5"/>
      <c r="H817" s="5"/>
      <c r="I817" s="5"/>
      <c r="K817" s="5"/>
    </row>
    <row r="818" spans="3:11" x14ac:dyDescent="0.2">
      <c r="C818" s="5"/>
      <c r="D818" s="5"/>
      <c r="E818" s="5"/>
      <c r="F818" s="5"/>
      <c r="G818" s="5"/>
      <c r="H818" s="5"/>
      <c r="I818" s="5"/>
      <c r="K818" s="5"/>
    </row>
    <row r="819" spans="3:11" x14ac:dyDescent="0.2">
      <c r="C819" s="5"/>
      <c r="D819" s="5"/>
      <c r="E819" s="5"/>
      <c r="F819" s="5"/>
      <c r="G819" s="5"/>
      <c r="H819" s="5"/>
      <c r="I819" s="5"/>
      <c r="K819" s="5"/>
    </row>
    <row r="820" spans="3:11" x14ac:dyDescent="0.2">
      <c r="C820" s="5"/>
      <c r="D820" s="5"/>
      <c r="E820" s="5"/>
      <c r="F820" s="5"/>
      <c r="G820" s="5"/>
      <c r="H820" s="5"/>
      <c r="I820" s="5"/>
      <c r="K820" s="5"/>
    </row>
    <row r="821" spans="3:11" x14ac:dyDescent="0.2">
      <c r="C821" s="5"/>
      <c r="D821" s="5"/>
      <c r="E821" s="5"/>
      <c r="F821" s="5"/>
      <c r="G821" s="5"/>
      <c r="H821" s="5"/>
      <c r="I821" s="5"/>
      <c r="K821" s="5"/>
    </row>
    <row r="822" spans="3:11" x14ac:dyDescent="0.2">
      <c r="C822" s="5"/>
      <c r="D822" s="5"/>
      <c r="E822" s="5"/>
      <c r="F822" s="5"/>
      <c r="G822" s="5"/>
      <c r="H822" s="5"/>
      <c r="I822" s="5"/>
      <c r="K822" s="5"/>
    </row>
    <row r="823" spans="3:11" x14ac:dyDescent="0.2">
      <c r="C823" s="5"/>
      <c r="D823" s="5"/>
      <c r="E823" s="5"/>
      <c r="F823" s="5"/>
      <c r="G823" s="5"/>
      <c r="H823" s="5"/>
      <c r="I823" s="5"/>
      <c r="K823" s="5"/>
    </row>
    <row r="824" spans="3:11" x14ac:dyDescent="0.2">
      <c r="C824" s="5"/>
      <c r="D824" s="5"/>
      <c r="E824" s="5"/>
      <c r="F824" s="5"/>
      <c r="G824" s="5"/>
      <c r="H824" s="5"/>
      <c r="I824" s="5"/>
      <c r="K824" s="5"/>
    </row>
    <row r="825" spans="3:11" x14ac:dyDescent="0.2">
      <c r="C825" s="5"/>
      <c r="D825" s="5"/>
      <c r="E825" s="5"/>
      <c r="F825" s="5"/>
      <c r="G825" s="5"/>
      <c r="H825" s="5"/>
      <c r="I825" s="5"/>
      <c r="K825" s="5"/>
    </row>
    <row r="826" spans="3:11" x14ac:dyDescent="0.2">
      <c r="C826" s="5"/>
      <c r="D826" s="5"/>
      <c r="E826" s="5"/>
      <c r="F826" s="5"/>
      <c r="G826" s="5"/>
      <c r="H826" s="5"/>
      <c r="I826" s="5"/>
      <c r="K826" s="5"/>
    </row>
    <row r="827" spans="3:11" x14ac:dyDescent="0.2">
      <c r="C827" s="5"/>
      <c r="D827" s="5"/>
      <c r="E827" s="5"/>
      <c r="F827" s="5"/>
      <c r="G827" s="5"/>
      <c r="H827" s="5"/>
      <c r="I827" s="5"/>
      <c r="K827" s="5"/>
    </row>
    <row r="828" spans="3:11" x14ac:dyDescent="0.2">
      <c r="C828" s="5"/>
      <c r="D828" s="5"/>
      <c r="E828" s="5"/>
      <c r="F828" s="5"/>
      <c r="G828" s="5"/>
      <c r="H828" s="5"/>
      <c r="I828" s="5"/>
      <c r="K828" s="5"/>
    </row>
    <row r="829" spans="3:11" x14ac:dyDescent="0.2">
      <c r="C829" s="5"/>
      <c r="D829" s="5"/>
      <c r="E829" s="5"/>
      <c r="F829" s="5"/>
      <c r="G829" s="5"/>
      <c r="H829" s="5"/>
      <c r="I829" s="5"/>
      <c r="K829" s="5"/>
    </row>
    <row r="830" spans="3:11" x14ac:dyDescent="0.2">
      <c r="C830" s="5"/>
      <c r="D830" s="5"/>
      <c r="E830" s="5"/>
      <c r="F830" s="5"/>
      <c r="G830" s="5"/>
      <c r="H830" s="5"/>
      <c r="I830" s="5"/>
      <c r="K830" s="5"/>
    </row>
    <row r="831" spans="3:11" x14ac:dyDescent="0.2">
      <c r="C831" s="5"/>
      <c r="D831" s="5"/>
      <c r="E831" s="5"/>
      <c r="F831" s="5"/>
      <c r="G831" s="5"/>
      <c r="H831" s="5"/>
      <c r="I831" s="5"/>
      <c r="K831" s="5"/>
    </row>
    <row r="832" spans="3:11" x14ac:dyDescent="0.2">
      <c r="C832" s="5"/>
      <c r="D832" s="5"/>
      <c r="E832" s="5"/>
      <c r="F832" s="5"/>
      <c r="G832" s="5"/>
      <c r="H832" s="5"/>
      <c r="I832" s="5"/>
      <c r="K832" s="5"/>
    </row>
    <row r="833" spans="3:11" x14ac:dyDescent="0.2">
      <c r="C833" s="5"/>
      <c r="D833" s="5"/>
      <c r="E833" s="5"/>
      <c r="F833" s="5"/>
      <c r="G833" s="5"/>
      <c r="H833" s="5"/>
      <c r="I833" s="5"/>
      <c r="K833" s="5"/>
    </row>
    <row r="834" spans="3:11" x14ac:dyDescent="0.2">
      <c r="C834" s="5"/>
      <c r="D834" s="5"/>
      <c r="E834" s="5"/>
      <c r="F834" s="5"/>
      <c r="G834" s="5"/>
      <c r="H834" s="5"/>
      <c r="I834" s="5"/>
      <c r="K834" s="5"/>
    </row>
    <row r="835" spans="3:11" x14ac:dyDescent="0.2">
      <c r="C835" s="5"/>
      <c r="D835" s="5"/>
      <c r="E835" s="5"/>
      <c r="F835" s="5"/>
      <c r="G835" s="5"/>
      <c r="H835" s="5"/>
      <c r="I835" s="5"/>
      <c r="K835" s="5"/>
    </row>
    <row r="836" spans="3:11" x14ac:dyDescent="0.2">
      <c r="C836" s="5"/>
      <c r="D836" s="5"/>
      <c r="E836" s="5"/>
      <c r="F836" s="5"/>
      <c r="G836" s="5"/>
      <c r="H836" s="5"/>
      <c r="I836" s="5"/>
      <c r="K836" s="5"/>
    </row>
    <row r="837" spans="3:11" x14ac:dyDescent="0.2">
      <c r="C837" s="5"/>
      <c r="D837" s="5"/>
      <c r="E837" s="5"/>
      <c r="F837" s="5"/>
      <c r="G837" s="5"/>
      <c r="H837" s="5"/>
      <c r="I837" s="5"/>
      <c r="K837" s="5"/>
    </row>
    <row r="838" spans="3:11" x14ac:dyDescent="0.2">
      <c r="C838" s="5"/>
      <c r="D838" s="5"/>
      <c r="E838" s="5"/>
      <c r="F838" s="5"/>
      <c r="G838" s="5"/>
      <c r="H838" s="5"/>
      <c r="I838" s="5"/>
      <c r="K838" s="5"/>
    </row>
    <row r="839" spans="3:11" x14ac:dyDescent="0.2">
      <c r="C839" s="5"/>
      <c r="D839" s="5"/>
      <c r="E839" s="5"/>
      <c r="F839" s="5"/>
      <c r="G839" s="5"/>
      <c r="H839" s="5"/>
      <c r="I839" s="5"/>
      <c r="K839" s="5"/>
    </row>
    <row r="840" spans="3:11" x14ac:dyDescent="0.2">
      <c r="C840" s="5"/>
      <c r="D840" s="5"/>
      <c r="E840" s="5"/>
      <c r="F840" s="5"/>
      <c r="G840" s="5"/>
      <c r="H840" s="5"/>
      <c r="I840" s="5"/>
      <c r="K840" s="5"/>
    </row>
    <row r="841" spans="3:11" x14ac:dyDescent="0.2">
      <c r="C841" s="5"/>
      <c r="D841" s="5"/>
      <c r="E841" s="5"/>
      <c r="F841" s="5"/>
      <c r="G841" s="5"/>
      <c r="H841" s="5"/>
      <c r="I841" s="5"/>
      <c r="K841" s="5"/>
    </row>
    <row r="842" spans="3:11" x14ac:dyDescent="0.2">
      <c r="C842" s="5"/>
      <c r="D842" s="5"/>
      <c r="E842" s="5"/>
      <c r="F842" s="5"/>
      <c r="G842" s="5"/>
      <c r="H842" s="5"/>
      <c r="I842" s="5"/>
      <c r="K842" s="5"/>
    </row>
    <row r="843" spans="3:11" x14ac:dyDescent="0.2">
      <c r="C843" s="5"/>
      <c r="D843" s="5"/>
      <c r="E843" s="5"/>
      <c r="F843" s="5"/>
      <c r="G843" s="5"/>
      <c r="H843" s="5"/>
      <c r="I843" s="5"/>
      <c r="K843" s="5"/>
    </row>
    <row r="844" spans="3:11" x14ac:dyDescent="0.2">
      <c r="C844" s="5"/>
      <c r="D844" s="5"/>
      <c r="E844" s="5"/>
      <c r="F844" s="5"/>
      <c r="G844" s="5"/>
      <c r="H844" s="5"/>
      <c r="I844" s="5"/>
      <c r="K844" s="5"/>
    </row>
    <row r="845" spans="3:11" x14ac:dyDescent="0.2">
      <c r="C845" s="5"/>
      <c r="D845" s="5"/>
      <c r="E845" s="5"/>
      <c r="F845" s="5"/>
      <c r="G845" s="5"/>
      <c r="H845" s="5"/>
      <c r="I845" s="5"/>
      <c r="K845" s="5"/>
    </row>
    <row r="846" spans="3:11" x14ac:dyDescent="0.2">
      <c r="C846" s="5"/>
      <c r="D846" s="5"/>
      <c r="E846" s="5"/>
      <c r="F846" s="5"/>
      <c r="G846" s="5"/>
      <c r="H846" s="5"/>
      <c r="I846" s="5"/>
      <c r="K846" s="5"/>
    </row>
    <row r="847" spans="3:11" x14ac:dyDescent="0.2">
      <c r="C847" s="5"/>
      <c r="D847" s="5"/>
      <c r="E847" s="5"/>
      <c r="F847" s="5"/>
      <c r="G847" s="5"/>
      <c r="H847" s="5"/>
      <c r="I847" s="5"/>
      <c r="K847" s="5"/>
    </row>
    <row r="848" spans="3:11" x14ac:dyDescent="0.2">
      <c r="C848" s="5"/>
      <c r="D848" s="5"/>
      <c r="E848" s="5"/>
      <c r="F848" s="5"/>
      <c r="G848" s="5"/>
      <c r="H848" s="5"/>
      <c r="I848" s="5"/>
      <c r="K848" s="5"/>
    </row>
    <row r="849" spans="3:11" x14ac:dyDescent="0.2">
      <c r="C849" s="5"/>
      <c r="D849" s="5"/>
      <c r="E849" s="5"/>
      <c r="F849" s="5"/>
      <c r="G849" s="5"/>
      <c r="H849" s="5"/>
      <c r="I849" s="5"/>
      <c r="K849" s="5"/>
    </row>
    <row r="850" spans="3:11" x14ac:dyDescent="0.2">
      <c r="C850" s="5"/>
      <c r="D850" s="5"/>
      <c r="E850" s="5"/>
      <c r="F850" s="5"/>
      <c r="G850" s="5"/>
      <c r="H850" s="5"/>
      <c r="I850" s="5"/>
      <c r="K850" s="5"/>
    </row>
    <row r="851" spans="3:11" x14ac:dyDescent="0.2">
      <c r="C851" s="5"/>
      <c r="D851" s="5"/>
      <c r="E851" s="5"/>
      <c r="F851" s="5"/>
      <c r="G851" s="5"/>
      <c r="H851" s="5"/>
      <c r="I851" s="5"/>
      <c r="K851" s="5"/>
    </row>
    <row r="852" spans="3:11" x14ac:dyDescent="0.2">
      <c r="C852" s="5"/>
      <c r="D852" s="5"/>
      <c r="E852" s="5"/>
      <c r="F852" s="5"/>
      <c r="G852" s="5"/>
      <c r="H852" s="5"/>
      <c r="I852" s="5"/>
      <c r="K852" s="5"/>
    </row>
    <row r="853" spans="3:11" x14ac:dyDescent="0.2">
      <c r="C853" s="5"/>
      <c r="D853" s="5"/>
      <c r="E853" s="5"/>
      <c r="F853" s="5"/>
      <c r="G853" s="5"/>
      <c r="H853" s="5"/>
      <c r="I853" s="5"/>
      <c r="K853" s="5"/>
    </row>
    <row r="854" spans="3:11" x14ac:dyDescent="0.2">
      <c r="C854" s="5"/>
      <c r="D854" s="5"/>
      <c r="E854" s="5"/>
      <c r="F854" s="5"/>
      <c r="G854" s="5"/>
      <c r="H854" s="5"/>
      <c r="I854" s="5"/>
      <c r="K854" s="5"/>
    </row>
    <row r="855" spans="3:11" x14ac:dyDescent="0.2">
      <c r="C855" s="5"/>
      <c r="D855" s="5"/>
      <c r="E855" s="5"/>
      <c r="F855" s="5"/>
      <c r="G855" s="5"/>
      <c r="H855" s="5"/>
      <c r="I855" s="5"/>
      <c r="K855" s="5"/>
    </row>
    <row r="856" spans="3:11" x14ac:dyDescent="0.2">
      <c r="C856" s="5"/>
      <c r="D856" s="5"/>
      <c r="E856" s="5"/>
      <c r="F856" s="5"/>
      <c r="G856" s="5"/>
      <c r="H856" s="5"/>
      <c r="I856" s="5"/>
      <c r="K856" s="5"/>
    </row>
    <row r="857" spans="3:11" x14ac:dyDescent="0.2">
      <c r="C857" s="5"/>
      <c r="D857" s="5"/>
      <c r="E857" s="5"/>
      <c r="F857" s="5"/>
      <c r="G857" s="5"/>
      <c r="H857" s="5"/>
      <c r="I857" s="5"/>
      <c r="K857" s="5"/>
    </row>
    <row r="858" spans="3:11" x14ac:dyDescent="0.2">
      <c r="C858" s="5"/>
      <c r="D858" s="5"/>
      <c r="E858" s="5"/>
      <c r="F858" s="5"/>
      <c r="G858" s="5"/>
      <c r="H858" s="5"/>
      <c r="I858" s="5"/>
      <c r="K858" s="5"/>
    </row>
    <row r="859" spans="3:11" x14ac:dyDescent="0.2">
      <c r="C859" s="5"/>
      <c r="D859" s="5"/>
      <c r="E859" s="5"/>
      <c r="F859" s="5"/>
      <c r="G859" s="5"/>
      <c r="H859" s="5"/>
      <c r="I859" s="5"/>
      <c r="K859" s="5"/>
    </row>
    <row r="860" spans="3:11" x14ac:dyDescent="0.2">
      <c r="C860" s="5"/>
      <c r="D860" s="5"/>
      <c r="E860" s="5"/>
      <c r="F860" s="5"/>
      <c r="G860" s="5"/>
      <c r="H860" s="5"/>
      <c r="I860" s="5"/>
      <c r="K860" s="5"/>
    </row>
    <row r="861" spans="3:11" x14ac:dyDescent="0.2">
      <c r="C861" s="5"/>
      <c r="D861" s="5"/>
      <c r="E861" s="5"/>
      <c r="F861" s="5"/>
      <c r="G861" s="5"/>
      <c r="H861" s="5"/>
      <c r="I861" s="5"/>
      <c r="K861" s="5"/>
    </row>
    <row r="862" spans="3:11" x14ac:dyDescent="0.2">
      <c r="C862" s="5"/>
      <c r="D862" s="5"/>
      <c r="E862" s="5"/>
      <c r="F862" s="5"/>
      <c r="G862" s="5"/>
      <c r="H862" s="5"/>
      <c r="I862" s="5"/>
      <c r="K862" s="5"/>
    </row>
    <row r="863" spans="3:11" x14ac:dyDescent="0.2">
      <c r="C863" s="5"/>
      <c r="D863" s="5"/>
      <c r="E863" s="5"/>
      <c r="F863" s="5"/>
      <c r="G863" s="5"/>
      <c r="H863" s="5"/>
      <c r="I863" s="5"/>
      <c r="K863" s="5"/>
    </row>
    <row r="864" spans="3:11" x14ac:dyDescent="0.2">
      <c r="C864" s="5"/>
      <c r="D864" s="5"/>
      <c r="E864" s="5"/>
      <c r="F864" s="5"/>
      <c r="G864" s="5"/>
      <c r="H864" s="5"/>
      <c r="I864" s="5"/>
      <c r="K864" s="5"/>
    </row>
    <row r="865" spans="3:11" x14ac:dyDescent="0.2">
      <c r="C865" s="5"/>
      <c r="D865" s="5"/>
      <c r="E865" s="5"/>
      <c r="F865" s="5"/>
      <c r="G865" s="5"/>
      <c r="H865" s="5"/>
      <c r="I865" s="5"/>
      <c r="K865" s="5"/>
    </row>
    <row r="866" spans="3:11" x14ac:dyDescent="0.2">
      <c r="C866" s="5"/>
      <c r="D866" s="5"/>
      <c r="E866" s="5"/>
      <c r="F866" s="5"/>
      <c r="G866" s="5"/>
      <c r="H866" s="5"/>
      <c r="I866" s="5"/>
      <c r="K866" s="5"/>
    </row>
    <row r="867" spans="3:11" x14ac:dyDescent="0.2">
      <c r="C867" s="5"/>
      <c r="D867" s="5"/>
      <c r="E867" s="5"/>
      <c r="F867" s="5"/>
      <c r="G867" s="5"/>
      <c r="H867" s="5"/>
      <c r="I867" s="5"/>
      <c r="K867" s="5"/>
    </row>
    <row r="868" spans="3:11" x14ac:dyDescent="0.2">
      <c r="C868" s="5"/>
      <c r="D868" s="5"/>
      <c r="E868" s="5"/>
      <c r="F868" s="5"/>
      <c r="G868" s="5"/>
      <c r="H868" s="5"/>
      <c r="I868" s="5"/>
      <c r="K868" s="5"/>
    </row>
    <row r="869" spans="3:11" x14ac:dyDescent="0.2">
      <c r="C869" s="5"/>
      <c r="D869" s="5"/>
      <c r="E869" s="5"/>
      <c r="F869" s="5"/>
      <c r="G869" s="5"/>
      <c r="H869" s="5"/>
      <c r="I869" s="5"/>
      <c r="K869" s="5"/>
    </row>
    <row r="870" spans="3:11" x14ac:dyDescent="0.2">
      <c r="C870" s="5"/>
      <c r="D870" s="5"/>
      <c r="E870" s="5"/>
      <c r="F870" s="5"/>
      <c r="G870" s="5"/>
      <c r="H870" s="5"/>
      <c r="I870" s="5"/>
      <c r="K870" s="5"/>
    </row>
    <row r="871" spans="3:11" x14ac:dyDescent="0.2">
      <c r="C871" s="5"/>
      <c r="D871" s="5"/>
      <c r="E871" s="5"/>
      <c r="F871" s="5"/>
      <c r="G871" s="5"/>
      <c r="H871" s="5"/>
      <c r="I871" s="5"/>
      <c r="K871" s="5"/>
    </row>
    <row r="872" spans="3:11" x14ac:dyDescent="0.2">
      <c r="C872" s="5"/>
      <c r="D872" s="5"/>
      <c r="E872" s="5"/>
      <c r="F872" s="5"/>
      <c r="G872" s="5"/>
      <c r="H872" s="5"/>
      <c r="I872" s="5"/>
      <c r="K872" s="5"/>
    </row>
    <row r="873" spans="3:11" x14ac:dyDescent="0.2">
      <c r="C873" s="5"/>
      <c r="D873" s="5"/>
      <c r="E873" s="5"/>
      <c r="F873" s="5"/>
      <c r="G873" s="5"/>
      <c r="H873" s="5"/>
      <c r="I873" s="5"/>
      <c r="K873" s="5"/>
    </row>
    <row r="874" spans="3:11" x14ac:dyDescent="0.2">
      <c r="C874" s="5"/>
      <c r="D874" s="5"/>
      <c r="E874" s="5"/>
      <c r="F874" s="5"/>
      <c r="G874" s="5"/>
      <c r="H874" s="5"/>
      <c r="I874" s="5"/>
      <c r="K874" s="5"/>
    </row>
    <row r="875" spans="3:11" x14ac:dyDescent="0.2">
      <c r="C875" s="5"/>
      <c r="D875" s="5"/>
      <c r="E875" s="5"/>
      <c r="F875" s="5"/>
      <c r="G875" s="5"/>
      <c r="H875" s="5"/>
      <c r="I875" s="5"/>
      <c r="K875" s="5"/>
    </row>
    <row r="876" spans="3:11" x14ac:dyDescent="0.2">
      <c r="C876" s="5"/>
      <c r="D876" s="5"/>
      <c r="E876" s="5"/>
      <c r="F876" s="5"/>
      <c r="G876" s="5"/>
      <c r="H876" s="5"/>
      <c r="I876" s="5"/>
      <c r="K876" s="5"/>
    </row>
    <row r="877" spans="3:11" x14ac:dyDescent="0.2">
      <c r="C877" s="5"/>
      <c r="D877" s="5"/>
      <c r="E877" s="5"/>
      <c r="F877" s="5"/>
      <c r="G877" s="5"/>
      <c r="H877" s="5"/>
      <c r="I877" s="5"/>
      <c r="K877" s="5"/>
    </row>
    <row r="878" spans="3:11" x14ac:dyDescent="0.2">
      <c r="C878" s="5"/>
      <c r="D878" s="5"/>
      <c r="E878" s="5"/>
      <c r="F878" s="5"/>
      <c r="G878" s="5"/>
      <c r="H878" s="5"/>
      <c r="I878" s="5"/>
      <c r="K878" s="5"/>
    </row>
    <row r="879" spans="3:11" x14ac:dyDescent="0.2">
      <c r="C879" s="5"/>
      <c r="D879" s="5"/>
      <c r="E879" s="5"/>
      <c r="F879" s="5"/>
      <c r="G879" s="5"/>
      <c r="H879" s="5"/>
      <c r="I879" s="5"/>
      <c r="K879" s="5"/>
    </row>
    <row r="880" spans="3:11" x14ac:dyDescent="0.2">
      <c r="C880" s="5"/>
      <c r="D880" s="5"/>
      <c r="E880" s="5"/>
      <c r="F880" s="5"/>
      <c r="G880" s="5"/>
      <c r="H880" s="5"/>
      <c r="I880" s="5"/>
      <c r="K880" s="5"/>
    </row>
    <row r="881" spans="3:11" x14ac:dyDescent="0.2">
      <c r="C881" s="5"/>
      <c r="D881" s="5"/>
      <c r="E881" s="5"/>
      <c r="F881" s="5"/>
      <c r="G881" s="5"/>
      <c r="H881" s="5"/>
      <c r="I881" s="5"/>
      <c r="K881" s="5"/>
    </row>
    <row r="882" spans="3:11" x14ac:dyDescent="0.2">
      <c r="C882" s="5"/>
      <c r="D882" s="5"/>
      <c r="E882" s="5"/>
      <c r="F882" s="5"/>
      <c r="G882" s="5"/>
      <c r="H882" s="5"/>
      <c r="I882" s="5"/>
      <c r="K882" s="5"/>
    </row>
    <row r="883" spans="3:11" x14ac:dyDescent="0.2">
      <c r="C883" s="5"/>
      <c r="D883" s="5"/>
      <c r="E883" s="5"/>
      <c r="F883" s="5"/>
      <c r="G883" s="5"/>
      <c r="H883" s="5"/>
      <c r="I883" s="5"/>
      <c r="K883" s="5"/>
    </row>
    <row r="884" spans="3:11" x14ac:dyDescent="0.2">
      <c r="C884" s="5"/>
      <c r="D884" s="5"/>
      <c r="E884" s="5"/>
      <c r="F884" s="5"/>
      <c r="G884" s="5"/>
      <c r="H884" s="5"/>
      <c r="I884" s="5"/>
      <c r="K884" s="5"/>
    </row>
    <row r="885" spans="3:11" x14ac:dyDescent="0.2">
      <c r="C885" s="5"/>
      <c r="D885" s="5"/>
      <c r="E885" s="5"/>
      <c r="F885" s="5"/>
      <c r="G885" s="5"/>
      <c r="H885" s="5"/>
      <c r="I885" s="5"/>
      <c r="K885" s="5"/>
    </row>
    <row r="886" spans="3:11" x14ac:dyDescent="0.2">
      <c r="C886" s="5"/>
      <c r="D886" s="5"/>
      <c r="E886" s="5"/>
      <c r="F886" s="5"/>
      <c r="G886" s="5"/>
      <c r="H886" s="5"/>
      <c r="I886" s="5"/>
      <c r="K886" s="5"/>
    </row>
    <row r="887" spans="3:11" x14ac:dyDescent="0.2">
      <c r="C887" s="5"/>
      <c r="D887" s="5"/>
      <c r="E887" s="5"/>
      <c r="F887" s="5"/>
      <c r="G887" s="5"/>
      <c r="H887" s="5"/>
      <c r="I887" s="5"/>
      <c r="K887" s="5"/>
    </row>
    <row r="888" spans="3:11" x14ac:dyDescent="0.2">
      <c r="C888" s="5"/>
      <c r="D888" s="5"/>
      <c r="E888" s="5"/>
      <c r="F888" s="5"/>
      <c r="G888" s="5"/>
      <c r="H888" s="5"/>
      <c r="I888" s="5"/>
      <c r="K888" s="5"/>
    </row>
    <row r="889" spans="3:11" x14ac:dyDescent="0.2">
      <c r="C889" s="5"/>
      <c r="D889" s="5"/>
      <c r="E889" s="5"/>
      <c r="F889" s="5"/>
      <c r="G889" s="5"/>
      <c r="H889" s="5"/>
      <c r="I889" s="5"/>
      <c r="K889" s="5"/>
    </row>
    <row r="890" spans="3:11" x14ac:dyDescent="0.2">
      <c r="C890" s="5"/>
      <c r="D890" s="5"/>
      <c r="E890" s="5"/>
      <c r="F890" s="5"/>
      <c r="G890" s="5"/>
      <c r="H890" s="5"/>
      <c r="I890" s="5"/>
      <c r="K890" s="5"/>
    </row>
    <row r="891" spans="3:11" x14ac:dyDescent="0.2">
      <c r="C891" s="5"/>
      <c r="D891" s="5"/>
      <c r="E891" s="5"/>
      <c r="F891" s="5"/>
      <c r="G891" s="5"/>
      <c r="H891" s="5"/>
      <c r="I891" s="5"/>
      <c r="K891" s="5"/>
    </row>
    <row r="892" spans="3:11" x14ac:dyDescent="0.2">
      <c r="C892" s="5"/>
      <c r="D892" s="5"/>
      <c r="E892" s="5"/>
      <c r="F892" s="5"/>
      <c r="G892" s="5"/>
      <c r="H892" s="5"/>
      <c r="I892" s="5"/>
      <c r="K892" s="5"/>
    </row>
    <row r="893" spans="3:11" x14ac:dyDescent="0.2">
      <c r="C893" s="5"/>
      <c r="D893" s="5"/>
      <c r="E893" s="5"/>
      <c r="F893" s="5"/>
      <c r="G893" s="5"/>
      <c r="H893" s="5"/>
      <c r="I893" s="5"/>
      <c r="K893" s="5"/>
    </row>
    <row r="894" spans="3:11" x14ac:dyDescent="0.2">
      <c r="C894" s="5"/>
      <c r="D894" s="5"/>
      <c r="E894" s="5"/>
      <c r="F894" s="5"/>
      <c r="G894" s="5"/>
      <c r="H894" s="5"/>
      <c r="I894" s="5"/>
      <c r="K894" s="5"/>
    </row>
    <row r="895" spans="3:11" x14ac:dyDescent="0.2">
      <c r="C895" s="5"/>
      <c r="D895" s="5"/>
      <c r="E895" s="5"/>
      <c r="F895" s="5"/>
      <c r="G895" s="5"/>
      <c r="H895" s="5"/>
      <c r="I895" s="5"/>
      <c r="K895" s="5"/>
    </row>
    <row r="896" spans="3:11" x14ac:dyDescent="0.2">
      <c r="C896" s="5"/>
      <c r="D896" s="5"/>
      <c r="E896" s="5"/>
      <c r="F896" s="5"/>
      <c r="G896" s="5"/>
      <c r="H896" s="5"/>
      <c r="I896" s="5"/>
      <c r="K896" s="5"/>
    </row>
    <row r="897" spans="3:11" x14ac:dyDescent="0.2">
      <c r="C897" s="5"/>
      <c r="D897" s="5"/>
      <c r="E897" s="5"/>
      <c r="F897" s="5"/>
      <c r="G897" s="5"/>
      <c r="H897" s="5"/>
      <c r="I897" s="5"/>
      <c r="K897" s="5"/>
    </row>
    <row r="898" spans="3:11" x14ac:dyDescent="0.2">
      <c r="C898" s="5"/>
      <c r="D898" s="5"/>
      <c r="E898" s="5"/>
      <c r="F898" s="5"/>
      <c r="G898" s="5"/>
      <c r="H898" s="5"/>
      <c r="I898" s="5"/>
      <c r="K898" s="5"/>
    </row>
    <row r="899" spans="3:11" x14ac:dyDescent="0.2">
      <c r="C899" s="5"/>
      <c r="D899" s="5"/>
      <c r="E899" s="5"/>
      <c r="F899" s="5"/>
      <c r="G899" s="5"/>
      <c r="H899" s="5"/>
      <c r="I899" s="5"/>
      <c r="K899" s="5"/>
    </row>
    <row r="900" spans="3:11" x14ac:dyDescent="0.2">
      <c r="C900" s="5"/>
      <c r="D900" s="5"/>
      <c r="E900" s="5"/>
      <c r="F900" s="5"/>
      <c r="G900" s="5"/>
      <c r="H900" s="5"/>
      <c r="I900" s="5"/>
      <c r="K900" s="5"/>
    </row>
    <row r="901" spans="3:11" x14ac:dyDescent="0.2">
      <c r="C901" s="5"/>
      <c r="D901" s="5"/>
      <c r="E901" s="5"/>
      <c r="F901" s="5"/>
      <c r="G901" s="5"/>
      <c r="H901" s="5"/>
      <c r="I901" s="5"/>
      <c r="K901" s="5"/>
    </row>
    <row r="902" spans="3:11" x14ac:dyDescent="0.2">
      <c r="C902" s="5"/>
      <c r="D902" s="5"/>
      <c r="E902" s="5"/>
      <c r="F902" s="5"/>
      <c r="G902" s="5"/>
      <c r="H902" s="5"/>
      <c r="I902" s="5"/>
      <c r="K902" s="5"/>
    </row>
    <row r="903" spans="3:11" x14ac:dyDescent="0.2">
      <c r="C903" s="5"/>
      <c r="D903" s="5"/>
      <c r="E903" s="5"/>
      <c r="F903" s="5"/>
      <c r="G903" s="5"/>
      <c r="H903" s="5"/>
      <c r="I903" s="5"/>
      <c r="K903" s="5"/>
    </row>
    <row r="904" spans="3:11" x14ac:dyDescent="0.2">
      <c r="C904" s="5"/>
      <c r="D904" s="5"/>
      <c r="E904" s="5"/>
      <c r="F904" s="5"/>
      <c r="G904" s="5"/>
      <c r="H904" s="5"/>
      <c r="I904" s="5"/>
      <c r="K904" s="5"/>
    </row>
    <row r="905" spans="3:11" x14ac:dyDescent="0.2">
      <c r="C905" s="5"/>
      <c r="D905" s="5"/>
      <c r="E905" s="5"/>
      <c r="F905" s="5"/>
      <c r="G905" s="5"/>
      <c r="H905" s="5"/>
      <c r="I905" s="5"/>
      <c r="K905" s="5"/>
    </row>
    <row r="906" spans="3:11" x14ac:dyDescent="0.2">
      <c r="C906" s="5"/>
      <c r="D906" s="5"/>
      <c r="E906" s="5"/>
      <c r="F906" s="5"/>
      <c r="G906" s="5"/>
      <c r="H906" s="5"/>
      <c r="I906" s="5"/>
      <c r="K906" s="5"/>
    </row>
    <row r="907" spans="3:11" x14ac:dyDescent="0.2">
      <c r="C907" s="5"/>
      <c r="D907" s="5"/>
      <c r="E907" s="5"/>
      <c r="F907" s="5"/>
      <c r="G907" s="5"/>
      <c r="H907" s="5"/>
      <c r="I907" s="5"/>
      <c r="K907" s="5"/>
    </row>
    <row r="908" spans="3:11" x14ac:dyDescent="0.2">
      <c r="C908" s="5"/>
      <c r="D908" s="5"/>
      <c r="E908" s="5"/>
      <c r="F908" s="5"/>
      <c r="G908" s="5"/>
      <c r="H908" s="5"/>
      <c r="I908" s="5"/>
      <c r="K908" s="5"/>
    </row>
    <row r="909" spans="3:11" x14ac:dyDescent="0.2">
      <c r="C909" s="5"/>
      <c r="D909" s="5"/>
      <c r="E909" s="5"/>
      <c r="F909" s="5"/>
      <c r="G909" s="5"/>
      <c r="H909" s="5"/>
      <c r="I909" s="5"/>
      <c r="K909" s="5"/>
    </row>
    <row r="910" spans="3:11" x14ac:dyDescent="0.2">
      <c r="C910" s="5"/>
      <c r="D910" s="5"/>
      <c r="E910" s="5"/>
      <c r="F910" s="5"/>
      <c r="G910" s="5"/>
      <c r="H910" s="5"/>
      <c r="I910" s="5"/>
      <c r="K910" s="5"/>
    </row>
    <row r="911" spans="3:11" x14ac:dyDescent="0.2">
      <c r="C911" s="5"/>
      <c r="D911" s="5"/>
      <c r="E911" s="5"/>
      <c r="F911" s="5"/>
      <c r="G911" s="5"/>
      <c r="H911" s="5"/>
      <c r="I911" s="5"/>
      <c r="K911" s="5"/>
    </row>
    <row r="912" spans="3:11" x14ac:dyDescent="0.2">
      <c r="C912" s="5"/>
      <c r="D912" s="5"/>
      <c r="E912" s="5"/>
      <c r="F912" s="5"/>
      <c r="G912" s="5"/>
      <c r="H912" s="5"/>
      <c r="I912" s="5"/>
      <c r="K912" s="5"/>
    </row>
    <row r="913" spans="3:11" x14ac:dyDescent="0.2">
      <c r="C913" s="5"/>
      <c r="D913" s="5"/>
      <c r="E913" s="5"/>
      <c r="F913" s="5"/>
      <c r="G913" s="5"/>
      <c r="H913" s="5"/>
      <c r="I913" s="5"/>
      <c r="K913" s="5"/>
    </row>
    <row r="914" spans="3:11" x14ac:dyDescent="0.2">
      <c r="C914" s="5"/>
      <c r="D914" s="5"/>
      <c r="E914" s="5"/>
      <c r="F914" s="5"/>
      <c r="G914" s="5"/>
      <c r="H914" s="5"/>
      <c r="I914" s="5"/>
      <c r="K914" s="5"/>
    </row>
    <row r="915" spans="3:11" x14ac:dyDescent="0.2">
      <c r="C915" s="5"/>
      <c r="D915" s="5"/>
      <c r="E915" s="5"/>
      <c r="F915" s="5"/>
      <c r="G915" s="5"/>
      <c r="H915" s="5"/>
      <c r="I915" s="5"/>
      <c r="K915" s="5"/>
    </row>
    <row r="916" spans="3:11" x14ac:dyDescent="0.2">
      <c r="C916" s="5"/>
      <c r="D916" s="5"/>
      <c r="E916" s="5"/>
      <c r="F916" s="5"/>
      <c r="G916" s="5"/>
      <c r="H916" s="5"/>
      <c r="I916" s="5"/>
      <c r="K916" s="5"/>
    </row>
    <row r="917" spans="3:11" x14ac:dyDescent="0.2">
      <c r="C917" s="5"/>
      <c r="D917" s="5"/>
      <c r="E917" s="5"/>
      <c r="F917" s="5"/>
      <c r="G917" s="5"/>
      <c r="H917" s="5"/>
      <c r="I917" s="5"/>
      <c r="K917" s="5"/>
    </row>
    <row r="918" spans="3:11" x14ac:dyDescent="0.2">
      <c r="C918" s="5"/>
      <c r="D918" s="5"/>
      <c r="E918" s="5"/>
      <c r="F918" s="5"/>
      <c r="G918" s="5"/>
      <c r="H918" s="5"/>
      <c r="I918" s="5"/>
      <c r="K918" s="5"/>
    </row>
    <row r="919" spans="3:11" x14ac:dyDescent="0.2">
      <c r="C919" s="5"/>
      <c r="D919" s="5"/>
      <c r="E919" s="5"/>
      <c r="F919" s="5"/>
      <c r="G919" s="5"/>
      <c r="H919" s="5"/>
      <c r="I919" s="5"/>
      <c r="K919" s="5"/>
    </row>
    <row r="920" spans="3:11" x14ac:dyDescent="0.2">
      <c r="C920" s="5"/>
      <c r="D920" s="5"/>
      <c r="E920" s="5"/>
      <c r="F920" s="5"/>
      <c r="G920" s="5"/>
      <c r="H920" s="5"/>
      <c r="I920" s="5"/>
      <c r="K920" s="5"/>
    </row>
    <row r="921" spans="3:11" x14ac:dyDescent="0.2">
      <c r="C921" s="5"/>
      <c r="D921" s="5"/>
      <c r="E921" s="5"/>
      <c r="F921" s="5"/>
      <c r="G921" s="5"/>
      <c r="H921" s="5"/>
      <c r="I921" s="5"/>
      <c r="K921" s="5"/>
    </row>
    <row r="922" spans="3:11" x14ac:dyDescent="0.2">
      <c r="C922" s="5"/>
      <c r="D922" s="5"/>
      <c r="E922" s="5"/>
      <c r="F922" s="5"/>
      <c r="G922" s="5"/>
      <c r="H922" s="5"/>
      <c r="I922" s="5"/>
      <c r="K922" s="5"/>
    </row>
    <row r="923" spans="3:11" x14ac:dyDescent="0.2">
      <c r="C923" s="5"/>
      <c r="D923" s="5"/>
      <c r="E923" s="5"/>
      <c r="F923" s="5"/>
      <c r="G923" s="5"/>
      <c r="H923" s="5"/>
      <c r="I923" s="5"/>
      <c r="K923" s="5"/>
    </row>
    <row r="924" spans="3:11" x14ac:dyDescent="0.2">
      <c r="C924" s="5"/>
      <c r="D924" s="5"/>
      <c r="E924" s="5"/>
      <c r="F924" s="5"/>
      <c r="G924" s="5"/>
      <c r="H924" s="5"/>
      <c r="I924" s="5"/>
      <c r="K924" s="5"/>
    </row>
    <row r="925" spans="3:11" x14ac:dyDescent="0.2">
      <c r="C925" s="5"/>
      <c r="D925" s="5"/>
      <c r="E925" s="5"/>
      <c r="F925" s="5"/>
      <c r="G925" s="5"/>
      <c r="H925" s="5"/>
      <c r="I925" s="5"/>
      <c r="K925" s="5"/>
    </row>
    <row r="926" spans="3:11" x14ac:dyDescent="0.2">
      <c r="C926" s="5"/>
      <c r="D926" s="5"/>
      <c r="E926" s="5"/>
      <c r="F926" s="5"/>
      <c r="G926" s="5"/>
      <c r="H926" s="5"/>
      <c r="I926" s="5"/>
      <c r="K926" s="5"/>
    </row>
    <row r="927" spans="3:11" x14ac:dyDescent="0.2">
      <c r="C927" s="5"/>
      <c r="D927" s="5"/>
      <c r="E927" s="5"/>
      <c r="F927" s="5"/>
      <c r="G927" s="5"/>
      <c r="H927" s="5"/>
      <c r="I927" s="5"/>
      <c r="K927" s="5"/>
    </row>
    <row r="928" spans="3:11" x14ac:dyDescent="0.2">
      <c r="C928" s="5"/>
      <c r="D928" s="5"/>
      <c r="E928" s="5"/>
      <c r="F928" s="5"/>
      <c r="G928" s="5"/>
      <c r="H928" s="5"/>
      <c r="I928" s="5"/>
      <c r="K928" s="5"/>
    </row>
    <row r="929" spans="3:11" x14ac:dyDescent="0.2">
      <c r="C929" s="5"/>
      <c r="D929" s="5"/>
      <c r="E929" s="5"/>
      <c r="F929" s="5"/>
      <c r="G929" s="5"/>
      <c r="H929" s="5"/>
      <c r="I929" s="5"/>
      <c r="K929" s="5"/>
    </row>
    <row r="930" spans="3:11" x14ac:dyDescent="0.2">
      <c r="C930" s="5"/>
      <c r="D930" s="5"/>
      <c r="E930" s="5"/>
      <c r="F930" s="5"/>
      <c r="G930" s="5"/>
      <c r="H930" s="5"/>
      <c r="I930" s="5"/>
      <c r="K930" s="5"/>
    </row>
    <row r="931" spans="3:11" x14ac:dyDescent="0.2">
      <c r="C931" s="5"/>
      <c r="D931" s="5"/>
      <c r="E931" s="5"/>
      <c r="F931" s="5"/>
      <c r="G931" s="5"/>
      <c r="H931" s="5"/>
      <c r="I931" s="5"/>
      <c r="K931" s="5"/>
    </row>
    <row r="932" spans="3:11" x14ac:dyDescent="0.2">
      <c r="C932" s="5"/>
      <c r="D932" s="5"/>
      <c r="E932" s="5"/>
      <c r="F932" s="5"/>
      <c r="G932" s="5"/>
      <c r="H932" s="5"/>
      <c r="I932" s="5"/>
      <c r="K932" s="5"/>
    </row>
  </sheetData>
  <mergeCells count="3">
    <mergeCell ref="D118:L118"/>
    <mergeCell ref="D122:L122"/>
    <mergeCell ref="D125:L125"/>
  </mergeCells>
  <dataValidations count="1">
    <dataValidation type="list" allowBlank="1" showInputMessage="1" showErrorMessage="1" sqref="D132:L132" xr:uid="{EBB3F7C8-FDF6-433D-93B6-E62BF6B2FBA7}">
      <formula1>$N$5:$N$7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7C72-AC61-4E14-896A-EAFA386F79A8}">
  <dimension ref="B1:K73"/>
  <sheetViews>
    <sheetView workbookViewId="0">
      <selection activeCell="C15" sqref="C15"/>
    </sheetView>
  </sheetViews>
  <sheetFormatPr baseColWidth="10" defaultColWidth="11.42578125" defaultRowHeight="15" x14ac:dyDescent="0.25"/>
  <cols>
    <col min="1" max="1" width="4.28515625" style="96" customWidth="1"/>
    <col min="2" max="2" width="21.7109375" style="96" customWidth="1"/>
    <col min="3" max="11" width="14" style="96" customWidth="1"/>
    <col min="12" max="16384" width="11.42578125" style="96"/>
  </cols>
  <sheetData>
    <row r="1" spans="2:11" ht="21" x14ac:dyDescent="0.35">
      <c r="B1" s="94" t="s">
        <v>156</v>
      </c>
      <c r="C1" s="95"/>
      <c r="D1" s="95"/>
      <c r="E1" s="95"/>
      <c r="F1" s="95"/>
      <c r="G1" s="95"/>
      <c r="H1" s="95"/>
      <c r="I1" s="95"/>
      <c r="J1" s="95"/>
      <c r="K1" s="95"/>
    </row>
    <row r="2" spans="2:11" s="216" customFormat="1" ht="21" x14ac:dyDescent="0.35">
      <c r="B2" s="215"/>
    </row>
    <row r="3" spans="2:11" x14ac:dyDescent="0.25">
      <c r="B3" s="97" t="s">
        <v>157</v>
      </c>
      <c r="C3" s="98" t="s">
        <v>158</v>
      </c>
      <c r="D3" s="98" t="s">
        <v>159</v>
      </c>
      <c r="E3" s="98" t="s">
        <v>160</v>
      </c>
      <c r="F3" s="98" t="s">
        <v>161</v>
      </c>
      <c r="G3" s="98" t="s">
        <v>162</v>
      </c>
      <c r="H3" s="98" t="s">
        <v>163</v>
      </c>
      <c r="I3" s="98" t="s">
        <v>164</v>
      </c>
      <c r="J3" s="98" t="s">
        <v>165</v>
      </c>
      <c r="K3" s="98" t="s">
        <v>166</v>
      </c>
    </row>
    <row r="4" spans="2:11" x14ac:dyDescent="0.25">
      <c r="B4" s="99" t="s">
        <v>47</v>
      </c>
      <c r="C4" s="100">
        <v>50000</v>
      </c>
      <c r="D4" s="100">
        <f t="shared" ref="D4:K10" si="0">C4+5000</f>
        <v>55000</v>
      </c>
      <c r="E4" s="100">
        <f t="shared" si="0"/>
        <v>60000</v>
      </c>
      <c r="F4" s="100">
        <f t="shared" si="0"/>
        <v>65000</v>
      </c>
      <c r="G4" s="100">
        <f t="shared" si="0"/>
        <v>70000</v>
      </c>
      <c r="H4" s="100">
        <f t="shared" si="0"/>
        <v>75000</v>
      </c>
      <c r="I4" s="100">
        <f t="shared" si="0"/>
        <v>80000</v>
      </c>
      <c r="J4" s="100">
        <f t="shared" si="0"/>
        <v>85000</v>
      </c>
      <c r="K4" s="100">
        <f t="shared" si="0"/>
        <v>90000</v>
      </c>
    </row>
    <row r="5" spans="2:11" x14ac:dyDescent="0.25">
      <c r="B5" s="101" t="s">
        <v>48</v>
      </c>
      <c r="C5" s="100">
        <f>C4+5000</f>
        <v>55000</v>
      </c>
      <c r="D5" s="100">
        <f t="shared" si="0"/>
        <v>60000</v>
      </c>
      <c r="E5" s="100">
        <f t="shared" si="0"/>
        <v>65000</v>
      </c>
      <c r="F5" s="100">
        <f t="shared" si="0"/>
        <v>70000</v>
      </c>
      <c r="G5" s="100">
        <f t="shared" si="0"/>
        <v>75000</v>
      </c>
      <c r="H5" s="100">
        <f t="shared" si="0"/>
        <v>80000</v>
      </c>
      <c r="I5" s="100">
        <f t="shared" si="0"/>
        <v>85000</v>
      </c>
      <c r="J5" s="100">
        <f t="shared" si="0"/>
        <v>90000</v>
      </c>
      <c r="K5" s="100">
        <f t="shared" si="0"/>
        <v>95000</v>
      </c>
    </row>
    <row r="6" spans="2:11" x14ac:dyDescent="0.25">
      <c r="B6" s="101" t="s">
        <v>49</v>
      </c>
      <c r="C6" s="100">
        <f>C5+25000</f>
        <v>80000</v>
      </c>
      <c r="D6" s="100">
        <f t="shared" si="0"/>
        <v>85000</v>
      </c>
      <c r="E6" s="100">
        <f t="shared" si="0"/>
        <v>90000</v>
      </c>
      <c r="F6" s="100">
        <f t="shared" si="0"/>
        <v>95000</v>
      </c>
      <c r="G6" s="100">
        <f t="shared" si="0"/>
        <v>100000</v>
      </c>
      <c r="H6" s="100">
        <f t="shared" si="0"/>
        <v>105000</v>
      </c>
      <c r="I6" s="100">
        <f t="shared" si="0"/>
        <v>110000</v>
      </c>
      <c r="J6" s="100">
        <f t="shared" si="0"/>
        <v>115000</v>
      </c>
      <c r="K6" s="100">
        <f t="shared" si="0"/>
        <v>120000</v>
      </c>
    </row>
    <row r="7" spans="2:11" x14ac:dyDescent="0.25">
      <c r="B7" s="101" t="s">
        <v>50</v>
      </c>
      <c r="C7" s="100">
        <f>C6+25000</f>
        <v>105000</v>
      </c>
      <c r="D7" s="100">
        <f t="shared" si="0"/>
        <v>110000</v>
      </c>
      <c r="E7" s="100">
        <f t="shared" si="0"/>
        <v>115000</v>
      </c>
      <c r="F7" s="100">
        <f t="shared" si="0"/>
        <v>120000</v>
      </c>
      <c r="G7" s="100">
        <f t="shared" si="0"/>
        <v>125000</v>
      </c>
      <c r="H7" s="100">
        <f t="shared" si="0"/>
        <v>130000</v>
      </c>
      <c r="I7" s="100">
        <f t="shared" si="0"/>
        <v>135000</v>
      </c>
      <c r="J7" s="100">
        <f t="shared" si="0"/>
        <v>140000</v>
      </c>
      <c r="K7" s="100">
        <f t="shared" si="0"/>
        <v>145000</v>
      </c>
    </row>
    <row r="8" spans="2:11" x14ac:dyDescent="0.25">
      <c r="B8" s="101" t="s">
        <v>51</v>
      </c>
      <c r="C8" s="100">
        <f>C7+25000</f>
        <v>130000</v>
      </c>
      <c r="D8" s="100">
        <f t="shared" si="0"/>
        <v>135000</v>
      </c>
      <c r="E8" s="100">
        <f t="shared" si="0"/>
        <v>140000</v>
      </c>
      <c r="F8" s="100">
        <f t="shared" si="0"/>
        <v>145000</v>
      </c>
      <c r="G8" s="100">
        <f t="shared" si="0"/>
        <v>150000</v>
      </c>
      <c r="H8" s="100">
        <f t="shared" si="0"/>
        <v>155000</v>
      </c>
      <c r="I8" s="100">
        <f t="shared" si="0"/>
        <v>160000</v>
      </c>
      <c r="J8" s="100">
        <f t="shared" si="0"/>
        <v>165000</v>
      </c>
      <c r="K8" s="100">
        <f t="shared" si="0"/>
        <v>170000</v>
      </c>
    </row>
    <row r="9" spans="2:11" x14ac:dyDescent="0.25">
      <c r="B9" s="101" t="s">
        <v>52</v>
      </c>
      <c r="C9" s="100">
        <f>C8+25000</f>
        <v>155000</v>
      </c>
      <c r="D9" s="100">
        <f t="shared" si="0"/>
        <v>160000</v>
      </c>
      <c r="E9" s="100">
        <f t="shared" si="0"/>
        <v>165000</v>
      </c>
      <c r="F9" s="100">
        <f t="shared" si="0"/>
        <v>170000</v>
      </c>
      <c r="G9" s="100">
        <f t="shared" si="0"/>
        <v>175000</v>
      </c>
      <c r="H9" s="100">
        <f t="shared" si="0"/>
        <v>180000</v>
      </c>
      <c r="I9" s="100">
        <f t="shared" si="0"/>
        <v>185000</v>
      </c>
      <c r="J9" s="100">
        <f t="shared" si="0"/>
        <v>190000</v>
      </c>
      <c r="K9" s="100">
        <f t="shared" si="0"/>
        <v>195000</v>
      </c>
    </row>
    <row r="10" spans="2:11" x14ac:dyDescent="0.25">
      <c r="B10" s="101" t="s">
        <v>53</v>
      </c>
      <c r="C10" s="100">
        <f>C9+25000</f>
        <v>180000</v>
      </c>
      <c r="D10" s="100">
        <f t="shared" si="0"/>
        <v>185000</v>
      </c>
      <c r="E10" s="100">
        <f t="shared" si="0"/>
        <v>190000</v>
      </c>
      <c r="F10" s="100">
        <f t="shared" si="0"/>
        <v>195000</v>
      </c>
      <c r="G10" s="100">
        <f t="shared" si="0"/>
        <v>200000</v>
      </c>
      <c r="H10" s="100">
        <f t="shared" si="0"/>
        <v>205000</v>
      </c>
      <c r="I10" s="100">
        <f t="shared" si="0"/>
        <v>210000</v>
      </c>
      <c r="J10" s="100">
        <f t="shared" si="0"/>
        <v>215000</v>
      </c>
      <c r="K10" s="100">
        <f t="shared" si="0"/>
        <v>220000</v>
      </c>
    </row>
    <row r="12" spans="2:11" x14ac:dyDescent="0.25">
      <c r="B12" s="97" t="s">
        <v>65</v>
      </c>
      <c r="C12" s="98" t="s">
        <v>158</v>
      </c>
      <c r="D12" s="98" t="s">
        <v>159</v>
      </c>
      <c r="E12" s="98" t="s">
        <v>160</v>
      </c>
      <c r="F12" s="98" t="s">
        <v>161</v>
      </c>
      <c r="G12" s="98" t="s">
        <v>162</v>
      </c>
      <c r="H12" s="98" t="s">
        <v>163</v>
      </c>
      <c r="I12" s="98" t="s">
        <v>164</v>
      </c>
      <c r="J12" s="98" t="s">
        <v>165</v>
      </c>
      <c r="K12" s="98" t="s">
        <v>166</v>
      </c>
    </row>
    <row r="13" spans="2:11" x14ac:dyDescent="0.25">
      <c r="B13" s="99" t="s">
        <v>47</v>
      </c>
      <c r="C13" s="100">
        <v>100000</v>
      </c>
      <c r="D13" s="100">
        <f t="shared" ref="D13:K19" si="1">C13+5000</f>
        <v>105000</v>
      </c>
      <c r="E13" s="100">
        <f t="shared" si="1"/>
        <v>110000</v>
      </c>
      <c r="F13" s="100">
        <f t="shared" si="1"/>
        <v>115000</v>
      </c>
      <c r="G13" s="100">
        <f t="shared" si="1"/>
        <v>120000</v>
      </c>
      <c r="H13" s="100">
        <f t="shared" si="1"/>
        <v>125000</v>
      </c>
      <c r="I13" s="100">
        <f t="shared" si="1"/>
        <v>130000</v>
      </c>
      <c r="J13" s="100">
        <f t="shared" si="1"/>
        <v>135000</v>
      </c>
      <c r="K13" s="100">
        <f t="shared" si="1"/>
        <v>140000</v>
      </c>
    </row>
    <row r="14" spans="2:11" x14ac:dyDescent="0.25">
      <c r="B14" s="101" t="s">
        <v>48</v>
      </c>
      <c r="C14" s="100">
        <f>C13+5000</f>
        <v>105000</v>
      </c>
      <c r="D14" s="100">
        <f t="shared" si="1"/>
        <v>110000</v>
      </c>
      <c r="E14" s="100">
        <f t="shared" si="1"/>
        <v>115000</v>
      </c>
      <c r="F14" s="100">
        <f t="shared" si="1"/>
        <v>120000</v>
      </c>
      <c r="G14" s="100">
        <f t="shared" si="1"/>
        <v>125000</v>
      </c>
      <c r="H14" s="100">
        <f t="shared" si="1"/>
        <v>130000</v>
      </c>
      <c r="I14" s="100">
        <f t="shared" si="1"/>
        <v>135000</v>
      </c>
      <c r="J14" s="100">
        <f t="shared" si="1"/>
        <v>140000</v>
      </c>
      <c r="K14" s="100">
        <f t="shared" si="1"/>
        <v>145000</v>
      </c>
    </row>
    <row r="15" spans="2:11" x14ac:dyDescent="0.25">
      <c r="B15" s="101" t="s">
        <v>49</v>
      </c>
      <c r="C15" s="100">
        <f>C14+25000</f>
        <v>130000</v>
      </c>
      <c r="D15" s="100">
        <f t="shared" si="1"/>
        <v>135000</v>
      </c>
      <c r="E15" s="100">
        <f t="shared" si="1"/>
        <v>140000</v>
      </c>
      <c r="F15" s="100">
        <f t="shared" si="1"/>
        <v>145000</v>
      </c>
      <c r="G15" s="100">
        <f t="shared" si="1"/>
        <v>150000</v>
      </c>
      <c r="H15" s="100">
        <f t="shared" si="1"/>
        <v>155000</v>
      </c>
      <c r="I15" s="100">
        <f t="shared" si="1"/>
        <v>160000</v>
      </c>
      <c r="J15" s="100">
        <f t="shared" si="1"/>
        <v>165000</v>
      </c>
      <c r="K15" s="100">
        <f t="shared" si="1"/>
        <v>170000</v>
      </c>
    </row>
    <row r="16" spans="2:11" x14ac:dyDescent="0.25">
      <c r="B16" s="101" t="s">
        <v>50</v>
      </c>
      <c r="C16" s="100">
        <f>C15+25000</f>
        <v>155000</v>
      </c>
      <c r="D16" s="100">
        <f t="shared" si="1"/>
        <v>160000</v>
      </c>
      <c r="E16" s="100">
        <f t="shared" si="1"/>
        <v>165000</v>
      </c>
      <c r="F16" s="100">
        <f t="shared" si="1"/>
        <v>170000</v>
      </c>
      <c r="G16" s="100">
        <f t="shared" si="1"/>
        <v>175000</v>
      </c>
      <c r="H16" s="100">
        <f t="shared" si="1"/>
        <v>180000</v>
      </c>
      <c r="I16" s="100">
        <f t="shared" si="1"/>
        <v>185000</v>
      </c>
      <c r="J16" s="100">
        <f t="shared" si="1"/>
        <v>190000</v>
      </c>
      <c r="K16" s="100">
        <f t="shared" si="1"/>
        <v>195000</v>
      </c>
    </row>
    <row r="17" spans="2:11" x14ac:dyDescent="0.25">
      <c r="B17" s="101" t="s">
        <v>51</v>
      </c>
      <c r="C17" s="100">
        <f>C16+25000</f>
        <v>180000</v>
      </c>
      <c r="D17" s="100">
        <f t="shared" si="1"/>
        <v>185000</v>
      </c>
      <c r="E17" s="100">
        <f t="shared" si="1"/>
        <v>190000</v>
      </c>
      <c r="F17" s="100">
        <f t="shared" si="1"/>
        <v>195000</v>
      </c>
      <c r="G17" s="100">
        <f t="shared" si="1"/>
        <v>200000</v>
      </c>
      <c r="H17" s="100">
        <f t="shared" si="1"/>
        <v>205000</v>
      </c>
      <c r="I17" s="100">
        <f t="shared" si="1"/>
        <v>210000</v>
      </c>
      <c r="J17" s="100">
        <f t="shared" si="1"/>
        <v>215000</v>
      </c>
      <c r="K17" s="100">
        <f t="shared" si="1"/>
        <v>220000</v>
      </c>
    </row>
    <row r="18" spans="2:11" x14ac:dyDescent="0.25">
      <c r="B18" s="101" t="s">
        <v>52</v>
      </c>
      <c r="C18" s="100">
        <f>C17+25000</f>
        <v>205000</v>
      </c>
      <c r="D18" s="100">
        <f t="shared" si="1"/>
        <v>210000</v>
      </c>
      <c r="E18" s="100">
        <f t="shared" si="1"/>
        <v>215000</v>
      </c>
      <c r="F18" s="100">
        <f t="shared" si="1"/>
        <v>220000</v>
      </c>
      <c r="G18" s="100">
        <f t="shared" si="1"/>
        <v>225000</v>
      </c>
      <c r="H18" s="100">
        <f t="shared" si="1"/>
        <v>230000</v>
      </c>
      <c r="I18" s="100">
        <f t="shared" si="1"/>
        <v>235000</v>
      </c>
      <c r="J18" s="100">
        <f t="shared" si="1"/>
        <v>240000</v>
      </c>
      <c r="K18" s="100">
        <f t="shared" si="1"/>
        <v>245000</v>
      </c>
    </row>
    <row r="19" spans="2:11" x14ac:dyDescent="0.25">
      <c r="B19" s="101" t="s">
        <v>53</v>
      </c>
      <c r="C19" s="100">
        <f>C18+25000</f>
        <v>230000</v>
      </c>
      <c r="D19" s="100">
        <f t="shared" si="1"/>
        <v>235000</v>
      </c>
      <c r="E19" s="100">
        <f t="shared" si="1"/>
        <v>240000</v>
      </c>
      <c r="F19" s="100">
        <f t="shared" si="1"/>
        <v>245000</v>
      </c>
      <c r="G19" s="100">
        <f t="shared" si="1"/>
        <v>250000</v>
      </c>
      <c r="H19" s="100">
        <f t="shared" si="1"/>
        <v>255000</v>
      </c>
      <c r="I19" s="100">
        <f t="shared" si="1"/>
        <v>260000</v>
      </c>
      <c r="J19" s="100">
        <f t="shared" si="1"/>
        <v>265000</v>
      </c>
      <c r="K19" s="100">
        <f t="shared" si="1"/>
        <v>270000</v>
      </c>
    </row>
    <row r="21" spans="2:11" x14ac:dyDescent="0.25">
      <c r="B21" s="97" t="s">
        <v>66</v>
      </c>
      <c r="C21" s="98" t="s">
        <v>158</v>
      </c>
      <c r="D21" s="98" t="s">
        <v>159</v>
      </c>
      <c r="E21" s="98" t="s">
        <v>160</v>
      </c>
      <c r="F21" s="98" t="s">
        <v>161</v>
      </c>
      <c r="G21" s="98" t="s">
        <v>162</v>
      </c>
      <c r="H21" s="98" t="s">
        <v>163</v>
      </c>
      <c r="I21" s="98" t="s">
        <v>164</v>
      </c>
      <c r="J21" s="98" t="s">
        <v>165</v>
      </c>
      <c r="K21" s="98" t="s">
        <v>166</v>
      </c>
    </row>
    <row r="22" spans="2:11" x14ac:dyDescent="0.25">
      <c r="B22" s="99" t="s">
        <v>47</v>
      </c>
      <c r="C22" s="100">
        <v>150000</v>
      </c>
      <c r="D22" s="100">
        <f t="shared" ref="D22:K28" si="2">C22+5000</f>
        <v>155000</v>
      </c>
      <c r="E22" s="100">
        <f t="shared" si="2"/>
        <v>160000</v>
      </c>
      <c r="F22" s="100">
        <f t="shared" si="2"/>
        <v>165000</v>
      </c>
      <c r="G22" s="100">
        <f t="shared" si="2"/>
        <v>170000</v>
      </c>
      <c r="H22" s="100">
        <f t="shared" si="2"/>
        <v>175000</v>
      </c>
      <c r="I22" s="100">
        <f t="shared" si="2"/>
        <v>180000</v>
      </c>
      <c r="J22" s="100">
        <f t="shared" si="2"/>
        <v>185000</v>
      </c>
      <c r="K22" s="100">
        <f t="shared" si="2"/>
        <v>190000</v>
      </c>
    </row>
    <row r="23" spans="2:11" x14ac:dyDescent="0.25">
      <c r="B23" s="101" t="s">
        <v>48</v>
      </c>
      <c r="C23" s="100">
        <f>C22+5000</f>
        <v>155000</v>
      </c>
      <c r="D23" s="100">
        <f t="shared" si="2"/>
        <v>160000</v>
      </c>
      <c r="E23" s="100">
        <f t="shared" si="2"/>
        <v>165000</v>
      </c>
      <c r="F23" s="100">
        <f t="shared" si="2"/>
        <v>170000</v>
      </c>
      <c r="G23" s="100">
        <f t="shared" si="2"/>
        <v>175000</v>
      </c>
      <c r="H23" s="100">
        <f t="shared" si="2"/>
        <v>180000</v>
      </c>
      <c r="I23" s="100">
        <f t="shared" si="2"/>
        <v>185000</v>
      </c>
      <c r="J23" s="100">
        <f t="shared" si="2"/>
        <v>190000</v>
      </c>
      <c r="K23" s="100">
        <f t="shared" si="2"/>
        <v>195000</v>
      </c>
    </row>
    <row r="24" spans="2:11" x14ac:dyDescent="0.25">
      <c r="B24" s="101" t="s">
        <v>49</v>
      </c>
      <c r="C24" s="100">
        <f>C23+25000</f>
        <v>180000</v>
      </c>
      <c r="D24" s="100">
        <f t="shared" si="2"/>
        <v>185000</v>
      </c>
      <c r="E24" s="100">
        <f t="shared" si="2"/>
        <v>190000</v>
      </c>
      <c r="F24" s="100">
        <f t="shared" si="2"/>
        <v>195000</v>
      </c>
      <c r="G24" s="100">
        <f t="shared" si="2"/>
        <v>200000</v>
      </c>
      <c r="H24" s="100">
        <f t="shared" si="2"/>
        <v>205000</v>
      </c>
      <c r="I24" s="100">
        <f t="shared" si="2"/>
        <v>210000</v>
      </c>
      <c r="J24" s="100">
        <f t="shared" si="2"/>
        <v>215000</v>
      </c>
      <c r="K24" s="100">
        <f t="shared" si="2"/>
        <v>220000</v>
      </c>
    </row>
    <row r="25" spans="2:11" x14ac:dyDescent="0.25">
      <c r="B25" s="101" t="s">
        <v>50</v>
      </c>
      <c r="C25" s="100">
        <f>C24+25000</f>
        <v>205000</v>
      </c>
      <c r="D25" s="100">
        <f t="shared" si="2"/>
        <v>210000</v>
      </c>
      <c r="E25" s="100">
        <f t="shared" si="2"/>
        <v>215000</v>
      </c>
      <c r="F25" s="100">
        <f t="shared" si="2"/>
        <v>220000</v>
      </c>
      <c r="G25" s="100">
        <f t="shared" si="2"/>
        <v>225000</v>
      </c>
      <c r="H25" s="100">
        <f t="shared" si="2"/>
        <v>230000</v>
      </c>
      <c r="I25" s="100">
        <f t="shared" si="2"/>
        <v>235000</v>
      </c>
      <c r="J25" s="100">
        <f t="shared" si="2"/>
        <v>240000</v>
      </c>
      <c r="K25" s="100">
        <f t="shared" si="2"/>
        <v>245000</v>
      </c>
    </row>
    <row r="26" spans="2:11" x14ac:dyDescent="0.25">
      <c r="B26" s="101" t="s">
        <v>51</v>
      </c>
      <c r="C26" s="100">
        <f>C25+25000</f>
        <v>230000</v>
      </c>
      <c r="D26" s="100">
        <f t="shared" si="2"/>
        <v>235000</v>
      </c>
      <c r="E26" s="100">
        <f t="shared" si="2"/>
        <v>240000</v>
      </c>
      <c r="F26" s="100">
        <f t="shared" si="2"/>
        <v>245000</v>
      </c>
      <c r="G26" s="100">
        <f t="shared" si="2"/>
        <v>250000</v>
      </c>
      <c r="H26" s="100">
        <f t="shared" si="2"/>
        <v>255000</v>
      </c>
      <c r="I26" s="100">
        <f t="shared" si="2"/>
        <v>260000</v>
      </c>
      <c r="J26" s="100">
        <f t="shared" si="2"/>
        <v>265000</v>
      </c>
      <c r="K26" s="100">
        <f t="shared" si="2"/>
        <v>270000</v>
      </c>
    </row>
    <row r="27" spans="2:11" x14ac:dyDescent="0.25">
      <c r="B27" s="101" t="s">
        <v>52</v>
      </c>
      <c r="C27" s="100">
        <f>C26+25000</f>
        <v>255000</v>
      </c>
      <c r="D27" s="100">
        <f t="shared" si="2"/>
        <v>260000</v>
      </c>
      <c r="E27" s="100">
        <f t="shared" si="2"/>
        <v>265000</v>
      </c>
      <c r="F27" s="100">
        <f t="shared" si="2"/>
        <v>270000</v>
      </c>
      <c r="G27" s="100">
        <f t="shared" si="2"/>
        <v>275000</v>
      </c>
      <c r="H27" s="100">
        <f t="shared" si="2"/>
        <v>280000</v>
      </c>
      <c r="I27" s="100">
        <f t="shared" si="2"/>
        <v>285000</v>
      </c>
      <c r="J27" s="100">
        <f t="shared" si="2"/>
        <v>290000</v>
      </c>
      <c r="K27" s="100">
        <f t="shared" si="2"/>
        <v>295000</v>
      </c>
    </row>
    <row r="28" spans="2:11" x14ac:dyDescent="0.25">
      <c r="B28" s="101" t="s">
        <v>53</v>
      </c>
      <c r="C28" s="100">
        <f>C27+25000</f>
        <v>280000</v>
      </c>
      <c r="D28" s="100">
        <f t="shared" si="2"/>
        <v>285000</v>
      </c>
      <c r="E28" s="100">
        <f t="shared" si="2"/>
        <v>290000</v>
      </c>
      <c r="F28" s="100">
        <f t="shared" si="2"/>
        <v>295000</v>
      </c>
      <c r="G28" s="100">
        <f t="shared" si="2"/>
        <v>300000</v>
      </c>
      <c r="H28" s="100">
        <f t="shared" si="2"/>
        <v>305000</v>
      </c>
      <c r="I28" s="100">
        <f t="shared" si="2"/>
        <v>310000</v>
      </c>
      <c r="J28" s="100">
        <f t="shared" si="2"/>
        <v>315000</v>
      </c>
      <c r="K28" s="100">
        <f t="shared" si="2"/>
        <v>320000</v>
      </c>
    </row>
    <row r="30" spans="2:11" x14ac:dyDescent="0.25">
      <c r="B30" s="97" t="s">
        <v>67</v>
      </c>
      <c r="C30" s="98" t="s">
        <v>158</v>
      </c>
      <c r="D30" s="98" t="s">
        <v>159</v>
      </c>
      <c r="E30" s="98" t="s">
        <v>160</v>
      </c>
      <c r="F30" s="98" t="s">
        <v>161</v>
      </c>
      <c r="G30" s="98" t="s">
        <v>162</v>
      </c>
      <c r="H30" s="98" t="s">
        <v>163</v>
      </c>
      <c r="I30" s="98" t="s">
        <v>164</v>
      </c>
      <c r="J30" s="98" t="s">
        <v>165</v>
      </c>
      <c r="K30" s="98" t="s">
        <v>166</v>
      </c>
    </row>
    <row r="31" spans="2:11" x14ac:dyDescent="0.25">
      <c r="B31" s="99" t="s">
        <v>47</v>
      </c>
      <c r="C31" s="100">
        <v>200000</v>
      </c>
      <c r="D31" s="100">
        <f t="shared" ref="D31:K37" si="3">C31+5000</f>
        <v>205000</v>
      </c>
      <c r="E31" s="100">
        <f t="shared" si="3"/>
        <v>210000</v>
      </c>
      <c r="F31" s="100">
        <f t="shared" si="3"/>
        <v>215000</v>
      </c>
      <c r="G31" s="100">
        <f t="shared" si="3"/>
        <v>220000</v>
      </c>
      <c r="H31" s="100">
        <f t="shared" si="3"/>
        <v>225000</v>
      </c>
      <c r="I31" s="100">
        <f t="shared" si="3"/>
        <v>230000</v>
      </c>
      <c r="J31" s="100">
        <f t="shared" si="3"/>
        <v>235000</v>
      </c>
      <c r="K31" s="100">
        <f t="shared" si="3"/>
        <v>240000</v>
      </c>
    </row>
    <row r="32" spans="2:11" x14ac:dyDescent="0.25">
      <c r="B32" s="101" t="s">
        <v>48</v>
      </c>
      <c r="C32" s="100">
        <f>C31+5000</f>
        <v>205000</v>
      </c>
      <c r="D32" s="100">
        <f t="shared" si="3"/>
        <v>210000</v>
      </c>
      <c r="E32" s="100">
        <f t="shared" si="3"/>
        <v>215000</v>
      </c>
      <c r="F32" s="100">
        <f t="shared" si="3"/>
        <v>220000</v>
      </c>
      <c r="G32" s="100">
        <f t="shared" si="3"/>
        <v>225000</v>
      </c>
      <c r="H32" s="100">
        <f t="shared" si="3"/>
        <v>230000</v>
      </c>
      <c r="I32" s="100">
        <f t="shared" si="3"/>
        <v>235000</v>
      </c>
      <c r="J32" s="100">
        <f t="shared" si="3"/>
        <v>240000</v>
      </c>
      <c r="K32" s="100">
        <f t="shared" si="3"/>
        <v>245000</v>
      </c>
    </row>
    <row r="33" spans="2:11" x14ac:dyDescent="0.25">
      <c r="B33" s="101" t="s">
        <v>49</v>
      </c>
      <c r="C33" s="100">
        <f>C32+25000</f>
        <v>230000</v>
      </c>
      <c r="D33" s="100">
        <f t="shared" si="3"/>
        <v>235000</v>
      </c>
      <c r="E33" s="100">
        <f t="shared" si="3"/>
        <v>240000</v>
      </c>
      <c r="F33" s="100">
        <f t="shared" si="3"/>
        <v>245000</v>
      </c>
      <c r="G33" s="100">
        <f t="shared" si="3"/>
        <v>250000</v>
      </c>
      <c r="H33" s="100">
        <f t="shared" si="3"/>
        <v>255000</v>
      </c>
      <c r="I33" s="100">
        <f t="shared" si="3"/>
        <v>260000</v>
      </c>
      <c r="J33" s="100">
        <f t="shared" si="3"/>
        <v>265000</v>
      </c>
      <c r="K33" s="100">
        <f t="shared" si="3"/>
        <v>270000</v>
      </c>
    </row>
    <row r="34" spans="2:11" x14ac:dyDescent="0.25">
      <c r="B34" s="101" t="s">
        <v>50</v>
      </c>
      <c r="C34" s="100">
        <f>C33+25000</f>
        <v>255000</v>
      </c>
      <c r="D34" s="100">
        <f t="shared" si="3"/>
        <v>260000</v>
      </c>
      <c r="E34" s="100">
        <f t="shared" si="3"/>
        <v>265000</v>
      </c>
      <c r="F34" s="100">
        <f t="shared" si="3"/>
        <v>270000</v>
      </c>
      <c r="G34" s="100">
        <f t="shared" si="3"/>
        <v>275000</v>
      </c>
      <c r="H34" s="100">
        <f t="shared" si="3"/>
        <v>280000</v>
      </c>
      <c r="I34" s="100">
        <f t="shared" si="3"/>
        <v>285000</v>
      </c>
      <c r="J34" s="100">
        <f t="shared" si="3"/>
        <v>290000</v>
      </c>
      <c r="K34" s="100">
        <f t="shared" si="3"/>
        <v>295000</v>
      </c>
    </row>
    <row r="35" spans="2:11" x14ac:dyDescent="0.25">
      <c r="B35" s="101" t="s">
        <v>51</v>
      </c>
      <c r="C35" s="100">
        <f>C34+25000</f>
        <v>280000</v>
      </c>
      <c r="D35" s="100">
        <f t="shared" si="3"/>
        <v>285000</v>
      </c>
      <c r="E35" s="100">
        <f t="shared" si="3"/>
        <v>290000</v>
      </c>
      <c r="F35" s="100">
        <f t="shared" si="3"/>
        <v>295000</v>
      </c>
      <c r="G35" s="100">
        <f t="shared" si="3"/>
        <v>300000</v>
      </c>
      <c r="H35" s="100">
        <f t="shared" si="3"/>
        <v>305000</v>
      </c>
      <c r="I35" s="100">
        <f t="shared" si="3"/>
        <v>310000</v>
      </c>
      <c r="J35" s="100">
        <f t="shared" si="3"/>
        <v>315000</v>
      </c>
      <c r="K35" s="100">
        <f t="shared" si="3"/>
        <v>320000</v>
      </c>
    </row>
    <row r="36" spans="2:11" x14ac:dyDescent="0.25">
      <c r="B36" s="101" t="s">
        <v>52</v>
      </c>
      <c r="C36" s="100">
        <f>C35+25000</f>
        <v>305000</v>
      </c>
      <c r="D36" s="100">
        <f t="shared" si="3"/>
        <v>310000</v>
      </c>
      <c r="E36" s="100">
        <f t="shared" si="3"/>
        <v>315000</v>
      </c>
      <c r="F36" s="100">
        <f t="shared" si="3"/>
        <v>320000</v>
      </c>
      <c r="G36" s="100">
        <f t="shared" si="3"/>
        <v>325000</v>
      </c>
      <c r="H36" s="100">
        <f t="shared" si="3"/>
        <v>330000</v>
      </c>
      <c r="I36" s="100">
        <f t="shared" si="3"/>
        <v>335000</v>
      </c>
      <c r="J36" s="100">
        <f t="shared" si="3"/>
        <v>340000</v>
      </c>
      <c r="K36" s="100">
        <f t="shared" si="3"/>
        <v>345000</v>
      </c>
    </row>
    <row r="37" spans="2:11" x14ac:dyDescent="0.25">
      <c r="B37" s="101" t="s">
        <v>53</v>
      </c>
      <c r="C37" s="100">
        <f>C36+25000</f>
        <v>330000</v>
      </c>
      <c r="D37" s="100">
        <f t="shared" si="3"/>
        <v>335000</v>
      </c>
      <c r="E37" s="100">
        <f t="shared" si="3"/>
        <v>340000</v>
      </c>
      <c r="F37" s="100">
        <f t="shared" si="3"/>
        <v>345000</v>
      </c>
      <c r="G37" s="100">
        <f t="shared" si="3"/>
        <v>350000</v>
      </c>
      <c r="H37" s="100">
        <f t="shared" si="3"/>
        <v>355000</v>
      </c>
      <c r="I37" s="100">
        <f t="shared" si="3"/>
        <v>360000</v>
      </c>
      <c r="J37" s="100">
        <f t="shared" si="3"/>
        <v>365000</v>
      </c>
      <c r="K37" s="100">
        <f t="shared" si="3"/>
        <v>370000</v>
      </c>
    </row>
    <row r="39" spans="2:11" x14ac:dyDescent="0.25">
      <c r="B39" s="97" t="s">
        <v>70</v>
      </c>
      <c r="C39" s="98" t="s">
        <v>158</v>
      </c>
      <c r="D39" s="98" t="s">
        <v>159</v>
      </c>
      <c r="E39" s="98" t="s">
        <v>160</v>
      </c>
      <c r="F39" s="98" t="s">
        <v>161</v>
      </c>
      <c r="G39" s="98" t="s">
        <v>162</v>
      </c>
      <c r="H39" s="98" t="s">
        <v>163</v>
      </c>
      <c r="I39" s="98" t="s">
        <v>164</v>
      </c>
      <c r="J39" s="98" t="s">
        <v>165</v>
      </c>
      <c r="K39" s="98" t="s">
        <v>166</v>
      </c>
    </row>
    <row r="40" spans="2:11" x14ac:dyDescent="0.25">
      <c r="B40" s="99" t="s">
        <v>47</v>
      </c>
      <c r="C40" s="100">
        <v>500000</v>
      </c>
      <c r="D40" s="100">
        <f t="shared" ref="D40:K46" si="4">C40+5000</f>
        <v>505000</v>
      </c>
      <c r="E40" s="100">
        <f t="shared" si="4"/>
        <v>510000</v>
      </c>
      <c r="F40" s="100">
        <f t="shared" si="4"/>
        <v>515000</v>
      </c>
      <c r="G40" s="100">
        <f t="shared" si="4"/>
        <v>520000</v>
      </c>
      <c r="H40" s="100">
        <f t="shared" si="4"/>
        <v>525000</v>
      </c>
      <c r="I40" s="100">
        <f t="shared" si="4"/>
        <v>530000</v>
      </c>
      <c r="J40" s="100">
        <f t="shared" si="4"/>
        <v>535000</v>
      </c>
      <c r="K40" s="100">
        <f t="shared" si="4"/>
        <v>540000</v>
      </c>
    </row>
    <row r="41" spans="2:11" x14ac:dyDescent="0.25">
      <c r="B41" s="101" t="s">
        <v>48</v>
      </c>
      <c r="C41" s="100">
        <f>C40+5000</f>
        <v>505000</v>
      </c>
      <c r="D41" s="100">
        <f t="shared" si="4"/>
        <v>510000</v>
      </c>
      <c r="E41" s="100">
        <f t="shared" si="4"/>
        <v>515000</v>
      </c>
      <c r="F41" s="100">
        <f t="shared" si="4"/>
        <v>520000</v>
      </c>
      <c r="G41" s="100">
        <f t="shared" si="4"/>
        <v>525000</v>
      </c>
      <c r="H41" s="100">
        <f t="shared" si="4"/>
        <v>530000</v>
      </c>
      <c r="I41" s="100">
        <f t="shared" si="4"/>
        <v>535000</v>
      </c>
      <c r="J41" s="100">
        <f t="shared" si="4"/>
        <v>540000</v>
      </c>
      <c r="K41" s="100">
        <f t="shared" si="4"/>
        <v>545000</v>
      </c>
    </row>
    <row r="42" spans="2:11" x14ac:dyDescent="0.25">
      <c r="B42" s="101" t="s">
        <v>49</v>
      </c>
      <c r="C42" s="100">
        <f>C41+25000</f>
        <v>530000</v>
      </c>
      <c r="D42" s="100">
        <f t="shared" si="4"/>
        <v>535000</v>
      </c>
      <c r="E42" s="100">
        <f t="shared" si="4"/>
        <v>540000</v>
      </c>
      <c r="F42" s="100">
        <f t="shared" si="4"/>
        <v>545000</v>
      </c>
      <c r="G42" s="100">
        <f t="shared" si="4"/>
        <v>550000</v>
      </c>
      <c r="H42" s="100">
        <f t="shared" si="4"/>
        <v>555000</v>
      </c>
      <c r="I42" s="100">
        <f t="shared" si="4"/>
        <v>560000</v>
      </c>
      <c r="J42" s="100">
        <f t="shared" si="4"/>
        <v>565000</v>
      </c>
      <c r="K42" s="100">
        <f t="shared" si="4"/>
        <v>570000</v>
      </c>
    </row>
    <row r="43" spans="2:11" x14ac:dyDescent="0.25">
      <c r="B43" s="101" t="s">
        <v>50</v>
      </c>
      <c r="C43" s="100">
        <f>C42+25000</f>
        <v>555000</v>
      </c>
      <c r="D43" s="100">
        <f t="shared" si="4"/>
        <v>560000</v>
      </c>
      <c r="E43" s="100">
        <f t="shared" si="4"/>
        <v>565000</v>
      </c>
      <c r="F43" s="100">
        <f t="shared" si="4"/>
        <v>570000</v>
      </c>
      <c r="G43" s="100">
        <f t="shared" si="4"/>
        <v>575000</v>
      </c>
      <c r="H43" s="100">
        <f t="shared" si="4"/>
        <v>580000</v>
      </c>
      <c r="I43" s="100">
        <f t="shared" si="4"/>
        <v>585000</v>
      </c>
      <c r="J43" s="100">
        <f t="shared" si="4"/>
        <v>590000</v>
      </c>
      <c r="K43" s="100">
        <f t="shared" si="4"/>
        <v>595000</v>
      </c>
    </row>
    <row r="44" spans="2:11" x14ac:dyDescent="0.25">
      <c r="B44" s="101" t="s">
        <v>51</v>
      </c>
      <c r="C44" s="100">
        <f>C43+25000</f>
        <v>580000</v>
      </c>
      <c r="D44" s="100">
        <f t="shared" si="4"/>
        <v>585000</v>
      </c>
      <c r="E44" s="100">
        <f t="shared" si="4"/>
        <v>590000</v>
      </c>
      <c r="F44" s="100">
        <f t="shared" si="4"/>
        <v>595000</v>
      </c>
      <c r="G44" s="100">
        <f t="shared" si="4"/>
        <v>600000</v>
      </c>
      <c r="H44" s="100">
        <f t="shared" si="4"/>
        <v>605000</v>
      </c>
      <c r="I44" s="100">
        <f t="shared" si="4"/>
        <v>610000</v>
      </c>
      <c r="J44" s="100">
        <f t="shared" si="4"/>
        <v>615000</v>
      </c>
      <c r="K44" s="100">
        <f t="shared" si="4"/>
        <v>620000</v>
      </c>
    </row>
    <row r="45" spans="2:11" x14ac:dyDescent="0.25">
      <c r="B45" s="101" t="s">
        <v>52</v>
      </c>
      <c r="C45" s="100">
        <f>C44+25000</f>
        <v>605000</v>
      </c>
      <c r="D45" s="100">
        <f t="shared" si="4"/>
        <v>610000</v>
      </c>
      <c r="E45" s="100">
        <f t="shared" si="4"/>
        <v>615000</v>
      </c>
      <c r="F45" s="100">
        <f t="shared" si="4"/>
        <v>620000</v>
      </c>
      <c r="G45" s="100">
        <f t="shared" si="4"/>
        <v>625000</v>
      </c>
      <c r="H45" s="100">
        <f t="shared" si="4"/>
        <v>630000</v>
      </c>
      <c r="I45" s="100">
        <f t="shared" si="4"/>
        <v>635000</v>
      </c>
      <c r="J45" s="100">
        <f t="shared" si="4"/>
        <v>640000</v>
      </c>
      <c r="K45" s="100">
        <f t="shared" si="4"/>
        <v>645000</v>
      </c>
    </row>
    <row r="46" spans="2:11" x14ac:dyDescent="0.25">
      <c r="B46" s="101" t="s">
        <v>53</v>
      </c>
      <c r="C46" s="100">
        <f>C45+25000</f>
        <v>630000</v>
      </c>
      <c r="D46" s="100">
        <f t="shared" si="4"/>
        <v>635000</v>
      </c>
      <c r="E46" s="100">
        <f t="shared" si="4"/>
        <v>640000</v>
      </c>
      <c r="F46" s="100">
        <f t="shared" si="4"/>
        <v>645000</v>
      </c>
      <c r="G46" s="100">
        <f t="shared" si="4"/>
        <v>650000</v>
      </c>
      <c r="H46" s="100">
        <f t="shared" si="4"/>
        <v>655000</v>
      </c>
      <c r="I46" s="100">
        <f t="shared" si="4"/>
        <v>660000</v>
      </c>
      <c r="J46" s="100">
        <f t="shared" si="4"/>
        <v>665000</v>
      </c>
      <c r="K46" s="100">
        <f t="shared" si="4"/>
        <v>670000</v>
      </c>
    </row>
    <row r="48" spans="2:11" x14ac:dyDescent="0.25">
      <c r="B48" s="97" t="s">
        <v>167</v>
      </c>
      <c r="C48" s="98" t="s">
        <v>158</v>
      </c>
      <c r="D48" s="98" t="s">
        <v>159</v>
      </c>
      <c r="E48" s="98" t="s">
        <v>160</v>
      </c>
      <c r="F48" s="98" t="s">
        <v>161</v>
      </c>
      <c r="G48" s="98" t="s">
        <v>162</v>
      </c>
      <c r="H48" s="98" t="s">
        <v>163</v>
      </c>
      <c r="I48" s="98" t="s">
        <v>164</v>
      </c>
      <c r="J48" s="98" t="s">
        <v>165</v>
      </c>
      <c r="K48" s="98" t="s">
        <v>166</v>
      </c>
    </row>
    <row r="49" spans="2:11" x14ac:dyDescent="0.25">
      <c r="B49" s="99" t="s">
        <v>47</v>
      </c>
      <c r="C49" s="100">
        <v>150000</v>
      </c>
      <c r="D49" s="100">
        <f t="shared" ref="D49:K55" si="5">C49+5000</f>
        <v>155000</v>
      </c>
      <c r="E49" s="100">
        <f t="shared" si="5"/>
        <v>160000</v>
      </c>
      <c r="F49" s="100">
        <f t="shared" si="5"/>
        <v>165000</v>
      </c>
      <c r="G49" s="100">
        <f t="shared" si="5"/>
        <v>170000</v>
      </c>
      <c r="H49" s="100">
        <f t="shared" si="5"/>
        <v>175000</v>
      </c>
      <c r="I49" s="100">
        <f t="shared" si="5"/>
        <v>180000</v>
      </c>
      <c r="J49" s="100">
        <f t="shared" si="5"/>
        <v>185000</v>
      </c>
      <c r="K49" s="100">
        <f t="shared" si="5"/>
        <v>190000</v>
      </c>
    </row>
    <row r="50" spans="2:11" x14ac:dyDescent="0.25">
      <c r="B50" s="101" t="s">
        <v>48</v>
      </c>
      <c r="C50" s="100">
        <f>C49+5000</f>
        <v>155000</v>
      </c>
      <c r="D50" s="100">
        <f t="shared" si="5"/>
        <v>160000</v>
      </c>
      <c r="E50" s="100">
        <f t="shared" si="5"/>
        <v>165000</v>
      </c>
      <c r="F50" s="100">
        <f t="shared" si="5"/>
        <v>170000</v>
      </c>
      <c r="G50" s="100">
        <f t="shared" si="5"/>
        <v>175000</v>
      </c>
      <c r="H50" s="100">
        <f t="shared" si="5"/>
        <v>180000</v>
      </c>
      <c r="I50" s="100">
        <f t="shared" si="5"/>
        <v>185000</v>
      </c>
      <c r="J50" s="100">
        <f t="shared" si="5"/>
        <v>190000</v>
      </c>
      <c r="K50" s="100">
        <f t="shared" si="5"/>
        <v>195000</v>
      </c>
    </row>
    <row r="51" spans="2:11" x14ac:dyDescent="0.25">
      <c r="B51" s="101" t="s">
        <v>49</v>
      </c>
      <c r="C51" s="100">
        <f>C50+25000</f>
        <v>180000</v>
      </c>
      <c r="D51" s="100">
        <f t="shared" si="5"/>
        <v>185000</v>
      </c>
      <c r="E51" s="100">
        <f t="shared" si="5"/>
        <v>190000</v>
      </c>
      <c r="F51" s="100">
        <f t="shared" si="5"/>
        <v>195000</v>
      </c>
      <c r="G51" s="100">
        <f t="shared" si="5"/>
        <v>200000</v>
      </c>
      <c r="H51" s="100">
        <f t="shared" si="5"/>
        <v>205000</v>
      </c>
      <c r="I51" s="100">
        <f t="shared" si="5"/>
        <v>210000</v>
      </c>
      <c r="J51" s="100">
        <f t="shared" si="5"/>
        <v>215000</v>
      </c>
      <c r="K51" s="100">
        <f t="shared" si="5"/>
        <v>220000</v>
      </c>
    </row>
    <row r="52" spans="2:11" x14ac:dyDescent="0.25">
      <c r="B52" s="101" t="s">
        <v>50</v>
      </c>
      <c r="C52" s="100">
        <f>C51+25000</f>
        <v>205000</v>
      </c>
      <c r="D52" s="100">
        <f t="shared" si="5"/>
        <v>210000</v>
      </c>
      <c r="E52" s="100">
        <f t="shared" si="5"/>
        <v>215000</v>
      </c>
      <c r="F52" s="100">
        <f t="shared" si="5"/>
        <v>220000</v>
      </c>
      <c r="G52" s="100">
        <f t="shared" si="5"/>
        <v>225000</v>
      </c>
      <c r="H52" s="100">
        <f t="shared" si="5"/>
        <v>230000</v>
      </c>
      <c r="I52" s="100">
        <f t="shared" si="5"/>
        <v>235000</v>
      </c>
      <c r="J52" s="100">
        <f t="shared" si="5"/>
        <v>240000</v>
      </c>
      <c r="K52" s="100">
        <f t="shared" si="5"/>
        <v>245000</v>
      </c>
    </row>
    <row r="53" spans="2:11" x14ac:dyDescent="0.25">
      <c r="B53" s="101" t="s">
        <v>51</v>
      </c>
      <c r="C53" s="100">
        <f>C52+25000</f>
        <v>230000</v>
      </c>
      <c r="D53" s="100">
        <f t="shared" si="5"/>
        <v>235000</v>
      </c>
      <c r="E53" s="100">
        <f t="shared" si="5"/>
        <v>240000</v>
      </c>
      <c r="F53" s="100">
        <f t="shared" si="5"/>
        <v>245000</v>
      </c>
      <c r="G53" s="100">
        <f t="shared" si="5"/>
        <v>250000</v>
      </c>
      <c r="H53" s="100">
        <f t="shared" si="5"/>
        <v>255000</v>
      </c>
      <c r="I53" s="100">
        <f t="shared" si="5"/>
        <v>260000</v>
      </c>
      <c r="J53" s="100">
        <f t="shared" si="5"/>
        <v>265000</v>
      </c>
      <c r="K53" s="100">
        <f t="shared" si="5"/>
        <v>270000</v>
      </c>
    </row>
    <row r="54" spans="2:11" x14ac:dyDescent="0.25">
      <c r="B54" s="101" t="s">
        <v>52</v>
      </c>
      <c r="C54" s="100">
        <f>C53+25000</f>
        <v>255000</v>
      </c>
      <c r="D54" s="100">
        <f t="shared" si="5"/>
        <v>260000</v>
      </c>
      <c r="E54" s="100">
        <f t="shared" si="5"/>
        <v>265000</v>
      </c>
      <c r="F54" s="100">
        <f t="shared" si="5"/>
        <v>270000</v>
      </c>
      <c r="G54" s="100">
        <f t="shared" si="5"/>
        <v>275000</v>
      </c>
      <c r="H54" s="100">
        <f t="shared" si="5"/>
        <v>280000</v>
      </c>
      <c r="I54" s="100">
        <f t="shared" si="5"/>
        <v>285000</v>
      </c>
      <c r="J54" s="100">
        <f t="shared" si="5"/>
        <v>290000</v>
      </c>
      <c r="K54" s="100">
        <f t="shared" si="5"/>
        <v>295000</v>
      </c>
    </row>
    <row r="55" spans="2:11" x14ac:dyDescent="0.25">
      <c r="B55" s="101" t="s">
        <v>53</v>
      </c>
      <c r="C55" s="100">
        <f>C54+25000</f>
        <v>280000</v>
      </c>
      <c r="D55" s="100">
        <f t="shared" si="5"/>
        <v>285000</v>
      </c>
      <c r="E55" s="100">
        <f t="shared" si="5"/>
        <v>290000</v>
      </c>
      <c r="F55" s="100">
        <f t="shared" si="5"/>
        <v>295000</v>
      </c>
      <c r="G55" s="100">
        <f t="shared" si="5"/>
        <v>300000</v>
      </c>
      <c r="H55" s="100">
        <f t="shared" si="5"/>
        <v>305000</v>
      </c>
      <c r="I55" s="100">
        <f t="shared" si="5"/>
        <v>310000</v>
      </c>
      <c r="J55" s="100">
        <f t="shared" si="5"/>
        <v>315000</v>
      </c>
      <c r="K55" s="100">
        <f t="shared" si="5"/>
        <v>320000</v>
      </c>
    </row>
    <row r="56" spans="2:11" x14ac:dyDescent="0.25">
      <c r="B56" s="101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 x14ac:dyDescent="0.25">
      <c r="B57" s="97" t="s">
        <v>168</v>
      </c>
      <c r="C57" s="98" t="s">
        <v>158</v>
      </c>
      <c r="D57" s="98" t="s">
        <v>159</v>
      </c>
      <c r="E57" s="98" t="s">
        <v>160</v>
      </c>
      <c r="F57" s="98" t="s">
        <v>161</v>
      </c>
      <c r="G57" s="98" t="s">
        <v>162</v>
      </c>
      <c r="H57" s="98" t="s">
        <v>163</v>
      </c>
      <c r="I57" s="98" t="s">
        <v>164</v>
      </c>
      <c r="J57" s="98" t="s">
        <v>165</v>
      </c>
      <c r="K57" s="98" t="s">
        <v>166</v>
      </c>
    </row>
    <row r="58" spans="2:11" x14ac:dyDescent="0.25">
      <c r="B58" s="99" t="s">
        <v>47</v>
      </c>
      <c r="C58" s="100">
        <v>150000</v>
      </c>
      <c r="D58" s="100">
        <f t="shared" ref="D58:K64" si="6">C58+5000</f>
        <v>155000</v>
      </c>
      <c r="E58" s="100">
        <f t="shared" si="6"/>
        <v>160000</v>
      </c>
      <c r="F58" s="100">
        <f t="shared" si="6"/>
        <v>165000</v>
      </c>
      <c r="G58" s="100">
        <f t="shared" si="6"/>
        <v>170000</v>
      </c>
      <c r="H58" s="100">
        <f t="shared" si="6"/>
        <v>175000</v>
      </c>
      <c r="I58" s="100">
        <f t="shared" si="6"/>
        <v>180000</v>
      </c>
      <c r="J58" s="100">
        <f t="shared" si="6"/>
        <v>185000</v>
      </c>
      <c r="K58" s="100">
        <f t="shared" si="6"/>
        <v>190000</v>
      </c>
    </row>
    <row r="59" spans="2:11" x14ac:dyDescent="0.25">
      <c r="B59" s="101" t="s">
        <v>48</v>
      </c>
      <c r="C59" s="100">
        <f>C58+5000</f>
        <v>155000</v>
      </c>
      <c r="D59" s="100">
        <f t="shared" si="6"/>
        <v>160000</v>
      </c>
      <c r="E59" s="100">
        <f t="shared" si="6"/>
        <v>165000</v>
      </c>
      <c r="F59" s="100">
        <f t="shared" si="6"/>
        <v>170000</v>
      </c>
      <c r="G59" s="100">
        <f t="shared" si="6"/>
        <v>175000</v>
      </c>
      <c r="H59" s="100">
        <f t="shared" si="6"/>
        <v>180000</v>
      </c>
      <c r="I59" s="100">
        <f t="shared" si="6"/>
        <v>185000</v>
      </c>
      <c r="J59" s="100">
        <f t="shared" si="6"/>
        <v>190000</v>
      </c>
      <c r="K59" s="100">
        <f t="shared" si="6"/>
        <v>195000</v>
      </c>
    </row>
    <row r="60" spans="2:11" x14ac:dyDescent="0.25">
      <c r="B60" s="101" t="s">
        <v>49</v>
      </c>
      <c r="C60" s="100">
        <f>C59+25000</f>
        <v>180000</v>
      </c>
      <c r="D60" s="100">
        <f t="shared" si="6"/>
        <v>185000</v>
      </c>
      <c r="E60" s="100">
        <f t="shared" si="6"/>
        <v>190000</v>
      </c>
      <c r="F60" s="100">
        <f t="shared" si="6"/>
        <v>195000</v>
      </c>
      <c r="G60" s="100">
        <f t="shared" si="6"/>
        <v>200000</v>
      </c>
      <c r="H60" s="100">
        <f t="shared" si="6"/>
        <v>205000</v>
      </c>
      <c r="I60" s="100">
        <f t="shared" si="6"/>
        <v>210000</v>
      </c>
      <c r="J60" s="100">
        <f t="shared" si="6"/>
        <v>215000</v>
      </c>
      <c r="K60" s="100">
        <f t="shared" si="6"/>
        <v>220000</v>
      </c>
    </row>
    <row r="61" spans="2:11" x14ac:dyDescent="0.25">
      <c r="B61" s="101" t="s">
        <v>50</v>
      </c>
      <c r="C61" s="100">
        <f>C60+25000</f>
        <v>205000</v>
      </c>
      <c r="D61" s="100">
        <f t="shared" si="6"/>
        <v>210000</v>
      </c>
      <c r="E61" s="100">
        <f t="shared" si="6"/>
        <v>215000</v>
      </c>
      <c r="F61" s="100">
        <f t="shared" si="6"/>
        <v>220000</v>
      </c>
      <c r="G61" s="100">
        <f t="shared" si="6"/>
        <v>225000</v>
      </c>
      <c r="H61" s="100">
        <f t="shared" si="6"/>
        <v>230000</v>
      </c>
      <c r="I61" s="100">
        <f t="shared" si="6"/>
        <v>235000</v>
      </c>
      <c r="J61" s="100">
        <f t="shared" si="6"/>
        <v>240000</v>
      </c>
      <c r="K61" s="100">
        <f t="shared" si="6"/>
        <v>245000</v>
      </c>
    </row>
    <row r="62" spans="2:11" x14ac:dyDescent="0.25">
      <c r="B62" s="101" t="s">
        <v>51</v>
      </c>
      <c r="C62" s="100">
        <f>C61+25000</f>
        <v>230000</v>
      </c>
      <c r="D62" s="100">
        <f t="shared" si="6"/>
        <v>235000</v>
      </c>
      <c r="E62" s="100">
        <f t="shared" si="6"/>
        <v>240000</v>
      </c>
      <c r="F62" s="100">
        <f t="shared" si="6"/>
        <v>245000</v>
      </c>
      <c r="G62" s="100">
        <f t="shared" si="6"/>
        <v>250000</v>
      </c>
      <c r="H62" s="100">
        <f t="shared" si="6"/>
        <v>255000</v>
      </c>
      <c r="I62" s="100">
        <f t="shared" si="6"/>
        <v>260000</v>
      </c>
      <c r="J62" s="100">
        <f t="shared" si="6"/>
        <v>265000</v>
      </c>
      <c r="K62" s="100">
        <f t="shared" si="6"/>
        <v>270000</v>
      </c>
    </row>
    <row r="63" spans="2:11" x14ac:dyDescent="0.25">
      <c r="B63" s="101" t="s">
        <v>52</v>
      </c>
      <c r="C63" s="100">
        <f>C62+25000</f>
        <v>255000</v>
      </c>
      <c r="D63" s="100">
        <f t="shared" si="6"/>
        <v>260000</v>
      </c>
      <c r="E63" s="100">
        <f t="shared" si="6"/>
        <v>265000</v>
      </c>
      <c r="F63" s="100">
        <f t="shared" si="6"/>
        <v>270000</v>
      </c>
      <c r="G63" s="100">
        <f t="shared" si="6"/>
        <v>275000</v>
      </c>
      <c r="H63" s="100">
        <f t="shared" si="6"/>
        <v>280000</v>
      </c>
      <c r="I63" s="100">
        <f t="shared" si="6"/>
        <v>285000</v>
      </c>
      <c r="J63" s="100">
        <f t="shared" si="6"/>
        <v>290000</v>
      </c>
      <c r="K63" s="100">
        <f t="shared" si="6"/>
        <v>295000</v>
      </c>
    </row>
    <row r="64" spans="2:11" x14ac:dyDescent="0.25">
      <c r="B64" s="101" t="s">
        <v>53</v>
      </c>
      <c r="C64" s="100">
        <f>C63+25000</f>
        <v>280000</v>
      </c>
      <c r="D64" s="100">
        <f t="shared" si="6"/>
        <v>285000</v>
      </c>
      <c r="E64" s="100">
        <f t="shared" si="6"/>
        <v>290000</v>
      </c>
      <c r="F64" s="100">
        <f t="shared" si="6"/>
        <v>295000</v>
      </c>
      <c r="G64" s="100">
        <f t="shared" si="6"/>
        <v>300000</v>
      </c>
      <c r="H64" s="100">
        <f t="shared" si="6"/>
        <v>305000</v>
      </c>
      <c r="I64" s="100">
        <f t="shared" si="6"/>
        <v>310000</v>
      </c>
      <c r="J64" s="100">
        <f t="shared" si="6"/>
        <v>315000</v>
      </c>
      <c r="K64" s="100">
        <f t="shared" si="6"/>
        <v>320000</v>
      </c>
    </row>
    <row r="66" spans="2:11" x14ac:dyDescent="0.25">
      <c r="B66" s="97" t="s">
        <v>169</v>
      </c>
      <c r="C66" s="98" t="s">
        <v>158</v>
      </c>
      <c r="D66" s="98" t="s">
        <v>159</v>
      </c>
      <c r="E66" s="98" t="s">
        <v>160</v>
      </c>
      <c r="F66" s="98" t="s">
        <v>161</v>
      </c>
      <c r="G66" s="98" t="s">
        <v>162</v>
      </c>
      <c r="H66" s="98" t="s">
        <v>163</v>
      </c>
      <c r="I66" s="98" t="s">
        <v>164</v>
      </c>
      <c r="J66" s="98" t="s">
        <v>165</v>
      </c>
      <c r="K66" s="98" t="s">
        <v>166</v>
      </c>
    </row>
    <row r="67" spans="2:11" x14ac:dyDescent="0.25">
      <c r="B67" s="99" t="s">
        <v>47</v>
      </c>
      <c r="C67" s="100">
        <f>C4*[2]CFINAL!D167+[2]PRIX!C14*[2]CFINAL!D176+[2]PRIX!C23*[2]CFINAL!D185+[2]PRIX!C32*[2]CFINAL!D194+[2]PRIX!C41*[2]CFINAL!D203+[2]PRIX!C50*[2]CFINAL!D212+[2]PRIX!C59*[2]CFINAL!D221</f>
        <v>200000</v>
      </c>
      <c r="D67" s="100">
        <f>D4*[2]CFINAL!E167+[2]PRIX!D14*[2]CFINAL!E176+[2]PRIX!D23*[2]CFINAL!E185+[2]PRIX!D32*[2]CFINAL!E194+[2]PRIX!D41*[2]CFINAL!E203+[2]PRIX!D50*[2]CFINAL!E212+[2]PRIX!D59*[2]CFINAL!E221</f>
        <v>540000</v>
      </c>
      <c r="E67" s="100">
        <f>E4*[2]CFINAL!F167+[2]PRIX!E14*[2]CFINAL!F176+[2]PRIX!E23*[2]CFINAL!F185+[2]PRIX!E32*[2]CFINAL!F194+[2]PRIX!E41*[2]CFINAL!F203+[2]PRIX!E50*[2]CFINAL!F212+[2]PRIX!E59*[2]CFINAL!F221</f>
        <v>2368000</v>
      </c>
      <c r="F67" s="100">
        <f>F4*[2]CFINAL!G167+[2]PRIX!F14*[2]CFINAL!G176+[2]PRIX!F23*[2]CFINAL!G185+[2]PRIX!F32*[2]CFINAL!G194+[2]PRIX!F41*[2]CFINAL!G203+[2]PRIX!F50*[2]CFINAL!G212+[2]PRIX!F59*[2]CFINAL!G221</f>
        <v>12852000</v>
      </c>
      <c r="G67" s="100">
        <f>G4*[2]CFINAL!H167+[2]PRIX!G14*[2]CFINAL!H176+[2]PRIX!G23*[2]CFINAL!H185+[2]PRIX!G32*[2]CFINAL!H194+[2]PRIX!G41*[2]CFINAL!H203+[2]PRIX!G50*[2]CFINAL!H212+[2]PRIX!G59*[2]CFINAL!H221</f>
        <v>17696000</v>
      </c>
      <c r="H67" s="100">
        <f>H4*[2]CFINAL!I167+[2]PRIX!H14*[2]CFINAL!I176+[2]PRIX!H23*[2]CFINAL!I185+[2]PRIX!H32*[2]CFINAL!I194+[2]PRIX!H41*[2]CFINAL!I203+[2]PRIX!H50*[2]CFINAL!I212+[2]PRIX!H59*[2]CFINAL!I221</f>
        <v>16470000.000000004</v>
      </c>
      <c r="I67" s="100">
        <f>I4*[2]CFINAL!J167+[2]PRIX!I14*[2]CFINAL!J176+[2]PRIX!I23*[2]CFINAL!J185+[2]PRIX!I32*[2]CFINAL!J194+[2]PRIX!I41*[2]CFINAL!J203+[2]PRIX!I50*[2]CFINAL!J212+[2]PRIX!I59*[2]CFINAL!J221</f>
        <v>16013034.782608695</v>
      </c>
      <c r="J67" s="100">
        <f>J4*[2]CFINAL!K167+[2]PRIX!J14*[2]CFINAL!K176+[2]PRIX!J23*[2]CFINAL!K185+[2]PRIX!J32*[2]CFINAL!K194+[2]PRIX!J41*[2]CFINAL!K203+[2]PRIX!J50*[2]CFINAL!K212+[2]PRIX!J59*[2]CFINAL!K221</f>
        <v>19944132.846230488</v>
      </c>
      <c r="K67" s="100">
        <f>K4*[2]CFINAL!L167+[2]PRIX!K14*[2]CFINAL!L176+[2]PRIX!K23*[2]CFINAL!L185+[2]PRIX!K32*[2]CFINAL!L194+[2]PRIX!K41*[2]CFINAL!L203+[2]PRIX!K50*[2]CFINAL!L212+[2]PRIX!K59*[2]CFINAL!L221</f>
        <v>18660000</v>
      </c>
    </row>
    <row r="68" spans="2:11" x14ac:dyDescent="0.25">
      <c r="B68" s="101" t="s">
        <v>48</v>
      </c>
      <c r="C68" s="100">
        <f>C5*[2]CFINAL!D168+[2]PRIX!C15*[2]CFINAL!D177+[2]PRIX!C24*[2]CFINAL!D186+[2]PRIX!C33*[2]CFINAL!D195+[2]PRIX!C42*[2]CFINAL!D204+[2]PRIX!C51*[2]CFINAL!D213+[2]PRIX!C60*[2]CFINAL!D222</f>
        <v>205000</v>
      </c>
      <c r="D68" s="100">
        <f>D5*[2]CFINAL!E168+[2]PRIX!D15*[2]CFINAL!E177+[2]PRIX!D24*[2]CFINAL!E186+[2]PRIX!D33*[2]CFINAL!E195+[2]PRIX!D42*[2]CFINAL!E204+[2]PRIX!D51*[2]CFINAL!E213+[2]PRIX!D60*[2]CFINAL!E222</f>
        <v>555000</v>
      </c>
      <c r="E68" s="100">
        <f>E5*[2]CFINAL!F168+[2]PRIX!E15*[2]CFINAL!F177+[2]PRIX!E24*[2]CFINAL!F186+[2]PRIX!E33*[2]CFINAL!F195+[2]PRIX!E42*[2]CFINAL!F204+[2]PRIX!E51*[2]CFINAL!F213+[2]PRIX!E60*[2]CFINAL!F222</f>
        <v>2448000</v>
      </c>
      <c r="F68" s="100">
        <f>F5*[2]CFINAL!G168+[2]PRIX!F15*[2]CFINAL!G177+[2]PRIX!F24*[2]CFINAL!G186+[2]PRIX!F33*[2]CFINAL!G195+[2]PRIX!F42*[2]CFINAL!G204+[2]PRIX!F51*[2]CFINAL!G213+[2]PRIX!F60*[2]CFINAL!G222</f>
        <v>13272000</v>
      </c>
      <c r="G68" s="100">
        <f>G5*[2]CFINAL!H168+[2]PRIX!G15*[2]CFINAL!H177+[2]PRIX!G24*[2]CFINAL!H186+[2]PRIX!G33*[2]CFINAL!H195+[2]PRIX!G42*[2]CFINAL!H204+[2]PRIX!G51*[2]CFINAL!H213+[2]PRIX!G60*[2]CFINAL!H222</f>
        <v>18256000</v>
      </c>
      <c r="H68" s="100">
        <f>H5*[2]CFINAL!I168+[2]PRIX!H15*[2]CFINAL!I177+[2]PRIX!H24*[2]CFINAL!I186+[2]PRIX!H33*[2]CFINAL!I195+[2]PRIX!H42*[2]CFINAL!I204+[2]PRIX!H51*[2]CFINAL!I213+[2]PRIX!H60*[2]CFINAL!I222</f>
        <v>17010000.000000004</v>
      </c>
      <c r="I68" s="100">
        <f>I5*[2]CFINAL!J168+[2]PRIX!I15*[2]CFINAL!J177+[2]PRIX!I24*[2]CFINAL!J186+[2]PRIX!I33*[2]CFINAL!J195+[2]PRIX!I42*[2]CFINAL!J204+[2]PRIX!I51*[2]CFINAL!J213+[2]PRIX!I60*[2]CFINAL!J222</f>
        <v>16552194.202898551</v>
      </c>
      <c r="J68" s="100">
        <f>J5*[2]CFINAL!K168+[2]PRIX!J15*[2]CFINAL!K177+[2]PRIX!J24*[2]CFINAL!K186+[2]PRIX!J33*[2]CFINAL!K195+[2]PRIX!J42*[2]CFINAL!K204+[2]PRIX!J51*[2]CFINAL!K213+[2]PRIX!J60*[2]CFINAL!K222</f>
        <v>20534195.94818997</v>
      </c>
      <c r="K68" s="100">
        <f>K5*[2]CFINAL!L168+[2]PRIX!K15*[2]CFINAL!L177+[2]PRIX!K24*[2]CFINAL!L186+[2]PRIX!K33*[2]CFINAL!L195+[2]PRIX!K42*[2]CFINAL!L204+[2]PRIX!K51*[2]CFINAL!L213+[2]PRIX!K60*[2]CFINAL!L222</f>
        <v>19260000</v>
      </c>
    </row>
    <row r="69" spans="2:11" x14ac:dyDescent="0.25">
      <c r="B69" s="101" t="s">
        <v>49</v>
      </c>
      <c r="C69" s="100">
        <f>C6*[2]CFINAL!D169+[2]PRIX!C16*[2]CFINAL!D178+[2]PRIX!C25*[2]CFINAL!D187+[2]PRIX!C34*[2]CFINAL!D196+[2]PRIX!C43*[2]CFINAL!D205+[2]PRIX!C52*[2]CFINAL!D214+[2]PRIX!C61*[2]CFINAL!D223</f>
        <v>383333.33333333337</v>
      </c>
      <c r="D69" s="100">
        <f>D6*[2]CFINAL!E169+[2]PRIX!D16*[2]CFINAL!E178+[2]PRIX!D25*[2]CFINAL!E187+[2]PRIX!D34*[2]CFINAL!E196+[2]PRIX!D43*[2]CFINAL!E205+[2]PRIX!D52*[2]CFINAL!E214+[2]PRIX!D61*[2]CFINAL!E223</f>
        <v>875000</v>
      </c>
      <c r="E69" s="100">
        <f>E6*[2]CFINAL!F169+[2]PRIX!E16*[2]CFINAL!F178+[2]PRIX!E25*[2]CFINAL!F187+[2]PRIX!E34*[2]CFINAL!F196+[2]PRIX!E43*[2]CFINAL!F205+[2]PRIX!E52*[2]CFINAL!F214+[2]PRIX!E61*[2]CFINAL!F223</f>
        <v>2966666.6666666665</v>
      </c>
      <c r="F69" s="100">
        <f>F6*[2]CFINAL!G169+[2]PRIX!F16*[2]CFINAL!G178+[2]PRIX!F25*[2]CFINAL!G187+[2]PRIX!F34*[2]CFINAL!G196+[2]PRIX!F43*[2]CFINAL!G205+[2]PRIX!F52*[2]CFINAL!G214+[2]PRIX!F61*[2]CFINAL!G223</f>
        <v>14945000.000000002</v>
      </c>
      <c r="G69" s="100">
        <f>G6*[2]CFINAL!H169+[2]PRIX!G16*[2]CFINAL!H178+[2]PRIX!G25*[2]CFINAL!H187+[2]PRIX!G34*[2]CFINAL!H196+[2]PRIX!G43*[2]CFINAL!H205+[2]PRIX!G52*[2]CFINAL!H214+[2]PRIX!G61*[2]CFINAL!H223</f>
        <v>19740000</v>
      </c>
      <c r="H69" s="100">
        <f>H6*[2]CFINAL!I169+[2]PRIX!H16*[2]CFINAL!I178+[2]PRIX!H25*[2]CFINAL!I187+[2]PRIX!H34*[2]CFINAL!I196+[2]PRIX!H43*[2]CFINAL!I205+[2]PRIX!H52*[2]CFINAL!I214+[2]PRIX!H61*[2]CFINAL!I223</f>
        <v>17885000.000000011</v>
      </c>
      <c r="I69" s="100">
        <f>I6*[2]CFINAL!J169+[2]PRIX!I16*[2]CFINAL!J178+[2]PRIX!I25*[2]CFINAL!J187+[2]PRIX!I34*[2]CFINAL!J196+[2]PRIX!I43*[2]CFINAL!J205+[2]PRIX!I52*[2]CFINAL!J214+[2]PRIX!I61*[2]CFINAL!J223</f>
        <v>17165491.304347832</v>
      </c>
      <c r="J69" s="100">
        <f>J6*[2]CFINAL!K169+[2]PRIX!J16*[2]CFINAL!K178+[2]PRIX!J25*[2]CFINAL!K187+[2]PRIX!J34*[2]CFINAL!K196+[2]PRIX!J43*[2]CFINAL!K205+[2]PRIX!J52*[2]CFINAL!K214+[2]PRIX!J61*[2]CFINAL!K223</f>
        <v>19172844.791320719</v>
      </c>
      <c r="K69" s="100">
        <f>K6*[2]CFINAL!L169+[2]PRIX!K16*[2]CFINAL!L178+[2]PRIX!K25*[2]CFINAL!L187+[2]PRIX!K34*[2]CFINAL!L196+[2]PRIX!K43*[2]CFINAL!L205+[2]PRIX!K52*[2]CFINAL!L214+[2]PRIX!K61*[2]CFINAL!L223</f>
        <v>18240833.333333336</v>
      </c>
    </row>
    <row r="70" spans="2:11" x14ac:dyDescent="0.25">
      <c r="B70" s="101" t="s">
        <v>50</v>
      </c>
      <c r="C70" s="100">
        <f>C7*[2]CFINAL!D170+[2]PRIX!C17*[2]CFINAL!D179+[2]PRIX!C26*[2]CFINAL!D188+[2]PRIX!C35*[2]CFINAL!D197+[2]PRIX!C44*[2]CFINAL!D206+[2]PRIX!C53*[2]CFINAL!D215+[2]PRIX!C62*[2]CFINAL!D224</f>
        <v>392307.69230769225</v>
      </c>
      <c r="D70" s="100">
        <f>D7*[2]CFINAL!E170+[2]PRIX!D17*[2]CFINAL!E179+[2]PRIX!D26*[2]CFINAL!E188+[2]PRIX!D35*[2]CFINAL!E197+[2]PRIX!D44*[2]CFINAL!E206+[2]PRIX!D53*[2]CFINAL!E215+[2]PRIX!D62*[2]CFINAL!E224</f>
        <v>903846.15384615376</v>
      </c>
      <c r="E70" s="100">
        <f>E7*[2]CFINAL!F170+[2]PRIX!E17*[2]CFINAL!F179+[2]PRIX!E26*[2]CFINAL!F188+[2]PRIX!E35*[2]CFINAL!F197+[2]PRIX!E44*[2]CFINAL!F206+[2]PRIX!E53*[2]CFINAL!F215+[2]PRIX!E62*[2]CFINAL!F224</f>
        <v>3123076.923076923</v>
      </c>
      <c r="F70" s="100">
        <f>F7*[2]CFINAL!G170+[2]PRIX!F17*[2]CFINAL!G179+[2]PRIX!F26*[2]CFINAL!G188+[2]PRIX!F35*[2]CFINAL!G197+[2]PRIX!F44*[2]CFINAL!G206+[2]PRIX!F53*[2]CFINAL!G215+[2]PRIX!F62*[2]CFINAL!G224</f>
        <v>15680000.000000004</v>
      </c>
      <c r="G70" s="100">
        <f>G7*[2]CFINAL!H170+[2]PRIX!G17*[2]CFINAL!H179+[2]PRIX!G26*[2]CFINAL!H188+[2]PRIX!G35*[2]CFINAL!H197+[2]PRIX!G44*[2]CFINAL!H206+[2]PRIX!G53*[2]CFINAL!H215+[2]PRIX!G62*[2]CFINAL!H224</f>
        <v>20644615.384615384</v>
      </c>
      <c r="H70" s="100">
        <f>H7*[2]CFINAL!I170+[2]PRIX!H17*[2]CFINAL!I179+[2]PRIX!H26*[2]CFINAL!I188+[2]PRIX!H35*[2]CFINAL!I197+[2]PRIX!H44*[2]CFINAL!I206+[2]PRIX!H53*[2]CFINAL!I215+[2]PRIX!H62*[2]CFINAL!I224</f>
        <v>18579230.769230776</v>
      </c>
      <c r="I70" s="100">
        <f>I7*[2]CFINAL!J170+[2]PRIX!I17*[2]CFINAL!J179+[2]PRIX!I26*[2]CFINAL!J188+[2]PRIX!I35*[2]CFINAL!J197+[2]PRIX!I44*[2]CFINAL!J206+[2]PRIX!I53*[2]CFINAL!J215+[2]PRIX!I62*[2]CFINAL!J224</f>
        <v>17873788.405797105</v>
      </c>
      <c r="J70" s="100">
        <f>J7*[2]CFINAL!K170+[2]PRIX!J17*[2]CFINAL!K179+[2]PRIX!J26*[2]CFINAL!K188+[2]PRIX!J35*[2]CFINAL!K197+[2]PRIX!J44*[2]CFINAL!K206+[2]PRIX!J53*[2]CFINAL!K215+[2]PRIX!J62*[2]CFINAL!K224</f>
        <v>19714826.967784792</v>
      </c>
      <c r="K70" s="100">
        <f>K7*[2]CFINAL!L170+[2]PRIX!K17*[2]CFINAL!L179+[2]PRIX!K26*[2]CFINAL!L188+[2]PRIX!K35*[2]CFINAL!L197+[2]PRIX!K44*[2]CFINAL!L206+[2]PRIX!K53*[2]CFINAL!L215+[2]PRIX!K62*[2]CFINAL!L224</f>
        <v>18945000</v>
      </c>
    </row>
    <row r="71" spans="2:11" x14ac:dyDescent="0.25">
      <c r="B71" s="101" t="s">
        <v>51</v>
      </c>
      <c r="C71" s="100">
        <f>C8*[2]CFINAL!D171+[2]PRIX!C18*[2]CFINAL!D180+[2]PRIX!C27*[2]CFINAL!D189+[2]PRIX!C36*[2]CFINAL!D198+[2]PRIX!C45*[2]CFINAL!D207+[2]PRIX!C54*[2]CFINAL!D216+[2]PRIX!C63*[2]CFINAL!D225</f>
        <v>933333.33333333337</v>
      </c>
      <c r="D71" s="100">
        <f>D8*[2]CFINAL!E171+[2]PRIX!D18*[2]CFINAL!E180+[2]PRIX!D27*[2]CFINAL!E189+[2]PRIX!D36*[2]CFINAL!E198+[2]PRIX!D45*[2]CFINAL!E207+[2]PRIX!D54*[2]CFINAL!E216+[2]PRIX!D63*[2]CFINAL!E225</f>
        <v>1733333.3333333335</v>
      </c>
      <c r="E71" s="100">
        <f>E8*[2]CFINAL!F171+[2]PRIX!E18*[2]CFINAL!F180+[2]PRIX!E27*[2]CFINAL!F189+[2]PRIX!E36*[2]CFINAL!F198+[2]PRIX!E45*[2]CFINAL!F207+[2]PRIX!E54*[2]CFINAL!F216+[2]PRIX!E63*[2]CFINAL!F225</f>
        <v>6080000</v>
      </c>
      <c r="F71" s="100">
        <f>F8*[2]CFINAL!G171+[2]PRIX!F18*[2]CFINAL!G180+[2]PRIX!F27*[2]CFINAL!G189+[2]PRIX!F36*[2]CFINAL!G198+[2]PRIX!F45*[2]CFINAL!G207+[2]PRIX!F54*[2]CFINAL!G216+[2]PRIX!F63*[2]CFINAL!G225</f>
        <v>26096000</v>
      </c>
      <c r="G71" s="100">
        <f>G8*[2]CFINAL!H171+[2]PRIX!G18*[2]CFINAL!H180+[2]PRIX!G27*[2]CFINAL!H189+[2]PRIX!G36*[2]CFINAL!H198+[2]PRIX!G45*[2]CFINAL!H207+[2]PRIX!G54*[2]CFINAL!H216+[2]PRIX!G63*[2]CFINAL!H225</f>
        <v>26656000</v>
      </c>
      <c r="H71" s="100">
        <f>H8*[2]CFINAL!I171+[2]PRIX!H18*[2]CFINAL!I180+[2]PRIX!H27*[2]CFINAL!I189+[2]PRIX!H36*[2]CFINAL!I198+[2]PRIX!H45*[2]CFINAL!I207+[2]PRIX!H54*[2]CFINAL!I216+[2]PRIX!H63*[2]CFINAL!I225</f>
        <v>21390000</v>
      </c>
      <c r="I71" s="100">
        <f>I8*[2]CFINAL!J171+[2]PRIX!I18*[2]CFINAL!J180+[2]PRIX!I27*[2]CFINAL!J189+[2]PRIX!I36*[2]CFINAL!J198+[2]PRIX!I45*[2]CFINAL!J207+[2]PRIX!I54*[2]CFINAL!J216+[2]PRIX!I63*[2]CFINAL!J225</f>
        <v>33779585.507246383</v>
      </c>
      <c r="J71" s="100">
        <f>J8*[2]CFINAL!K171+[2]PRIX!J18*[2]CFINAL!K180+[2]PRIX!J27*[2]CFINAL!K189+[2]PRIX!J36*[2]CFINAL!K198+[2]PRIX!J45*[2]CFINAL!K207+[2]PRIX!J54*[2]CFINAL!K216+[2]PRIX!J63*[2]CFINAL!K225</f>
        <v>36855142.477582201</v>
      </c>
      <c r="K71" s="100">
        <f>K8*[2]CFINAL!L171+[2]PRIX!K18*[2]CFINAL!L180+[2]PRIX!K27*[2]CFINAL!L189+[2]PRIX!K36*[2]CFINAL!L198+[2]PRIX!K45*[2]CFINAL!L207+[2]PRIX!K54*[2]CFINAL!L216+[2]PRIX!K63*[2]CFINAL!L225</f>
        <v>35325000</v>
      </c>
    </row>
    <row r="72" spans="2:11" x14ac:dyDescent="0.25">
      <c r="B72" s="101" t="s">
        <v>52</v>
      </c>
      <c r="C72" s="100">
        <f>C9*[2]CFINAL!D172+[2]PRIX!C19*[2]CFINAL!D181+[2]PRIX!C28*[2]CFINAL!D190+[2]PRIX!C37*[2]CFINAL!D199+[2]PRIX!C46*[2]CFINAL!D208+[2]PRIX!C55*[2]CFINAL!D217+[2]PRIX!C64*[2]CFINAL!D226</f>
        <v>1016666.6666666667</v>
      </c>
      <c r="D72" s="100">
        <f>D9*[2]CFINAL!E172+[2]PRIX!D19*[2]CFINAL!E181+[2]PRIX!D28*[2]CFINAL!E190+[2]PRIX!D37*[2]CFINAL!E199+[2]PRIX!D46*[2]CFINAL!E208+[2]PRIX!D55*[2]CFINAL!E217+[2]PRIX!D64*[2]CFINAL!E226</f>
        <v>1900000</v>
      </c>
      <c r="E72" s="100">
        <f>E9*[2]CFINAL!F172+[2]PRIX!E19*[2]CFINAL!F181+[2]PRIX!E28*[2]CFINAL!F190+[2]PRIX!E37*[2]CFINAL!F199+[2]PRIX!E46*[2]CFINAL!F208+[2]PRIX!E55*[2]CFINAL!F217+[2]PRIX!E64*[2]CFINAL!F226</f>
        <v>6746666.666666667</v>
      </c>
      <c r="F72" s="100">
        <f>F9*[2]CFINAL!G172+[2]PRIX!F19*[2]CFINAL!G181+[2]PRIX!F28*[2]CFINAL!G190+[2]PRIX!F37*[2]CFINAL!G199+[2]PRIX!F46*[2]CFINAL!G208+[2]PRIX!F55*[2]CFINAL!G217+[2]PRIX!F64*[2]CFINAL!G226</f>
        <v>28896000</v>
      </c>
      <c r="G72" s="100">
        <f>G9*[2]CFINAL!H172+[2]PRIX!G19*[2]CFINAL!H181+[2]PRIX!G28*[2]CFINAL!H190+[2]PRIX!G37*[2]CFINAL!H199+[2]PRIX!G46*[2]CFINAL!H208+[2]PRIX!G55*[2]CFINAL!H217+[2]PRIX!G64*[2]CFINAL!H226</f>
        <v>29456000</v>
      </c>
      <c r="H72" s="100">
        <f>H9*[2]CFINAL!I172+[2]PRIX!H19*[2]CFINAL!I181+[2]PRIX!H28*[2]CFINAL!I190+[2]PRIX!H37*[2]CFINAL!I199+[2]PRIX!H46*[2]CFINAL!I208+[2]PRIX!H55*[2]CFINAL!I217+[2]PRIX!H64*[2]CFINAL!I226</f>
        <v>23690000</v>
      </c>
      <c r="I72" s="100">
        <f>I9*[2]CFINAL!J172+[2]PRIX!I19*[2]CFINAL!J181+[2]PRIX!I28*[2]CFINAL!J190+[2]PRIX!I37*[2]CFINAL!J199+[2]PRIX!I46*[2]CFINAL!J208+[2]PRIX!I55*[2]CFINAL!J217+[2]PRIX!I64*[2]CFINAL!J226</f>
        <v>37475382.608695656</v>
      </c>
      <c r="J72" s="100">
        <f>J9*[2]CFINAL!K172+[2]PRIX!J19*[2]CFINAL!K181+[2]PRIX!J28*[2]CFINAL!K190+[2]PRIX!J37*[2]CFINAL!K199+[2]PRIX!J46*[2]CFINAL!K208+[2]PRIX!J55*[2]CFINAL!K217+[2]PRIX!J64*[2]CFINAL!K226</f>
        <v>40555457.987379618</v>
      </c>
      <c r="K72" s="100">
        <f>K9*[2]CFINAL!L172+[2]PRIX!K19*[2]CFINAL!L181+[2]PRIX!K28*[2]CFINAL!L190+[2]PRIX!K37*[2]CFINAL!L199+[2]PRIX!K46*[2]CFINAL!L208+[2]PRIX!K55*[2]CFINAL!L217+[2]PRIX!K64*[2]CFINAL!L226</f>
        <v>39075000</v>
      </c>
    </row>
    <row r="73" spans="2:11" x14ac:dyDescent="0.25">
      <c r="B73" s="101" t="s">
        <v>53</v>
      </c>
      <c r="C73" s="100">
        <f>C10*[2]CFINAL!D173+[2]PRIX!C20*[2]CFINAL!D182+[2]PRIX!C29*[2]CFINAL!D191+[2]PRIX!C38*[2]CFINAL!D200+[2]PRIX!C47*[2]CFINAL!D209+[2]PRIX!C56*[2]CFINAL!D218+[2]PRIX!C65*[2]CFINAL!D227</f>
        <v>1100000</v>
      </c>
      <c r="D73" s="100">
        <f>D10*[2]CFINAL!E173+[2]PRIX!D20*[2]CFINAL!E182+[2]PRIX!D29*[2]CFINAL!E191+[2]PRIX!D38*[2]CFINAL!E200+[2]PRIX!D47*[2]CFINAL!E209+[2]PRIX!D56*[2]CFINAL!E218+[2]PRIX!D65*[2]CFINAL!E227</f>
        <v>2066666.6666666667</v>
      </c>
      <c r="E73" s="100">
        <f>E10*[2]CFINAL!F173+[2]PRIX!E20*[2]CFINAL!F182+[2]PRIX!E29*[2]CFINAL!F191+[2]PRIX!E38*[2]CFINAL!F200+[2]PRIX!E47*[2]CFINAL!F209+[2]PRIX!E56*[2]CFINAL!F218+[2]PRIX!E65*[2]CFINAL!F227</f>
        <v>7413333.333333334</v>
      </c>
      <c r="F73" s="100">
        <f>F10*[2]CFINAL!G173+[2]PRIX!F20*[2]CFINAL!G182+[2]PRIX!F29*[2]CFINAL!G191+[2]PRIX!F38*[2]CFINAL!G200+[2]PRIX!F47*[2]CFINAL!G209+[2]PRIX!F56*[2]CFINAL!G218+[2]PRIX!F65*[2]CFINAL!G227</f>
        <v>31696000</v>
      </c>
      <c r="G73" s="100">
        <f>G10*[2]CFINAL!H173+[2]PRIX!G20*[2]CFINAL!H182+[2]PRIX!G29*[2]CFINAL!H191+[2]PRIX!G38*[2]CFINAL!H200+[2]PRIX!G47*[2]CFINAL!H209+[2]PRIX!G56*[2]CFINAL!H218+[2]PRIX!G65*[2]CFINAL!H227</f>
        <v>32256000</v>
      </c>
      <c r="H73" s="100">
        <f>H10*[2]CFINAL!I173+[2]PRIX!H20*[2]CFINAL!I182+[2]PRIX!H29*[2]CFINAL!I191+[2]PRIX!H38*[2]CFINAL!I200+[2]PRIX!H47*[2]CFINAL!I209+[2]PRIX!H56*[2]CFINAL!I218+[2]PRIX!H65*[2]CFINAL!I227</f>
        <v>25990000</v>
      </c>
      <c r="I73" s="100">
        <f>I10*[2]CFINAL!J173+[2]PRIX!I20*[2]CFINAL!J182+[2]PRIX!I29*[2]CFINAL!J191+[2]PRIX!I38*[2]CFINAL!J200+[2]PRIX!I47*[2]CFINAL!J209+[2]PRIX!I56*[2]CFINAL!J218+[2]PRIX!I65*[2]CFINAL!J227</f>
        <v>41171179.71014493</v>
      </c>
      <c r="J73" s="100">
        <f>J10*[2]CFINAL!K173+[2]PRIX!J20*[2]CFINAL!K182+[2]PRIX!J29*[2]CFINAL!K191+[2]PRIX!J38*[2]CFINAL!K200+[2]PRIX!J47*[2]CFINAL!K209+[2]PRIX!J56*[2]CFINAL!K218+[2]PRIX!J65*[2]CFINAL!K227</f>
        <v>44255773.497177027</v>
      </c>
      <c r="K73" s="100">
        <f>K10*[2]CFINAL!L173+[2]PRIX!K20*[2]CFINAL!L182+[2]PRIX!K29*[2]CFINAL!L191+[2]PRIX!K38*[2]CFINAL!L200+[2]PRIX!K47*[2]CFINAL!L209+[2]PRIX!K56*[2]CFINAL!L218+[2]PRIX!K65*[2]CFINAL!L227</f>
        <v>42825000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3C04-C69A-4CA6-82AD-4D440973D170}">
  <dimension ref="B1:X83"/>
  <sheetViews>
    <sheetView topLeftCell="B58" workbookViewId="0">
      <selection activeCell="E23" sqref="E23:M23"/>
    </sheetView>
  </sheetViews>
  <sheetFormatPr baseColWidth="10" defaultColWidth="11.42578125" defaultRowHeight="12.75" x14ac:dyDescent="0.2"/>
  <cols>
    <col min="1" max="1" width="2" style="107" customWidth="1"/>
    <col min="2" max="2" width="3.140625" style="107" customWidth="1"/>
    <col min="3" max="3" width="59" style="12" customWidth="1"/>
    <col min="4" max="4" width="21.42578125" style="108" customWidth="1"/>
    <col min="5" max="5" width="11.85546875" style="110" customWidth="1"/>
    <col min="6" max="10" width="11.85546875" style="112" customWidth="1"/>
    <col min="11" max="11" width="11.85546875" style="107" customWidth="1"/>
    <col min="12" max="12" width="11.85546875" style="109" customWidth="1"/>
    <col min="13" max="13" width="11.140625" style="109" customWidth="1"/>
    <col min="14" max="16384" width="11.42578125" style="107"/>
  </cols>
  <sheetData>
    <row r="1" spans="2:24" s="103" customFormat="1" ht="20.25" x14ac:dyDescent="0.3">
      <c r="B1" s="26" t="s">
        <v>170</v>
      </c>
      <c r="C1" s="25"/>
    </row>
    <row r="2" spans="2:24" s="106" customFormat="1" ht="14.25" customHeight="1" x14ac:dyDescent="0.3">
      <c r="B2" s="104"/>
      <c r="C2" s="31"/>
      <c r="D2" s="105"/>
      <c r="E2" s="105"/>
      <c r="F2" s="105"/>
      <c r="G2" s="105"/>
      <c r="H2" s="105"/>
      <c r="I2" s="105"/>
    </row>
    <row r="3" spans="2:24" x14ac:dyDescent="0.2">
      <c r="E3" s="109"/>
      <c r="F3" s="107"/>
      <c r="G3" s="107"/>
      <c r="H3" s="107"/>
      <c r="I3" s="107"/>
      <c r="J3" s="110"/>
      <c r="K3" s="109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2:24" x14ac:dyDescent="0.2">
      <c r="E4" s="2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4" t="s">
        <v>7</v>
      </c>
      <c r="L4" s="3" t="s">
        <v>8</v>
      </c>
      <c r="M4" s="3" t="s">
        <v>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2:24" ht="15" x14ac:dyDescent="0.25">
      <c r="C5" s="35" t="s">
        <v>171</v>
      </c>
      <c r="E5" s="257">
        <v>2.9869690000000002</v>
      </c>
      <c r="F5" s="258"/>
      <c r="G5" s="258"/>
      <c r="H5" s="258"/>
      <c r="I5" s="258"/>
      <c r="J5" s="258"/>
      <c r="K5" s="258"/>
      <c r="L5" s="258"/>
      <c r="M5" s="258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2:24" ht="15" x14ac:dyDescent="0.25">
      <c r="C6" s="9" t="s">
        <v>47</v>
      </c>
      <c r="E6" s="259">
        <v>0.54577200000000003</v>
      </c>
      <c r="F6" s="250"/>
      <c r="G6" s="250"/>
      <c r="H6" s="250"/>
      <c r="I6" s="250"/>
      <c r="J6" s="250"/>
      <c r="K6" s="250"/>
      <c r="L6" s="250"/>
      <c r="M6" s="250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ht="15" x14ac:dyDescent="0.25">
      <c r="C7" s="9" t="s">
        <v>48</v>
      </c>
      <c r="E7" s="259">
        <v>0.81470799999999999</v>
      </c>
      <c r="F7" s="250"/>
      <c r="G7" s="250"/>
      <c r="H7" s="250"/>
      <c r="I7" s="250"/>
      <c r="J7" s="250"/>
      <c r="K7" s="250"/>
      <c r="L7" s="250"/>
      <c r="M7" s="250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2:24" ht="15" x14ac:dyDescent="0.25">
      <c r="C8" s="9" t="s">
        <v>49</v>
      </c>
      <c r="E8" s="259">
        <v>1.1059049999999999</v>
      </c>
      <c r="F8" s="250"/>
      <c r="G8" s="250"/>
      <c r="H8" s="250"/>
      <c r="I8" s="250"/>
      <c r="J8" s="250"/>
      <c r="K8" s="250"/>
      <c r="L8" s="250"/>
      <c r="M8" s="250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4" ht="15" x14ac:dyDescent="0.25">
      <c r="C9" s="9" t="s">
        <v>50</v>
      </c>
      <c r="E9" s="259">
        <v>1.2662770000000001</v>
      </c>
      <c r="F9" s="250"/>
      <c r="G9" s="250"/>
      <c r="H9" s="250"/>
      <c r="I9" s="250"/>
      <c r="J9" s="250"/>
      <c r="K9" s="250"/>
      <c r="L9" s="250"/>
      <c r="M9" s="250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ht="15" x14ac:dyDescent="0.25">
      <c r="C10" s="9" t="s">
        <v>51</v>
      </c>
      <c r="E10" s="259">
        <v>1.467401</v>
      </c>
      <c r="F10" s="250"/>
      <c r="G10" s="250"/>
      <c r="H10" s="250"/>
      <c r="I10" s="250"/>
      <c r="J10" s="250"/>
      <c r="K10" s="250"/>
      <c r="L10" s="250"/>
      <c r="M10" s="25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2:24" ht="15" x14ac:dyDescent="0.25">
      <c r="C11" s="9" t="s">
        <v>52</v>
      </c>
      <c r="E11" s="260">
        <v>1.7032830000000001</v>
      </c>
      <c r="F11" s="261"/>
      <c r="G11" s="261"/>
      <c r="H11" s="261"/>
      <c r="I11" s="261"/>
      <c r="J11" s="261"/>
      <c r="K11" s="261"/>
      <c r="L11" s="261"/>
      <c r="M11" s="26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2:24" x14ac:dyDescent="0.2">
      <c r="C12" s="9" t="s">
        <v>53</v>
      </c>
      <c r="E12" s="109"/>
      <c r="F12" s="107"/>
      <c r="G12" s="107"/>
      <c r="H12" s="107"/>
      <c r="I12" s="107"/>
      <c r="J12" s="110"/>
      <c r="K12" s="10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4" x14ac:dyDescent="0.2">
      <c r="C13" s="107"/>
      <c r="E13" s="109"/>
      <c r="F13" s="107"/>
      <c r="G13" s="107"/>
      <c r="H13" s="107"/>
      <c r="I13" s="107"/>
      <c r="J13" s="110"/>
      <c r="K13" s="109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ht="15" x14ac:dyDescent="0.25">
      <c r="C14" s="35" t="s">
        <v>172</v>
      </c>
      <c r="E14" s="260">
        <v>0.15701300000000001</v>
      </c>
      <c r="F14" s="261"/>
      <c r="G14" s="261"/>
      <c r="H14" s="261"/>
      <c r="I14" s="261"/>
      <c r="J14" s="261"/>
      <c r="K14" s="261"/>
      <c r="L14" s="261"/>
      <c r="M14" s="261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2:24" ht="15" x14ac:dyDescent="0.25">
      <c r="C15" s="35" t="s">
        <v>173</v>
      </c>
      <c r="E15" s="260">
        <v>3.0300000000000001E-2</v>
      </c>
      <c r="F15" s="261"/>
      <c r="G15" s="261"/>
      <c r="H15" s="261"/>
      <c r="I15" s="261"/>
      <c r="J15" s="261"/>
      <c r="K15" s="261"/>
      <c r="L15" s="261"/>
      <c r="M15" s="261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2:24" x14ac:dyDescent="0.2">
      <c r="C16" s="35"/>
      <c r="E16" s="111"/>
      <c r="F16" s="50"/>
      <c r="G16" s="50"/>
      <c r="H16" s="50"/>
      <c r="I16" s="50"/>
      <c r="J16" s="6"/>
      <c r="K16" s="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3:24" x14ac:dyDescent="0.2">
      <c r="C17" s="9" t="s">
        <v>174</v>
      </c>
      <c r="E17" s="2" t="s">
        <v>1</v>
      </c>
      <c r="F17" s="3" t="s">
        <v>2</v>
      </c>
      <c r="G17" s="3" t="s">
        <v>3</v>
      </c>
      <c r="H17" s="3" t="s">
        <v>4</v>
      </c>
      <c r="I17" s="3" t="s">
        <v>5</v>
      </c>
      <c r="J17" s="3" t="s">
        <v>6</v>
      </c>
      <c r="K17" s="4" t="s">
        <v>7</v>
      </c>
      <c r="L17" s="3" t="s">
        <v>8</v>
      </c>
      <c r="M17" s="3" t="s">
        <v>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3:24" ht="15" x14ac:dyDescent="0.25">
      <c r="C18" s="9" t="s">
        <v>47</v>
      </c>
      <c r="E18" s="252">
        <v>1</v>
      </c>
      <c r="F18" s="253"/>
      <c r="G18" s="253"/>
      <c r="H18" s="253"/>
      <c r="I18" s="253"/>
      <c r="J18" s="253"/>
      <c r="K18" s="253"/>
      <c r="L18" s="253"/>
      <c r="M18" s="25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3:24" ht="15" x14ac:dyDescent="0.25">
      <c r="C19" s="9" t="s">
        <v>48</v>
      </c>
      <c r="E19" s="252">
        <v>1</v>
      </c>
      <c r="F19" s="253"/>
      <c r="G19" s="253"/>
      <c r="H19" s="253"/>
      <c r="I19" s="253"/>
      <c r="J19" s="253"/>
      <c r="K19" s="253"/>
      <c r="L19" s="253"/>
      <c r="M19" s="25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3:24" ht="15" x14ac:dyDescent="0.25">
      <c r="C20" s="9" t="s">
        <v>49</v>
      </c>
      <c r="E20" s="252">
        <v>1</v>
      </c>
      <c r="F20" s="253"/>
      <c r="G20" s="253"/>
      <c r="H20" s="253"/>
      <c r="I20" s="253"/>
      <c r="J20" s="253"/>
      <c r="K20" s="253"/>
      <c r="L20" s="253"/>
      <c r="M20" s="25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3:24" ht="15" x14ac:dyDescent="0.25">
      <c r="C21" s="9" t="s">
        <v>50</v>
      </c>
      <c r="E21" s="252">
        <v>50</v>
      </c>
      <c r="F21" s="253"/>
      <c r="G21" s="253"/>
      <c r="H21" s="253"/>
      <c r="I21" s="253"/>
      <c r="J21" s="253"/>
      <c r="K21" s="253"/>
      <c r="L21" s="253"/>
      <c r="M21" s="25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3:24" ht="15" x14ac:dyDescent="0.25">
      <c r="C22" s="9" t="s">
        <v>51</v>
      </c>
      <c r="E22" s="252">
        <v>1</v>
      </c>
      <c r="F22" s="253"/>
      <c r="G22" s="253"/>
      <c r="H22" s="253"/>
      <c r="I22" s="253"/>
      <c r="J22" s="253"/>
      <c r="K22" s="253"/>
      <c r="L22" s="253"/>
      <c r="M22" s="25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3:24" ht="15" x14ac:dyDescent="0.25">
      <c r="C23" s="9" t="s">
        <v>52</v>
      </c>
      <c r="E23" s="252">
        <v>20</v>
      </c>
      <c r="F23" s="253"/>
      <c r="G23" s="253"/>
      <c r="H23" s="253"/>
      <c r="I23" s="253"/>
      <c r="J23" s="253"/>
      <c r="K23" s="253"/>
      <c r="L23" s="253"/>
      <c r="M23" s="25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3:24" ht="15" x14ac:dyDescent="0.25">
      <c r="C24" s="9" t="s">
        <v>53</v>
      </c>
      <c r="E24" s="252">
        <v>1</v>
      </c>
      <c r="F24" s="253"/>
      <c r="G24" s="253"/>
      <c r="H24" s="253"/>
      <c r="I24" s="253"/>
      <c r="J24" s="253"/>
      <c r="K24" s="253"/>
      <c r="L24" s="253"/>
      <c r="M24" s="25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3:24" x14ac:dyDescent="0.2">
      <c r="E25" s="109"/>
      <c r="F25" s="107"/>
      <c r="G25" s="107"/>
      <c r="H25" s="107"/>
      <c r="I25" s="113"/>
      <c r="J25" s="113"/>
      <c r="K25" s="113"/>
      <c r="N25" s="109"/>
      <c r="O25" s="109"/>
      <c r="P25" s="109"/>
      <c r="Q25" s="109"/>
      <c r="R25" s="109"/>
      <c r="S25" s="109"/>
      <c r="T25" s="109"/>
      <c r="U25" s="5"/>
      <c r="V25" s="5"/>
      <c r="W25" s="5"/>
      <c r="X25" s="5"/>
    </row>
    <row r="26" spans="3:24" x14ac:dyDescent="0.2">
      <c r="C26" s="12" t="s">
        <v>175</v>
      </c>
      <c r="E26" s="2" t="s">
        <v>1</v>
      </c>
      <c r="F26" s="3" t="s">
        <v>2</v>
      </c>
      <c r="G26" s="3" t="s">
        <v>3</v>
      </c>
      <c r="H26" s="3" t="s">
        <v>4</v>
      </c>
      <c r="I26" s="3" t="s">
        <v>5</v>
      </c>
      <c r="J26" s="3" t="s">
        <v>6</v>
      </c>
      <c r="K26" s="4" t="s">
        <v>7</v>
      </c>
      <c r="L26" s="3" t="s">
        <v>8</v>
      </c>
      <c r="M26" s="3" t="s">
        <v>9</v>
      </c>
      <c r="N26" s="109"/>
      <c r="O26" s="109"/>
      <c r="P26" s="109"/>
      <c r="Q26" s="109"/>
      <c r="R26" s="109"/>
      <c r="S26" s="109"/>
      <c r="T26" s="109"/>
      <c r="U26" s="5"/>
      <c r="V26" s="5"/>
      <c r="W26" s="5"/>
      <c r="X26" s="5"/>
    </row>
    <row r="27" spans="3:24" x14ac:dyDescent="0.2">
      <c r="C27" s="9" t="s">
        <v>47</v>
      </c>
      <c r="E27" s="114">
        <v>1</v>
      </c>
      <c r="F27" s="114">
        <v>1</v>
      </c>
      <c r="G27" s="114">
        <v>1</v>
      </c>
      <c r="H27" s="114">
        <v>1</v>
      </c>
      <c r="I27" s="114">
        <v>1</v>
      </c>
      <c r="J27" s="114">
        <v>1</v>
      </c>
      <c r="K27" s="114">
        <v>1</v>
      </c>
      <c r="L27" s="114">
        <v>1</v>
      </c>
      <c r="M27" s="114">
        <v>1</v>
      </c>
      <c r="N27" s="109"/>
      <c r="O27" s="109"/>
      <c r="P27" s="109"/>
      <c r="Q27" s="109"/>
      <c r="R27" s="109"/>
      <c r="S27" s="109"/>
      <c r="T27" s="109"/>
      <c r="U27" s="5"/>
      <c r="V27" s="5"/>
      <c r="W27" s="5"/>
      <c r="X27" s="5"/>
    </row>
    <row r="28" spans="3:24" x14ac:dyDescent="0.2">
      <c r="C28" s="9" t="s">
        <v>48</v>
      </c>
      <c r="E28" s="114">
        <v>1</v>
      </c>
      <c r="F28" s="114">
        <v>1</v>
      </c>
      <c r="G28" s="114">
        <v>1</v>
      </c>
      <c r="H28" s="114">
        <v>1</v>
      </c>
      <c r="I28" s="114">
        <v>1</v>
      </c>
      <c r="J28" s="114">
        <v>1</v>
      </c>
      <c r="K28" s="114">
        <v>1</v>
      </c>
      <c r="L28" s="114">
        <v>1</v>
      </c>
      <c r="M28" s="114">
        <v>1</v>
      </c>
      <c r="N28" s="109"/>
      <c r="O28" s="109"/>
      <c r="P28" s="109"/>
      <c r="Q28" s="109"/>
      <c r="R28" s="109"/>
      <c r="S28" s="109"/>
      <c r="T28" s="109"/>
      <c r="U28" s="5"/>
      <c r="V28" s="5"/>
      <c r="W28" s="5"/>
      <c r="X28" s="5"/>
    </row>
    <row r="29" spans="3:24" x14ac:dyDescent="0.2">
      <c r="C29" s="9" t="s">
        <v>49</v>
      </c>
      <c r="E29" s="114">
        <v>1</v>
      </c>
      <c r="F29" s="114">
        <v>1</v>
      </c>
      <c r="G29" s="114">
        <v>1</v>
      </c>
      <c r="H29" s="114">
        <v>1</v>
      </c>
      <c r="I29" s="114">
        <v>1</v>
      </c>
      <c r="J29" s="114">
        <v>1</v>
      </c>
      <c r="K29" s="114">
        <v>1</v>
      </c>
      <c r="L29" s="114">
        <v>1</v>
      </c>
      <c r="M29" s="114">
        <v>1</v>
      </c>
      <c r="N29" s="109"/>
      <c r="O29" s="109"/>
      <c r="P29" s="109"/>
      <c r="Q29" s="109"/>
      <c r="R29" s="109"/>
      <c r="S29" s="109"/>
      <c r="T29" s="109"/>
      <c r="U29" s="5"/>
      <c r="V29" s="5"/>
      <c r="W29" s="5"/>
      <c r="X29" s="5"/>
    </row>
    <row r="30" spans="3:24" x14ac:dyDescent="0.2">
      <c r="C30" s="9" t="s">
        <v>50</v>
      </c>
      <c r="E30" s="114">
        <v>1</v>
      </c>
      <c r="F30" s="114">
        <v>1</v>
      </c>
      <c r="G30" s="114">
        <v>1</v>
      </c>
      <c r="H30" s="114">
        <v>1</v>
      </c>
      <c r="I30" s="114">
        <v>1</v>
      </c>
      <c r="J30" s="114">
        <v>1</v>
      </c>
      <c r="K30" s="114">
        <v>1</v>
      </c>
      <c r="L30" s="114">
        <v>1</v>
      </c>
      <c r="M30" s="114">
        <v>1</v>
      </c>
      <c r="N30" s="109"/>
      <c r="O30" s="109"/>
      <c r="P30" s="109"/>
      <c r="Q30" s="109"/>
      <c r="R30" s="109"/>
      <c r="S30" s="109"/>
      <c r="T30" s="109"/>
      <c r="U30" s="5"/>
      <c r="V30" s="5"/>
      <c r="W30" s="5"/>
      <c r="X30" s="5"/>
    </row>
    <row r="31" spans="3:24" x14ac:dyDescent="0.2">
      <c r="C31" s="9" t="s">
        <v>51</v>
      </c>
      <c r="E31" s="114">
        <v>1</v>
      </c>
      <c r="F31" s="114">
        <v>1</v>
      </c>
      <c r="G31" s="114">
        <v>1</v>
      </c>
      <c r="H31" s="114">
        <v>1</v>
      </c>
      <c r="I31" s="114">
        <v>1</v>
      </c>
      <c r="J31" s="114">
        <v>1</v>
      </c>
      <c r="K31" s="114">
        <v>1</v>
      </c>
      <c r="L31" s="114">
        <v>1</v>
      </c>
      <c r="M31" s="114">
        <v>1</v>
      </c>
      <c r="N31" s="109"/>
      <c r="O31" s="109"/>
      <c r="P31" s="109"/>
      <c r="Q31" s="109"/>
      <c r="R31" s="109"/>
      <c r="S31" s="109"/>
      <c r="T31" s="109"/>
      <c r="U31" s="5"/>
      <c r="V31" s="5"/>
      <c r="W31" s="5"/>
      <c r="X31" s="5"/>
    </row>
    <row r="32" spans="3:24" x14ac:dyDescent="0.2">
      <c r="C32" s="9" t="s">
        <v>52</v>
      </c>
      <c r="E32" s="114">
        <v>1</v>
      </c>
      <c r="F32" s="114">
        <v>1</v>
      </c>
      <c r="G32" s="114">
        <v>1</v>
      </c>
      <c r="H32" s="114">
        <v>1</v>
      </c>
      <c r="I32" s="114">
        <v>200</v>
      </c>
      <c r="J32" s="114">
        <v>1</v>
      </c>
      <c r="K32" s="114">
        <v>1</v>
      </c>
      <c r="L32" s="114">
        <v>1</v>
      </c>
      <c r="M32" s="114">
        <v>1</v>
      </c>
      <c r="N32" s="109"/>
      <c r="O32" s="109"/>
      <c r="P32" s="109"/>
      <c r="Q32" s="109"/>
      <c r="R32" s="109"/>
      <c r="S32" s="109"/>
      <c r="T32" s="109"/>
      <c r="U32" s="5"/>
      <c r="V32" s="5"/>
      <c r="W32" s="5"/>
      <c r="X32" s="5"/>
    </row>
    <row r="33" spans="2:24" x14ac:dyDescent="0.2">
      <c r="C33" s="9" t="s">
        <v>53</v>
      </c>
      <c r="E33" s="114">
        <v>1</v>
      </c>
      <c r="F33" s="114">
        <v>1</v>
      </c>
      <c r="G33" s="114">
        <v>1</v>
      </c>
      <c r="H33" s="114">
        <v>1</v>
      </c>
      <c r="I33" s="114">
        <v>1</v>
      </c>
      <c r="J33" s="114">
        <v>1</v>
      </c>
      <c r="K33" s="114">
        <v>1</v>
      </c>
      <c r="L33" s="114">
        <v>1</v>
      </c>
      <c r="M33" s="114">
        <v>5000</v>
      </c>
      <c r="N33" s="109"/>
      <c r="O33" s="109"/>
      <c r="P33" s="109"/>
      <c r="Q33" s="109"/>
      <c r="R33" s="109"/>
      <c r="S33" s="109"/>
      <c r="T33" s="109"/>
      <c r="U33" s="5"/>
      <c r="V33" s="5"/>
      <c r="W33" s="5"/>
      <c r="X33" s="5"/>
    </row>
    <row r="34" spans="2:24" x14ac:dyDescent="0.2">
      <c r="E34" s="109"/>
      <c r="F34" s="107"/>
      <c r="G34" s="107"/>
      <c r="H34" s="107"/>
      <c r="I34" s="113"/>
      <c r="J34" s="115"/>
      <c r="N34" s="109"/>
      <c r="O34" s="109"/>
      <c r="P34" s="109"/>
      <c r="Q34" s="109"/>
      <c r="R34" s="109"/>
      <c r="S34" s="109"/>
      <c r="T34" s="109"/>
      <c r="U34" s="5"/>
      <c r="V34" s="5"/>
      <c r="W34" s="5"/>
      <c r="X34" s="5"/>
    </row>
    <row r="35" spans="2:24" x14ac:dyDescent="0.2">
      <c r="E35" s="109"/>
      <c r="F35" s="107"/>
      <c r="G35" s="107"/>
      <c r="H35" s="107"/>
      <c r="I35" s="113"/>
      <c r="J35" s="11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x14ac:dyDescent="0.2">
      <c r="I36" s="116"/>
      <c r="J36" s="11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ht="20.25" x14ac:dyDescent="0.3">
      <c r="B37" s="56" t="s">
        <v>176</v>
      </c>
      <c r="C37" s="57"/>
      <c r="D37" s="117"/>
      <c r="E37" s="118" t="s">
        <v>1</v>
      </c>
      <c r="F37" s="119" t="s">
        <v>2</v>
      </c>
      <c r="G37" s="119" t="s">
        <v>3</v>
      </c>
      <c r="H37" s="119" t="s">
        <v>4</v>
      </c>
      <c r="I37" s="119" t="s">
        <v>5</v>
      </c>
      <c r="J37" s="119" t="s">
        <v>6</v>
      </c>
      <c r="K37" s="120" t="s">
        <v>7</v>
      </c>
      <c r="L37" s="119" t="s">
        <v>8</v>
      </c>
      <c r="M37" s="120" t="s">
        <v>9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s="121" customFormat="1" ht="24" x14ac:dyDescent="0.2">
      <c r="C38" s="45"/>
      <c r="D38" s="122"/>
      <c r="E38" s="123" t="s">
        <v>158</v>
      </c>
      <c r="F38" s="123" t="s">
        <v>159</v>
      </c>
      <c r="G38" s="123" t="s">
        <v>160</v>
      </c>
      <c r="H38" s="123" t="s">
        <v>161</v>
      </c>
      <c r="I38" s="123" t="s">
        <v>162</v>
      </c>
      <c r="J38" s="123" t="s">
        <v>163</v>
      </c>
      <c r="K38" s="123" t="s">
        <v>164</v>
      </c>
      <c r="L38" s="123" t="s">
        <v>165</v>
      </c>
      <c r="M38" s="124" t="s">
        <v>177</v>
      </c>
      <c r="N38" s="5"/>
      <c r="O38" s="5"/>
      <c r="P38" s="5"/>
      <c r="Q38" s="5"/>
      <c r="R38" s="5"/>
      <c r="S38" s="5"/>
      <c r="T38" s="5"/>
      <c r="U38" s="11"/>
      <c r="V38" s="11"/>
      <c r="W38" s="11"/>
      <c r="X38" s="11"/>
    </row>
    <row r="39" spans="2:24" s="121" customFormat="1" x14ac:dyDescent="0.2">
      <c r="C39" s="12"/>
      <c r="D39" s="125" t="s">
        <v>178</v>
      </c>
      <c r="E39" s="126"/>
      <c r="F39" s="126"/>
      <c r="G39" s="126"/>
      <c r="H39" s="126"/>
      <c r="I39" s="126"/>
      <c r="J39" s="126"/>
      <c r="K39" s="126"/>
      <c r="L39" s="126"/>
      <c r="M39" s="126"/>
      <c r="N39" s="5"/>
      <c r="O39" s="5"/>
      <c r="P39" s="5"/>
      <c r="Q39" s="5"/>
      <c r="R39" s="5"/>
      <c r="S39" s="5"/>
      <c r="T39" s="5"/>
      <c r="U39" s="11"/>
      <c r="V39" s="11"/>
      <c r="W39" s="11"/>
      <c r="X39" s="11"/>
    </row>
    <row r="40" spans="2:24" s="121" customFormat="1" ht="51" x14ac:dyDescent="0.2">
      <c r="C40" s="127" t="s">
        <v>179</v>
      </c>
      <c r="D40" s="128" t="s">
        <v>180</v>
      </c>
      <c r="E40" s="129" t="s">
        <v>181</v>
      </c>
      <c r="F40" s="129" t="s">
        <v>182</v>
      </c>
      <c r="G40" s="129" t="s">
        <v>183</v>
      </c>
      <c r="H40" s="129" t="s">
        <v>184</v>
      </c>
      <c r="I40" s="129" t="s">
        <v>185</v>
      </c>
      <c r="J40" s="129" t="s">
        <v>186</v>
      </c>
      <c r="K40" s="129" t="s">
        <v>187</v>
      </c>
      <c r="L40" s="129" t="s">
        <v>188</v>
      </c>
      <c r="M40" s="129" t="s">
        <v>186</v>
      </c>
      <c r="N40" s="5"/>
      <c r="O40" s="5"/>
      <c r="P40" s="5"/>
      <c r="Q40" s="5"/>
      <c r="R40" s="5"/>
      <c r="S40" s="5"/>
      <c r="T40" s="5"/>
      <c r="U40" s="11"/>
      <c r="V40" s="11"/>
      <c r="W40" s="11"/>
      <c r="X40" s="11"/>
    </row>
    <row r="41" spans="2:24" s="121" customFormat="1" ht="15" x14ac:dyDescent="0.25">
      <c r="C41" s="35" t="s">
        <v>189</v>
      </c>
      <c r="D41"/>
      <c r="E41" s="254" t="s">
        <v>190</v>
      </c>
      <c r="F41" s="255"/>
      <c r="G41" s="255"/>
      <c r="H41" s="255"/>
      <c r="I41" s="255"/>
      <c r="J41" s="255"/>
      <c r="K41" s="255"/>
      <c r="L41" s="255"/>
      <c r="M41" s="256"/>
      <c r="N41" s="5"/>
      <c r="O41" s="5"/>
      <c r="P41" s="5"/>
      <c r="Q41" s="5"/>
      <c r="R41" s="5"/>
      <c r="S41" s="5"/>
      <c r="T41" s="5"/>
      <c r="U41" s="11"/>
      <c r="V41" s="11"/>
      <c r="W41" s="11"/>
      <c r="X41" s="11"/>
    </row>
    <row r="42" spans="2:24" s="121" customFormat="1" x14ac:dyDescent="0.2">
      <c r="C42" s="9" t="s">
        <v>191</v>
      </c>
      <c r="D42" s="130" t="s">
        <v>192</v>
      </c>
      <c r="E42" s="131">
        <v>67.56</v>
      </c>
      <c r="F42" s="131">
        <v>61.51</v>
      </c>
      <c r="G42" s="131">
        <v>68.599999999999994</v>
      </c>
      <c r="H42" s="131">
        <v>80.529690409725333</v>
      </c>
      <c r="I42" s="131">
        <v>79.996737368958208</v>
      </c>
      <c r="J42" s="131">
        <v>97.441006168772859</v>
      </c>
      <c r="K42" s="131">
        <v>116.6573666707821</v>
      </c>
      <c r="L42" s="131">
        <v>115.38977609178386</v>
      </c>
      <c r="M42" s="131"/>
      <c r="N42" s="5"/>
      <c r="O42" s="5"/>
      <c r="P42" s="5"/>
      <c r="Q42" s="5"/>
      <c r="R42" s="5"/>
      <c r="S42" s="5"/>
      <c r="T42" s="5"/>
      <c r="U42" s="11"/>
      <c r="V42" s="11"/>
      <c r="W42" s="11"/>
      <c r="X42" s="11"/>
    </row>
    <row r="43" spans="2:24" s="121" customFormat="1" x14ac:dyDescent="0.2">
      <c r="C43" s="9" t="s">
        <v>193</v>
      </c>
      <c r="D43" s="130" t="s">
        <v>194</v>
      </c>
      <c r="E43" s="131">
        <v>72.88</v>
      </c>
      <c r="F43" s="131">
        <v>75.420000000000016</v>
      </c>
      <c r="G43" s="131">
        <v>63.870000000000005</v>
      </c>
      <c r="H43" s="132">
        <v>64.427948835946964</v>
      </c>
      <c r="I43" s="133">
        <v>52.894638940712653</v>
      </c>
      <c r="J43" s="133">
        <v>84.429352587363582</v>
      </c>
      <c r="K43" s="133">
        <v>97.12971850414084</v>
      </c>
      <c r="L43" s="133">
        <v>80.119827986572943</v>
      </c>
      <c r="M43" s="133"/>
      <c r="N43" s="5"/>
      <c r="O43" s="5"/>
      <c r="P43" s="5"/>
      <c r="Q43" s="5"/>
      <c r="R43" s="5"/>
      <c r="S43" s="5"/>
      <c r="T43" s="5"/>
      <c r="U43" s="11"/>
      <c r="V43" s="11"/>
      <c r="W43" s="11"/>
      <c r="X43" s="11"/>
    </row>
    <row r="44" spans="2:24" s="121" customFormat="1" x14ac:dyDescent="0.2">
      <c r="C44" s="9" t="s">
        <v>195</v>
      </c>
      <c r="D44" s="130" t="s">
        <v>196</v>
      </c>
      <c r="E44" s="131">
        <v>3000</v>
      </c>
      <c r="F44" s="131">
        <v>3000</v>
      </c>
      <c r="G44" s="131">
        <v>3000</v>
      </c>
      <c r="H44" s="134">
        <v>5000</v>
      </c>
      <c r="I44" s="134">
        <v>5000</v>
      </c>
      <c r="J44" s="134">
        <v>5000</v>
      </c>
      <c r="K44" s="134">
        <v>5000</v>
      </c>
      <c r="L44" s="134">
        <v>5000</v>
      </c>
      <c r="M44" s="134">
        <v>5000</v>
      </c>
      <c r="N44" s="41" t="s">
        <v>197</v>
      </c>
      <c r="O44" s="41"/>
      <c r="P44" s="41"/>
      <c r="Q44" s="5"/>
      <c r="R44" s="5"/>
      <c r="S44" s="5"/>
      <c r="T44" s="5"/>
      <c r="U44" s="11"/>
      <c r="V44" s="11"/>
      <c r="W44" s="11"/>
      <c r="X44" s="11"/>
    </row>
    <row r="45" spans="2:24" s="121" customFormat="1" x14ac:dyDescent="0.2">
      <c r="C45" s="9" t="s">
        <v>198</v>
      </c>
      <c r="D45" s="130" t="s">
        <v>199</v>
      </c>
      <c r="E45" s="131">
        <v>12000</v>
      </c>
      <c r="F45" s="131">
        <v>12000</v>
      </c>
      <c r="G45" s="131">
        <v>12000</v>
      </c>
      <c r="H45" s="134">
        <v>10000</v>
      </c>
      <c r="I45" s="134">
        <v>10000</v>
      </c>
      <c r="J45" s="134">
        <v>10000</v>
      </c>
      <c r="K45" s="134">
        <v>10000</v>
      </c>
      <c r="L45" s="134">
        <v>10000</v>
      </c>
      <c r="M45" s="134">
        <v>10000</v>
      </c>
      <c r="N45" s="41" t="s">
        <v>197</v>
      </c>
      <c r="O45" s="41"/>
      <c r="P45" s="41"/>
      <c r="Q45" s="5"/>
      <c r="R45" s="5"/>
      <c r="S45" s="5"/>
      <c r="T45" s="5"/>
      <c r="U45" s="11"/>
      <c r="V45" s="11"/>
      <c r="W45" s="11"/>
      <c r="X45" s="11"/>
    </row>
    <row r="46" spans="2:24" s="121" customFormat="1" x14ac:dyDescent="0.2">
      <c r="C46" s="9" t="s">
        <v>200</v>
      </c>
      <c r="D46" s="130" t="s">
        <v>201</v>
      </c>
      <c r="E46" s="131">
        <v>0</v>
      </c>
      <c r="F46" s="131">
        <v>0</v>
      </c>
      <c r="G46" s="135">
        <v>3.8322000000000003</v>
      </c>
      <c r="H46" s="136">
        <v>22.190560708044046</v>
      </c>
      <c r="I46" s="137">
        <v>38.45524379032959</v>
      </c>
      <c r="J46" s="137">
        <v>21.4134623456188</v>
      </c>
      <c r="K46" s="137">
        <v>17.854734684497121</v>
      </c>
      <c r="L46" s="137">
        <v>24.146672794008602</v>
      </c>
      <c r="M46" s="137"/>
      <c r="N46" s="41" t="s">
        <v>202</v>
      </c>
      <c r="O46" s="41"/>
      <c r="P46" s="41"/>
      <c r="Q46" s="41"/>
      <c r="R46" s="41"/>
      <c r="S46" s="41"/>
      <c r="T46" s="41"/>
      <c r="U46" s="18"/>
      <c r="V46" s="18"/>
      <c r="W46" s="11"/>
      <c r="X46" s="11"/>
    </row>
    <row r="47" spans="2:24" s="121" customFormat="1" x14ac:dyDescent="0.2">
      <c r="C47" s="12" t="s">
        <v>203</v>
      </c>
      <c r="D47" s="130" t="s">
        <v>199</v>
      </c>
      <c r="E47" s="131">
        <v>0</v>
      </c>
      <c r="F47" s="131">
        <v>0</v>
      </c>
      <c r="G47" s="131">
        <v>0</v>
      </c>
      <c r="H47" s="132">
        <v>90000</v>
      </c>
      <c r="I47" s="133">
        <v>90000</v>
      </c>
      <c r="J47" s="133">
        <v>200000</v>
      </c>
      <c r="K47" s="133">
        <v>300000</v>
      </c>
      <c r="L47" s="133">
        <v>400000</v>
      </c>
      <c r="M47" s="133">
        <v>200000</v>
      </c>
      <c r="N47" s="5"/>
      <c r="O47" s="5"/>
      <c r="P47" s="5"/>
      <c r="Q47" s="5"/>
      <c r="R47" s="5"/>
      <c r="S47" s="5"/>
      <c r="T47" s="5"/>
      <c r="U47" s="11"/>
      <c r="V47" s="11"/>
      <c r="W47" s="11"/>
      <c r="X47" s="11"/>
    </row>
    <row r="48" spans="2:24" s="121" customFormat="1" x14ac:dyDescent="0.2">
      <c r="C48" s="9" t="s">
        <v>204</v>
      </c>
      <c r="D48" s="130" t="s">
        <v>199</v>
      </c>
      <c r="E48" s="131">
        <v>0</v>
      </c>
      <c r="F48" s="131">
        <v>0</v>
      </c>
      <c r="G48" s="131">
        <v>0</v>
      </c>
      <c r="H48" s="132">
        <v>150000</v>
      </c>
      <c r="I48" s="133">
        <v>150000</v>
      </c>
      <c r="J48" s="133">
        <v>150000</v>
      </c>
      <c r="K48" s="133">
        <v>150000</v>
      </c>
      <c r="L48" s="133">
        <v>150000</v>
      </c>
      <c r="M48" s="133">
        <v>150000</v>
      </c>
      <c r="N48" s="5"/>
      <c r="O48" s="5"/>
      <c r="P48" s="5"/>
      <c r="Q48" s="5"/>
      <c r="R48" s="5"/>
      <c r="S48" s="5"/>
      <c r="T48" s="5"/>
      <c r="U48" s="11"/>
      <c r="V48" s="11"/>
      <c r="W48" s="11"/>
      <c r="X48" s="11"/>
    </row>
    <row r="49" spans="3:24" s="121" customFormat="1" x14ac:dyDescent="0.2">
      <c r="C49" s="9" t="s">
        <v>205</v>
      </c>
      <c r="D49" s="130" t="s">
        <v>199</v>
      </c>
      <c r="E49" s="131">
        <v>0</v>
      </c>
      <c r="F49" s="131">
        <v>0</v>
      </c>
      <c r="G49" s="131">
        <v>0</v>
      </c>
      <c r="H49" s="132">
        <v>100000</v>
      </c>
      <c r="I49" s="133">
        <v>100000</v>
      </c>
      <c r="J49" s="133">
        <v>100000</v>
      </c>
      <c r="K49" s="133">
        <v>100000</v>
      </c>
      <c r="L49" s="133">
        <v>100000</v>
      </c>
      <c r="M49" s="133">
        <v>100000</v>
      </c>
      <c r="N49" s="5"/>
      <c r="O49" s="5"/>
      <c r="P49" s="5"/>
      <c r="Q49" s="5"/>
      <c r="R49" s="5"/>
      <c r="S49" s="5"/>
      <c r="T49" s="5"/>
      <c r="U49" s="11"/>
      <c r="V49" s="11"/>
      <c r="W49" s="11"/>
      <c r="X49" s="11"/>
    </row>
    <row r="50" spans="3:24" s="121" customFormat="1" x14ac:dyDescent="0.2">
      <c r="C50" s="9" t="s">
        <v>206</v>
      </c>
      <c r="D50" s="130" t="s">
        <v>207</v>
      </c>
      <c r="E50" s="131">
        <v>0</v>
      </c>
      <c r="F50" s="131">
        <v>0</v>
      </c>
      <c r="G50" s="131">
        <v>0</v>
      </c>
      <c r="H50" s="131">
        <v>0</v>
      </c>
      <c r="I50" s="133">
        <v>30</v>
      </c>
      <c r="J50" s="133">
        <v>30</v>
      </c>
      <c r="K50" s="133">
        <v>30</v>
      </c>
      <c r="L50" s="133">
        <v>30</v>
      </c>
      <c r="M50" s="133">
        <v>30</v>
      </c>
      <c r="N50" s="5"/>
      <c r="O50" s="5"/>
      <c r="P50" s="5"/>
      <c r="Q50" s="5"/>
      <c r="R50" s="5"/>
      <c r="S50" s="5"/>
      <c r="T50" s="5"/>
      <c r="U50" s="11"/>
      <c r="V50" s="11"/>
      <c r="W50" s="11"/>
      <c r="X50" s="11"/>
    </row>
    <row r="51" spans="3:24" s="121" customFormat="1" x14ac:dyDescent="0.2">
      <c r="C51" s="138" t="s">
        <v>208</v>
      </c>
      <c r="D51" s="130" t="s">
        <v>209</v>
      </c>
      <c r="E51" s="139">
        <v>0.08</v>
      </c>
      <c r="F51" s="139">
        <v>0.08</v>
      </c>
      <c r="G51" s="139">
        <v>0.08</v>
      </c>
      <c r="H51" s="139">
        <v>0.05</v>
      </c>
      <c r="I51" s="140">
        <v>0.05</v>
      </c>
      <c r="J51" s="140">
        <v>0.05</v>
      </c>
      <c r="K51" s="140">
        <v>0.05</v>
      </c>
      <c r="L51" s="140">
        <v>0.05</v>
      </c>
      <c r="M51" s="140">
        <v>0.05</v>
      </c>
      <c r="N51" s="41" t="s">
        <v>210</v>
      </c>
      <c r="O51" s="5"/>
      <c r="P51" s="5"/>
      <c r="Q51" s="5"/>
      <c r="R51" s="5"/>
      <c r="S51" s="5"/>
      <c r="T51" s="5"/>
      <c r="U51" s="11"/>
      <c r="V51" s="11"/>
      <c r="W51" s="11"/>
      <c r="X51" s="11"/>
    </row>
    <row r="52" spans="3:24" s="121" customFormat="1" x14ac:dyDescent="0.2">
      <c r="C52" s="9"/>
      <c r="D52" s="107"/>
      <c r="E52" s="141"/>
      <c r="F52" s="142"/>
      <c r="G52" s="142"/>
      <c r="H52" s="142"/>
      <c r="I52" s="142"/>
      <c r="J52" s="143"/>
      <c r="K52" s="144"/>
      <c r="L52" s="144"/>
      <c r="M52" s="145"/>
      <c r="N52" s="5"/>
      <c r="O52" s="5"/>
      <c r="P52" s="5"/>
      <c r="Q52" s="5"/>
      <c r="R52" s="5"/>
      <c r="S52" s="5"/>
      <c r="T52" s="5"/>
      <c r="U52" s="11"/>
      <c r="V52" s="11"/>
      <c r="W52" s="11"/>
      <c r="X52" s="11"/>
    </row>
    <row r="53" spans="3:24" s="121" customFormat="1" ht="15" x14ac:dyDescent="0.25">
      <c r="C53" s="146" t="s">
        <v>211</v>
      </c>
      <c r="D53" s="147" t="s">
        <v>180</v>
      </c>
      <c r="E53" s="148" t="s">
        <v>1</v>
      </c>
      <c r="F53" s="119" t="s">
        <v>2</v>
      </c>
      <c r="G53" s="119" t="s">
        <v>3</v>
      </c>
      <c r="H53" s="119" t="s">
        <v>4</v>
      </c>
      <c r="I53" s="119" t="s">
        <v>5</v>
      </c>
      <c r="J53" s="119" t="s">
        <v>6</v>
      </c>
      <c r="K53" s="119" t="s">
        <v>7</v>
      </c>
      <c r="L53" s="119" t="s">
        <v>8</v>
      </c>
      <c r="M53" s="120" t="s">
        <v>9</v>
      </c>
      <c r="N53" s="5"/>
      <c r="O53" s="5"/>
      <c r="P53" s="5"/>
      <c r="Q53" s="5"/>
      <c r="R53" s="5"/>
      <c r="S53" s="5"/>
      <c r="T53" s="5"/>
      <c r="U53" s="11"/>
      <c r="V53" s="11"/>
      <c r="W53" s="11"/>
      <c r="X53" s="11"/>
    </row>
    <row r="54" spans="3:24" s="121" customFormat="1" x14ac:dyDescent="0.2">
      <c r="C54" s="9" t="s">
        <v>212</v>
      </c>
      <c r="D54" s="149" t="s">
        <v>199</v>
      </c>
      <c r="E54" s="131">
        <v>1260</v>
      </c>
      <c r="F54" s="131">
        <v>2270</v>
      </c>
      <c r="G54" s="131">
        <v>2270</v>
      </c>
      <c r="H54" s="134">
        <v>2000</v>
      </c>
      <c r="I54" s="134">
        <v>5000</v>
      </c>
      <c r="J54" s="134">
        <v>5000</v>
      </c>
      <c r="K54" s="134">
        <v>5000</v>
      </c>
      <c r="L54" s="134">
        <v>10000</v>
      </c>
      <c r="M54" s="134">
        <v>5000</v>
      </c>
      <c r="N54" s="5"/>
      <c r="O54" s="5"/>
      <c r="P54" s="5"/>
      <c r="Q54" s="5"/>
      <c r="R54" s="5"/>
      <c r="S54" s="5"/>
      <c r="T54" s="5"/>
      <c r="U54" s="11"/>
      <c r="V54" s="11"/>
      <c r="W54" s="11"/>
      <c r="X54" s="11"/>
    </row>
    <row r="55" spans="3:24" s="121" customFormat="1" x14ac:dyDescent="0.2">
      <c r="C55" s="9" t="s">
        <v>213</v>
      </c>
      <c r="D55" s="149"/>
      <c r="E55" s="150">
        <v>1.2999999999999999E-2</v>
      </c>
      <c r="F55" s="150">
        <v>2.4E-2</v>
      </c>
      <c r="G55" s="150">
        <v>2.4E-2</v>
      </c>
      <c r="H55" s="151">
        <v>0.05</v>
      </c>
      <c r="I55" s="151">
        <v>0.05</v>
      </c>
      <c r="J55" s="151">
        <v>0.05</v>
      </c>
      <c r="K55" s="151">
        <v>0.05</v>
      </c>
      <c r="L55" s="151">
        <v>0.05</v>
      </c>
      <c r="M55" s="151">
        <v>0.05</v>
      </c>
      <c r="N55" s="41" t="s">
        <v>214</v>
      </c>
      <c r="O55" s="5"/>
      <c r="P55" s="5"/>
      <c r="Q55" s="5"/>
      <c r="R55" s="5"/>
      <c r="S55" s="5"/>
      <c r="T55" s="5"/>
      <c r="U55" s="11"/>
      <c r="V55" s="11"/>
      <c r="W55" s="11"/>
      <c r="X55" s="11"/>
    </row>
    <row r="56" spans="3:24" s="121" customFormat="1" x14ac:dyDescent="0.2">
      <c r="C56" s="9" t="s">
        <v>215</v>
      </c>
      <c r="D56" s="130" t="s">
        <v>199</v>
      </c>
      <c r="E56" s="131">
        <v>2500</v>
      </c>
      <c r="F56" s="131">
        <v>2500</v>
      </c>
      <c r="G56" s="131">
        <v>4500</v>
      </c>
      <c r="H56" s="131">
        <v>4500</v>
      </c>
      <c r="I56" s="131">
        <v>4500</v>
      </c>
      <c r="J56" s="132">
        <v>6500</v>
      </c>
      <c r="K56" s="132">
        <v>6500</v>
      </c>
      <c r="L56" s="132">
        <v>8500</v>
      </c>
      <c r="M56" s="132">
        <v>8500</v>
      </c>
      <c r="N56" s="5"/>
      <c r="O56" s="5"/>
      <c r="P56" s="5"/>
      <c r="Q56" s="5"/>
      <c r="R56" s="5"/>
      <c r="S56" s="5"/>
      <c r="T56" s="5"/>
      <c r="U56" s="11"/>
      <c r="V56" s="11"/>
      <c r="W56" s="11"/>
      <c r="X56" s="11"/>
    </row>
    <row r="57" spans="3:24" s="121" customFormat="1" x14ac:dyDescent="0.2">
      <c r="C57" s="9" t="s">
        <v>216</v>
      </c>
      <c r="D57" s="130" t="s">
        <v>199</v>
      </c>
      <c r="E57" s="131">
        <v>5000</v>
      </c>
      <c r="F57" s="131">
        <v>5000</v>
      </c>
      <c r="G57" s="131">
        <v>10000</v>
      </c>
      <c r="H57" s="131">
        <v>10000</v>
      </c>
      <c r="I57" s="131">
        <v>10000</v>
      </c>
      <c r="J57" s="131">
        <v>15000</v>
      </c>
      <c r="K57" s="131">
        <v>15000</v>
      </c>
      <c r="L57" s="131">
        <v>15000</v>
      </c>
      <c r="M57" s="131">
        <v>15000</v>
      </c>
      <c r="N57" s="5"/>
      <c r="O57" s="5"/>
      <c r="P57" s="5"/>
      <c r="Q57" s="5"/>
      <c r="R57" s="5"/>
      <c r="S57" s="5"/>
      <c r="T57" s="5"/>
      <c r="U57" s="11"/>
      <c r="V57" s="11"/>
      <c r="W57" s="11"/>
      <c r="X57" s="11"/>
    </row>
    <row r="58" spans="3:24" s="121" customFormat="1" x14ac:dyDescent="0.2">
      <c r="C58" s="9" t="s">
        <v>217</v>
      </c>
      <c r="D58" s="130" t="s">
        <v>199</v>
      </c>
      <c r="E58" s="131"/>
      <c r="F58" s="131"/>
      <c r="G58" s="131"/>
      <c r="H58" s="131"/>
      <c r="I58" s="131"/>
      <c r="J58" s="131"/>
      <c r="K58" s="131"/>
      <c r="L58" s="131"/>
      <c r="M58" s="131"/>
      <c r="N58" s="5"/>
      <c r="O58" s="5"/>
      <c r="P58" s="5"/>
      <c r="Q58" s="5"/>
      <c r="R58" s="5"/>
      <c r="S58" s="5"/>
      <c r="T58" s="5"/>
      <c r="U58" s="11"/>
      <c r="V58" s="11"/>
      <c r="W58" s="11"/>
      <c r="X58" s="11"/>
    </row>
    <row r="59" spans="3:24" s="121" customFormat="1" x14ac:dyDescent="0.2">
      <c r="C59" s="9" t="s">
        <v>218</v>
      </c>
      <c r="D59" s="130" t="s">
        <v>219</v>
      </c>
      <c r="E59" s="152">
        <v>0.02</v>
      </c>
      <c r="F59" s="152">
        <v>0.02</v>
      </c>
      <c r="G59" s="152">
        <v>0.02</v>
      </c>
      <c r="H59" s="152">
        <v>0.02</v>
      </c>
      <c r="I59" s="152">
        <v>0.02</v>
      </c>
      <c r="J59" s="152">
        <v>0.02</v>
      </c>
      <c r="K59" s="152">
        <v>0.02</v>
      </c>
      <c r="L59" s="152">
        <v>0.02</v>
      </c>
      <c r="M59" s="152">
        <v>0.02</v>
      </c>
      <c r="N59" s="5"/>
      <c r="O59" s="5"/>
      <c r="P59" s="5"/>
      <c r="Q59" s="5"/>
      <c r="R59" s="5"/>
      <c r="S59" s="5"/>
      <c r="T59" s="5"/>
      <c r="U59" s="11"/>
      <c r="V59" s="11"/>
      <c r="W59" s="11"/>
      <c r="X59" s="11"/>
    </row>
    <row r="60" spans="3:24" s="121" customFormat="1" ht="15" x14ac:dyDescent="0.25">
      <c r="C60" s="9" t="s">
        <v>220</v>
      </c>
      <c r="D60" s="153" t="s">
        <v>221</v>
      </c>
      <c r="E60" s="154">
        <v>9.8000000000000007</v>
      </c>
      <c r="F60" s="154">
        <v>9.8000000000000007</v>
      </c>
      <c r="G60" s="154">
        <v>9.8000000000000007</v>
      </c>
      <c r="H60" s="154">
        <v>9.8000000000000007</v>
      </c>
      <c r="I60" s="154">
        <v>9.8000000000000007</v>
      </c>
      <c r="J60" s="154">
        <v>9.8000000000000007</v>
      </c>
      <c r="K60" s="154">
        <v>9.8000000000000007</v>
      </c>
      <c r="L60" s="154">
        <v>9.8000000000000007</v>
      </c>
      <c r="M60" s="154">
        <v>9.8000000000000007</v>
      </c>
      <c r="N60" s="5"/>
      <c r="O60" s="5"/>
      <c r="P60" s="5"/>
      <c r="Q60" s="5"/>
      <c r="R60" s="5"/>
      <c r="S60" s="5"/>
      <c r="T60" s="5"/>
      <c r="U60" s="11"/>
      <c r="V60" s="11"/>
      <c r="W60" s="11"/>
      <c r="X60" s="11"/>
    </row>
    <row r="61" spans="3:24" s="121" customFormat="1" ht="15" x14ac:dyDescent="0.25">
      <c r="C61" s="9" t="s">
        <v>222</v>
      </c>
      <c r="D61" s="153" t="s">
        <v>223</v>
      </c>
      <c r="E61" s="131"/>
      <c r="F61" s="131"/>
      <c r="G61" s="131"/>
      <c r="H61" s="134"/>
      <c r="I61" s="134"/>
      <c r="J61" s="134"/>
      <c r="K61" s="134"/>
      <c r="L61" s="134"/>
      <c r="M61" s="134"/>
      <c r="N61" s="5"/>
      <c r="O61" s="5"/>
      <c r="P61" s="5"/>
      <c r="Q61" s="5"/>
      <c r="R61" s="5"/>
      <c r="S61" s="5"/>
      <c r="T61" s="5"/>
      <c r="U61" s="11"/>
      <c r="V61" s="11"/>
      <c r="W61" s="11"/>
      <c r="X61" s="11"/>
    </row>
    <row r="62" spans="3:24" s="121" customFormat="1" x14ac:dyDescent="0.2">
      <c r="C62" s="9" t="s">
        <v>206</v>
      </c>
      <c r="D62" s="130" t="s">
        <v>207</v>
      </c>
      <c r="E62" s="131"/>
      <c r="F62" s="131"/>
      <c r="G62" s="131"/>
      <c r="H62" s="133">
        <v>50</v>
      </c>
      <c r="I62" s="133">
        <v>50</v>
      </c>
      <c r="J62" s="133">
        <v>50</v>
      </c>
      <c r="K62" s="133">
        <v>50</v>
      </c>
      <c r="L62" s="133">
        <v>50</v>
      </c>
      <c r="M62" s="133">
        <v>50</v>
      </c>
      <c r="N62" s="41" t="s">
        <v>224</v>
      </c>
      <c r="O62" s="5"/>
      <c r="P62" s="5"/>
      <c r="Q62" s="5"/>
      <c r="R62" s="5"/>
      <c r="S62" s="5"/>
      <c r="T62" s="5"/>
      <c r="U62" s="11"/>
      <c r="V62" s="11"/>
      <c r="W62" s="11"/>
      <c r="X62" s="11"/>
    </row>
    <row r="63" spans="3:24" s="121" customFormat="1" ht="15" x14ac:dyDescent="0.25">
      <c r="C63" s="9" t="s">
        <v>225</v>
      </c>
      <c r="D63" s="155"/>
      <c r="E63" s="131"/>
      <c r="F63" s="131"/>
      <c r="G63" s="131"/>
      <c r="H63" s="134"/>
      <c r="I63" s="134"/>
      <c r="J63" s="134"/>
      <c r="K63" s="134"/>
      <c r="L63" s="134"/>
      <c r="M63" s="134"/>
      <c r="N63" s="41" t="s">
        <v>226</v>
      </c>
      <c r="O63" s="5"/>
      <c r="P63" s="5"/>
      <c r="Q63" s="5"/>
      <c r="R63" s="5"/>
      <c r="S63" s="5"/>
      <c r="T63" s="5"/>
      <c r="U63" s="11"/>
      <c r="V63" s="11"/>
      <c r="W63" s="11"/>
      <c r="X63" s="11"/>
    </row>
    <row r="64" spans="3:24" s="121" customFormat="1" ht="15" x14ac:dyDescent="0.25">
      <c r="C64" s="9" t="s">
        <v>227</v>
      </c>
      <c r="D64" s="156" t="s">
        <v>228</v>
      </c>
      <c r="E64" s="157">
        <v>0.03</v>
      </c>
      <c r="F64" s="157">
        <v>0.03</v>
      </c>
      <c r="G64" s="157">
        <v>0.03</v>
      </c>
      <c r="H64" s="157">
        <v>0.03</v>
      </c>
      <c r="I64" s="157">
        <v>0.03</v>
      </c>
      <c r="J64" s="157">
        <v>0.03</v>
      </c>
      <c r="K64" s="157">
        <v>0.02</v>
      </c>
      <c r="L64" s="157">
        <v>0.02</v>
      </c>
      <c r="M64" s="157">
        <v>0.02</v>
      </c>
      <c r="N64" s="5"/>
      <c r="O64" s="5"/>
      <c r="P64" s="5"/>
      <c r="Q64" s="5"/>
      <c r="R64" s="5"/>
      <c r="S64" s="5"/>
      <c r="T64" s="5"/>
      <c r="U64" s="11"/>
      <c r="V64" s="11"/>
      <c r="W64" s="11"/>
      <c r="X64" s="11"/>
    </row>
    <row r="65" spans="2:24" s="121" customFormat="1" x14ac:dyDescent="0.2">
      <c r="C65" s="9"/>
      <c r="D65" s="122"/>
      <c r="E65" s="158"/>
      <c r="F65" s="158"/>
      <c r="G65" s="158"/>
      <c r="H65" s="158"/>
      <c r="I65" s="159"/>
      <c r="J65" s="145"/>
      <c r="K65" s="145"/>
      <c r="L65" s="145"/>
      <c r="M65" s="145"/>
      <c r="N65" s="5"/>
      <c r="O65" s="5"/>
      <c r="P65" s="5"/>
      <c r="Q65" s="5"/>
      <c r="R65" s="5"/>
      <c r="S65" s="5"/>
      <c r="T65" s="5"/>
      <c r="U65" s="11"/>
      <c r="V65" s="11"/>
      <c r="W65" s="11"/>
      <c r="X65" s="11"/>
    </row>
    <row r="66" spans="2:24" s="121" customFormat="1" x14ac:dyDescent="0.2">
      <c r="C66" s="9"/>
      <c r="D66" s="122"/>
      <c r="E66" s="160"/>
      <c r="F66" s="160"/>
      <c r="G66" s="160"/>
      <c r="H66" s="160"/>
      <c r="I66" s="160"/>
      <c r="J66" s="160"/>
      <c r="K66" s="160"/>
      <c r="L66" s="160"/>
      <c r="M66" s="160"/>
      <c r="N66" s="5"/>
      <c r="O66" s="5"/>
      <c r="P66" s="5"/>
      <c r="Q66" s="5"/>
      <c r="R66" s="5"/>
      <c r="S66" s="5"/>
      <c r="T66" s="5"/>
      <c r="U66" s="11"/>
      <c r="V66" s="11"/>
      <c r="W66" s="11"/>
      <c r="X66" s="11"/>
    </row>
    <row r="67" spans="2:24" s="121" customFormat="1" x14ac:dyDescent="0.2">
      <c r="C67" s="43" t="s">
        <v>229</v>
      </c>
      <c r="D67" s="122"/>
      <c r="E67" s="161"/>
      <c r="F67" s="162"/>
      <c r="G67" s="162"/>
      <c r="H67" s="162"/>
      <c r="I67" s="163"/>
      <c r="J67" s="164"/>
      <c r="K67" s="165"/>
      <c r="L67" s="165"/>
      <c r="M67" s="165"/>
      <c r="N67" s="5"/>
      <c r="O67" s="5"/>
      <c r="P67" s="5"/>
      <c r="Q67" s="5"/>
      <c r="R67" s="5"/>
      <c r="S67" s="5"/>
      <c r="T67" s="5"/>
      <c r="U67" s="11"/>
      <c r="V67" s="11"/>
      <c r="W67" s="11"/>
      <c r="X67" s="11"/>
    </row>
    <row r="68" spans="2:24" s="121" customFormat="1" x14ac:dyDescent="0.2">
      <c r="C68" s="43" t="s">
        <v>230</v>
      </c>
      <c r="D68" s="122"/>
      <c r="E68" s="166">
        <v>0.1</v>
      </c>
      <c r="F68" s="166">
        <v>0.1</v>
      </c>
      <c r="G68" s="166">
        <v>0.1</v>
      </c>
      <c r="H68" s="166">
        <v>0.1</v>
      </c>
      <c r="I68" s="166">
        <v>0.1</v>
      </c>
      <c r="J68" s="166">
        <v>0.1</v>
      </c>
      <c r="K68" s="166">
        <v>0.1</v>
      </c>
      <c r="L68" s="166">
        <v>0.1</v>
      </c>
      <c r="M68" s="166">
        <v>0.1</v>
      </c>
      <c r="N68" s="5"/>
      <c r="O68" s="5"/>
      <c r="P68" s="5"/>
      <c r="Q68" s="5"/>
      <c r="R68" s="5"/>
      <c r="S68" s="5"/>
      <c r="T68" s="5"/>
      <c r="U68" s="11"/>
      <c r="V68" s="11"/>
      <c r="W68" s="11"/>
      <c r="X68" s="11"/>
    </row>
    <row r="69" spans="2:24" x14ac:dyDescent="0.2">
      <c r="C69" s="43"/>
      <c r="E69" s="158"/>
      <c r="F69" s="167"/>
      <c r="G69" s="167"/>
      <c r="H69" s="167"/>
      <c r="I69" s="167"/>
      <c r="J69" s="168"/>
      <c r="K69" s="169"/>
      <c r="L69" s="145"/>
      <c r="M69" s="14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 x14ac:dyDescent="0.2">
      <c r="C70" s="43"/>
      <c r="E70" s="158"/>
      <c r="F70" s="167"/>
      <c r="G70" s="167"/>
      <c r="H70" s="167"/>
      <c r="I70" s="167"/>
      <c r="J70" s="168"/>
      <c r="K70" s="169"/>
      <c r="L70" s="145"/>
      <c r="M70" s="14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 ht="15.75" x14ac:dyDescent="0.2">
      <c r="B71" s="67" t="s">
        <v>231</v>
      </c>
      <c r="C71" s="57"/>
      <c r="D71" s="117"/>
      <c r="E71" s="118" t="s">
        <v>232</v>
      </c>
      <c r="F71" s="119" t="s">
        <v>233</v>
      </c>
      <c r="G71" s="119" t="s">
        <v>234</v>
      </c>
      <c r="H71" s="119" t="s">
        <v>235</v>
      </c>
      <c r="I71" s="119" t="s">
        <v>236</v>
      </c>
      <c r="J71" s="10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2:24" x14ac:dyDescent="0.2">
      <c r="C72" s="9"/>
      <c r="D72" s="160"/>
      <c r="E72" s="170" t="s">
        <v>64</v>
      </c>
      <c r="F72" s="171" t="s">
        <v>65</v>
      </c>
      <c r="G72" s="171" t="s">
        <v>66</v>
      </c>
      <c r="H72" s="171" t="s">
        <v>67</v>
      </c>
      <c r="I72" s="172" t="s">
        <v>70</v>
      </c>
      <c r="J72" s="10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2:24" x14ac:dyDescent="0.2">
      <c r="C73" s="173" t="s">
        <v>237</v>
      </c>
      <c r="D73" s="174"/>
      <c r="E73" s="175"/>
      <c r="F73" s="175"/>
      <c r="G73" s="175"/>
      <c r="H73" s="175"/>
      <c r="I73" s="176"/>
      <c r="J73" s="10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 x14ac:dyDescent="0.2">
      <c r="C74" s="9" t="s">
        <v>238</v>
      </c>
      <c r="D74" s="177" t="s">
        <v>239</v>
      </c>
      <c r="E74" s="178">
        <v>1</v>
      </c>
      <c r="F74" s="179">
        <v>1</v>
      </c>
      <c r="G74" s="178">
        <v>1</v>
      </c>
      <c r="H74" s="179">
        <v>1</v>
      </c>
      <c r="I74" s="178">
        <v>1</v>
      </c>
      <c r="J74" s="10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2:24" x14ac:dyDescent="0.2">
      <c r="C75" s="12" t="s">
        <v>240</v>
      </c>
      <c r="D75" s="177" t="s">
        <v>239</v>
      </c>
      <c r="E75" s="178">
        <v>1</v>
      </c>
      <c r="F75" s="179">
        <v>1</v>
      </c>
      <c r="G75" s="178">
        <v>1</v>
      </c>
      <c r="H75" s="179">
        <v>1</v>
      </c>
      <c r="I75" s="178">
        <v>1</v>
      </c>
      <c r="J75" s="10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2:24" x14ac:dyDescent="0.2">
      <c r="C76" s="12" t="s">
        <v>241</v>
      </c>
      <c r="D76" s="177" t="s">
        <v>239</v>
      </c>
      <c r="E76" s="178">
        <v>2</v>
      </c>
      <c r="F76" s="179">
        <v>2</v>
      </c>
      <c r="G76" s="178">
        <v>2</v>
      </c>
      <c r="H76" s="179">
        <v>2</v>
      </c>
      <c r="I76" s="178">
        <v>2</v>
      </c>
      <c r="J76" s="10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 x14ac:dyDescent="0.2">
      <c r="C77" s="12" t="s">
        <v>242</v>
      </c>
      <c r="D77" s="177" t="s">
        <v>239</v>
      </c>
      <c r="E77" s="178">
        <v>3</v>
      </c>
      <c r="F77" s="179">
        <v>3</v>
      </c>
      <c r="G77" s="178">
        <v>3</v>
      </c>
      <c r="H77" s="179">
        <v>3</v>
      </c>
      <c r="I77" s="178">
        <v>3</v>
      </c>
      <c r="J77" s="11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 x14ac:dyDescent="0.2"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2:24" x14ac:dyDescent="0.2">
      <c r="I79" s="180"/>
      <c r="J79" s="18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4" ht="20.25" x14ac:dyDescent="0.3">
      <c r="B80" s="56" t="s">
        <v>82</v>
      </c>
      <c r="C80" s="57"/>
      <c r="D80" s="181"/>
      <c r="E80" s="2" t="s">
        <v>83</v>
      </c>
      <c r="F80" s="2" t="s">
        <v>84</v>
      </c>
      <c r="G80" s="2" t="s">
        <v>85</v>
      </c>
    </row>
    <row r="81" spans="2:7" ht="24" x14ac:dyDescent="0.2">
      <c r="B81" s="121"/>
      <c r="C81" s="58"/>
      <c r="D81" s="182"/>
      <c r="E81" s="59" t="s">
        <v>86</v>
      </c>
      <c r="F81" s="60" t="s">
        <v>87</v>
      </c>
      <c r="G81" s="59" t="s">
        <v>88</v>
      </c>
    </row>
    <row r="82" spans="2:7" x14ac:dyDescent="0.2">
      <c r="C82" s="173"/>
      <c r="D82" s="174"/>
      <c r="E82" s="175"/>
      <c r="F82" s="175"/>
      <c r="G82" s="175"/>
    </row>
    <row r="83" spans="2:7" x14ac:dyDescent="0.2">
      <c r="C83" s="12" t="s">
        <v>243</v>
      </c>
      <c r="E83" s="183"/>
      <c r="F83" s="184"/>
      <c r="G83" s="184"/>
    </row>
  </sheetData>
  <mergeCells count="17">
    <mergeCell ref="E20:M20"/>
    <mergeCell ref="E5:M5"/>
    <mergeCell ref="E6:M6"/>
    <mergeCell ref="E7:M7"/>
    <mergeCell ref="E8:M8"/>
    <mergeCell ref="E9:M9"/>
    <mergeCell ref="E10:M10"/>
    <mergeCell ref="E11:M11"/>
    <mergeCell ref="E14:M14"/>
    <mergeCell ref="E15:M15"/>
    <mergeCell ref="E18:M18"/>
    <mergeCell ref="E19:M19"/>
    <mergeCell ref="E21:M21"/>
    <mergeCell ref="E22:M22"/>
    <mergeCell ref="E23:M23"/>
    <mergeCell ref="E24:M24"/>
    <mergeCell ref="E41:M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B6BE-6E8F-4D65-8597-1327D54CB936}">
  <dimension ref="B2:M49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3.42578125" style="96" customWidth="1"/>
    <col min="2" max="2" width="81.140625" style="96" customWidth="1"/>
    <col min="3" max="16384" width="11.42578125" style="96"/>
  </cols>
  <sheetData>
    <row r="2" spans="2:13" ht="21" x14ac:dyDescent="0.35">
      <c r="B2" s="185" t="s">
        <v>244</v>
      </c>
      <c r="C2" s="185"/>
      <c r="D2" s="185"/>
      <c r="E2" s="185"/>
      <c r="F2" s="185"/>
      <c r="G2" s="185"/>
      <c r="H2" s="185"/>
      <c r="I2" s="185"/>
      <c r="J2" s="185"/>
      <c r="K2" s="185"/>
    </row>
    <row r="3" spans="2:13" x14ac:dyDescent="0.25">
      <c r="B3" s="97" t="s">
        <v>245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246</v>
      </c>
    </row>
    <row r="4" spans="2:13" x14ac:dyDescent="0.25">
      <c r="B4" s="98" t="s">
        <v>247</v>
      </c>
      <c r="C4" s="186">
        <v>0.75</v>
      </c>
      <c r="D4" s="187">
        <v>0.75</v>
      </c>
      <c r="E4" s="187">
        <v>0.75</v>
      </c>
      <c r="F4" s="187">
        <v>0.75</v>
      </c>
      <c r="G4" s="187">
        <v>0.75</v>
      </c>
      <c r="H4" s="187">
        <v>0.75</v>
      </c>
      <c r="I4" s="187">
        <v>0.75</v>
      </c>
      <c r="J4" s="187">
        <v>0.75</v>
      </c>
      <c r="K4" s="188">
        <v>0.75</v>
      </c>
      <c r="L4" s="98"/>
      <c r="M4" s="98"/>
    </row>
    <row r="5" spans="2:13" x14ac:dyDescent="0.25">
      <c r="B5" s="98" t="s">
        <v>248</v>
      </c>
      <c r="C5" s="186">
        <v>0.15</v>
      </c>
      <c r="D5" s="187">
        <v>0.15</v>
      </c>
      <c r="E5" s="187">
        <v>0.1</v>
      </c>
      <c r="F5" s="187">
        <v>0.1</v>
      </c>
      <c r="G5" s="187">
        <v>0.1</v>
      </c>
      <c r="H5" s="187">
        <v>0.1</v>
      </c>
      <c r="I5" s="187">
        <v>0.1</v>
      </c>
      <c r="J5" s="187">
        <v>0.1</v>
      </c>
      <c r="K5" s="188" t="s">
        <v>249</v>
      </c>
    </row>
    <row r="6" spans="2:13" x14ac:dyDescent="0.25">
      <c r="B6" s="98" t="s">
        <v>250</v>
      </c>
      <c r="C6" s="186">
        <v>0.1</v>
      </c>
      <c r="D6" s="187">
        <v>0.1</v>
      </c>
      <c r="E6" s="187">
        <v>0.15</v>
      </c>
      <c r="F6" s="187">
        <v>0.15</v>
      </c>
      <c r="G6" s="187">
        <v>0.15</v>
      </c>
      <c r="H6" s="187">
        <v>0.15</v>
      </c>
      <c r="I6" s="187">
        <v>0.15</v>
      </c>
      <c r="J6" s="187">
        <v>0.15</v>
      </c>
      <c r="K6" s="188" t="s">
        <v>249</v>
      </c>
    </row>
    <row r="7" spans="2:13" x14ac:dyDescent="0.25">
      <c r="B7" s="98" t="s">
        <v>251</v>
      </c>
      <c r="C7" s="186">
        <v>0.5</v>
      </c>
      <c r="D7" s="186">
        <v>0.5</v>
      </c>
      <c r="E7" s="186">
        <v>0.5</v>
      </c>
      <c r="F7" s="186">
        <v>0.5</v>
      </c>
      <c r="G7" s="186">
        <v>0.5</v>
      </c>
      <c r="H7" s="186">
        <v>0.5</v>
      </c>
      <c r="I7" s="186">
        <v>0.5</v>
      </c>
      <c r="J7" s="186">
        <v>0.5</v>
      </c>
      <c r="K7" s="186">
        <v>0.5</v>
      </c>
    </row>
    <row r="8" spans="2:13" x14ac:dyDescent="0.25">
      <c r="B8" s="98" t="s">
        <v>252</v>
      </c>
      <c r="C8" s="186">
        <v>0.2</v>
      </c>
      <c r="D8" s="186">
        <v>0.2</v>
      </c>
      <c r="E8" s="186">
        <v>0.2</v>
      </c>
      <c r="F8" s="186">
        <v>0.2</v>
      </c>
      <c r="G8" s="186">
        <v>0.2</v>
      </c>
      <c r="H8" s="186">
        <v>0.2</v>
      </c>
      <c r="I8" s="186">
        <v>0.2</v>
      </c>
      <c r="J8" s="186">
        <v>0.2</v>
      </c>
      <c r="K8" s="186">
        <v>0.2</v>
      </c>
    </row>
    <row r="10" spans="2:13" x14ac:dyDescent="0.25">
      <c r="B10" s="189" t="s">
        <v>253</v>
      </c>
      <c r="C10" s="190"/>
      <c r="D10" s="190"/>
      <c r="E10" s="190"/>
      <c r="F10" s="190"/>
      <c r="G10" s="190"/>
      <c r="H10" s="190"/>
      <c r="I10" s="190"/>
      <c r="J10" s="190"/>
      <c r="K10" s="190"/>
      <c r="L10" s="98"/>
    </row>
    <row r="11" spans="2:13" x14ac:dyDescent="0.25">
      <c r="B11" s="96" t="s">
        <v>254</v>
      </c>
      <c r="C11" s="191">
        <v>0.04</v>
      </c>
      <c r="D11" s="191">
        <v>0.04</v>
      </c>
      <c r="E11" s="191">
        <v>0.04</v>
      </c>
      <c r="F11" s="191">
        <v>0.04</v>
      </c>
      <c r="G11" s="191">
        <v>0.04</v>
      </c>
      <c r="H11" s="191">
        <v>0.04</v>
      </c>
      <c r="I11" s="191">
        <v>0.04</v>
      </c>
      <c r="J11" s="191">
        <v>0.04</v>
      </c>
      <c r="K11" s="191">
        <v>0.04</v>
      </c>
      <c r="L11" s="98"/>
    </row>
    <row r="12" spans="2:13" x14ac:dyDescent="0.25">
      <c r="B12" s="98" t="s">
        <v>255</v>
      </c>
      <c r="C12" s="191">
        <v>0.01</v>
      </c>
      <c r="D12" s="191">
        <v>0.01</v>
      </c>
      <c r="E12" s="191">
        <v>0.01</v>
      </c>
      <c r="F12" s="191">
        <v>0.01</v>
      </c>
      <c r="G12" s="191">
        <v>0.01</v>
      </c>
      <c r="H12" s="191">
        <v>0.01</v>
      </c>
      <c r="I12" s="191">
        <v>0.01</v>
      </c>
      <c r="J12" s="191">
        <v>0.01</v>
      </c>
      <c r="K12" s="191">
        <v>0.01</v>
      </c>
      <c r="M12" s="98"/>
    </row>
    <row r="13" spans="2:13" x14ac:dyDescent="0.25">
      <c r="B13" s="192" t="s">
        <v>256</v>
      </c>
      <c r="C13" s="193">
        <v>3.7499999999999999E-3</v>
      </c>
      <c r="D13" s="193">
        <v>3.7499999999999999E-3</v>
      </c>
      <c r="E13" s="193">
        <v>3.7499999999999999E-3</v>
      </c>
      <c r="F13" s="193">
        <v>3.7499999999999999E-3</v>
      </c>
      <c r="G13" s="193">
        <v>3.7499999999999999E-3</v>
      </c>
      <c r="H13" s="193">
        <v>3.7499999999999999E-3</v>
      </c>
      <c r="I13" s="193">
        <v>3.7499999999999999E-3</v>
      </c>
      <c r="J13" s="193">
        <v>3.7499999999999999E-3</v>
      </c>
      <c r="K13" s="193">
        <v>3.7499999999999999E-3</v>
      </c>
      <c r="M13" s="98"/>
    </row>
    <row r="14" spans="2:13" x14ac:dyDescent="0.25">
      <c r="B14" s="192" t="s">
        <v>257</v>
      </c>
      <c r="C14" s="193">
        <f>C11+C12+C13</f>
        <v>5.3750000000000006E-2</v>
      </c>
      <c r="D14" s="193">
        <f t="shared" ref="D14:K14" si="0">D11+D12+D13</f>
        <v>5.3750000000000006E-2</v>
      </c>
      <c r="E14" s="193">
        <f t="shared" si="0"/>
        <v>5.3750000000000006E-2</v>
      </c>
      <c r="F14" s="193">
        <f t="shared" si="0"/>
        <v>5.3750000000000006E-2</v>
      </c>
      <c r="G14" s="193">
        <f t="shared" si="0"/>
        <v>5.3750000000000006E-2</v>
      </c>
      <c r="H14" s="193">
        <f t="shared" si="0"/>
        <v>5.3750000000000006E-2</v>
      </c>
      <c r="I14" s="193">
        <f t="shared" si="0"/>
        <v>5.3750000000000006E-2</v>
      </c>
      <c r="J14" s="193">
        <f t="shared" si="0"/>
        <v>5.3750000000000006E-2</v>
      </c>
      <c r="K14" s="193">
        <f t="shared" si="0"/>
        <v>5.3750000000000006E-2</v>
      </c>
      <c r="M14" s="98"/>
    </row>
    <row r="15" spans="2:13" x14ac:dyDescent="0.25">
      <c r="B15" s="192" t="s">
        <v>258</v>
      </c>
      <c r="C15" s="193">
        <f>C11+C12</f>
        <v>0.05</v>
      </c>
      <c r="D15" s="193">
        <f t="shared" ref="D15:K15" si="1">D11+D12</f>
        <v>0.05</v>
      </c>
      <c r="E15" s="193">
        <f t="shared" si="1"/>
        <v>0.05</v>
      </c>
      <c r="F15" s="193">
        <f t="shared" si="1"/>
        <v>0.05</v>
      </c>
      <c r="G15" s="193">
        <f t="shared" si="1"/>
        <v>0.05</v>
      </c>
      <c r="H15" s="193">
        <f t="shared" si="1"/>
        <v>0.05</v>
      </c>
      <c r="I15" s="193">
        <f t="shared" si="1"/>
        <v>0.05</v>
      </c>
      <c r="J15" s="193">
        <f t="shared" si="1"/>
        <v>0.05</v>
      </c>
      <c r="K15" s="193">
        <f t="shared" si="1"/>
        <v>0.05</v>
      </c>
      <c r="M15" s="98"/>
    </row>
    <row r="16" spans="2:13" x14ac:dyDescent="0.25">
      <c r="B16" s="194" t="s">
        <v>259</v>
      </c>
      <c r="C16" s="195">
        <v>1</v>
      </c>
      <c r="D16" s="195">
        <v>0.5</v>
      </c>
      <c r="E16" s="195">
        <v>0.5</v>
      </c>
      <c r="F16" s="195">
        <v>0.5</v>
      </c>
      <c r="G16" s="195">
        <v>0.5</v>
      </c>
      <c r="H16" s="195">
        <v>0.5</v>
      </c>
      <c r="I16" s="195">
        <v>0.4</v>
      </c>
      <c r="J16" s="195">
        <v>0.4</v>
      </c>
      <c r="K16" s="191" t="s">
        <v>249</v>
      </c>
    </row>
    <row r="17" spans="2:11" x14ac:dyDescent="0.25">
      <c r="B17" s="194" t="s">
        <v>260</v>
      </c>
      <c r="C17" s="195">
        <v>1</v>
      </c>
      <c r="D17" s="195">
        <v>0.5</v>
      </c>
      <c r="E17" s="195">
        <v>0.5</v>
      </c>
      <c r="F17" s="195">
        <v>0.5</v>
      </c>
      <c r="G17" s="195">
        <v>0.5</v>
      </c>
      <c r="H17" s="195">
        <v>0.5</v>
      </c>
      <c r="I17" s="195">
        <v>0.5</v>
      </c>
      <c r="J17" s="195">
        <v>0.5</v>
      </c>
      <c r="K17" s="191" t="s">
        <v>249</v>
      </c>
    </row>
    <row r="18" spans="2:11" x14ac:dyDescent="0.25">
      <c r="B18" s="98" t="s">
        <v>261</v>
      </c>
      <c r="C18" s="195">
        <v>0</v>
      </c>
      <c r="D18" s="195">
        <v>0.4</v>
      </c>
      <c r="E18" s="195">
        <v>0.35</v>
      </c>
      <c r="F18" s="195">
        <v>0.35</v>
      </c>
      <c r="G18" s="195">
        <v>0.35</v>
      </c>
      <c r="H18" s="195">
        <v>0.35</v>
      </c>
      <c r="I18" s="195">
        <v>0.4</v>
      </c>
      <c r="J18" s="195">
        <v>0.4</v>
      </c>
      <c r="K18" s="191" t="s">
        <v>249</v>
      </c>
    </row>
    <row r="19" spans="2:11" x14ac:dyDescent="0.25">
      <c r="B19" s="98" t="s">
        <v>262</v>
      </c>
      <c r="C19" s="196">
        <v>4.0000000000000001E-3</v>
      </c>
      <c r="D19" s="196">
        <v>5.0000000000000001E-3</v>
      </c>
      <c r="E19" s="196">
        <v>5.0000000000000001E-3</v>
      </c>
      <c r="F19" s="196">
        <v>5.0000000000000001E-3</v>
      </c>
      <c r="G19" s="196">
        <v>5.0000000000000001E-3</v>
      </c>
      <c r="H19" s="196">
        <v>5.0000000000000001E-3</v>
      </c>
      <c r="I19" s="196">
        <v>4.0000000000000001E-3</v>
      </c>
      <c r="J19" s="196">
        <v>3.5000000000000001E-3</v>
      </c>
      <c r="K19" s="196">
        <v>4.0000000000000001E-3</v>
      </c>
    </row>
    <row r="21" spans="2:11" x14ac:dyDescent="0.25">
      <c r="B21" s="97" t="s">
        <v>263</v>
      </c>
    </row>
    <row r="22" spans="2:11" x14ac:dyDescent="0.25">
      <c r="B22" s="197" t="s">
        <v>264</v>
      </c>
      <c r="C22" s="198">
        <v>12</v>
      </c>
      <c r="D22" s="198">
        <v>3</v>
      </c>
      <c r="E22" s="198">
        <v>3</v>
      </c>
      <c r="F22" s="198">
        <v>6</v>
      </c>
      <c r="G22" s="198">
        <v>6</v>
      </c>
      <c r="H22" s="198">
        <v>6</v>
      </c>
      <c r="I22" s="198">
        <v>6</v>
      </c>
      <c r="J22" s="198">
        <v>6</v>
      </c>
      <c r="K22" s="198" t="s">
        <v>249</v>
      </c>
    </row>
    <row r="23" spans="2:11" x14ac:dyDescent="0.25">
      <c r="B23" s="197" t="s">
        <v>265</v>
      </c>
      <c r="C23" s="198">
        <v>15</v>
      </c>
      <c r="D23" s="198">
        <v>6</v>
      </c>
      <c r="E23" s="198">
        <v>6</v>
      </c>
      <c r="F23" s="198">
        <v>9</v>
      </c>
      <c r="G23" s="198">
        <v>12</v>
      </c>
      <c r="H23" s="198">
        <v>12</v>
      </c>
      <c r="I23" s="198">
        <v>15</v>
      </c>
      <c r="J23" s="198">
        <v>15</v>
      </c>
      <c r="K23" s="198" t="s">
        <v>249</v>
      </c>
    </row>
    <row r="24" spans="2:11" x14ac:dyDescent="0.25">
      <c r="B24" s="197" t="s">
        <v>266</v>
      </c>
      <c r="C24" s="198">
        <v>4.5</v>
      </c>
      <c r="D24" s="198">
        <v>4.5</v>
      </c>
      <c r="E24" s="198">
        <v>4.5</v>
      </c>
      <c r="F24" s="198">
        <v>4.5</v>
      </c>
      <c r="G24" s="198">
        <v>4.5</v>
      </c>
      <c r="H24" s="198">
        <v>4.5</v>
      </c>
      <c r="I24" s="198">
        <v>4.5</v>
      </c>
      <c r="J24" s="198">
        <v>4.5</v>
      </c>
      <c r="K24" s="198">
        <v>4.5</v>
      </c>
    </row>
    <row r="25" spans="2:11" x14ac:dyDescent="0.25">
      <c r="B25" s="197" t="s">
        <v>267</v>
      </c>
      <c r="C25" s="198">
        <v>6</v>
      </c>
      <c r="D25" s="198">
        <v>6</v>
      </c>
      <c r="E25" s="198">
        <v>8</v>
      </c>
      <c r="F25" s="198">
        <v>10</v>
      </c>
      <c r="G25" s="198">
        <v>12</v>
      </c>
      <c r="H25" s="198">
        <v>14</v>
      </c>
      <c r="I25" s="198">
        <v>20</v>
      </c>
      <c r="J25" s="198">
        <v>25</v>
      </c>
      <c r="K25" s="198">
        <v>22</v>
      </c>
    </row>
    <row r="26" spans="2:11" x14ac:dyDescent="0.25">
      <c r="B26" s="197" t="s">
        <v>268</v>
      </c>
      <c r="C26" s="198">
        <f>C25+C22</f>
        <v>18</v>
      </c>
      <c r="D26" s="198">
        <f t="shared" ref="D26:K26" si="2">D25+D22</f>
        <v>9</v>
      </c>
      <c r="E26" s="198">
        <f t="shared" si="2"/>
        <v>11</v>
      </c>
      <c r="F26" s="198">
        <f t="shared" si="2"/>
        <v>16</v>
      </c>
      <c r="G26" s="198">
        <f t="shared" si="2"/>
        <v>18</v>
      </c>
      <c r="H26" s="198">
        <f t="shared" si="2"/>
        <v>20</v>
      </c>
      <c r="I26" s="198">
        <f t="shared" si="2"/>
        <v>26</v>
      </c>
      <c r="J26" s="198">
        <f t="shared" si="2"/>
        <v>31</v>
      </c>
      <c r="K26" s="198" t="e">
        <f t="shared" si="2"/>
        <v>#VALUE!</v>
      </c>
    </row>
    <row r="27" spans="2:11" x14ac:dyDescent="0.25">
      <c r="B27" s="197" t="s">
        <v>269</v>
      </c>
      <c r="C27" s="199">
        <v>0</v>
      </c>
      <c r="D27" s="200">
        <v>3</v>
      </c>
      <c r="E27" s="200">
        <v>6</v>
      </c>
      <c r="F27" s="200">
        <v>6</v>
      </c>
      <c r="G27" s="200">
        <v>6</v>
      </c>
      <c r="H27" s="200">
        <v>6</v>
      </c>
      <c r="I27" s="200">
        <v>9</v>
      </c>
      <c r="J27" s="200">
        <v>9</v>
      </c>
      <c r="K27" s="200" t="s">
        <v>249</v>
      </c>
    </row>
    <row r="28" spans="2:11" x14ac:dyDescent="0.25">
      <c r="B28" s="197" t="s">
        <v>270</v>
      </c>
      <c r="C28" s="201"/>
      <c r="D28" s="202"/>
      <c r="E28" s="202"/>
      <c r="F28" s="202"/>
      <c r="G28" s="202"/>
      <c r="H28" s="202"/>
      <c r="I28" s="202"/>
      <c r="J28" s="202"/>
      <c r="K28" s="203"/>
    </row>
    <row r="30" spans="2:11" x14ac:dyDescent="0.25">
      <c r="B30" s="96" t="s">
        <v>271</v>
      </c>
      <c r="C30" s="198">
        <v>6.0000000000000001E-3</v>
      </c>
      <c r="D30" s="198">
        <v>6.0000000000000001E-3</v>
      </c>
      <c r="E30" s="198">
        <v>6.0000000000000001E-3</v>
      </c>
      <c r="F30" s="198">
        <v>6.0000000000000001E-3</v>
      </c>
      <c r="G30" s="198">
        <v>6.0000000000000001E-3</v>
      </c>
      <c r="H30" s="198">
        <v>6.0000000000000001E-3</v>
      </c>
      <c r="I30" s="198">
        <v>6.0000000000000001E-3</v>
      </c>
      <c r="J30" s="198">
        <v>6.0000000000000001E-3</v>
      </c>
      <c r="K30" s="198">
        <v>6.0000000000000001E-3</v>
      </c>
    </row>
    <row r="31" spans="2:11" x14ac:dyDescent="0.25">
      <c r="B31" s="96" t="s">
        <v>272</v>
      </c>
      <c r="C31" s="198">
        <v>6.0000000000000001E-3</v>
      </c>
      <c r="D31" s="198">
        <v>6.0000000000000001E-3</v>
      </c>
      <c r="E31" s="198">
        <v>6.0000000000000001E-3</v>
      </c>
      <c r="F31" s="198">
        <v>6.0000000000000001E-3</v>
      </c>
      <c r="G31" s="198">
        <v>6.0000000000000001E-3</v>
      </c>
      <c r="H31" s="198">
        <v>6.0000000000000001E-3</v>
      </c>
      <c r="I31" s="198">
        <v>6.0000000000000001E-3</v>
      </c>
      <c r="J31" s="198">
        <v>6.0000000000000001E-3</v>
      </c>
      <c r="K31" s="198">
        <v>6.0000000000000001E-3</v>
      </c>
    </row>
    <row r="34" spans="2:11" x14ac:dyDescent="0.25">
      <c r="B34" s="96" t="s">
        <v>273</v>
      </c>
    </row>
    <row r="35" spans="2:11" x14ac:dyDescent="0.25">
      <c r="B35" s="189" t="s">
        <v>253</v>
      </c>
      <c r="C35" s="190"/>
      <c r="D35" s="190"/>
      <c r="E35" s="190"/>
      <c r="F35" s="190"/>
      <c r="G35" s="190"/>
      <c r="H35" s="190"/>
      <c r="I35" s="190"/>
      <c r="J35" s="190"/>
      <c r="K35" s="190"/>
    </row>
    <row r="36" spans="2:11" x14ac:dyDescent="0.25">
      <c r="B36" s="96" t="s">
        <v>254</v>
      </c>
      <c r="C36" s="204">
        <v>0.04</v>
      </c>
      <c r="D36" s="204">
        <v>0.04</v>
      </c>
      <c r="E36" s="204">
        <v>0.04</v>
      </c>
      <c r="F36" s="204">
        <v>0.04</v>
      </c>
      <c r="G36" s="204">
        <v>0.04</v>
      </c>
      <c r="H36" s="204">
        <v>0.04</v>
      </c>
      <c r="I36" s="204">
        <v>0.04</v>
      </c>
      <c r="J36" s="204">
        <v>0.04</v>
      </c>
      <c r="K36" s="204">
        <v>0.04</v>
      </c>
    </row>
    <row r="37" spans="2:11" x14ac:dyDescent="0.25">
      <c r="B37" s="98" t="s">
        <v>255</v>
      </c>
      <c r="C37" s="205">
        <v>100</v>
      </c>
      <c r="D37" s="205">
        <v>100</v>
      </c>
      <c r="E37" s="205">
        <v>100</v>
      </c>
      <c r="F37" s="205">
        <v>100</v>
      </c>
      <c r="G37" s="205">
        <v>75</v>
      </c>
      <c r="H37" s="205">
        <v>75</v>
      </c>
      <c r="I37" s="205">
        <v>75</v>
      </c>
      <c r="J37" s="205">
        <v>50</v>
      </c>
      <c r="K37" s="205">
        <v>100</v>
      </c>
    </row>
    <row r="38" spans="2:11" x14ac:dyDescent="0.25">
      <c r="B38" s="192" t="s">
        <v>256</v>
      </c>
      <c r="C38" s="206" t="s">
        <v>274</v>
      </c>
      <c r="D38" s="206" t="s">
        <v>274</v>
      </c>
      <c r="E38" s="206" t="s">
        <v>274</v>
      </c>
      <c r="F38" s="206" t="s">
        <v>274</v>
      </c>
      <c r="G38" s="206" t="s">
        <v>274</v>
      </c>
      <c r="H38" s="206" t="s">
        <v>274</v>
      </c>
      <c r="I38" s="206" t="s">
        <v>274</v>
      </c>
      <c r="J38" s="206" t="s">
        <v>274</v>
      </c>
      <c r="K38" s="206" t="s">
        <v>274</v>
      </c>
    </row>
    <row r="39" spans="2:11" x14ac:dyDescent="0.25">
      <c r="B39" s="194" t="s">
        <v>259</v>
      </c>
      <c r="C39" s="207">
        <v>1</v>
      </c>
      <c r="D39" s="207">
        <v>0.5</v>
      </c>
      <c r="E39" s="207">
        <v>0.5</v>
      </c>
      <c r="F39" s="207">
        <v>0.5</v>
      </c>
      <c r="G39" s="207">
        <v>0.5</v>
      </c>
      <c r="H39" s="207">
        <v>0.5</v>
      </c>
      <c r="I39" s="207">
        <v>0.4</v>
      </c>
      <c r="J39" s="207">
        <v>0.4</v>
      </c>
      <c r="K39" s="207" t="s">
        <v>249</v>
      </c>
    </row>
    <row r="40" spans="2:11" x14ac:dyDescent="0.25">
      <c r="B40" s="194" t="s">
        <v>260</v>
      </c>
      <c r="C40" s="207">
        <v>1</v>
      </c>
      <c r="D40" s="207">
        <v>0.5</v>
      </c>
      <c r="E40" s="207">
        <v>0.5</v>
      </c>
      <c r="F40" s="207">
        <v>0.5</v>
      </c>
      <c r="G40" s="207">
        <v>0.5</v>
      </c>
      <c r="H40" s="207">
        <v>0.5</v>
      </c>
      <c r="I40" s="207">
        <v>0.5</v>
      </c>
      <c r="J40" s="207">
        <v>0.5</v>
      </c>
      <c r="K40" s="207" t="s">
        <v>249</v>
      </c>
    </row>
    <row r="41" spans="2:11" x14ac:dyDescent="0.25">
      <c r="B41" s="98" t="s">
        <v>261</v>
      </c>
      <c r="C41" s="207">
        <v>0</v>
      </c>
      <c r="D41" s="207">
        <v>0.4</v>
      </c>
      <c r="E41" s="207">
        <v>0.35</v>
      </c>
      <c r="F41" s="207">
        <v>0.35</v>
      </c>
      <c r="G41" s="207">
        <v>0.35</v>
      </c>
      <c r="H41" s="207">
        <v>0.35</v>
      </c>
      <c r="I41" s="207">
        <v>0.4</v>
      </c>
      <c r="J41" s="207">
        <v>0.4</v>
      </c>
      <c r="K41" s="207" t="s">
        <v>249</v>
      </c>
    </row>
    <row r="42" spans="2:11" x14ac:dyDescent="0.25">
      <c r="B42" s="98" t="s">
        <v>269</v>
      </c>
      <c r="C42" s="208">
        <v>0</v>
      </c>
      <c r="D42" s="208">
        <v>3</v>
      </c>
      <c r="E42" s="208">
        <v>6</v>
      </c>
      <c r="F42" s="208">
        <v>6</v>
      </c>
      <c r="G42" s="208">
        <v>6</v>
      </c>
      <c r="H42" s="208">
        <v>6</v>
      </c>
      <c r="I42" s="208">
        <v>9</v>
      </c>
      <c r="J42" s="208">
        <v>9</v>
      </c>
      <c r="K42" s="208" t="s">
        <v>249</v>
      </c>
    </row>
    <row r="43" spans="2:11" x14ac:dyDescent="0.25">
      <c r="B43" s="98" t="s">
        <v>275</v>
      </c>
      <c r="C43" s="209" t="s">
        <v>249</v>
      </c>
      <c r="D43" s="209" t="s">
        <v>249</v>
      </c>
      <c r="E43" s="209" t="s">
        <v>276</v>
      </c>
      <c r="F43" s="209" t="s">
        <v>276</v>
      </c>
      <c r="G43" s="209" t="s">
        <v>276</v>
      </c>
      <c r="H43" s="209" t="s">
        <v>276</v>
      </c>
      <c r="I43" s="209" t="s">
        <v>276</v>
      </c>
      <c r="J43" s="209" t="s">
        <v>276</v>
      </c>
      <c r="K43" s="208" t="s">
        <v>249</v>
      </c>
    </row>
    <row r="44" spans="2:11" x14ac:dyDescent="0.25">
      <c r="B44" s="98" t="s">
        <v>262</v>
      </c>
      <c r="C44" s="210" t="s">
        <v>277</v>
      </c>
      <c r="D44" s="210" t="s">
        <v>278</v>
      </c>
      <c r="E44" s="210" t="s">
        <v>278</v>
      </c>
      <c r="F44" s="210" t="s">
        <v>279</v>
      </c>
      <c r="G44" s="210" t="s">
        <v>279</v>
      </c>
      <c r="H44" s="210" t="s">
        <v>279</v>
      </c>
      <c r="I44" s="210" t="s">
        <v>277</v>
      </c>
      <c r="J44" s="210">
        <v>35</v>
      </c>
      <c r="K44" s="210">
        <v>40</v>
      </c>
    </row>
    <row r="46" spans="2:11" x14ac:dyDescent="0.25">
      <c r="B46" s="98" t="s">
        <v>266</v>
      </c>
      <c r="C46" s="211" t="s">
        <v>280</v>
      </c>
      <c r="D46" s="211" t="s">
        <v>280</v>
      </c>
      <c r="E46" s="211" t="s">
        <v>280</v>
      </c>
      <c r="F46" s="211" t="s">
        <v>280</v>
      </c>
      <c r="G46" s="211" t="s">
        <v>280</v>
      </c>
      <c r="H46" s="211" t="s">
        <v>280</v>
      </c>
      <c r="I46" s="211" t="s">
        <v>280</v>
      </c>
      <c r="J46" s="211" t="s">
        <v>280</v>
      </c>
      <c r="K46" s="211" t="s">
        <v>280</v>
      </c>
    </row>
    <row r="49" spans="2:11" x14ac:dyDescent="0.25">
      <c r="B49" s="98" t="s">
        <v>275</v>
      </c>
      <c r="C49" s="209" t="s">
        <v>249</v>
      </c>
      <c r="D49" s="209" t="s">
        <v>249</v>
      </c>
      <c r="E49" s="209" t="s">
        <v>276</v>
      </c>
      <c r="F49" s="209" t="s">
        <v>276</v>
      </c>
      <c r="G49" s="209" t="s">
        <v>276</v>
      </c>
      <c r="H49" s="209" t="s">
        <v>276</v>
      </c>
      <c r="I49" s="209" t="s">
        <v>276</v>
      </c>
      <c r="J49" s="209" t="s">
        <v>276</v>
      </c>
      <c r="K49" s="208" t="s">
        <v>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7B80-9609-4222-A8DA-8D4BCAE67F72}">
  <dimension ref="B2:K65"/>
  <sheetViews>
    <sheetView tabSelected="1" workbookViewId="0">
      <selection activeCell="G13" sqref="G13"/>
    </sheetView>
  </sheetViews>
  <sheetFormatPr baseColWidth="10" defaultColWidth="11.42578125" defaultRowHeight="15" x14ac:dyDescent="0.25"/>
  <cols>
    <col min="1" max="1" width="3.42578125" style="96" customWidth="1"/>
    <col min="2" max="16384" width="11.42578125" style="96"/>
  </cols>
  <sheetData>
    <row r="2" spans="2:11" ht="21" x14ac:dyDescent="0.35">
      <c r="B2" s="94" t="s">
        <v>281</v>
      </c>
      <c r="C2" s="95"/>
      <c r="D2" s="95"/>
      <c r="E2" s="95"/>
      <c r="F2" s="95"/>
      <c r="G2" s="95"/>
      <c r="H2" s="95"/>
      <c r="I2" s="95"/>
      <c r="J2" s="95"/>
      <c r="K2" s="95"/>
    </row>
    <row r="4" spans="2:11" x14ac:dyDescent="0.25">
      <c r="B4" s="52" t="s">
        <v>64</v>
      </c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4" t="s">
        <v>7</v>
      </c>
      <c r="J4" s="3" t="s">
        <v>8</v>
      </c>
      <c r="K4" s="3" t="s">
        <v>246</v>
      </c>
    </row>
    <row r="5" spans="2:11" x14ac:dyDescent="0.25">
      <c r="B5" s="212" t="s">
        <v>47</v>
      </c>
      <c r="C5" s="213">
        <v>0.5</v>
      </c>
      <c r="D5" s="213">
        <v>0.5</v>
      </c>
      <c r="E5" s="213">
        <v>0.5</v>
      </c>
      <c r="F5" s="213">
        <v>0.5</v>
      </c>
      <c r="G5" s="213">
        <v>0.5</v>
      </c>
      <c r="H5" s="213">
        <v>0.5</v>
      </c>
      <c r="I5" s="213">
        <v>2</v>
      </c>
      <c r="J5" s="213">
        <v>2</v>
      </c>
      <c r="K5" s="213">
        <v>0.5</v>
      </c>
    </row>
    <row r="6" spans="2:11" x14ac:dyDescent="0.25">
      <c r="B6" s="214" t="s">
        <v>48</v>
      </c>
      <c r="C6" s="213">
        <v>0.5</v>
      </c>
      <c r="D6" s="213">
        <v>0.5</v>
      </c>
      <c r="E6" s="213">
        <v>0.5</v>
      </c>
      <c r="F6" s="213">
        <v>0.5</v>
      </c>
      <c r="G6" s="213">
        <v>0.5</v>
      </c>
      <c r="H6" s="213">
        <v>0.5</v>
      </c>
      <c r="I6" s="213">
        <v>2</v>
      </c>
      <c r="J6" s="213">
        <v>2</v>
      </c>
      <c r="K6" s="213">
        <v>0.5</v>
      </c>
    </row>
    <row r="7" spans="2:11" x14ac:dyDescent="0.25">
      <c r="B7" s="214" t="s">
        <v>49</v>
      </c>
      <c r="C7" s="213">
        <v>0.5</v>
      </c>
      <c r="D7" s="213">
        <v>0.5</v>
      </c>
      <c r="E7" s="213">
        <v>0.5</v>
      </c>
      <c r="F7" s="213">
        <v>0.5</v>
      </c>
      <c r="G7" s="213">
        <v>0.5</v>
      </c>
      <c r="H7" s="213">
        <v>0.5</v>
      </c>
      <c r="I7" s="213">
        <v>2</v>
      </c>
      <c r="J7" s="213">
        <v>2</v>
      </c>
      <c r="K7" s="213">
        <v>0.5</v>
      </c>
    </row>
    <row r="8" spans="2:11" x14ac:dyDescent="0.25">
      <c r="B8" s="214" t="s">
        <v>50</v>
      </c>
      <c r="C8" s="213">
        <v>0.5</v>
      </c>
      <c r="D8" s="213">
        <v>0.5</v>
      </c>
      <c r="E8" s="213">
        <v>0.5</v>
      </c>
      <c r="F8" s="213">
        <v>0.5</v>
      </c>
      <c r="G8" s="213">
        <v>0.5</v>
      </c>
      <c r="H8" s="213">
        <v>0.5</v>
      </c>
      <c r="I8" s="213">
        <v>2</v>
      </c>
      <c r="J8" s="213">
        <v>2</v>
      </c>
      <c r="K8" s="213">
        <v>0.5</v>
      </c>
    </row>
    <row r="9" spans="2:11" x14ac:dyDescent="0.25">
      <c r="B9" s="214" t="s">
        <v>51</v>
      </c>
      <c r="C9" s="213">
        <v>0.5</v>
      </c>
      <c r="D9" s="213">
        <v>0.5</v>
      </c>
      <c r="E9" s="213">
        <v>0.5</v>
      </c>
      <c r="F9" s="213">
        <v>0.5</v>
      </c>
      <c r="G9" s="213">
        <v>0.5</v>
      </c>
      <c r="H9" s="213">
        <v>0.5</v>
      </c>
      <c r="I9" s="213">
        <v>2</v>
      </c>
      <c r="J9" s="213">
        <v>2</v>
      </c>
      <c r="K9" s="213">
        <v>0.5</v>
      </c>
    </row>
    <row r="10" spans="2:11" x14ac:dyDescent="0.25">
      <c r="B10" s="214" t="s">
        <v>52</v>
      </c>
      <c r="C10" s="213">
        <v>0.5</v>
      </c>
      <c r="D10" s="213">
        <v>0.5</v>
      </c>
      <c r="E10" s="213">
        <v>0.5</v>
      </c>
      <c r="F10" s="213">
        <v>0.5</v>
      </c>
      <c r="G10" s="213">
        <v>0.5</v>
      </c>
      <c r="H10" s="213">
        <v>0.5</v>
      </c>
      <c r="I10" s="213">
        <v>2</v>
      </c>
      <c r="J10" s="213">
        <v>2</v>
      </c>
      <c r="K10" s="213">
        <v>0.5</v>
      </c>
    </row>
    <row r="11" spans="2:11" x14ac:dyDescent="0.25">
      <c r="B11" s="214" t="s">
        <v>53</v>
      </c>
      <c r="C11" s="213">
        <v>0.5</v>
      </c>
      <c r="D11" s="213">
        <v>0.5</v>
      </c>
      <c r="E11" s="213">
        <v>0.5</v>
      </c>
      <c r="F11" s="213">
        <v>0.5</v>
      </c>
      <c r="G11" s="213">
        <v>0.5</v>
      </c>
      <c r="H11" s="213">
        <v>0.5</v>
      </c>
      <c r="I11" s="213">
        <v>2</v>
      </c>
      <c r="J11" s="213">
        <v>2</v>
      </c>
      <c r="K11" s="213">
        <v>0.5</v>
      </c>
    </row>
    <row r="13" spans="2:11" x14ac:dyDescent="0.25">
      <c r="B13" s="52" t="s">
        <v>65</v>
      </c>
      <c r="C13" s="2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4" t="s">
        <v>7</v>
      </c>
      <c r="J13" s="3" t="s">
        <v>8</v>
      </c>
      <c r="K13" s="3" t="s">
        <v>246</v>
      </c>
    </row>
    <row r="14" spans="2:11" x14ac:dyDescent="0.25">
      <c r="B14" s="212" t="s">
        <v>47</v>
      </c>
      <c r="C14" s="213">
        <v>0.5</v>
      </c>
      <c r="D14" s="213">
        <v>0.5</v>
      </c>
      <c r="E14" s="213">
        <v>0.5</v>
      </c>
      <c r="F14" s="213">
        <v>0.5</v>
      </c>
      <c r="G14" s="213">
        <v>0.5</v>
      </c>
      <c r="H14" s="213">
        <v>0.5</v>
      </c>
      <c r="I14" s="213">
        <v>0.5</v>
      </c>
      <c r="J14" s="213">
        <v>0.5</v>
      </c>
      <c r="K14" s="213">
        <v>0.5</v>
      </c>
    </row>
    <row r="15" spans="2:11" x14ac:dyDescent="0.25">
      <c r="B15" s="214" t="s">
        <v>48</v>
      </c>
      <c r="C15" s="213">
        <v>0.5</v>
      </c>
      <c r="D15" s="213">
        <v>0.5</v>
      </c>
      <c r="E15" s="213">
        <v>0.5</v>
      </c>
      <c r="F15" s="213">
        <v>0.5</v>
      </c>
      <c r="G15" s="213">
        <v>0.5</v>
      </c>
      <c r="H15" s="213">
        <v>0.5</v>
      </c>
      <c r="I15" s="213">
        <v>0.5</v>
      </c>
      <c r="J15" s="213">
        <v>0.5</v>
      </c>
      <c r="K15" s="213">
        <v>0.5</v>
      </c>
    </row>
    <row r="16" spans="2:11" x14ac:dyDescent="0.25">
      <c r="B16" s="214" t="s">
        <v>49</v>
      </c>
      <c r="C16" s="213">
        <v>0.5</v>
      </c>
      <c r="D16" s="213">
        <v>0.5</v>
      </c>
      <c r="E16" s="213">
        <v>0.5</v>
      </c>
      <c r="F16" s="213">
        <v>0.5</v>
      </c>
      <c r="G16" s="213">
        <v>0.5</v>
      </c>
      <c r="H16" s="213">
        <v>0.5</v>
      </c>
      <c r="I16" s="213">
        <v>0.5</v>
      </c>
      <c r="J16" s="213">
        <v>0.5</v>
      </c>
      <c r="K16" s="213">
        <v>0.5</v>
      </c>
    </row>
    <row r="17" spans="2:11" x14ac:dyDescent="0.25">
      <c r="B17" s="214" t="s">
        <v>50</v>
      </c>
      <c r="C17" s="213">
        <v>0.5</v>
      </c>
      <c r="D17" s="213">
        <v>0.5</v>
      </c>
      <c r="E17" s="213">
        <v>0.5</v>
      </c>
      <c r="F17" s="213">
        <v>0.5</v>
      </c>
      <c r="G17" s="213">
        <v>0.5</v>
      </c>
      <c r="H17" s="213">
        <v>0.5</v>
      </c>
      <c r="I17" s="213">
        <v>0.5</v>
      </c>
      <c r="J17" s="213">
        <v>0.5</v>
      </c>
      <c r="K17" s="213">
        <v>0.5</v>
      </c>
    </row>
    <row r="18" spans="2:11" x14ac:dyDescent="0.25">
      <c r="B18" s="214" t="s">
        <v>51</v>
      </c>
      <c r="C18" s="213">
        <v>0.5</v>
      </c>
      <c r="D18" s="213">
        <v>0.5</v>
      </c>
      <c r="E18" s="213">
        <v>0.5</v>
      </c>
      <c r="F18" s="213">
        <v>0.5</v>
      </c>
      <c r="G18" s="213">
        <v>0.5</v>
      </c>
      <c r="H18" s="213">
        <v>0.5</v>
      </c>
      <c r="I18" s="213">
        <v>0.5</v>
      </c>
      <c r="J18" s="213">
        <v>0.5</v>
      </c>
      <c r="K18" s="213">
        <v>0.5</v>
      </c>
    </row>
    <row r="19" spans="2:11" x14ac:dyDescent="0.25">
      <c r="B19" s="214" t="s">
        <v>52</v>
      </c>
      <c r="C19" s="213">
        <v>0.5</v>
      </c>
      <c r="D19" s="213">
        <v>0.5</v>
      </c>
      <c r="E19" s="213">
        <v>0.5</v>
      </c>
      <c r="F19" s="213">
        <v>0.5</v>
      </c>
      <c r="G19" s="213">
        <v>0.5</v>
      </c>
      <c r="H19" s="213">
        <v>0.5</v>
      </c>
      <c r="I19" s="213">
        <v>0.5</v>
      </c>
      <c r="J19" s="213">
        <v>0.5</v>
      </c>
      <c r="K19" s="213">
        <v>0.5</v>
      </c>
    </row>
    <row r="20" spans="2:11" x14ac:dyDescent="0.25">
      <c r="B20" s="214" t="s">
        <v>53</v>
      </c>
      <c r="C20" s="213">
        <v>0.5</v>
      </c>
      <c r="D20" s="213">
        <v>0.5</v>
      </c>
      <c r="E20" s="213">
        <v>0.5</v>
      </c>
      <c r="F20" s="213">
        <v>0.5</v>
      </c>
      <c r="G20" s="213">
        <v>0.5</v>
      </c>
      <c r="H20" s="213">
        <v>0.5</v>
      </c>
      <c r="I20" s="213">
        <v>0.5</v>
      </c>
      <c r="J20" s="213">
        <v>0.5</v>
      </c>
      <c r="K20" s="213">
        <v>0.5</v>
      </c>
    </row>
    <row r="22" spans="2:11" x14ac:dyDescent="0.25">
      <c r="B22" s="52" t="s">
        <v>66</v>
      </c>
      <c r="C22" s="2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  <c r="I22" s="4" t="s">
        <v>7</v>
      </c>
      <c r="J22" s="3" t="s">
        <v>8</v>
      </c>
      <c r="K22" s="3" t="s">
        <v>246</v>
      </c>
    </row>
    <row r="23" spans="2:11" x14ac:dyDescent="0.25">
      <c r="B23" s="212" t="s">
        <v>47</v>
      </c>
      <c r="C23" s="213">
        <v>0.5</v>
      </c>
      <c r="D23" s="213">
        <v>0.5</v>
      </c>
      <c r="E23" s="213">
        <v>0.5</v>
      </c>
      <c r="F23" s="213">
        <v>0.5</v>
      </c>
      <c r="G23" s="213">
        <v>0.5</v>
      </c>
      <c r="H23" s="213">
        <v>0.5</v>
      </c>
      <c r="I23" s="213">
        <v>0.5</v>
      </c>
      <c r="J23" s="213">
        <v>0.5</v>
      </c>
      <c r="K23" s="213">
        <v>0.5</v>
      </c>
    </row>
    <row r="24" spans="2:11" x14ac:dyDescent="0.25">
      <c r="B24" s="214" t="s">
        <v>48</v>
      </c>
      <c r="C24" s="213">
        <v>0.5</v>
      </c>
      <c r="D24" s="213">
        <v>0.5</v>
      </c>
      <c r="E24" s="213">
        <v>0.5</v>
      </c>
      <c r="F24" s="213">
        <v>0.5</v>
      </c>
      <c r="G24" s="213">
        <v>0.5</v>
      </c>
      <c r="H24" s="213">
        <v>0.5</v>
      </c>
      <c r="I24" s="213">
        <v>0.5</v>
      </c>
      <c r="J24" s="213">
        <v>0.5</v>
      </c>
      <c r="K24" s="213">
        <v>0.5</v>
      </c>
    </row>
    <row r="25" spans="2:11" x14ac:dyDescent="0.25">
      <c r="B25" s="214" t="s">
        <v>49</v>
      </c>
      <c r="C25" s="213">
        <v>0.5</v>
      </c>
      <c r="D25" s="213">
        <v>0.5</v>
      </c>
      <c r="E25" s="213">
        <v>0.5</v>
      </c>
      <c r="F25" s="213">
        <v>0.5</v>
      </c>
      <c r="G25" s="213">
        <v>0.5</v>
      </c>
      <c r="H25" s="213">
        <v>0.5</v>
      </c>
      <c r="I25" s="213">
        <v>0.5</v>
      </c>
      <c r="J25" s="213">
        <v>0.5</v>
      </c>
      <c r="K25" s="213">
        <v>0.5</v>
      </c>
    </row>
    <row r="26" spans="2:11" x14ac:dyDescent="0.25">
      <c r="B26" s="214" t="s">
        <v>50</v>
      </c>
      <c r="C26" s="213">
        <v>0.5</v>
      </c>
      <c r="D26" s="213">
        <v>0.5</v>
      </c>
      <c r="E26" s="213">
        <v>0.5</v>
      </c>
      <c r="F26" s="213">
        <v>0.5</v>
      </c>
      <c r="G26" s="213">
        <v>0.5</v>
      </c>
      <c r="H26" s="213">
        <v>0.5</v>
      </c>
      <c r="I26" s="213">
        <v>0.5</v>
      </c>
      <c r="J26" s="213">
        <v>0.5</v>
      </c>
      <c r="K26" s="213">
        <v>0.5</v>
      </c>
    </row>
    <row r="27" spans="2:11" x14ac:dyDescent="0.25">
      <c r="B27" s="214" t="s">
        <v>51</v>
      </c>
      <c r="C27" s="213">
        <v>0.5</v>
      </c>
      <c r="D27" s="213">
        <v>0.5</v>
      </c>
      <c r="E27" s="213">
        <v>0.5</v>
      </c>
      <c r="F27" s="213">
        <v>0.5</v>
      </c>
      <c r="G27" s="213">
        <v>0.5</v>
      </c>
      <c r="H27" s="213">
        <v>0.5</v>
      </c>
      <c r="I27" s="213">
        <v>0.5</v>
      </c>
      <c r="J27" s="213">
        <v>0.5</v>
      </c>
      <c r="K27" s="213">
        <v>0.5</v>
      </c>
    </row>
    <row r="28" spans="2:11" x14ac:dyDescent="0.25">
      <c r="B28" s="214" t="s">
        <v>52</v>
      </c>
      <c r="C28" s="213">
        <v>0.5</v>
      </c>
      <c r="D28" s="213">
        <v>0.5</v>
      </c>
      <c r="E28" s="213">
        <v>0.5</v>
      </c>
      <c r="F28" s="213">
        <v>0.5</v>
      </c>
      <c r="G28" s="213">
        <v>0.5</v>
      </c>
      <c r="H28" s="213">
        <v>0.5</v>
      </c>
      <c r="I28" s="213">
        <v>0.5</v>
      </c>
      <c r="J28" s="213">
        <v>0.5</v>
      </c>
      <c r="K28" s="213">
        <v>0.5</v>
      </c>
    </row>
    <row r="29" spans="2:11" x14ac:dyDescent="0.25">
      <c r="B29" s="214" t="s">
        <v>53</v>
      </c>
      <c r="C29" s="213">
        <v>0.5</v>
      </c>
      <c r="D29" s="213">
        <v>0.5</v>
      </c>
      <c r="E29" s="213">
        <v>0.5</v>
      </c>
      <c r="F29" s="213">
        <v>0.5</v>
      </c>
      <c r="G29" s="213">
        <v>0.5</v>
      </c>
      <c r="H29" s="213">
        <v>0.5</v>
      </c>
      <c r="I29" s="213">
        <v>0.5</v>
      </c>
      <c r="J29" s="213">
        <v>0.5</v>
      </c>
      <c r="K29" s="213">
        <v>0.5</v>
      </c>
    </row>
    <row r="31" spans="2:11" x14ac:dyDescent="0.25">
      <c r="B31" s="52" t="s">
        <v>67</v>
      </c>
      <c r="C31" s="2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4" t="s">
        <v>7</v>
      </c>
      <c r="J31" s="3" t="s">
        <v>8</v>
      </c>
      <c r="K31" s="3" t="s">
        <v>246</v>
      </c>
    </row>
    <row r="32" spans="2:11" x14ac:dyDescent="0.25">
      <c r="B32" s="212" t="s">
        <v>47</v>
      </c>
      <c r="C32" s="213">
        <v>0.25</v>
      </c>
      <c r="D32" s="213">
        <v>0.25</v>
      </c>
      <c r="E32" s="213">
        <v>0.25</v>
      </c>
      <c r="F32" s="213">
        <v>0.25</v>
      </c>
      <c r="G32" s="213">
        <v>0.25</v>
      </c>
      <c r="H32" s="213">
        <v>0.25</v>
      </c>
      <c r="I32" s="213">
        <v>0.25</v>
      </c>
      <c r="J32" s="213">
        <v>0.25</v>
      </c>
      <c r="K32" s="213">
        <v>0.25</v>
      </c>
    </row>
    <row r="33" spans="2:11" x14ac:dyDescent="0.25">
      <c r="B33" s="214" t="s">
        <v>48</v>
      </c>
      <c r="C33" s="213">
        <v>0.25</v>
      </c>
      <c r="D33" s="213">
        <v>0.25</v>
      </c>
      <c r="E33" s="213">
        <v>0.25</v>
      </c>
      <c r="F33" s="213">
        <v>0.25</v>
      </c>
      <c r="G33" s="213">
        <v>0.25</v>
      </c>
      <c r="H33" s="213">
        <v>0.25</v>
      </c>
      <c r="I33" s="213">
        <v>0.25</v>
      </c>
      <c r="J33" s="213">
        <v>0.25</v>
      </c>
      <c r="K33" s="213">
        <v>0.25</v>
      </c>
    </row>
    <row r="34" spans="2:11" x14ac:dyDescent="0.25">
      <c r="B34" s="214" t="s">
        <v>49</v>
      </c>
      <c r="C34" s="213">
        <v>0.25</v>
      </c>
      <c r="D34" s="213">
        <v>0.25</v>
      </c>
      <c r="E34" s="213">
        <v>0.25</v>
      </c>
      <c r="F34" s="213">
        <v>0.25</v>
      </c>
      <c r="G34" s="213">
        <v>0.25</v>
      </c>
      <c r="H34" s="213">
        <v>0.25</v>
      </c>
      <c r="I34" s="213">
        <v>0.25</v>
      </c>
      <c r="J34" s="213">
        <v>0.25</v>
      </c>
      <c r="K34" s="213">
        <v>0.25</v>
      </c>
    </row>
    <row r="35" spans="2:11" x14ac:dyDescent="0.25">
      <c r="B35" s="214" t="s">
        <v>50</v>
      </c>
      <c r="C35" s="213">
        <v>0.25</v>
      </c>
      <c r="D35" s="213">
        <v>0.25</v>
      </c>
      <c r="E35" s="213">
        <v>0.25</v>
      </c>
      <c r="F35" s="213">
        <v>0.25</v>
      </c>
      <c r="G35" s="213">
        <v>0.25</v>
      </c>
      <c r="H35" s="213">
        <v>0.25</v>
      </c>
      <c r="I35" s="213">
        <v>0.25</v>
      </c>
      <c r="J35" s="213">
        <v>0.25</v>
      </c>
      <c r="K35" s="213">
        <v>0.25</v>
      </c>
    </row>
    <row r="36" spans="2:11" x14ac:dyDescent="0.25">
      <c r="B36" s="214" t="s">
        <v>51</v>
      </c>
      <c r="C36" s="213">
        <v>0.25</v>
      </c>
      <c r="D36" s="213">
        <v>0.25</v>
      </c>
      <c r="E36" s="213">
        <v>0.25</v>
      </c>
      <c r="F36" s="213">
        <v>0.25</v>
      </c>
      <c r="G36" s="213">
        <v>0.25</v>
      </c>
      <c r="H36" s="213">
        <v>0.25</v>
      </c>
      <c r="I36" s="213">
        <v>0.25</v>
      </c>
      <c r="J36" s="213">
        <v>0.25</v>
      </c>
      <c r="K36" s="213">
        <v>0.25</v>
      </c>
    </row>
    <row r="37" spans="2:11" x14ac:dyDescent="0.25">
      <c r="B37" s="214" t="s">
        <v>52</v>
      </c>
      <c r="C37" s="213">
        <v>0.25</v>
      </c>
      <c r="D37" s="213">
        <v>0.25</v>
      </c>
      <c r="E37" s="213">
        <v>0.25</v>
      </c>
      <c r="F37" s="213">
        <v>0.25</v>
      </c>
      <c r="G37" s="213">
        <v>0.25</v>
      </c>
      <c r="H37" s="213">
        <v>0.25</v>
      </c>
      <c r="I37" s="213">
        <v>0.25</v>
      </c>
      <c r="J37" s="213">
        <v>0.25</v>
      </c>
      <c r="K37" s="213">
        <v>0.25</v>
      </c>
    </row>
    <row r="38" spans="2:11" x14ac:dyDescent="0.25">
      <c r="B38" s="214" t="s">
        <v>53</v>
      </c>
      <c r="C38" s="213">
        <v>0.25</v>
      </c>
      <c r="D38" s="213">
        <v>0.25</v>
      </c>
      <c r="E38" s="213">
        <v>0.25</v>
      </c>
      <c r="F38" s="213">
        <v>0.25</v>
      </c>
      <c r="G38" s="213">
        <v>0.25</v>
      </c>
      <c r="H38" s="213">
        <v>0.25</v>
      </c>
      <c r="I38" s="213">
        <v>0.25</v>
      </c>
      <c r="J38" s="213">
        <v>0.25</v>
      </c>
      <c r="K38" s="213">
        <v>0.25</v>
      </c>
    </row>
    <row r="40" spans="2:11" x14ac:dyDescent="0.25">
      <c r="B40" s="52" t="s">
        <v>70</v>
      </c>
      <c r="C40" s="2" t="s">
        <v>1</v>
      </c>
      <c r="D40" s="3" t="s">
        <v>2</v>
      </c>
      <c r="E40" s="3" t="s">
        <v>3</v>
      </c>
      <c r="F40" s="3" t="s">
        <v>4</v>
      </c>
      <c r="G40" s="3" t="s">
        <v>5</v>
      </c>
      <c r="H40" s="3" t="s">
        <v>6</v>
      </c>
      <c r="I40" s="4" t="s">
        <v>7</v>
      </c>
      <c r="J40" s="3" t="s">
        <v>8</v>
      </c>
      <c r="K40" s="3" t="s">
        <v>246</v>
      </c>
    </row>
    <row r="41" spans="2:11" x14ac:dyDescent="0.25">
      <c r="B41" s="212" t="s">
        <v>47</v>
      </c>
      <c r="C41" s="213">
        <v>0.25</v>
      </c>
      <c r="D41" s="213">
        <v>0.25</v>
      </c>
      <c r="E41" s="213">
        <v>0.25</v>
      </c>
      <c r="F41" s="213">
        <v>0.25</v>
      </c>
      <c r="G41" s="213">
        <v>0.25</v>
      </c>
      <c r="H41" s="213">
        <v>0.25</v>
      </c>
      <c r="I41" s="213">
        <v>0.25</v>
      </c>
      <c r="J41" s="213">
        <v>0.25</v>
      </c>
      <c r="K41" s="213">
        <v>0.25</v>
      </c>
    </row>
    <row r="42" spans="2:11" x14ac:dyDescent="0.25">
      <c r="B42" s="214" t="s">
        <v>48</v>
      </c>
      <c r="C42" s="213">
        <v>0.25</v>
      </c>
      <c r="D42" s="213">
        <v>0.25</v>
      </c>
      <c r="E42" s="213">
        <v>0.25</v>
      </c>
      <c r="F42" s="213">
        <v>0.25</v>
      </c>
      <c r="G42" s="213">
        <v>0.25</v>
      </c>
      <c r="H42" s="213">
        <v>0.25</v>
      </c>
      <c r="I42" s="213">
        <v>0.25</v>
      </c>
      <c r="J42" s="213">
        <v>0.25</v>
      </c>
      <c r="K42" s="213">
        <v>0.25</v>
      </c>
    </row>
    <row r="43" spans="2:11" x14ac:dyDescent="0.25">
      <c r="B43" s="214" t="s">
        <v>49</v>
      </c>
      <c r="C43" s="213">
        <v>0.25</v>
      </c>
      <c r="D43" s="213">
        <v>0.25</v>
      </c>
      <c r="E43" s="213">
        <v>0.25</v>
      </c>
      <c r="F43" s="213">
        <v>0.25</v>
      </c>
      <c r="G43" s="213">
        <v>0.25</v>
      </c>
      <c r="H43" s="213">
        <v>0.25</v>
      </c>
      <c r="I43" s="213">
        <v>0.25</v>
      </c>
      <c r="J43" s="213">
        <v>0.25</v>
      </c>
      <c r="K43" s="213">
        <v>0.25</v>
      </c>
    </row>
    <row r="44" spans="2:11" x14ac:dyDescent="0.25">
      <c r="B44" s="214" t="s">
        <v>50</v>
      </c>
      <c r="C44" s="213">
        <v>0.25</v>
      </c>
      <c r="D44" s="213">
        <v>0.25</v>
      </c>
      <c r="E44" s="213">
        <v>0.25</v>
      </c>
      <c r="F44" s="213">
        <v>0.25</v>
      </c>
      <c r="G44" s="213">
        <v>0.25</v>
      </c>
      <c r="H44" s="213">
        <v>0.25</v>
      </c>
      <c r="I44" s="213">
        <v>0.25</v>
      </c>
      <c r="J44" s="213">
        <v>0.25</v>
      </c>
      <c r="K44" s="213">
        <v>0.25</v>
      </c>
    </row>
    <row r="45" spans="2:11" x14ac:dyDescent="0.25">
      <c r="B45" s="214" t="s">
        <v>51</v>
      </c>
      <c r="C45" s="213">
        <v>0.25</v>
      </c>
      <c r="D45" s="213">
        <v>0.25</v>
      </c>
      <c r="E45" s="213">
        <v>0.25</v>
      </c>
      <c r="F45" s="213">
        <v>0.25</v>
      </c>
      <c r="G45" s="213">
        <v>0.25</v>
      </c>
      <c r="H45" s="213">
        <v>0.25</v>
      </c>
      <c r="I45" s="213">
        <v>0.25</v>
      </c>
      <c r="J45" s="213">
        <v>0.25</v>
      </c>
      <c r="K45" s="213">
        <v>0.25</v>
      </c>
    </row>
    <row r="46" spans="2:11" x14ac:dyDescent="0.25">
      <c r="B46" s="214" t="s">
        <v>52</v>
      </c>
      <c r="C46" s="213">
        <v>0.25</v>
      </c>
      <c r="D46" s="213">
        <v>0.25</v>
      </c>
      <c r="E46" s="213">
        <v>0.25</v>
      </c>
      <c r="F46" s="213">
        <v>0.25</v>
      </c>
      <c r="G46" s="213">
        <v>0.25</v>
      </c>
      <c r="H46" s="213">
        <v>0.25</v>
      </c>
      <c r="I46" s="213">
        <v>0.25</v>
      </c>
      <c r="J46" s="213">
        <v>0.25</v>
      </c>
      <c r="K46" s="213">
        <v>0.25</v>
      </c>
    </row>
    <row r="47" spans="2:11" x14ac:dyDescent="0.25">
      <c r="B47" s="214" t="s">
        <v>53</v>
      </c>
      <c r="C47" s="213">
        <v>0.25</v>
      </c>
      <c r="D47" s="213">
        <v>0.25</v>
      </c>
      <c r="E47" s="213">
        <v>0.25</v>
      </c>
      <c r="F47" s="213">
        <v>0.25</v>
      </c>
      <c r="G47" s="213">
        <v>0.25</v>
      </c>
      <c r="H47" s="213">
        <v>0.25</v>
      </c>
      <c r="I47" s="213">
        <v>0.25</v>
      </c>
      <c r="J47" s="213">
        <v>0.25</v>
      </c>
      <c r="K47" s="213">
        <v>0.25</v>
      </c>
    </row>
    <row r="49" spans="2:11" x14ac:dyDescent="0.25">
      <c r="B49" s="52" t="s">
        <v>282</v>
      </c>
      <c r="C49" s="2" t="s">
        <v>1</v>
      </c>
      <c r="D49" s="3" t="s">
        <v>2</v>
      </c>
      <c r="E49" s="3" t="s">
        <v>3</v>
      </c>
      <c r="F49" s="3" t="s">
        <v>4</v>
      </c>
      <c r="G49" s="3" t="s">
        <v>5</v>
      </c>
      <c r="H49" s="3" t="s">
        <v>6</v>
      </c>
      <c r="I49" s="4" t="s">
        <v>7</v>
      </c>
      <c r="J49" s="3" t="s">
        <v>8</v>
      </c>
      <c r="K49" s="3" t="s">
        <v>246</v>
      </c>
    </row>
    <row r="50" spans="2:11" x14ac:dyDescent="0.25">
      <c r="B50" s="212" t="s">
        <v>47</v>
      </c>
      <c r="C50" s="213">
        <v>0.75</v>
      </c>
      <c r="D50" s="213">
        <v>0.75</v>
      </c>
      <c r="E50" s="213">
        <v>0.75</v>
      </c>
      <c r="F50" s="213">
        <v>0.75</v>
      </c>
      <c r="G50" s="213">
        <v>0.75</v>
      </c>
      <c r="H50" s="213">
        <v>0.75</v>
      </c>
      <c r="I50" s="213">
        <v>0.75</v>
      </c>
      <c r="J50" s="213">
        <v>0.75</v>
      </c>
      <c r="K50" s="213">
        <v>0.75</v>
      </c>
    </row>
    <row r="51" spans="2:11" x14ac:dyDescent="0.25">
      <c r="B51" s="214" t="s">
        <v>48</v>
      </c>
      <c r="C51" s="213">
        <v>0.75</v>
      </c>
      <c r="D51" s="213">
        <v>0.75</v>
      </c>
      <c r="E51" s="213">
        <v>0.75</v>
      </c>
      <c r="F51" s="213">
        <v>0.75</v>
      </c>
      <c r="G51" s="213">
        <v>0.75</v>
      </c>
      <c r="H51" s="213">
        <v>0.75</v>
      </c>
      <c r="I51" s="213">
        <v>0.75</v>
      </c>
      <c r="J51" s="213">
        <v>0.75</v>
      </c>
      <c r="K51" s="213">
        <v>0.75</v>
      </c>
    </row>
    <row r="52" spans="2:11" x14ac:dyDescent="0.25">
      <c r="B52" s="214" t="s">
        <v>49</v>
      </c>
      <c r="C52" s="213">
        <v>0.75</v>
      </c>
      <c r="D52" s="213">
        <v>0.75</v>
      </c>
      <c r="E52" s="213">
        <v>0.75</v>
      </c>
      <c r="F52" s="213">
        <v>0.75</v>
      </c>
      <c r="G52" s="213">
        <v>0.75</v>
      </c>
      <c r="H52" s="213">
        <v>0.75</v>
      </c>
      <c r="I52" s="213">
        <v>0.75</v>
      </c>
      <c r="J52" s="213">
        <v>0.75</v>
      </c>
      <c r="K52" s="213">
        <v>0.75</v>
      </c>
    </row>
    <row r="53" spans="2:11" x14ac:dyDescent="0.25">
      <c r="B53" s="214" t="s">
        <v>50</v>
      </c>
      <c r="C53" s="213">
        <v>0.75</v>
      </c>
      <c r="D53" s="213">
        <v>0.75</v>
      </c>
      <c r="E53" s="213">
        <v>0.75</v>
      </c>
      <c r="F53" s="213">
        <v>0.75</v>
      </c>
      <c r="G53" s="213">
        <v>0.75</v>
      </c>
      <c r="H53" s="213">
        <v>0.75</v>
      </c>
      <c r="I53" s="213">
        <v>0.75</v>
      </c>
      <c r="J53" s="213">
        <v>0.75</v>
      </c>
      <c r="K53" s="213">
        <v>0.75</v>
      </c>
    </row>
    <row r="54" spans="2:11" x14ac:dyDescent="0.25">
      <c r="B54" s="214" t="s">
        <v>51</v>
      </c>
      <c r="C54" s="213">
        <v>0.75</v>
      </c>
      <c r="D54" s="213">
        <v>0.75</v>
      </c>
      <c r="E54" s="213">
        <v>0.75</v>
      </c>
      <c r="F54" s="213">
        <v>0.75</v>
      </c>
      <c r="G54" s="213">
        <v>0.75</v>
      </c>
      <c r="H54" s="213">
        <v>0.75</v>
      </c>
      <c r="I54" s="213">
        <v>0.75</v>
      </c>
      <c r="J54" s="213">
        <v>0.75</v>
      </c>
      <c r="K54" s="213">
        <v>0.75</v>
      </c>
    </row>
    <row r="55" spans="2:11" x14ac:dyDescent="0.25">
      <c r="B55" s="214" t="s">
        <v>52</v>
      </c>
      <c r="C55" s="213">
        <v>0.75</v>
      </c>
      <c r="D55" s="213">
        <v>0.75</v>
      </c>
      <c r="E55" s="213">
        <v>0.75</v>
      </c>
      <c r="F55" s="213">
        <v>0.75</v>
      </c>
      <c r="G55" s="213">
        <v>0.75</v>
      </c>
      <c r="H55" s="213">
        <v>0.75</v>
      </c>
      <c r="I55" s="213">
        <v>0.75</v>
      </c>
      <c r="J55" s="213">
        <v>0.75</v>
      </c>
      <c r="K55" s="213">
        <v>0.75</v>
      </c>
    </row>
    <row r="56" spans="2:11" x14ac:dyDescent="0.25">
      <c r="B56" s="214" t="s">
        <v>53</v>
      </c>
      <c r="C56" s="213">
        <v>0.75</v>
      </c>
      <c r="D56" s="213">
        <v>0.75</v>
      </c>
      <c r="E56" s="213">
        <v>0.75</v>
      </c>
      <c r="F56" s="213">
        <v>0.75</v>
      </c>
      <c r="G56" s="213">
        <v>0.75</v>
      </c>
      <c r="H56" s="213">
        <v>0.75</v>
      </c>
      <c r="I56" s="213">
        <v>0.75</v>
      </c>
      <c r="J56" s="213">
        <v>0.75</v>
      </c>
      <c r="K56" s="213">
        <v>0.75</v>
      </c>
    </row>
    <row r="58" spans="2:11" x14ac:dyDescent="0.25">
      <c r="B58" s="52" t="s">
        <v>283</v>
      </c>
      <c r="C58" s="2" t="s">
        <v>1</v>
      </c>
      <c r="D58" s="3" t="s">
        <v>2</v>
      </c>
      <c r="E58" s="3" t="s">
        <v>3</v>
      </c>
      <c r="F58" s="3" t="s">
        <v>4</v>
      </c>
      <c r="G58" s="3" t="s">
        <v>5</v>
      </c>
      <c r="H58" s="3" t="s">
        <v>6</v>
      </c>
      <c r="I58" s="4" t="s">
        <v>7</v>
      </c>
      <c r="J58" s="3" t="s">
        <v>8</v>
      </c>
      <c r="K58" s="3" t="s">
        <v>246</v>
      </c>
    </row>
    <row r="59" spans="2:11" x14ac:dyDescent="0.25">
      <c r="B59" s="212" t="s">
        <v>47</v>
      </c>
      <c r="C59" s="213">
        <v>0.75</v>
      </c>
      <c r="D59" s="213">
        <v>0.75</v>
      </c>
      <c r="E59" s="213">
        <v>0.75</v>
      </c>
      <c r="F59" s="213">
        <v>0.75</v>
      </c>
      <c r="G59" s="213">
        <v>0.75</v>
      </c>
      <c r="H59" s="213">
        <v>0.75</v>
      </c>
      <c r="I59" s="213">
        <v>0.75</v>
      </c>
      <c r="J59" s="213">
        <v>0.75</v>
      </c>
      <c r="K59" s="213">
        <v>0.75</v>
      </c>
    </row>
    <row r="60" spans="2:11" x14ac:dyDescent="0.25">
      <c r="B60" s="214" t="s">
        <v>48</v>
      </c>
      <c r="C60" s="213">
        <v>0.75</v>
      </c>
      <c r="D60" s="213">
        <v>0.75</v>
      </c>
      <c r="E60" s="213">
        <v>0.75</v>
      </c>
      <c r="F60" s="213">
        <v>0.75</v>
      </c>
      <c r="G60" s="213">
        <v>0.75</v>
      </c>
      <c r="H60" s="213">
        <v>0.75</v>
      </c>
      <c r="I60" s="213">
        <v>0.75</v>
      </c>
      <c r="J60" s="213">
        <v>0.75</v>
      </c>
      <c r="K60" s="213">
        <v>0.75</v>
      </c>
    </row>
    <row r="61" spans="2:11" x14ac:dyDescent="0.25">
      <c r="B61" s="214" t="s">
        <v>49</v>
      </c>
      <c r="C61" s="213">
        <v>0.75</v>
      </c>
      <c r="D61" s="213">
        <v>0.75</v>
      </c>
      <c r="E61" s="213">
        <v>0.75</v>
      </c>
      <c r="F61" s="213">
        <v>0.75</v>
      </c>
      <c r="G61" s="213">
        <v>0.75</v>
      </c>
      <c r="H61" s="213">
        <v>0.75</v>
      </c>
      <c r="I61" s="213">
        <v>0.75</v>
      </c>
      <c r="J61" s="213">
        <v>0.75</v>
      </c>
      <c r="K61" s="213">
        <v>0.75</v>
      </c>
    </row>
    <row r="62" spans="2:11" x14ac:dyDescent="0.25">
      <c r="B62" s="214" t="s">
        <v>50</v>
      </c>
      <c r="C62" s="213">
        <v>0.75</v>
      </c>
      <c r="D62" s="213">
        <v>0.75</v>
      </c>
      <c r="E62" s="213">
        <v>0.75</v>
      </c>
      <c r="F62" s="213">
        <v>0.75</v>
      </c>
      <c r="G62" s="213">
        <v>0.75</v>
      </c>
      <c r="H62" s="213">
        <v>0.75</v>
      </c>
      <c r="I62" s="213">
        <v>0.75</v>
      </c>
      <c r="J62" s="213">
        <v>0.75</v>
      </c>
      <c r="K62" s="213">
        <v>0.75</v>
      </c>
    </row>
    <row r="63" spans="2:11" x14ac:dyDescent="0.25">
      <c r="B63" s="214" t="s">
        <v>51</v>
      </c>
      <c r="C63" s="213">
        <v>0.75</v>
      </c>
      <c r="D63" s="213">
        <v>0.75</v>
      </c>
      <c r="E63" s="213">
        <v>0.75</v>
      </c>
      <c r="F63" s="213">
        <v>0.75</v>
      </c>
      <c r="G63" s="213">
        <v>0.75</v>
      </c>
      <c r="H63" s="213">
        <v>0.75</v>
      </c>
      <c r="I63" s="213">
        <v>0.75</v>
      </c>
      <c r="J63" s="213">
        <v>0.75</v>
      </c>
      <c r="K63" s="213">
        <v>0.75</v>
      </c>
    </row>
    <row r="64" spans="2:11" x14ac:dyDescent="0.25">
      <c r="B64" s="214" t="s">
        <v>52</v>
      </c>
      <c r="C64" s="213">
        <v>0.75</v>
      </c>
      <c r="D64" s="213">
        <v>0.75</v>
      </c>
      <c r="E64" s="213">
        <v>0.75</v>
      </c>
      <c r="F64" s="213">
        <v>0.75</v>
      </c>
      <c r="G64" s="213">
        <v>0.75</v>
      </c>
      <c r="H64" s="213">
        <v>0.75</v>
      </c>
      <c r="I64" s="213">
        <v>0.75</v>
      </c>
      <c r="J64" s="213">
        <v>0.75</v>
      </c>
      <c r="K64" s="213">
        <v>0.75</v>
      </c>
    </row>
    <row r="65" spans="2:11" x14ac:dyDescent="0.25">
      <c r="B65" s="214" t="s">
        <v>53</v>
      </c>
      <c r="C65" s="213">
        <v>0.75</v>
      </c>
      <c r="D65" s="213">
        <v>0.75</v>
      </c>
      <c r="E65" s="213">
        <v>0.75</v>
      </c>
      <c r="F65" s="213">
        <v>0.75</v>
      </c>
      <c r="G65" s="213">
        <v>0.75</v>
      </c>
      <c r="H65" s="213">
        <v>0.75</v>
      </c>
      <c r="I65" s="213">
        <v>0.75</v>
      </c>
      <c r="J65" s="213">
        <v>0.75</v>
      </c>
      <c r="K65" s="213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Scenarios</vt:lpstr>
      <vt:lpstr>Intrants</vt:lpstr>
      <vt:lpstr>Prix</vt:lpstr>
      <vt:lpstr>Cout</vt:lpstr>
      <vt:lpstr>Financement</vt:lpstr>
      <vt:lpstr>Ecoulement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</dc:creator>
  <cp:lastModifiedBy>Ghislain</cp:lastModifiedBy>
  <dcterms:created xsi:type="dcterms:W3CDTF">2019-01-17T03:39:47Z</dcterms:created>
  <dcterms:modified xsi:type="dcterms:W3CDTF">2019-01-17T08:20:29Z</dcterms:modified>
</cp:coreProperties>
</file>