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"/>
    </mc:Choice>
  </mc:AlternateContent>
  <xr:revisionPtr revIDLastSave="0" documentId="13_ncr:1_{4FE8617A-A361-4E4A-B607-8ED90F5211B3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PMT" sheetId="1" r:id="rId1"/>
    <sheet name="PV" sheetId="2" r:id="rId2"/>
    <sheet name="FV" sheetId="3" r:id="rId3"/>
    <sheet name="NPER" sheetId="4" r:id="rId4"/>
    <sheet name="IPMT" sheetId="5" r:id="rId5"/>
    <sheet name="Data Table" sheetId="6" r:id="rId6"/>
    <sheet name="Goal Seek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7" l="1"/>
  <c r="G8" i="6"/>
  <c r="C5" i="6"/>
  <c r="B5" i="5"/>
  <c r="C8" i="6"/>
  <c r="B13" i="4"/>
  <c r="B5" i="4"/>
  <c r="B12" i="3"/>
  <c r="B5" i="3"/>
  <c r="B12" i="2"/>
  <c r="B5" i="2"/>
  <c r="B13" i="1"/>
  <c r="D5" i="1"/>
  <c r="B5" i="1"/>
</calcChain>
</file>

<file path=xl/sharedStrings.xml><?xml version="1.0" encoding="utf-8"?>
<sst xmlns="http://schemas.openxmlformats.org/spreadsheetml/2006/main" count="62" uniqueCount="31">
  <si>
    <t>PV</t>
  </si>
  <si>
    <t>RATE</t>
  </si>
  <si>
    <t>YEAR</t>
  </si>
  <si>
    <t>PAYMENT</t>
  </si>
  <si>
    <t>MONTLY</t>
  </si>
  <si>
    <t>PMT</t>
  </si>
  <si>
    <t>Quaterly</t>
  </si>
  <si>
    <t>FV</t>
  </si>
  <si>
    <t>rate</t>
  </si>
  <si>
    <t>year</t>
  </si>
  <si>
    <t>payment</t>
  </si>
  <si>
    <t>quaterly</t>
  </si>
  <si>
    <t>pmt</t>
  </si>
  <si>
    <t>monthly</t>
  </si>
  <si>
    <t>pv</t>
  </si>
  <si>
    <t>Year</t>
  </si>
  <si>
    <t>pV</t>
  </si>
  <si>
    <t>fv</t>
  </si>
  <si>
    <t>nper</t>
  </si>
  <si>
    <t>fV</t>
  </si>
  <si>
    <t>Pv</t>
  </si>
  <si>
    <t>per</t>
  </si>
  <si>
    <t>ipmt</t>
  </si>
  <si>
    <t>Sem1</t>
  </si>
  <si>
    <t>Sem2</t>
  </si>
  <si>
    <t>Sem3</t>
  </si>
  <si>
    <t>Sem4</t>
  </si>
  <si>
    <t>Sem5</t>
  </si>
  <si>
    <t>Sem6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</si>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</sst>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6" sqref="D16"/>
    </sheetView>
  </sheetViews>
  <sheetFormatPr defaultRowHeight="15" x14ac:dyDescent="0.25"/>
  <cols>
    <col min="2" max="2" width="13.140625" bestFit="1" customWidth="1"/>
    <col min="4" max="4" width="11.42578125" bestFit="1" customWidth="1"/>
  </cols>
  <sheetData>
    <row r="1" spans="1:4" x14ac:dyDescent="0.25">
      <c r="A1" t="s">
        <v>0</v>
      </c>
      <c r="B1">
        <v>100000</v>
      </c>
    </row>
    <row r="2" spans="1:4" x14ac:dyDescent="0.25">
      <c r="A2" t="s">
        <v>1</v>
      </c>
      <c r="B2" s="2">
        <v>0.125</v>
      </c>
    </row>
    <row r="3" spans="1:4" x14ac:dyDescent="0.25">
      <c r="A3" t="s">
        <v>2</v>
      </c>
      <c r="B3">
        <v>2</v>
      </c>
    </row>
    <row r="4" spans="1:4" x14ac:dyDescent="0.25">
      <c r="A4" t="s">
        <v>3</v>
      </c>
      <c r="B4" t="s">
        <v>4</v>
      </c>
      <c r="D4" t="s">
        <v>6</v>
      </c>
    </row>
    <row r="5" spans="1:4" x14ac:dyDescent="0.25">
      <c r="A5" t="s">
        <v>5</v>
      </c>
      <c r="B5" s="1">
        <f>PMT(B2/12,B3*12,-B1)</f>
        <v>4730.7308235499513</v>
      </c>
      <c r="D5" s="1">
        <f>ABS(PMT(B2/4,B3*4,B1))</f>
        <v>14320.853799654171</v>
      </c>
    </row>
    <row r="9" spans="1:4" x14ac:dyDescent="0.25">
      <c r="A9" t="s">
        <v>7</v>
      </c>
      <c r="B9">
        <v>1000000</v>
      </c>
    </row>
    <row r="10" spans="1:4" x14ac:dyDescent="0.25">
      <c r="A10" t="s">
        <v>8</v>
      </c>
      <c r="B10" s="2">
        <v>7.7700000000000005E-2</v>
      </c>
    </row>
    <row r="11" spans="1:4" x14ac:dyDescent="0.25">
      <c r="A11" t="s">
        <v>9</v>
      </c>
      <c r="B11">
        <v>10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12</v>
      </c>
      <c r="B13" s="1">
        <f>PMT(B10/4,B11*4,,-B9)</f>
        <v>16763.118088980609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933C-9E1B-4E4F-B90A-8FD5ED53F153}">
  <dimension ref="A1:B12"/>
  <sheetViews>
    <sheetView workbookViewId="0">
      <selection activeCell="D12" sqref="A1:D12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5</v>
      </c>
      <c r="B1">
        <v>13000</v>
      </c>
    </row>
    <row r="2" spans="1:2" x14ac:dyDescent="0.25">
      <c r="A2" t="s">
        <v>9</v>
      </c>
      <c r="B2">
        <v>13</v>
      </c>
    </row>
    <row r="3" spans="1:2" x14ac:dyDescent="0.25">
      <c r="A3" t="s">
        <v>8</v>
      </c>
      <c r="B3" s="2">
        <v>0.17249999999999999</v>
      </c>
    </row>
    <row r="4" spans="1:2" x14ac:dyDescent="0.25">
      <c r="A4" t="s">
        <v>10</v>
      </c>
      <c r="B4" t="s">
        <v>13</v>
      </c>
    </row>
    <row r="5" spans="1:2" x14ac:dyDescent="0.25">
      <c r="A5" t="s">
        <v>14</v>
      </c>
      <c r="B5" s="1">
        <f>PV(B3/12,B2*12,-B1)</f>
        <v>806767.17750523507</v>
      </c>
    </row>
    <row r="9" spans="1:2" x14ac:dyDescent="0.25">
      <c r="A9" t="s">
        <v>7</v>
      </c>
      <c r="B9">
        <v>1000000</v>
      </c>
    </row>
    <row r="10" spans="1:2" x14ac:dyDescent="0.25">
      <c r="A10" t="s">
        <v>15</v>
      </c>
      <c r="B10">
        <v>10</v>
      </c>
    </row>
    <row r="11" spans="1:2" x14ac:dyDescent="0.25">
      <c r="A11" t="s">
        <v>8</v>
      </c>
      <c r="B11" s="3">
        <v>0.13</v>
      </c>
    </row>
    <row r="12" spans="1:2" x14ac:dyDescent="0.25">
      <c r="A12" t="s">
        <v>14</v>
      </c>
      <c r="B12" s="1">
        <f>PV(B11,B10,,-B9)</f>
        <v>294588.34812612552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6465-72C2-4D4A-B450-C15DE6DD1B1A}">
  <dimension ref="A1:B12"/>
  <sheetViews>
    <sheetView workbookViewId="0">
      <selection activeCell="B13" sqref="B13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5</v>
      </c>
      <c r="B1">
        <v>13000</v>
      </c>
    </row>
    <row r="2" spans="1:2" x14ac:dyDescent="0.25">
      <c r="A2" t="s">
        <v>9</v>
      </c>
      <c r="B2">
        <v>13</v>
      </c>
    </row>
    <row r="3" spans="1:2" x14ac:dyDescent="0.25">
      <c r="A3" t="s">
        <v>8</v>
      </c>
      <c r="B3" s="2">
        <v>0.17249999999999999</v>
      </c>
    </row>
    <row r="4" spans="1:2" x14ac:dyDescent="0.25">
      <c r="A4" t="s">
        <v>10</v>
      </c>
      <c r="B4" t="s">
        <v>13</v>
      </c>
    </row>
    <row r="5" spans="1:2" x14ac:dyDescent="0.25">
      <c r="A5" t="s">
        <v>7</v>
      </c>
      <c r="B5" s="1">
        <f>ABS(FV(B3/12,B2*12,B1))</f>
        <v>7476873.2708734572</v>
      </c>
    </row>
    <row r="9" spans="1:2" x14ac:dyDescent="0.25">
      <c r="A9" t="s">
        <v>16</v>
      </c>
      <c r="B9">
        <v>1000000</v>
      </c>
    </row>
    <row r="10" spans="1:2" x14ac:dyDescent="0.25">
      <c r="A10" t="s">
        <v>15</v>
      </c>
      <c r="B10">
        <v>10</v>
      </c>
    </row>
    <row r="11" spans="1:2" x14ac:dyDescent="0.25">
      <c r="A11" t="s">
        <v>8</v>
      </c>
      <c r="B11" s="3">
        <v>0.13</v>
      </c>
    </row>
    <row r="12" spans="1:2" x14ac:dyDescent="0.25">
      <c r="A12" t="s">
        <v>17</v>
      </c>
      <c r="B12" s="1">
        <f>ABS(FV(B11,B10,,B9))</f>
        <v>3394567.3899222193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49F2-181B-449B-9100-DB3C51566EC4}">
  <dimension ref="A1:B13"/>
  <sheetViews>
    <sheetView workbookViewId="0">
      <selection activeCell="B14" sqref="B1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>
        <v>1000000</v>
      </c>
    </row>
    <row r="2" spans="1:2" x14ac:dyDescent="0.25">
      <c r="A2" t="s">
        <v>8</v>
      </c>
      <c r="B2" s="2">
        <v>0.1145</v>
      </c>
    </row>
    <row r="3" spans="1:2" x14ac:dyDescent="0.25">
      <c r="A3" t="s">
        <v>12</v>
      </c>
      <c r="B3">
        <v>10000</v>
      </c>
    </row>
    <row r="4" spans="1:2" x14ac:dyDescent="0.25">
      <c r="A4" t="s">
        <v>10</v>
      </c>
      <c r="B4" t="s">
        <v>13</v>
      </c>
    </row>
    <row r="5" spans="1:2" x14ac:dyDescent="0.25">
      <c r="A5" t="s">
        <v>18</v>
      </c>
      <c r="B5">
        <f>ABS(NPER(B2/12,B3,B1))</f>
        <v>70.549003186459501</v>
      </c>
    </row>
    <row r="9" spans="1:2" x14ac:dyDescent="0.25">
      <c r="A9" t="s">
        <v>19</v>
      </c>
      <c r="B9">
        <v>1000000</v>
      </c>
    </row>
    <row r="10" spans="1:2" x14ac:dyDescent="0.25">
      <c r="A10" t="s">
        <v>8</v>
      </c>
      <c r="B10" s="2">
        <v>0.1145</v>
      </c>
    </row>
    <row r="11" spans="1:2" x14ac:dyDescent="0.25">
      <c r="A11" t="s">
        <v>12</v>
      </c>
      <c r="B11">
        <v>10000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18</v>
      </c>
      <c r="B13">
        <f>ABS(NPER(B10/12,B11,,B9))</f>
        <v>324.62123622713665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1DAC-03AE-40AE-B65C-E055BFA78715}">
  <dimension ref="A1:B5"/>
  <sheetViews>
    <sheetView workbookViewId="0">
      <selection activeCell="B5" sqref="B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20</v>
      </c>
      <c r="B1">
        <v>400000</v>
      </c>
    </row>
    <row r="2" spans="1:2" x14ac:dyDescent="0.25">
      <c r="A2" t="s">
        <v>21</v>
      </c>
      <c r="B2">
        <v>4</v>
      </c>
    </row>
    <row r="3" spans="1:2" x14ac:dyDescent="0.25">
      <c r="A3" t="s">
        <v>18</v>
      </c>
      <c r="B3">
        <v>10</v>
      </c>
    </row>
    <row r="4" spans="1:2" x14ac:dyDescent="0.25">
      <c r="A4" t="s">
        <v>8</v>
      </c>
      <c r="B4" s="2">
        <v>8.2500000000000004E-2</v>
      </c>
    </row>
    <row r="5" spans="1:2" x14ac:dyDescent="0.25">
      <c r="A5" t="s">
        <v>22</v>
      </c>
      <c r="B5" s="1">
        <f>ABS(IPMT(B4,B2,B3,B1))</f>
        <v>25674.323149732169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D576-9972-4E4C-BE9B-A1B59B2A170A}">
  <dimension ref="B2:M13"/>
  <sheetViews>
    <sheetView zoomScale="130" zoomScaleNormal="130" workbookViewId="0">
      <selection activeCell="F16" sqref="F16"/>
    </sheetView>
  </sheetViews>
  <sheetFormatPr defaultRowHeight="15" x14ac:dyDescent="0.25"/>
  <cols>
    <col min="3" max="3" width="14" customWidth="1"/>
    <col min="7" max="7" width="14.28515625" customWidth="1"/>
  </cols>
  <sheetData>
    <row r="2" spans="2:13" x14ac:dyDescent="0.25">
      <c r="B2" t="s">
        <v>14</v>
      </c>
      <c r="C2">
        <v>1000000</v>
      </c>
    </row>
    <row r="3" spans="2:13" x14ac:dyDescent="0.25">
      <c r="B3" t="s">
        <v>8</v>
      </c>
      <c r="C3" s="2">
        <v>9.2499999999999999E-2</v>
      </c>
    </row>
    <row r="4" spans="2:13" x14ac:dyDescent="0.25">
      <c r="B4" t="s">
        <v>9</v>
      </c>
      <c r="C4">
        <v>10</v>
      </c>
    </row>
    <row r="5" spans="2:13" x14ac:dyDescent="0.25">
      <c r="B5" t="s">
        <v>12</v>
      </c>
      <c r="C5">
        <f>ABS(PMT(C3,C4,C2))</f>
        <v>157538.94204732493</v>
      </c>
    </row>
    <row r="8" spans="2:13" x14ac:dyDescent="0.25">
      <c r="C8">
        <f>ABS(PMT(C3,C4,C2))</f>
        <v>157538.94204732493</v>
      </c>
      <c r="F8" s="2"/>
      <c r="G8" s="4">
        <f>ABS(PMT(C3,C4,C2))</f>
        <v>157538.94204732493</v>
      </c>
      <c r="H8" s="4">
        <v>5</v>
      </c>
      <c r="I8">
        <v>7</v>
      </c>
      <c r="J8">
        <v>9</v>
      </c>
      <c r="K8">
        <v>10</v>
      </c>
      <c r="L8">
        <v>12</v>
      </c>
      <c r="M8">
        <v>15</v>
      </c>
    </row>
    <row r="9" spans="2:13" x14ac:dyDescent="0.25">
      <c r="B9" s="2">
        <v>9.9699999999999997E-2</v>
      </c>
      <c r="C9">
        <f t="dataTable" ref="C9:C13" dt2D="0" dtr="0" r1="C3"/>
        <v>162535.71365577827</v>
      </c>
      <c r="G9" s="2">
        <v>9.9699999999999997E-2</v>
      </c>
      <c r="H9">
        <f t="dataTable" ref="H9:M13" dt2D="1" dtr="1" r1="C4" r2="C3" ca="1"/>
        <v>263595.33745337639</v>
      </c>
      <c r="I9">
        <v>205202.6606435944</v>
      </c>
      <c r="J9">
        <v>173433.53350543563</v>
      </c>
      <c r="K9">
        <v>162535.71365577827</v>
      </c>
      <c r="L9">
        <v>146547.70510152724</v>
      </c>
      <c r="M9">
        <v>131248.71590415528</v>
      </c>
    </row>
    <row r="10" spans="2:13" x14ac:dyDescent="0.25">
      <c r="B10" s="2">
        <v>8.8200000000000001E-2</v>
      </c>
      <c r="C10">
        <v>154587.72603809412</v>
      </c>
      <c r="G10" s="2">
        <v>8.8200000000000001E-2</v>
      </c>
      <c r="H10">
        <v>255892.84735517736</v>
      </c>
      <c r="I10">
        <v>197492.04704662302</v>
      </c>
      <c r="J10">
        <v>165580.22034359176</v>
      </c>
      <c r="K10">
        <v>154587.72603809412</v>
      </c>
      <c r="L10">
        <v>138386.89119807651</v>
      </c>
      <c r="M10">
        <v>122743.64838546573</v>
      </c>
    </row>
    <row r="11" spans="2:13" x14ac:dyDescent="0.25">
      <c r="B11" s="2">
        <v>0.1245</v>
      </c>
      <c r="C11">
        <v>180256.65474498793</v>
      </c>
      <c r="G11" s="2">
        <v>0.1245</v>
      </c>
      <c r="H11">
        <v>280508.87698520953</v>
      </c>
      <c r="I11">
        <v>222253.52993307105</v>
      </c>
      <c r="J11">
        <v>190900.63557324407</v>
      </c>
      <c r="K11">
        <v>180256.65474498793</v>
      </c>
      <c r="L11">
        <v>164817.03427904524</v>
      </c>
      <c r="M11">
        <v>150368.04852243041</v>
      </c>
    </row>
    <row r="12" spans="2:13" x14ac:dyDescent="0.25">
      <c r="B12" s="2">
        <v>9.2499999999999999E-2</v>
      </c>
      <c r="C12">
        <v>157538.94204732493</v>
      </c>
      <c r="G12" s="2">
        <v>9.2499999999999999E-2</v>
      </c>
      <c r="H12">
        <v>258762.28975926762</v>
      </c>
      <c r="I12">
        <v>200360.2622898627</v>
      </c>
      <c r="J12">
        <v>168497.86491888209</v>
      </c>
      <c r="K12">
        <v>157538.94204732493</v>
      </c>
      <c r="L12">
        <v>141414.32368826176</v>
      </c>
      <c r="M12">
        <v>125895.55988708376</v>
      </c>
    </row>
    <row r="13" spans="2:13" x14ac:dyDescent="0.25">
      <c r="B13" s="2">
        <v>0.1434</v>
      </c>
      <c r="C13">
        <v>194263.99008291797</v>
      </c>
      <c r="G13" s="2">
        <v>0.1434</v>
      </c>
      <c r="H13">
        <v>293667.41892239824</v>
      </c>
      <c r="I13">
        <v>235619.90182696003</v>
      </c>
      <c r="J13">
        <v>204674.55459822787</v>
      </c>
      <c r="K13">
        <v>194263.99008291797</v>
      </c>
      <c r="L13">
        <v>179311.12191482203</v>
      </c>
      <c r="M13">
        <v>165584.33590110388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288C-D97B-492D-8334-A172358D87CB}">
  <dimension ref="A2:B10"/>
  <sheetViews>
    <sheetView tabSelected="1" zoomScale="140" zoomScaleNormal="140" workbookViewId="0">
      <selection activeCell="B10" sqref="B10"/>
    </sheetView>
  </sheetViews>
  <sheetFormatPr defaultRowHeight="15" x14ac:dyDescent="0.25"/>
  <sheetData>
    <row r="2" spans="1:2" x14ac:dyDescent="0.25">
      <c r="A2" t="s">
        <v>23</v>
      </c>
      <c r="B2">
        <v>67</v>
      </c>
    </row>
    <row r="3" spans="1:2" x14ac:dyDescent="0.25">
      <c r="A3" t="s">
        <v>24</v>
      </c>
      <c r="B3">
        <v>54</v>
      </c>
    </row>
    <row r="4" spans="1:2" x14ac:dyDescent="0.25">
      <c r="A4" t="s">
        <v>25</v>
      </c>
      <c r="B4">
        <v>59</v>
      </c>
    </row>
    <row r="5" spans="1:2" x14ac:dyDescent="0.25">
      <c r="A5" t="s">
        <v>26</v>
      </c>
      <c r="B5">
        <v>61</v>
      </c>
    </row>
    <row r="6" spans="1:2" x14ac:dyDescent="0.25">
      <c r="A6" t="s">
        <v>27</v>
      </c>
      <c r="B6">
        <v>51</v>
      </c>
    </row>
    <row r="7" spans="1:2" x14ac:dyDescent="0.25">
      <c r="A7" t="s">
        <v>28</v>
      </c>
      <c r="B7">
        <v>62</v>
      </c>
    </row>
    <row r="8" spans="1:2" x14ac:dyDescent="0.25">
      <c r="A8" t="s">
        <v>29</v>
      </c>
      <c r="B8">
        <v>56</v>
      </c>
    </row>
    <row r="9" spans="1:2" x14ac:dyDescent="0.25">
      <c r="A9" t="s">
        <v>30</v>
      </c>
      <c r="B9">
        <v>69.999999999999986</v>
      </c>
    </row>
    <row r="10" spans="1:2" x14ac:dyDescent="0.25">
      <c r="B10">
        <f>AVERAGE(B2:B9)</f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PMT</vt:lpstr>
      <vt:lpstr>PV</vt:lpstr>
      <vt:lpstr>FV</vt:lpstr>
      <vt:lpstr>NPER</vt:lpstr>
      <vt:lpstr>IPMT</vt:lpstr>
      <vt:lpstr>Data Table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</dc:creator>
  <cp:lastModifiedBy>ghosh.debabrato@outlook.com</cp:lastModifiedBy>
  <dcterms:created xsi:type="dcterms:W3CDTF">2015-06-05T18:17:20Z</dcterms:created>
  <dcterms:modified xsi:type="dcterms:W3CDTF">2025-03-21T08:44:28Z</dcterms:modified>
</cp:coreProperties>
</file>