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ptec\OneDrive\Desktop\"/>
    </mc:Choice>
  </mc:AlternateContent>
  <bookViews>
    <workbookView xWindow="0" yWindow="0" windowWidth="20490" windowHeight="7170" activeTab="2"/>
  </bookViews>
  <sheets>
    <sheet name="Sheet1" sheetId="1" r:id="rId1"/>
    <sheet name="Sheet4" sheetId="4" r:id="rId2"/>
    <sheet name="Salary" sheetId="5" r:id="rId3"/>
    <sheet name="Sheet2" sheetId="2" r:id="rId4"/>
    <sheet name="Sheet3" sheetId="3" r:id="rId5"/>
    <sheet name="Percentage Table" sheetId="6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5" l="1"/>
  <c r="K2" i="5" s="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I2" i="5"/>
  <c r="E2" i="5"/>
  <c r="E3" i="5"/>
  <c r="E4" i="5"/>
  <c r="E5" i="5"/>
  <c r="E6" i="5"/>
  <c r="G6" i="5" s="1"/>
  <c r="E7" i="5"/>
  <c r="E8" i="5"/>
  <c r="E9" i="5"/>
  <c r="E10" i="5"/>
  <c r="G10" i="5" s="1"/>
  <c r="E11" i="5"/>
  <c r="E12" i="5"/>
  <c r="E13" i="5"/>
  <c r="E14" i="5"/>
  <c r="G14" i="5" s="1"/>
  <c r="E15" i="5"/>
  <c r="E16" i="5"/>
  <c r="E17" i="5"/>
  <c r="E18" i="5"/>
  <c r="G18" i="5" s="1"/>
  <c r="H18" i="5" s="1"/>
  <c r="E19" i="5"/>
  <c r="E20" i="5"/>
  <c r="E21" i="5"/>
  <c r="G2" i="5"/>
  <c r="F2" i="5"/>
  <c r="F3" i="5"/>
  <c r="F4" i="5"/>
  <c r="G4" i="5" s="1"/>
  <c r="F5" i="5"/>
  <c r="G5" i="5" s="1"/>
  <c r="F6" i="5"/>
  <c r="F7" i="5"/>
  <c r="F8" i="5"/>
  <c r="F9" i="5"/>
  <c r="G9" i="5" s="1"/>
  <c r="F10" i="5"/>
  <c r="F11" i="5"/>
  <c r="F12" i="5"/>
  <c r="F13" i="5"/>
  <c r="G13" i="5" s="1"/>
  <c r="F14" i="5"/>
  <c r="F15" i="5"/>
  <c r="F16" i="5"/>
  <c r="F17" i="5"/>
  <c r="G17" i="5" s="1"/>
  <c r="F18" i="5"/>
  <c r="F19" i="5"/>
  <c r="F20" i="5"/>
  <c r="F21" i="5"/>
  <c r="G21" i="5" s="1"/>
  <c r="E2" i="4"/>
  <c r="E3" i="4"/>
  <c r="E4" i="4"/>
  <c r="E5" i="4"/>
  <c r="E6" i="4"/>
  <c r="E7" i="4"/>
  <c r="E8" i="4"/>
  <c r="E9" i="4"/>
  <c r="E10" i="4"/>
  <c r="E11" i="4"/>
  <c r="E12" i="4"/>
  <c r="E13" i="4"/>
  <c r="E14" i="4"/>
  <c r="C15" i="4"/>
  <c r="B15" i="4"/>
  <c r="A15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E2" i="1"/>
  <c r="E3" i="1"/>
  <c r="E4" i="1"/>
  <c r="B8" i="2"/>
  <c r="B7" i="2"/>
  <c r="B6" i="2"/>
  <c r="B5" i="2"/>
  <c r="B4" i="2"/>
  <c r="B3" i="2"/>
  <c r="B2" i="2"/>
  <c r="B1" i="2"/>
  <c r="C4" i="1"/>
  <c r="C3" i="1"/>
  <c r="C2" i="1"/>
  <c r="E1" i="1"/>
  <c r="C1" i="1"/>
  <c r="G19" i="5" l="1"/>
  <c r="G15" i="5"/>
  <c r="G11" i="5"/>
  <c r="G7" i="5"/>
  <c r="H7" i="5" s="1"/>
  <c r="I7" i="5" s="1"/>
  <c r="J7" i="5" s="1"/>
  <c r="G3" i="5"/>
  <c r="G20" i="5"/>
  <c r="G16" i="5"/>
  <c r="H16" i="5" s="1"/>
  <c r="I16" i="5" s="1"/>
  <c r="J16" i="5" s="1"/>
  <c r="G12" i="5"/>
  <c r="H12" i="5" s="1"/>
  <c r="I12" i="5" s="1"/>
  <c r="J12" i="5" s="1"/>
  <c r="G8" i="5"/>
  <c r="H2" i="5"/>
  <c r="H14" i="5"/>
  <c r="I14" i="5" s="1"/>
  <c r="J14" i="5" s="1"/>
  <c r="H6" i="5"/>
  <c r="I6" i="5" s="1"/>
  <c r="J6" i="5" s="1"/>
  <c r="H21" i="5"/>
  <c r="I21" i="5" s="1"/>
  <c r="J21" i="5" s="1"/>
  <c r="H17" i="5"/>
  <c r="I17" i="5" s="1"/>
  <c r="J17" i="5" s="1"/>
  <c r="H13" i="5"/>
  <c r="I13" i="5" s="1"/>
  <c r="J13" i="5" s="1"/>
  <c r="H9" i="5"/>
  <c r="I9" i="5" s="1"/>
  <c r="J9" i="5" s="1"/>
  <c r="H5" i="5"/>
  <c r="I5" i="5" s="1"/>
  <c r="J5" i="5" s="1"/>
  <c r="H10" i="5"/>
  <c r="I10" i="5" s="1"/>
  <c r="J10" i="5" s="1"/>
  <c r="I18" i="5"/>
  <c r="J18" i="5" s="1"/>
  <c r="H20" i="5"/>
  <c r="I20" i="5" s="1"/>
  <c r="J20" i="5" s="1"/>
  <c r="H8" i="5"/>
  <c r="I8" i="5" s="1"/>
  <c r="J8" i="5" s="1"/>
  <c r="H4" i="5"/>
  <c r="I4" i="5" s="1"/>
  <c r="J4" i="5" s="1"/>
  <c r="H19" i="5"/>
  <c r="I19" i="5" s="1"/>
  <c r="J19" i="5" s="1"/>
  <c r="H15" i="5"/>
  <c r="I15" i="5" s="1"/>
  <c r="J15" i="5" s="1"/>
  <c r="H11" i="5"/>
  <c r="I11" i="5" s="1"/>
  <c r="J11" i="5" s="1"/>
  <c r="H3" i="5"/>
  <c r="I3" i="5" s="1"/>
  <c r="J3" i="5" s="1"/>
</calcChain>
</file>

<file path=xl/sharedStrings.xml><?xml version="1.0" encoding="utf-8"?>
<sst xmlns="http://schemas.openxmlformats.org/spreadsheetml/2006/main" count="81" uniqueCount="58">
  <si>
    <t>Column1</t>
  </si>
  <si>
    <t>a</t>
  </si>
  <si>
    <t>B</t>
  </si>
  <si>
    <t>C</t>
  </si>
  <si>
    <t>Cal</t>
  </si>
  <si>
    <t>Employee Id</t>
  </si>
  <si>
    <t>First Name</t>
  </si>
  <si>
    <t>Last Name</t>
  </si>
  <si>
    <t>Basic Salary</t>
  </si>
  <si>
    <t>E101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</si>
  <si>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</si>
  <si>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</si>
  <si>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</si>
  <si>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</si>
  <si>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</si>
  <si>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</si>
  <si>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</si>
  <si>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</si>
  <si>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</si>
  <si>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</si>
  <si>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</si>
  <si>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</si>
  <si>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</si>
  <si>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</si>
  <si>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</si>
  <si>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</si>
  <si>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</si>
  <si>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E119</t>
  </si>
  <si>
    <t>E120</t>
  </si>
  <si>
    <t>A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</si>
  <si>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</si>
  <si>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</si>
  <si>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</si>
  <si>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</si>
  <si>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</si>
  <si>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</si>
  <si>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</si>
  <si>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</si>
  <si>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</si>
  <si>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</si>
  <si>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</si>
  <si>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</si>
  <si>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</si>
  <si>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</si>
  <si>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</si>
  <si>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</si>
  <si>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</si>
  <si>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</si>
  <si>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b</t>
  </si>
  <si>
    <t>HRA</t>
  </si>
  <si>
    <t>DA</t>
  </si>
  <si>
    <t>GROSS</t>
  </si>
  <si>
    <t>TAX</t>
  </si>
  <si>
    <t>NET</t>
  </si>
  <si>
    <t>Salary Increment</t>
  </si>
  <si>
    <t>Increment 1</t>
  </si>
  <si>
    <t>Increment 2</t>
  </si>
  <si>
    <t>Final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</si>
</sst>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15" totalsRowCount="1">
  <autoFilter ref="A1:E15"/>
  <tableColumns count="5">
    <tableColumn id="1" name="a" totalsRowFunction="average"/>
    <tableColumn id="2" name="B" totalsRowFunction="average"/>
    <tableColumn id="3" name="C" totalsRowFunction="average"/>
    <tableColumn id="4" name="Cal" dataDxfId="9" totalsRowDxfId="8">
      <calculatedColumnFormula>A2+B2+C2</calculatedColumnFormula>
    </tableColumn>
    <tableColumn id="5" name="Column1" dataDxfId="7">
      <calculatedColumnFormula>MAX(A2:C2)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K21" totalsRowShown="0">
  <autoFilter ref="A1:K21"/>
  <tableColumns count="11">
    <tableColumn id="1" name="Employee Id"/>
    <tableColumn id="2" name="First Name"/>
    <tableColumn id="3" name="Last Name"/>
    <tableColumn id="4" name="Basic Salary"/>
    <tableColumn id="5" name="HRA" dataDxfId="2">
      <calculatedColumnFormula>Table2[[#This Row],[Basic Salary]]*'Percentage Table'!$A$2</calculatedColumnFormula>
    </tableColumn>
    <tableColumn id="6" name="DA" dataDxfId="6">
      <calculatedColumnFormula>Table2[[#This Row],[Basic Salary]]*0.08</calculatedColumnFormula>
    </tableColumn>
    <tableColumn id="7" name="GROSS" dataDxfId="5">
      <calculatedColumnFormula>Table2[[#This Row],[Basic Salary]]+Table2[[#This Row],[HRA]]+Table2[[#This Row],[DA]]</calculatedColumnFormula>
    </tableColumn>
    <tableColumn id="8" name="TAX" dataDxfId="4">
      <calculatedColumnFormula>Table2[[#This Row],[GROSS]]*0.05</calculatedColumnFormula>
    </tableColumn>
    <tableColumn id="9" name="NET" dataDxfId="3">
      <calculatedColumnFormula>Table2[[#This Row],[GROSS]]-Table2[[#This Row],[TAX]]</calculatedColumnFormula>
    </tableColumn>
    <tableColumn id="10" name="Salary Increment" dataDxfId="1">
      <calculatedColumnFormula>IF(AND(Table2[[#This Row],[NET]]&gt;=0,Table2[[#This Row],[NET]]&lt;=5000),Table2[[#This Row],[NET]]*'Percentage Table'!$E$2,IF(AND(Table2[[#This Row],[NET]]&gt;=5001,Table2[[#This Row],[NET]]&lt;=10000),Table2[[#This Row],[NET]]*'Percentage Table'!$D$2,0))</calculatedColumnFormula>
    </tableColumn>
    <tableColumn id="11" name="Final Salary" dataDxfId="0">
      <calculatedColumnFormula>Table2[[#This Row],[NET]]+Table2[[#This Row],[Salary Increment]]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B12" sqref="B12"/>
    </sheetView>
  </sheetViews>
  <sheetFormatPr defaultColWidth="9" defaultRowHeight="15"/>
  <cols>
    <col min="10" max="10" width="10.42578125" bestFit="1" customWidth="1"/>
  </cols>
  <sheetData>
    <row r="1" spans="1:10">
      <c r="A1">
        <v>111</v>
      </c>
      <c r="B1">
        <v>23</v>
      </c>
      <c r="C1">
        <f>SUM(A1,B1)</f>
        <v>134</v>
      </c>
      <c r="D1">
        <v>10</v>
      </c>
      <c r="E1">
        <f>C1*$D$1</f>
        <v>1340</v>
      </c>
      <c r="G1">
        <v>1</v>
      </c>
      <c r="J1" s="1">
        <v>45940</v>
      </c>
    </row>
    <row r="2" spans="1:10">
      <c r="A2">
        <v>22</v>
      </c>
      <c r="B2">
        <v>34</v>
      </c>
      <c r="C2">
        <f>SUM(A2,B2)</f>
        <v>56</v>
      </c>
      <c r="E2">
        <f t="shared" ref="E2:E4" si="0">C2*$D$1</f>
        <v>560</v>
      </c>
      <c r="G2">
        <v>2</v>
      </c>
      <c r="J2" s="1">
        <v>45940</v>
      </c>
    </row>
    <row r="3" spans="1:10">
      <c r="A3">
        <v>23</v>
      </c>
      <c r="B3">
        <v>34</v>
      </c>
      <c r="C3">
        <f>SUM(A3,B3)</f>
        <v>57</v>
      </c>
      <c r="E3">
        <f t="shared" si="0"/>
        <v>570</v>
      </c>
      <c r="G3">
        <v>3</v>
      </c>
      <c r="J3" s="1">
        <v>45940</v>
      </c>
    </row>
    <row r="4" spans="1:10">
      <c r="A4">
        <v>33</v>
      </c>
      <c r="B4">
        <v>56</v>
      </c>
      <c r="C4">
        <f>SUM(A4,B4)</f>
        <v>89</v>
      </c>
      <c r="E4">
        <f t="shared" si="0"/>
        <v>890</v>
      </c>
      <c r="G4">
        <v>4</v>
      </c>
      <c r="J4" s="1">
        <v>45940</v>
      </c>
    </row>
    <row r="5" spans="1:10">
      <c r="G5">
        <v>5</v>
      </c>
      <c r="J5" s="1">
        <v>45940</v>
      </c>
    </row>
    <row r="6" spans="1:10">
      <c r="G6">
        <v>6</v>
      </c>
      <c r="J6" s="1">
        <v>45940</v>
      </c>
    </row>
    <row r="7" spans="1:10">
      <c r="G7">
        <v>7</v>
      </c>
      <c r="J7" s="1">
        <v>45940</v>
      </c>
    </row>
    <row r="8" spans="1:10">
      <c r="G8">
        <v>8</v>
      </c>
      <c r="J8" s="1">
        <v>45940</v>
      </c>
    </row>
    <row r="9" spans="1:10">
      <c r="G9">
        <v>9</v>
      </c>
    </row>
    <row r="10" spans="1:10">
      <c r="G10">
        <v>10</v>
      </c>
    </row>
    <row r="11" spans="1:10">
      <c r="G11">
        <v>11</v>
      </c>
    </row>
    <row r="12" spans="1:10">
      <c r="G12">
        <v>12</v>
      </c>
    </row>
    <row r="13" spans="1:10">
      <c r="G13">
        <v>13</v>
      </c>
    </row>
    <row r="14" spans="1:10">
      <c r="G14">
        <v>14</v>
      </c>
    </row>
    <row r="15" spans="1:10">
      <c r="G15">
        <v>15</v>
      </c>
    </row>
    <row r="16" spans="1:10">
      <c r="G16">
        <v>16</v>
      </c>
    </row>
    <row r="17" spans="7:7">
      <c r="G17">
        <v>17</v>
      </c>
    </row>
    <row r="18" spans="7:7">
      <c r="G18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E3" sqref="E3"/>
    </sheetView>
  </sheetViews>
  <sheetFormatPr defaultRowHeight="15"/>
  <cols>
    <col min="1" max="4" width="11" customWidth="1"/>
  </cols>
  <sheetData>
    <row r="1" spans="1:5">
      <c r="A1" t="s">
        <v>1</v>
      </c>
      <c r="B1" t="s">
        <v>2</v>
      </c>
      <c r="C1" t="s">
        <v>3</v>
      </c>
      <c r="D1" t="s">
        <v>4</v>
      </c>
      <c r="E1" t="s">
        <v>0</v>
      </c>
    </row>
    <row r="2" spans="1:5">
      <c r="A2">
        <v>12</v>
      </c>
      <c r="B2">
        <v>23</v>
      </c>
      <c r="C2">
        <v>34</v>
      </c>
      <c r="D2">
        <f t="shared" ref="D2:D14" si="0">A2+B2+C2</f>
        <v>69</v>
      </c>
      <c r="E2">
        <f t="shared" ref="E2:E14" si="1">MAX(A2:C2)</f>
        <v>34</v>
      </c>
    </row>
    <row r="3" spans="1:5">
      <c r="A3">
        <v>21</v>
      </c>
      <c r="B3">
        <v>45</v>
      </c>
      <c r="C3">
        <v>67</v>
      </c>
      <c r="D3">
        <f t="shared" si="0"/>
        <v>133</v>
      </c>
      <c r="E3">
        <f t="shared" si="1"/>
        <v>67</v>
      </c>
    </row>
    <row r="4" spans="1:5">
      <c r="A4">
        <v>30</v>
      </c>
      <c r="B4">
        <v>67</v>
      </c>
      <c r="C4">
        <v>100</v>
      </c>
      <c r="D4">
        <f t="shared" si="0"/>
        <v>197</v>
      </c>
      <c r="E4">
        <f t="shared" si="1"/>
        <v>100</v>
      </c>
    </row>
    <row r="5" spans="1:5">
      <c r="A5">
        <v>39</v>
      </c>
      <c r="B5">
        <v>89</v>
      </c>
      <c r="C5">
        <v>133</v>
      </c>
      <c r="D5">
        <f t="shared" si="0"/>
        <v>261</v>
      </c>
      <c r="E5">
        <f t="shared" si="1"/>
        <v>133</v>
      </c>
    </row>
    <row r="6" spans="1:5">
      <c r="A6">
        <v>48</v>
      </c>
      <c r="B6">
        <v>111</v>
      </c>
      <c r="C6">
        <v>166</v>
      </c>
      <c r="D6">
        <f t="shared" si="0"/>
        <v>325</v>
      </c>
      <c r="E6">
        <f t="shared" si="1"/>
        <v>166</v>
      </c>
    </row>
    <row r="7" spans="1:5">
      <c r="A7">
        <v>57</v>
      </c>
      <c r="B7">
        <v>133</v>
      </c>
      <c r="C7">
        <v>199</v>
      </c>
      <c r="D7">
        <f t="shared" si="0"/>
        <v>389</v>
      </c>
      <c r="E7">
        <f t="shared" si="1"/>
        <v>199</v>
      </c>
    </row>
    <row r="8" spans="1:5">
      <c r="A8">
        <v>66</v>
      </c>
      <c r="B8">
        <v>155</v>
      </c>
      <c r="C8">
        <v>232</v>
      </c>
      <c r="D8">
        <f t="shared" si="0"/>
        <v>453</v>
      </c>
      <c r="E8">
        <f t="shared" si="1"/>
        <v>232</v>
      </c>
    </row>
    <row r="9" spans="1:5">
      <c r="A9">
        <v>75</v>
      </c>
      <c r="B9">
        <v>177</v>
      </c>
      <c r="C9">
        <v>265</v>
      </c>
      <c r="D9">
        <f t="shared" si="0"/>
        <v>517</v>
      </c>
      <c r="E9">
        <f t="shared" si="1"/>
        <v>265</v>
      </c>
    </row>
    <row r="10" spans="1:5">
      <c r="A10">
        <v>84</v>
      </c>
      <c r="B10">
        <v>199</v>
      </c>
      <c r="C10">
        <v>298</v>
      </c>
      <c r="D10">
        <f t="shared" si="0"/>
        <v>581</v>
      </c>
      <c r="E10">
        <f t="shared" si="1"/>
        <v>298</v>
      </c>
    </row>
    <row r="11" spans="1:5">
      <c r="A11">
        <v>93</v>
      </c>
      <c r="B11">
        <v>221</v>
      </c>
      <c r="C11">
        <v>331</v>
      </c>
      <c r="D11">
        <f t="shared" si="0"/>
        <v>645</v>
      </c>
      <c r="E11">
        <f t="shared" si="1"/>
        <v>331</v>
      </c>
    </row>
    <row r="12" spans="1:5">
      <c r="A12">
        <v>102</v>
      </c>
      <c r="B12">
        <v>243</v>
      </c>
      <c r="C12">
        <v>364</v>
      </c>
      <c r="D12">
        <f t="shared" si="0"/>
        <v>709</v>
      </c>
      <c r="E12">
        <f t="shared" si="1"/>
        <v>364</v>
      </c>
    </row>
    <row r="13" spans="1:5">
      <c r="A13">
        <v>111</v>
      </c>
      <c r="B13">
        <v>265</v>
      </c>
      <c r="C13">
        <v>397</v>
      </c>
      <c r="D13">
        <f t="shared" si="0"/>
        <v>773</v>
      </c>
      <c r="E13">
        <f t="shared" si="1"/>
        <v>397</v>
      </c>
    </row>
    <row r="14" spans="1:5">
      <c r="A14">
        <v>120</v>
      </c>
      <c r="B14">
        <v>287</v>
      </c>
      <c r="C14">
        <v>430</v>
      </c>
      <c r="D14">
        <f t="shared" si="0"/>
        <v>837</v>
      </c>
      <c r="E14">
        <f t="shared" si="1"/>
        <v>430</v>
      </c>
    </row>
    <row r="15" spans="1:5">
      <c r="A15">
        <f>SUBTOTAL(101,Table1[a])</f>
        <v>66</v>
      </c>
      <c r="B15">
        <f>SUBTOTAL(101,Table1[B])</f>
        <v>155</v>
      </c>
      <c r="C15">
        <f>SUBTOTAL(101,Table1[C])</f>
        <v>232</v>
      </c>
      <c r="D15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topLeftCell="C1" zoomScale="170" zoomScaleNormal="170" workbookViewId="0">
      <selection activeCell="J3" sqref="J3"/>
    </sheetView>
  </sheetViews>
  <sheetFormatPr defaultRowHeight="15"/>
  <cols>
    <col min="1" max="1" width="11" customWidth="1"/>
  </cols>
  <sheetData>
    <row r="1" spans="1:11">
      <c r="A1" t="s">
        <v>5</v>
      </c>
      <c r="B1" t="s">
        <v>6</v>
      </c>
      <c r="C1" t="s">
        <v>7</v>
      </c>
      <c r="D1" t="s">
        <v>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57</v>
      </c>
    </row>
    <row r="2" spans="1:11">
      <c r="A2" t="s">
        <v>9</v>
      </c>
      <c r="B2" t="s">
        <v>29</v>
      </c>
      <c r="C2" t="s">
        <v>1</v>
      </c>
      <c r="D2">
        <v>7500</v>
      </c>
      <c r="E2">
        <f>Table2[[#This Row],[Basic Salary]]*'Percentage Table'!$A$2</f>
        <v>750</v>
      </c>
      <c r="F2">
        <f>Table2[[#This Row],[Basic Salary]]*0.08</f>
        <v>600</v>
      </c>
      <c r="G2">
        <f>Table2[[#This Row],[Basic Salary]]+Table2[[#This Row],[HRA]]+Table2[[#This Row],[DA]]</f>
        <v>8850</v>
      </c>
      <c r="H2">
        <f>Table2[[#This Row],[GROSS]]*0.05</f>
        <v>442.5</v>
      </c>
      <c r="I2">
        <f>Table2[[#This Row],[GROSS]]-Table2[[#This Row],[TAX]]</f>
        <v>8407.5</v>
      </c>
      <c r="J2" s="2">
        <f>IF(AND(Table2[[#This Row],[NET]]&gt;=0,Table2[[#This Row],[NET]]&lt;=5000),Table2[[#This Row],[NET]]*'Percentage Table'!$E$2,IF(AND(Table2[[#This Row],[NET]]&gt;=5001,Table2[[#This Row],[NET]]&lt;=10000),Table2[[#This Row],[NET]]*'Percentage Table'!$D$2,0))</f>
        <v>1050.9375</v>
      </c>
      <c r="K2" s="2">
        <f>Table2[[#This Row],[NET]]+Table2[[#This Row],[Salary Increment]]</f>
        <v>9458.4375</v>
      </c>
    </row>
    <row r="3" spans="1:11">
      <c r="A3" t="s">
        <v>10</v>
      </c>
      <c r="B3" t="s">
        <v>2</v>
      </c>
      <c r="C3" t="s">
        <v>48</v>
      </c>
      <c r="D3">
        <v>10500</v>
      </c>
      <c r="E3">
        <f>Table2[[#This Row],[Basic Salary]]*'Percentage Table'!$A$2</f>
        <v>1050</v>
      </c>
      <c r="F3">
        <f>Table2[[#This Row],[Basic Salary]]*0.08</f>
        <v>840</v>
      </c>
      <c r="G3">
        <f>Table2[[#This Row],[Basic Salary]]+Table2[[#This Row],[HRA]]+Table2[[#This Row],[DA]]</f>
        <v>12390</v>
      </c>
      <c r="H3">
        <f>Table2[[#This Row],[GROSS]]*0.05</f>
        <v>619.5</v>
      </c>
      <c r="I3">
        <f>Table2[[#This Row],[GROSS]]-Table2[[#This Row],[TAX]]</f>
        <v>11770.5</v>
      </c>
      <c r="J3" s="2">
        <f>IF(AND(Table2[[#This Row],[NET]]&gt;=0,Table2[[#This Row],[NET]]&lt;=5000),Table2[[#This Row],[NET]]*'Percentage Table'!$E$2,IF(AND(Table2[[#This Row],[NET]]&gt;=5001,Table2[[#This Row],[NET]]&lt;=10000),Table2[[#This Row],[NET]]*'Percentage Table'!$D$2,0))</f>
        <v>0</v>
      </c>
      <c r="K3" s="2">
        <f>Table2[[#This Row],[NET]]+Table2[[#This Row],[Salary Increment]]</f>
        <v>11770.5</v>
      </c>
    </row>
    <row r="4" spans="1:11">
      <c r="A4" t="s">
        <v>11</v>
      </c>
      <c r="B4" t="s">
        <v>30</v>
      </c>
      <c r="C4" t="s">
        <v>30</v>
      </c>
      <c r="D4">
        <v>4500</v>
      </c>
      <c r="E4">
        <f>Table2[[#This Row],[Basic Salary]]*'Percentage Table'!$A$2</f>
        <v>450</v>
      </c>
      <c r="F4">
        <f>Table2[[#This Row],[Basic Salary]]*0.08</f>
        <v>360</v>
      </c>
      <c r="G4">
        <f>Table2[[#This Row],[Basic Salary]]+Table2[[#This Row],[HRA]]+Table2[[#This Row],[DA]]</f>
        <v>5310</v>
      </c>
      <c r="H4">
        <f>Table2[[#This Row],[GROSS]]*0.05</f>
        <v>265.5</v>
      </c>
      <c r="I4">
        <f>Table2[[#This Row],[GROSS]]-Table2[[#This Row],[TAX]]</f>
        <v>5044.5</v>
      </c>
      <c r="J4" s="2">
        <f>IF(AND(Table2[[#This Row],[NET]]&gt;=0,Table2[[#This Row],[NET]]&lt;=5000),Table2[[#This Row],[NET]]*'Percentage Table'!$E$2,IF(AND(Table2[[#This Row],[NET]]&gt;=5001,Table2[[#This Row],[NET]]&lt;=10000),Table2[[#This Row],[NET]]*'Percentage Table'!$D$2,0))</f>
        <v>630.5625</v>
      </c>
      <c r="K4" s="2">
        <f>Table2[[#This Row],[NET]]+Table2[[#This Row],[Salary Increment]]</f>
        <v>5675.0625</v>
      </c>
    </row>
    <row r="5" spans="1:11">
      <c r="A5" t="s">
        <v>12</v>
      </c>
      <c r="B5" t="s">
        <v>31</v>
      </c>
      <c r="C5" t="s">
        <v>31</v>
      </c>
      <c r="D5">
        <v>12000</v>
      </c>
      <c r="E5">
        <f>Table2[[#This Row],[Basic Salary]]*'Percentage Table'!$A$2</f>
        <v>1200</v>
      </c>
      <c r="F5">
        <f>Table2[[#This Row],[Basic Salary]]*0.08</f>
        <v>960</v>
      </c>
      <c r="G5">
        <f>Table2[[#This Row],[Basic Salary]]+Table2[[#This Row],[HRA]]+Table2[[#This Row],[DA]]</f>
        <v>14160</v>
      </c>
      <c r="H5">
        <f>Table2[[#This Row],[GROSS]]*0.05</f>
        <v>708</v>
      </c>
      <c r="I5">
        <f>Table2[[#This Row],[GROSS]]-Table2[[#This Row],[TAX]]</f>
        <v>13452</v>
      </c>
      <c r="J5" s="2">
        <f>IF(AND(Table2[[#This Row],[NET]]&gt;=0,Table2[[#This Row],[NET]]&lt;=5000),Table2[[#This Row],[NET]]*'Percentage Table'!$E$2,IF(AND(Table2[[#This Row],[NET]]&gt;=5001,Table2[[#This Row],[NET]]&lt;=10000),Table2[[#This Row],[NET]]*'Percentage Table'!$D$2,0))</f>
        <v>0</v>
      </c>
      <c r="K5" s="2">
        <f>Table2[[#This Row],[NET]]+Table2[[#This Row],[Salary Increment]]</f>
        <v>13452</v>
      </c>
    </row>
    <row r="6" spans="1:11">
      <c r="A6" t="s">
        <v>13</v>
      </c>
      <c r="B6" t="s">
        <v>32</v>
      </c>
      <c r="C6" t="s">
        <v>32</v>
      </c>
      <c r="D6">
        <v>5600</v>
      </c>
      <c r="E6">
        <f>Table2[[#This Row],[Basic Salary]]*'Percentage Table'!$A$2</f>
        <v>560</v>
      </c>
      <c r="F6">
        <f>Table2[[#This Row],[Basic Salary]]*0.08</f>
        <v>448</v>
      </c>
      <c r="G6">
        <f>Table2[[#This Row],[Basic Salary]]+Table2[[#This Row],[HRA]]+Table2[[#This Row],[DA]]</f>
        <v>6608</v>
      </c>
      <c r="H6">
        <f>Table2[[#This Row],[GROSS]]*0.05</f>
        <v>330.40000000000003</v>
      </c>
      <c r="I6">
        <f>Table2[[#This Row],[GROSS]]-Table2[[#This Row],[TAX]]</f>
        <v>6277.6</v>
      </c>
      <c r="J6" s="2">
        <f>IF(AND(Table2[[#This Row],[NET]]&gt;=0,Table2[[#This Row],[NET]]&lt;=5000),Table2[[#This Row],[NET]]*'Percentage Table'!$E$2,IF(AND(Table2[[#This Row],[NET]]&gt;=5001,Table2[[#This Row],[NET]]&lt;=10000),Table2[[#This Row],[NET]]*'Percentage Table'!$D$2,0))</f>
        <v>784.7</v>
      </c>
      <c r="K6" s="2">
        <f>Table2[[#This Row],[NET]]+Table2[[#This Row],[Salary Increment]]</f>
        <v>7062.3</v>
      </c>
    </row>
    <row r="7" spans="1:11">
      <c r="A7" t="s">
        <v>14</v>
      </c>
      <c r="B7" t="s">
        <v>33</v>
      </c>
      <c r="C7" t="s">
        <v>33</v>
      </c>
      <c r="D7">
        <v>5400</v>
      </c>
      <c r="E7">
        <f>Table2[[#This Row],[Basic Salary]]*'Percentage Table'!$A$2</f>
        <v>540</v>
      </c>
      <c r="F7">
        <f>Table2[[#This Row],[Basic Salary]]*0.08</f>
        <v>432</v>
      </c>
      <c r="G7">
        <f>Table2[[#This Row],[Basic Salary]]+Table2[[#This Row],[HRA]]+Table2[[#This Row],[DA]]</f>
        <v>6372</v>
      </c>
      <c r="H7">
        <f>Table2[[#This Row],[GROSS]]*0.05</f>
        <v>318.60000000000002</v>
      </c>
      <c r="I7">
        <f>Table2[[#This Row],[GROSS]]-Table2[[#This Row],[TAX]]</f>
        <v>6053.4</v>
      </c>
      <c r="J7" s="2">
        <f>IF(AND(Table2[[#This Row],[NET]]&gt;=0,Table2[[#This Row],[NET]]&lt;=5000),Table2[[#This Row],[NET]]*'Percentage Table'!$E$2,IF(AND(Table2[[#This Row],[NET]]&gt;=5001,Table2[[#This Row],[NET]]&lt;=10000),Table2[[#This Row],[NET]]*'Percentage Table'!$D$2,0))</f>
        <v>756.67499999999995</v>
      </c>
      <c r="K7" s="2">
        <f>Table2[[#This Row],[NET]]+Table2[[#This Row],[Salary Increment]]</f>
        <v>6810.0749999999998</v>
      </c>
    </row>
    <row r="8" spans="1:11">
      <c r="A8" t="s">
        <v>15</v>
      </c>
      <c r="B8" t="s">
        <v>34</v>
      </c>
      <c r="C8" t="s">
        <v>34</v>
      </c>
      <c r="D8">
        <v>2300</v>
      </c>
      <c r="E8">
        <f>Table2[[#This Row],[Basic Salary]]*'Percentage Table'!$A$2</f>
        <v>230</v>
      </c>
      <c r="F8">
        <f>Table2[[#This Row],[Basic Salary]]*0.08</f>
        <v>184</v>
      </c>
      <c r="G8">
        <f>Table2[[#This Row],[Basic Salary]]+Table2[[#This Row],[HRA]]+Table2[[#This Row],[DA]]</f>
        <v>2714</v>
      </c>
      <c r="H8">
        <f>Table2[[#This Row],[GROSS]]*0.05</f>
        <v>135.70000000000002</v>
      </c>
      <c r="I8">
        <f>Table2[[#This Row],[GROSS]]-Table2[[#This Row],[TAX]]</f>
        <v>2578.3000000000002</v>
      </c>
      <c r="J8" s="2">
        <f>IF(AND(Table2[[#This Row],[NET]]&gt;=0,Table2[[#This Row],[NET]]&lt;=5000),Table2[[#This Row],[NET]]*'Percentage Table'!$E$2,IF(AND(Table2[[#This Row],[NET]]&gt;=5001,Table2[[#This Row],[NET]]&lt;=10000),Table2[[#This Row],[NET]]*'Percentage Table'!$D$2,0))</f>
        <v>386.745</v>
      </c>
      <c r="K8" s="2">
        <f>Table2[[#This Row],[NET]]+Table2[[#This Row],[Salary Increment]]</f>
        <v>2965.0450000000001</v>
      </c>
    </row>
    <row r="9" spans="1:11">
      <c r="A9" t="s">
        <v>16</v>
      </c>
      <c r="B9" t="s">
        <v>35</v>
      </c>
      <c r="C9" t="s">
        <v>35</v>
      </c>
      <c r="D9">
        <v>4100</v>
      </c>
      <c r="E9">
        <f>Table2[[#This Row],[Basic Salary]]*'Percentage Table'!$A$2</f>
        <v>410</v>
      </c>
      <c r="F9">
        <f>Table2[[#This Row],[Basic Salary]]*0.08</f>
        <v>328</v>
      </c>
      <c r="G9">
        <f>Table2[[#This Row],[Basic Salary]]+Table2[[#This Row],[HRA]]+Table2[[#This Row],[DA]]</f>
        <v>4838</v>
      </c>
      <c r="H9">
        <f>Table2[[#This Row],[GROSS]]*0.05</f>
        <v>241.9</v>
      </c>
      <c r="I9">
        <f>Table2[[#This Row],[GROSS]]-Table2[[#This Row],[TAX]]</f>
        <v>4596.1000000000004</v>
      </c>
      <c r="J9" s="2">
        <f>IF(AND(Table2[[#This Row],[NET]]&gt;=0,Table2[[#This Row],[NET]]&lt;=5000),Table2[[#This Row],[NET]]*'Percentage Table'!$E$2,IF(AND(Table2[[#This Row],[NET]]&gt;=5001,Table2[[#This Row],[NET]]&lt;=10000),Table2[[#This Row],[NET]]*'Percentage Table'!$D$2,0))</f>
        <v>689.41500000000008</v>
      </c>
      <c r="K9" s="2">
        <f>Table2[[#This Row],[NET]]+Table2[[#This Row],[Salary Increment]]</f>
        <v>5285.5150000000003</v>
      </c>
    </row>
    <row r="10" spans="1:11">
      <c r="A10" t="s">
        <v>17</v>
      </c>
      <c r="B10" t="s">
        <v>36</v>
      </c>
      <c r="C10" t="s">
        <v>36</v>
      </c>
      <c r="D10">
        <v>7890</v>
      </c>
      <c r="E10">
        <f>Table2[[#This Row],[Basic Salary]]*'Percentage Table'!$A$2</f>
        <v>789</v>
      </c>
      <c r="F10">
        <f>Table2[[#This Row],[Basic Salary]]*0.08</f>
        <v>631.20000000000005</v>
      </c>
      <c r="G10">
        <f>Table2[[#This Row],[Basic Salary]]+Table2[[#This Row],[HRA]]+Table2[[#This Row],[DA]]</f>
        <v>9310.2000000000007</v>
      </c>
      <c r="H10">
        <f>Table2[[#This Row],[GROSS]]*0.05</f>
        <v>465.51000000000005</v>
      </c>
      <c r="I10">
        <f>Table2[[#This Row],[GROSS]]-Table2[[#This Row],[TAX]]</f>
        <v>8844.69</v>
      </c>
      <c r="J10" s="2">
        <f>IF(AND(Table2[[#This Row],[NET]]&gt;=0,Table2[[#This Row],[NET]]&lt;=5000),Table2[[#This Row],[NET]]*'Percentage Table'!$E$2,IF(AND(Table2[[#This Row],[NET]]&gt;=5001,Table2[[#This Row],[NET]]&lt;=10000),Table2[[#This Row],[NET]]*'Percentage Table'!$D$2,0))</f>
        <v>1105.5862500000001</v>
      </c>
      <c r="K10" s="2">
        <f>Table2[[#This Row],[NET]]+Table2[[#This Row],[Salary Increment]]</f>
        <v>9950.2762500000008</v>
      </c>
    </row>
    <row r="11" spans="1:11">
      <c r="A11" t="s">
        <v>18</v>
      </c>
      <c r="B11" t="s">
        <v>37</v>
      </c>
      <c r="C11" t="s">
        <v>37</v>
      </c>
      <c r="D11">
        <v>4350</v>
      </c>
      <c r="E11">
        <f>Table2[[#This Row],[Basic Salary]]*'Percentage Table'!$A$2</f>
        <v>435</v>
      </c>
      <c r="F11">
        <f>Table2[[#This Row],[Basic Salary]]*0.08</f>
        <v>348</v>
      </c>
      <c r="G11">
        <f>Table2[[#This Row],[Basic Salary]]+Table2[[#This Row],[HRA]]+Table2[[#This Row],[DA]]</f>
        <v>5133</v>
      </c>
      <c r="H11">
        <f>Table2[[#This Row],[GROSS]]*0.05</f>
        <v>256.65000000000003</v>
      </c>
      <c r="I11">
        <f>Table2[[#This Row],[GROSS]]-Table2[[#This Row],[TAX]]</f>
        <v>4876.3500000000004</v>
      </c>
      <c r="J11" s="2">
        <f>IF(AND(Table2[[#This Row],[NET]]&gt;=0,Table2[[#This Row],[NET]]&lt;=5000),Table2[[#This Row],[NET]]*'Percentage Table'!$E$2,IF(AND(Table2[[#This Row],[NET]]&gt;=5001,Table2[[#This Row],[NET]]&lt;=10000),Table2[[#This Row],[NET]]*'Percentage Table'!$D$2,0))</f>
        <v>731.45249999999999</v>
      </c>
      <c r="K11" s="2">
        <f>Table2[[#This Row],[NET]]+Table2[[#This Row],[Salary Increment]]</f>
        <v>5607.8025000000007</v>
      </c>
    </row>
    <row r="12" spans="1:11">
      <c r="A12" t="s">
        <v>19</v>
      </c>
      <c r="B12" t="s">
        <v>38</v>
      </c>
      <c r="C12" t="s">
        <v>38</v>
      </c>
      <c r="D12">
        <v>19000</v>
      </c>
      <c r="E12">
        <f>Table2[[#This Row],[Basic Salary]]*'Percentage Table'!$A$2</f>
        <v>1900</v>
      </c>
      <c r="F12">
        <f>Table2[[#This Row],[Basic Salary]]*0.08</f>
        <v>1520</v>
      </c>
      <c r="G12">
        <f>Table2[[#This Row],[Basic Salary]]+Table2[[#This Row],[HRA]]+Table2[[#This Row],[DA]]</f>
        <v>22420</v>
      </c>
      <c r="H12">
        <f>Table2[[#This Row],[GROSS]]*0.05</f>
        <v>1121</v>
      </c>
      <c r="I12">
        <f>Table2[[#This Row],[GROSS]]-Table2[[#This Row],[TAX]]</f>
        <v>21299</v>
      </c>
      <c r="J12" s="2">
        <f>IF(AND(Table2[[#This Row],[NET]]&gt;=0,Table2[[#This Row],[NET]]&lt;=5000),Table2[[#This Row],[NET]]*'Percentage Table'!$E$2,IF(AND(Table2[[#This Row],[NET]]&gt;=5001,Table2[[#This Row],[NET]]&lt;=10000),Table2[[#This Row],[NET]]*'Percentage Table'!$D$2,0))</f>
        <v>0</v>
      </c>
      <c r="K12" s="2">
        <f>Table2[[#This Row],[NET]]+Table2[[#This Row],[Salary Increment]]</f>
        <v>21299</v>
      </c>
    </row>
    <row r="13" spans="1:11">
      <c r="A13" t="s">
        <v>20</v>
      </c>
      <c r="B13" t="s">
        <v>39</v>
      </c>
      <c r="C13" t="s">
        <v>39</v>
      </c>
      <c r="D13">
        <v>21000</v>
      </c>
      <c r="E13">
        <f>Table2[[#This Row],[Basic Salary]]*'Percentage Table'!$A$2</f>
        <v>2100</v>
      </c>
      <c r="F13">
        <f>Table2[[#This Row],[Basic Salary]]*0.08</f>
        <v>1680</v>
      </c>
      <c r="G13">
        <f>Table2[[#This Row],[Basic Salary]]+Table2[[#This Row],[HRA]]+Table2[[#This Row],[DA]]</f>
        <v>24780</v>
      </c>
      <c r="H13">
        <f>Table2[[#This Row],[GROSS]]*0.05</f>
        <v>1239</v>
      </c>
      <c r="I13">
        <f>Table2[[#This Row],[GROSS]]-Table2[[#This Row],[TAX]]</f>
        <v>23541</v>
      </c>
      <c r="J13" s="2">
        <f>IF(AND(Table2[[#This Row],[NET]]&gt;=0,Table2[[#This Row],[NET]]&lt;=5000),Table2[[#This Row],[NET]]*'Percentage Table'!$E$2,IF(AND(Table2[[#This Row],[NET]]&gt;=5001,Table2[[#This Row],[NET]]&lt;=10000),Table2[[#This Row],[NET]]*'Percentage Table'!$D$2,0))</f>
        <v>0</v>
      </c>
      <c r="K13" s="2">
        <f>Table2[[#This Row],[NET]]+Table2[[#This Row],[Salary Increment]]</f>
        <v>23541</v>
      </c>
    </row>
    <row r="14" spans="1:11">
      <c r="A14" t="s">
        <v>21</v>
      </c>
      <c r="B14" t="s">
        <v>40</v>
      </c>
      <c r="C14" t="s">
        <v>40</v>
      </c>
      <c r="D14">
        <v>3400</v>
      </c>
      <c r="E14">
        <f>Table2[[#This Row],[Basic Salary]]*'Percentage Table'!$A$2</f>
        <v>340</v>
      </c>
      <c r="F14">
        <f>Table2[[#This Row],[Basic Salary]]*0.08</f>
        <v>272</v>
      </c>
      <c r="G14">
        <f>Table2[[#This Row],[Basic Salary]]+Table2[[#This Row],[HRA]]+Table2[[#This Row],[DA]]</f>
        <v>4012</v>
      </c>
      <c r="H14">
        <f>Table2[[#This Row],[GROSS]]*0.05</f>
        <v>200.60000000000002</v>
      </c>
      <c r="I14">
        <f>Table2[[#This Row],[GROSS]]-Table2[[#This Row],[TAX]]</f>
        <v>3811.4</v>
      </c>
      <c r="J14" s="2">
        <f>IF(AND(Table2[[#This Row],[NET]]&gt;=0,Table2[[#This Row],[NET]]&lt;=5000),Table2[[#This Row],[NET]]*'Percentage Table'!$E$2,IF(AND(Table2[[#This Row],[NET]]&gt;=5001,Table2[[#This Row],[NET]]&lt;=10000),Table2[[#This Row],[NET]]*'Percentage Table'!$D$2,0))</f>
        <v>571.71</v>
      </c>
      <c r="K14" s="2">
        <f>Table2[[#This Row],[NET]]+Table2[[#This Row],[Salary Increment]]</f>
        <v>4383.1100000000006</v>
      </c>
    </row>
    <row r="15" spans="1:11">
      <c r="A15" t="s">
        <v>22</v>
      </c>
      <c r="B15" t="s">
        <v>41</v>
      </c>
      <c r="C15" t="s">
        <v>41</v>
      </c>
      <c r="D15">
        <v>2300</v>
      </c>
      <c r="E15">
        <f>Table2[[#This Row],[Basic Salary]]*'Percentage Table'!$A$2</f>
        <v>230</v>
      </c>
      <c r="F15">
        <f>Table2[[#This Row],[Basic Salary]]*0.08</f>
        <v>184</v>
      </c>
      <c r="G15">
        <f>Table2[[#This Row],[Basic Salary]]+Table2[[#This Row],[HRA]]+Table2[[#This Row],[DA]]</f>
        <v>2714</v>
      </c>
      <c r="H15">
        <f>Table2[[#This Row],[GROSS]]*0.05</f>
        <v>135.70000000000002</v>
      </c>
      <c r="I15">
        <f>Table2[[#This Row],[GROSS]]-Table2[[#This Row],[TAX]]</f>
        <v>2578.3000000000002</v>
      </c>
      <c r="J15" s="2">
        <f>IF(AND(Table2[[#This Row],[NET]]&gt;=0,Table2[[#This Row],[NET]]&lt;=5000),Table2[[#This Row],[NET]]*'Percentage Table'!$E$2,IF(AND(Table2[[#This Row],[NET]]&gt;=5001,Table2[[#This Row],[NET]]&lt;=10000),Table2[[#This Row],[NET]]*'Percentage Table'!$D$2,0))</f>
        <v>386.745</v>
      </c>
      <c r="K15" s="2">
        <f>Table2[[#This Row],[NET]]+Table2[[#This Row],[Salary Increment]]</f>
        <v>2965.0450000000001</v>
      </c>
    </row>
    <row r="16" spans="1:11">
      <c r="A16" t="s">
        <v>23</v>
      </c>
      <c r="B16" t="s">
        <v>42</v>
      </c>
      <c r="C16" t="s">
        <v>42</v>
      </c>
      <c r="D16">
        <v>5400</v>
      </c>
      <c r="E16">
        <f>Table2[[#This Row],[Basic Salary]]*'Percentage Table'!$A$2</f>
        <v>540</v>
      </c>
      <c r="F16">
        <f>Table2[[#This Row],[Basic Salary]]*0.08</f>
        <v>432</v>
      </c>
      <c r="G16">
        <f>Table2[[#This Row],[Basic Salary]]+Table2[[#This Row],[HRA]]+Table2[[#This Row],[DA]]</f>
        <v>6372</v>
      </c>
      <c r="H16">
        <f>Table2[[#This Row],[GROSS]]*0.05</f>
        <v>318.60000000000002</v>
      </c>
      <c r="I16">
        <f>Table2[[#This Row],[GROSS]]-Table2[[#This Row],[TAX]]</f>
        <v>6053.4</v>
      </c>
      <c r="J16" s="2">
        <f>IF(AND(Table2[[#This Row],[NET]]&gt;=0,Table2[[#This Row],[NET]]&lt;=5000),Table2[[#This Row],[NET]]*'Percentage Table'!$E$2,IF(AND(Table2[[#This Row],[NET]]&gt;=5001,Table2[[#This Row],[NET]]&lt;=10000),Table2[[#This Row],[NET]]*'Percentage Table'!$D$2,0))</f>
        <v>756.67499999999995</v>
      </c>
      <c r="K16" s="2">
        <f>Table2[[#This Row],[NET]]+Table2[[#This Row],[Salary Increment]]</f>
        <v>6810.0749999999998</v>
      </c>
    </row>
    <row r="17" spans="1:11">
      <c r="A17" t="s">
        <v>24</v>
      </c>
      <c r="B17" t="s">
        <v>43</v>
      </c>
      <c r="C17" t="s">
        <v>43</v>
      </c>
      <c r="D17">
        <v>5600</v>
      </c>
      <c r="E17">
        <f>Table2[[#This Row],[Basic Salary]]*'Percentage Table'!$A$2</f>
        <v>560</v>
      </c>
      <c r="F17">
        <f>Table2[[#This Row],[Basic Salary]]*0.08</f>
        <v>448</v>
      </c>
      <c r="G17">
        <f>Table2[[#This Row],[Basic Salary]]+Table2[[#This Row],[HRA]]+Table2[[#This Row],[DA]]</f>
        <v>6608</v>
      </c>
      <c r="H17">
        <f>Table2[[#This Row],[GROSS]]*0.05</f>
        <v>330.40000000000003</v>
      </c>
      <c r="I17">
        <f>Table2[[#This Row],[GROSS]]-Table2[[#This Row],[TAX]]</f>
        <v>6277.6</v>
      </c>
      <c r="J17" s="2">
        <f>IF(AND(Table2[[#This Row],[NET]]&gt;=0,Table2[[#This Row],[NET]]&lt;=5000),Table2[[#This Row],[NET]]*'Percentage Table'!$E$2,IF(AND(Table2[[#This Row],[NET]]&gt;=5001,Table2[[#This Row],[NET]]&lt;=10000),Table2[[#This Row],[NET]]*'Percentage Table'!$D$2,0))</f>
        <v>784.7</v>
      </c>
      <c r="K17" s="2">
        <f>Table2[[#This Row],[NET]]+Table2[[#This Row],[Salary Increment]]</f>
        <v>7062.3</v>
      </c>
    </row>
    <row r="18" spans="1:11">
      <c r="A18" t="s">
        <v>25</v>
      </c>
      <c r="B18" t="s">
        <v>44</v>
      </c>
      <c r="C18" t="s">
        <v>44</v>
      </c>
      <c r="D18">
        <v>8900</v>
      </c>
      <c r="E18">
        <f>Table2[[#This Row],[Basic Salary]]*'Percentage Table'!$A$2</f>
        <v>890</v>
      </c>
      <c r="F18">
        <f>Table2[[#This Row],[Basic Salary]]*0.08</f>
        <v>712</v>
      </c>
      <c r="G18">
        <f>Table2[[#This Row],[Basic Salary]]+Table2[[#This Row],[HRA]]+Table2[[#This Row],[DA]]</f>
        <v>10502</v>
      </c>
      <c r="H18">
        <f>Table2[[#This Row],[GROSS]]*0.05</f>
        <v>525.1</v>
      </c>
      <c r="I18">
        <f>Table2[[#This Row],[GROSS]]-Table2[[#This Row],[TAX]]</f>
        <v>9976.9</v>
      </c>
      <c r="J18" s="2">
        <f>IF(AND(Table2[[#This Row],[NET]]&gt;=0,Table2[[#This Row],[NET]]&lt;=5000),Table2[[#This Row],[NET]]*'Percentage Table'!$E$2,IF(AND(Table2[[#This Row],[NET]]&gt;=5001,Table2[[#This Row],[NET]]&lt;=10000),Table2[[#This Row],[NET]]*'Percentage Table'!$D$2,0))</f>
        <v>1247.1125</v>
      </c>
      <c r="K18" s="2">
        <f>Table2[[#This Row],[NET]]+Table2[[#This Row],[Salary Increment]]</f>
        <v>11224.012499999999</v>
      </c>
    </row>
    <row r="19" spans="1:11">
      <c r="A19" t="s">
        <v>26</v>
      </c>
      <c r="B19" t="s">
        <v>45</v>
      </c>
      <c r="C19" t="s">
        <v>45</v>
      </c>
      <c r="D19">
        <v>7800</v>
      </c>
      <c r="E19">
        <f>Table2[[#This Row],[Basic Salary]]*'Percentage Table'!$A$2</f>
        <v>780</v>
      </c>
      <c r="F19">
        <f>Table2[[#This Row],[Basic Salary]]*0.08</f>
        <v>624</v>
      </c>
      <c r="G19">
        <f>Table2[[#This Row],[Basic Salary]]+Table2[[#This Row],[HRA]]+Table2[[#This Row],[DA]]</f>
        <v>9204</v>
      </c>
      <c r="H19">
        <f>Table2[[#This Row],[GROSS]]*0.05</f>
        <v>460.20000000000005</v>
      </c>
      <c r="I19">
        <f>Table2[[#This Row],[GROSS]]-Table2[[#This Row],[TAX]]</f>
        <v>8743.7999999999993</v>
      </c>
      <c r="J19" s="2">
        <f>IF(AND(Table2[[#This Row],[NET]]&gt;=0,Table2[[#This Row],[NET]]&lt;=5000),Table2[[#This Row],[NET]]*'Percentage Table'!$E$2,IF(AND(Table2[[#This Row],[NET]]&gt;=5001,Table2[[#This Row],[NET]]&lt;=10000),Table2[[#This Row],[NET]]*'Percentage Table'!$D$2,0))</f>
        <v>1092.9749999999999</v>
      </c>
      <c r="K19" s="2">
        <f>Table2[[#This Row],[NET]]+Table2[[#This Row],[Salary Increment]]</f>
        <v>9836.7749999999996</v>
      </c>
    </row>
    <row r="20" spans="1:11">
      <c r="A20" t="s">
        <v>27</v>
      </c>
      <c r="B20" t="s">
        <v>46</v>
      </c>
      <c r="C20" t="s">
        <v>46</v>
      </c>
      <c r="D20">
        <v>3450</v>
      </c>
      <c r="E20">
        <f>Table2[[#This Row],[Basic Salary]]*'Percentage Table'!$A$2</f>
        <v>345</v>
      </c>
      <c r="F20">
        <f>Table2[[#This Row],[Basic Salary]]*0.08</f>
        <v>276</v>
      </c>
      <c r="G20">
        <f>Table2[[#This Row],[Basic Salary]]+Table2[[#This Row],[HRA]]+Table2[[#This Row],[DA]]</f>
        <v>4071</v>
      </c>
      <c r="H20">
        <f>Table2[[#This Row],[GROSS]]*0.05</f>
        <v>203.55</v>
      </c>
      <c r="I20">
        <f>Table2[[#This Row],[GROSS]]-Table2[[#This Row],[TAX]]</f>
        <v>3867.45</v>
      </c>
      <c r="J20" s="2">
        <f>IF(AND(Table2[[#This Row],[NET]]&gt;=0,Table2[[#This Row],[NET]]&lt;=5000),Table2[[#This Row],[NET]]*'Percentage Table'!$E$2,IF(AND(Table2[[#This Row],[NET]]&gt;=5001,Table2[[#This Row],[NET]]&lt;=10000),Table2[[#This Row],[NET]]*'Percentage Table'!$D$2,0))</f>
        <v>580.11749999999995</v>
      </c>
      <c r="K20" s="2">
        <f>Table2[[#This Row],[NET]]+Table2[[#This Row],[Salary Increment]]</f>
        <v>4447.5675000000001</v>
      </c>
    </row>
    <row r="21" spans="1:11">
      <c r="A21" t="s">
        <v>28</v>
      </c>
      <c r="B21" t="s">
        <v>47</v>
      </c>
      <c r="C21" t="s">
        <v>47</v>
      </c>
      <c r="D21">
        <v>6750</v>
      </c>
      <c r="E21">
        <f>Table2[[#This Row],[Basic Salary]]*'Percentage Table'!$A$2</f>
        <v>675</v>
      </c>
      <c r="F21">
        <f>Table2[[#This Row],[Basic Salary]]*0.08</f>
        <v>540</v>
      </c>
      <c r="G21">
        <f>Table2[[#This Row],[Basic Salary]]+Table2[[#This Row],[HRA]]+Table2[[#This Row],[DA]]</f>
        <v>7965</v>
      </c>
      <c r="H21">
        <f>Table2[[#This Row],[GROSS]]*0.05</f>
        <v>398.25</v>
      </c>
      <c r="I21">
        <f>Table2[[#This Row],[GROSS]]-Table2[[#This Row],[TAX]]</f>
        <v>7566.75</v>
      </c>
      <c r="J21" s="2">
        <f>IF(AND(Table2[[#This Row],[NET]]&gt;=0,Table2[[#This Row],[NET]]&lt;=5000),Table2[[#This Row],[NET]]*'Percentage Table'!$E$2,IF(AND(Table2[[#This Row],[NET]]&gt;=5001,Table2[[#This Row],[NET]]&lt;=10000),Table2[[#This Row],[NET]]*'Percentage Table'!$D$2,0))</f>
        <v>945.84375</v>
      </c>
      <c r="K21" s="2">
        <f>Table2[[#This Row],[NET]]+Table2[[#This Row],[Salary Increment]]</f>
        <v>8512.59375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" sqref="B1:B8"/>
    </sheetView>
  </sheetViews>
  <sheetFormatPr defaultColWidth="9.140625" defaultRowHeight="15"/>
  <sheetData>
    <row r="1" spans="1:2">
      <c r="A1">
        <v>10</v>
      </c>
      <c r="B1">
        <f>A1+Sheet3!A1</f>
        <v>34</v>
      </c>
    </row>
    <row r="2" spans="1:2">
      <c r="A2">
        <v>23</v>
      </c>
      <c r="B2">
        <f>A2+Sheet3!A2</f>
        <v>50</v>
      </c>
    </row>
    <row r="3" spans="1:2">
      <c r="A3">
        <v>36</v>
      </c>
      <c r="B3">
        <f>A3+Sheet3!A3</f>
        <v>66</v>
      </c>
    </row>
    <row r="4" spans="1:2">
      <c r="A4">
        <v>49</v>
      </c>
      <c r="B4">
        <f>A4+Sheet3!A4</f>
        <v>82</v>
      </c>
    </row>
    <row r="5" spans="1:2">
      <c r="A5">
        <v>62</v>
      </c>
      <c r="B5">
        <f>A5+Sheet3!A5</f>
        <v>98</v>
      </c>
    </row>
    <row r="6" spans="1:2">
      <c r="A6">
        <v>75</v>
      </c>
      <c r="B6">
        <f>A6+Sheet3!A6</f>
        <v>114</v>
      </c>
    </row>
    <row r="7" spans="1:2">
      <c r="A7">
        <v>88</v>
      </c>
      <c r="B7">
        <f>A7+Sheet3!A7</f>
        <v>130</v>
      </c>
    </row>
    <row r="8" spans="1:2">
      <c r="A8">
        <v>101</v>
      </c>
      <c r="B8">
        <f>A8+Sheet3!A8</f>
        <v>146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8" sqref="F8"/>
    </sheetView>
  </sheetViews>
  <sheetFormatPr defaultColWidth="9.140625" defaultRowHeight="15"/>
  <sheetData>
    <row r="1" spans="1:1">
      <c r="A1">
        <v>24</v>
      </c>
    </row>
    <row r="2" spans="1:1">
      <c r="A2">
        <v>27</v>
      </c>
    </row>
    <row r="3" spans="1:1">
      <c r="A3">
        <v>30</v>
      </c>
    </row>
    <row r="4" spans="1:1">
      <c r="A4">
        <v>33</v>
      </c>
    </row>
    <row r="5" spans="1:1">
      <c r="A5">
        <v>36</v>
      </c>
    </row>
    <row r="6" spans="1:1">
      <c r="A6">
        <v>39</v>
      </c>
    </row>
    <row r="7" spans="1:1">
      <c r="A7">
        <v>42</v>
      </c>
    </row>
    <row r="8" spans="1:1">
      <c r="A8">
        <v>45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2" sqref="E2"/>
    </sheetView>
  </sheetViews>
  <sheetFormatPr defaultRowHeight="15"/>
  <sheetData>
    <row r="1" spans="1:5">
      <c r="A1" t="s">
        <v>49</v>
      </c>
      <c r="B1" t="s">
        <v>50</v>
      </c>
      <c r="C1" t="s">
        <v>52</v>
      </c>
      <c r="D1" t="s">
        <v>55</v>
      </c>
      <c r="E1" t="s">
        <v>56</v>
      </c>
    </row>
    <row r="2" spans="1:5">
      <c r="A2" s="3">
        <v>0.1</v>
      </c>
      <c r="B2" s="3">
        <v>0.08</v>
      </c>
      <c r="C2" s="3">
        <v>0.05</v>
      </c>
      <c r="D2" s="4">
        <v>0.125</v>
      </c>
      <c r="E2" s="3">
        <v>0.15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Sheet4</vt:lpstr>
      <vt:lpstr>Salary</vt:lpstr>
      <vt:lpstr>Sheet2</vt:lpstr>
      <vt:lpstr>Sheet3</vt:lpstr>
      <vt:lpstr>Percentage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aptec</cp:lastModifiedBy>
  <dcterms:created xsi:type="dcterms:W3CDTF">2025-03-17T06:52:54Z</dcterms:created>
  <dcterms:modified xsi:type="dcterms:W3CDTF">2025-03-17T08:13:31Z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D0D32F347075465083EDE0A2B09C54D8_12</vt:lpwstr>
  </property>
  <property fmtid="{D5CDD505-2E9C-101B-9397-08002B2CF9AE}" pid="3" name="KSOProductBuildVer">
    <vt:lpwstr>1033-12.2.0.20326</vt:lpwstr>
  </property>
</Properties>
</file>