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important_var_full_data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G39" i="2" l="1"/>
  <c r="G11" i="2"/>
  <c r="G7" i="2"/>
  <c r="G20" i="2"/>
  <c r="G13" i="2"/>
  <c r="G8" i="2"/>
  <c r="G19" i="2"/>
  <c r="G12" i="2"/>
  <c r="G5" i="2"/>
  <c r="G6" i="2"/>
  <c r="G3" i="2"/>
  <c r="G4" i="2"/>
  <c r="G9" i="2"/>
  <c r="G18" i="2"/>
  <c r="G16" i="2"/>
  <c r="G17" i="2"/>
  <c r="G15" i="2"/>
  <c r="G2" i="2"/>
  <c r="G10" i="2"/>
  <c r="G22" i="2"/>
  <c r="G31" i="2"/>
  <c r="G27" i="2"/>
  <c r="G25" i="2"/>
  <c r="G28" i="2"/>
  <c r="G29" i="2"/>
  <c r="G21" i="2"/>
  <c r="G30" i="2"/>
  <c r="G32" i="2"/>
  <c r="G24" i="2"/>
  <c r="G23" i="2"/>
  <c r="G26" i="2"/>
  <c r="G33" i="2"/>
  <c r="G34" i="2"/>
  <c r="G35" i="2"/>
  <c r="G36" i="2"/>
  <c r="G37" i="2"/>
  <c r="G38" i="2"/>
  <c r="G14" i="2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3" i="1"/>
</calcChain>
</file>

<file path=xl/sharedStrings.xml><?xml version="1.0" encoding="utf-8"?>
<sst xmlns="http://schemas.openxmlformats.org/spreadsheetml/2006/main" count="248" uniqueCount="98">
  <si>
    <t>Var</t>
  </si>
  <si>
    <t>MeanDecreaseGini</t>
  </si>
  <si>
    <t>percent_disc_last_12_mth</t>
  </si>
  <si>
    <t>num_days_on_books</t>
  </si>
  <si>
    <t>percent_disc_last_6_mth</t>
  </si>
  <si>
    <t>per_elec_comm</t>
  </si>
  <si>
    <t>br_net_sales_amt_12_mth</t>
  </si>
  <si>
    <t>avg_order_amt_last_12_mth</t>
  </si>
  <si>
    <t>num_em_campaign</t>
  </si>
  <si>
    <t>num_units_12mth</t>
  </si>
  <si>
    <t>disc_ats</t>
  </si>
  <si>
    <t>time_since_last_retail_purchase</t>
  </si>
  <si>
    <t>avg_order_amt_last_6_mth</t>
  </si>
  <si>
    <t>num_units_6mth</t>
  </si>
  <si>
    <t>num_txn_12mth</t>
  </si>
  <si>
    <t>num_txn_6mth</t>
  </si>
  <si>
    <t>on_sale_item_qty_12mth</t>
  </si>
  <si>
    <t>br_gp_net_sales_ratio</t>
  </si>
  <si>
    <t>non_disc_ats</t>
  </si>
  <si>
    <t>ratio_rev_wo_rewd_12mth</t>
  </si>
  <si>
    <t>num_order_num_last_12_mth</t>
  </si>
  <si>
    <t>time_since_last_disc_purchase</t>
  </si>
  <si>
    <t>on_sales_item_rev_12mth</t>
  </si>
  <si>
    <t>br_hit_ind_tot</t>
  </si>
  <si>
    <t>br_on_sales_ratio</t>
  </si>
  <si>
    <t>on_sales_rev_ratio_12mth</t>
  </si>
  <si>
    <t>ratio_rev_rewd_12mth</t>
  </si>
  <si>
    <t>num_order_num_last_6_mth</t>
  </si>
  <si>
    <t>card_status</t>
  </si>
  <si>
    <t>ratio_order_6_12_mth</t>
  </si>
  <si>
    <t>browse_hit_ind_tot</t>
  </si>
  <si>
    <t>ratio_order_units_6_12_mth</t>
  </si>
  <si>
    <t>ratio_disc_non_disc_ats</t>
  </si>
  <si>
    <t>sale_hit_ind_tot</t>
  </si>
  <si>
    <t>home_hit_ind_tot</t>
  </si>
  <si>
    <t>num_disc_comm_responded</t>
  </si>
  <si>
    <t>mobile_ind_tot</t>
  </si>
  <si>
    <t>gp_hit_ind_tot</t>
  </si>
  <si>
    <t>bag_add_ind_tot</t>
  </si>
  <si>
    <t>br_bf_net_sales_ratio</t>
  </si>
  <si>
    <t>num_dist_catg_purchased</t>
  </si>
  <si>
    <t>total_plcc_cards</t>
  </si>
  <si>
    <t>on_hit_ind_tot</t>
  </si>
  <si>
    <t>pct_off_hit_ind_tot</t>
  </si>
  <si>
    <t>br_go_net_sales_ratio</t>
  </si>
  <si>
    <t>at_hit_ind_tot</t>
  </si>
  <si>
    <t>purchased</t>
  </si>
  <si>
    <t>searchdex_ind_tot</t>
  </si>
  <si>
    <t>factory_hit_ind_tot</t>
  </si>
  <si>
    <t>clearance_hit_ind_tot</t>
  </si>
  <si>
    <t>markdown_hit_ind_tot</t>
  </si>
  <si>
    <t>Variable list after filtering VIF &lt; 3</t>
  </si>
  <si>
    <t>Campaign Information</t>
  </si>
  <si>
    <t>Basic Customer Info</t>
  </si>
  <si>
    <t>Variable</t>
  </si>
  <si>
    <t>Importance</t>
  </si>
  <si>
    <t xml:space="preserve">Last 12  months Transactions history   </t>
  </si>
  <si>
    <t xml:space="preserve">Last 12 months Browse History </t>
  </si>
  <si>
    <t>Category</t>
  </si>
  <si>
    <t>Predictors</t>
  </si>
  <si>
    <t>Description</t>
  </si>
  <si>
    <t>Number of units product purchased</t>
  </si>
  <si>
    <t xml:space="preserve">% Discount availed </t>
  </si>
  <si>
    <t>Time since last offline purchase</t>
  </si>
  <si>
    <t>Average net sales txn size at discounts</t>
  </si>
  <si>
    <t>Average net sales txn size at non-discounts</t>
  </si>
  <si>
    <t>% number of items purchased on sale</t>
  </si>
  <si>
    <t>% purchase in $ on sales</t>
  </si>
  <si>
    <t>BR and GP net purchase ratio</t>
  </si>
  <si>
    <t>BR and ON net purchase ratio</t>
  </si>
  <si>
    <t>BR and BRFS net purchase ratio</t>
  </si>
  <si>
    <t>BR and GP outlet net purchase ratio</t>
  </si>
  <si>
    <t>Number of distinct categories purchased</t>
  </si>
  <si>
    <t>% discount with rewards txn</t>
  </si>
  <si>
    <t>% discount without rewards txn</t>
  </si>
  <si>
    <t>ratio of $ net sales in 6 and 12 months</t>
  </si>
  <si>
    <t>ratio of units purchased in 6 and 12 months</t>
  </si>
  <si>
    <t>ratio of disc</t>
  </si>
  <si>
    <t>ratio of disc_ats and non_disc_ats</t>
  </si>
  <si>
    <t>Total Numbe of purchase in 6 months</t>
  </si>
  <si>
    <t># hit in BR webpage</t>
  </si>
  <si>
    <t># hit in sale banner</t>
  </si>
  <si>
    <t># website access by mobile</t>
  </si>
  <si>
    <t># hit in GP webpage</t>
  </si>
  <si>
    <t># hit on ON webpage</t>
  </si>
  <si>
    <t># hit in % off banner</t>
  </si>
  <si>
    <t># hit at AT webpage</t>
  </si>
  <si>
    <t># item purchased online</t>
  </si>
  <si>
    <t># search made over website</t>
  </si>
  <si>
    <t># hit of factory outlet webpage</t>
  </si>
  <si>
    <t># hit on clearance sale page</t>
  </si>
  <si>
    <t># hit on markdown page</t>
  </si>
  <si>
    <t>% Communication by email</t>
  </si>
  <si>
    <t># email campaign received</t>
  </si>
  <si>
    <t>number of discount communication responded</t>
  </si>
  <si>
    <t>Number of days elapsed post acquisition</t>
  </si>
  <si>
    <t>PLCC card status</t>
  </si>
  <si>
    <t># PLCC card customer 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</si>
</sst>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2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42" applyFont="1"/>
    <xf numFmtId="10" fontId="0" fillId="0" borderId="0" xfId="43" applyNumberFormat="1" applyFont="1"/>
    <xf numFmtId="172" fontId="0" fillId="0" borderId="0" xfId="42" applyNumberFormat="1" applyFont="1"/>
    <xf numFmtId="172" fontId="0" fillId="0" borderId="0" xfId="0" applyNumberFormat="1"/>
    <xf numFmtId="0" fontId="18" fillId="0" borderId="0" xfId="0" applyFont="1"/>
    <xf numFmtId="10" fontId="18" fillId="0" borderId="0" xfId="43" applyNumberFormat="1" applyFont="1"/>
    <xf numFmtId="0" fontId="18" fillId="34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center" vertical="center" wrapText="1"/>
    </xf>
    <xf numFmtId="0" fontId="19" fillId="33" borderId="0" xfId="0" applyFont="1" applyFill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O3" sqref="O3:P44"/>
    </sheetView>
  </sheetViews>
  <sheetFormatPr defaultRowHeight="15" x14ac:dyDescent="0.25"/>
  <cols>
    <col min="9" max="9" width="30.28515625" bestFit="1" customWidth="1"/>
    <col min="15" max="15" width="30.28515625" bestFit="1" customWidth="1"/>
  </cols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>
        <v>1282.36044957167</v>
      </c>
    </row>
    <row r="3" spans="1:11" x14ac:dyDescent="0.25">
      <c r="A3" t="s">
        <v>3</v>
      </c>
      <c r="B3">
        <v>1259.8110211368701</v>
      </c>
      <c r="E3" t="s">
        <v>51</v>
      </c>
      <c r="I3" t="s">
        <v>2</v>
      </c>
      <c r="J3">
        <v>1282.3599999999999</v>
      </c>
      <c r="K3" t="str">
        <f>"'"&amp;I3&amp;"',"</f>
        <v>'percent_disc_last_12_mth',</v>
      </c>
    </row>
    <row r="4" spans="1:11" x14ac:dyDescent="0.25">
      <c r="A4" t="s">
        <v>4</v>
      </c>
      <c r="B4">
        <v>1119.9195596387799</v>
      </c>
      <c r="E4" t="s">
        <v>41</v>
      </c>
      <c r="I4" t="s">
        <v>3</v>
      </c>
      <c r="J4">
        <v>1259.8110211368701</v>
      </c>
      <c r="K4" t="str">
        <f t="shared" ref="K4:K39" si="0">"'"&amp;I4&amp;"',"</f>
        <v>'num_days_on_books',</v>
      </c>
    </row>
    <row r="5" spans="1:11" x14ac:dyDescent="0.25">
      <c r="A5" t="s">
        <v>5</v>
      </c>
      <c r="B5">
        <v>1118.07658496769</v>
      </c>
      <c r="E5" t="s">
        <v>11</v>
      </c>
      <c r="I5" t="s">
        <v>5</v>
      </c>
      <c r="J5">
        <v>1118.07658496769</v>
      </c>
      <c r="K5" t="str">
        <f t="shared" si="0"/>
        <v>'per_elec_comm',</v>
      </c>
    </row>
    <row r="6" spans="1:11" x14ac:dyDescent="0.25">
      <c r="A6" t="s">
        <v>6</v>
      </c>
      <c r="B6">
        <v>1020.90502403455</v>
      </c>
      <c r="E6" t="s">
        <v>3</v>
      </c>
      <c r="I6" t="s">
        <v>8</v>
      </c>
      <c r="J6">
        <v>902.19747569847004</v>
      </c>
      <c r="K6" t="str">
        <f t="shared" si="0"/>
        <v>'num_em_campaign',</v>
      </c>
    </row>
    <row r="7" spans="1:11" x14ac:dyDescent="0.25">
      <c r="A7" t="s">
        <v>7</v>
      </c>
      <c r="B7">
        <v>967.56435370577606</v>
      </c>
      <c r="E7" t="s">
        <v>12</v>
      </c>
      <c r="I7" t="s">
        <v>9</v>
      </c>
      <c r="J7">
        <v>802.014583328767</v>
      </c>
      <c r="K7" t="str">
        <f t="shared" si="0"/>
        <v>'num_units_12mth',</v>
      </c>
    </row>
    <row r="8" spans="1:11" x14ac:dyDescent="0.25">
      <c r="A8" t="s">
        <v>8</v>
      </c>
      <c r="B8">
        <v>902.19747569847004</v>
      </c>
      <c r="E8" t="s">
        <v>27</v>
      </c>
      <c r="I8" t="s">
        <v>10</v>
      </c>
      <c r="J8">
        <v>796.00647573855304</v>
      </c>
      <c r="K8" t="str">
        <f t="shared" si="0"/>
        <v>'disc_ats',</v>
      </c>
    </row>
    <row r="9" spans="1:11" x14ac:dyDescent="0.25">
      <c r="A9" t="s">
        <v>9</v>
      </c>
      <c r="B9">
        <v>802.014583328767</v>
      </c>
      <c r="E9" t="s">
        <v>29</v>
      </c>
      <c r="I9" t="s">
        <v>11</v>
      </c>
      <c r="J9">
        <v>792.73028762154695</v>
      </c>
      <c r="K9" t="str">
        <f t="shared" si="0"/>
        <v>'time_since_last_retail_purchase',</v>
      </c>
    </row>
    <row r="10" spans="1:11" x14ac:dyDescent="0.25">
      <c r="A10" t="s">
        <v>10</v>
      </c>
      <c r="B10">
        <v>796.00647573855304</v>
      </c>
      <c r="E10" t="s">
        <v>31</v>
      </c>
      <c r="I10" t="s">
        <v>12</v>
      </c>
      <c r="J10">
        <v>782.20704464993901</v>
      </c>
      <c r="K10" t="str">
        <f t="shared" si="0"/>
        <v>'avg_order_amt_last_6_mth',</v>
      </c>
    </row>
    <row r="11" spans="1:11" x14ac:dyDescent="0.25">
      <c r="A11" t="s">
        <v>11</v>
      </c>
      <c r="B11">
        <v>792.73028762154695</v>
      </c>
      <c r="E11" t="s">
        <v>24</v>
      </c>
      <c r="I11" t="s">
        <v>17</v>
      </c>
      <c r="J11">
        <v>629.07450667057799</v>
      </c>
      <c r="K11" t="str">
        <f t="shared" si="0"/>
        <v>'br_gp_net_sales_ratio',</v>
      </c>
    </row>
    <row r="12" spans="1:11" x14ac:dyDescent="0.25">
      <c r="A12" t="s">
        <v>12</v>
      </c>
      <c r="B12">
        <v>782.20704464993901</v>
      </c>
      <c r="E12" t="s">
        <v>35</v>
      </c>
      <c r="I12" t="s">
        <v>18</v>
      </c>
      <c r="J12">
        <v>627.89312174511599</v>
      </c>
      <c r="K12" t="str">
        <f t="shared" si="0"/>
        <v>'non_disc_ats',</v>
      </c>
    </row>
    <row r="13" spans="1:11" x14ac:dyDescent="0.25">
      <c r="A13" t="s">
        <v>13</v>
      </c>
      <c r="B13">
        <v>737.09054515327796</v>
      </c>
      <c r="E13" t="s">
        <v>4</v>
      </c>
      <c r="I13" t="s">
        <v>19</v>
      </c>
      <c r="J13">
        <v>574.06937216119695</v>
      </c>
      <c r="K13" t="str">
        <f t="shared" si="0"/>
        <v>'ratio_rev_wo_rewd_12mth',</v>
      </c>
    </row>
    <row r="14" spans="1:11" x14ac:dyDescent="0.25">
      <c r="A14" t="s">
        <v>14</v>
      </c>
      <c r="B14">
        <v>708.61690848638295</v>
      </c>
      <c r="E14" t="s">
        <v>44</v>
      </c>
      <c r="I14" t="s">
        <v>22</v>
      </c>
      <c r="J14">
        <v>526.56207129402401</v>
      </c>
      <c r="K14" t="str">
        <f t="shared" si="0"/>
        <v>'on_sales_item_rev_12mth',</v>
      </c>
    </row>
    <row r="15" spans="1:11" x14ac:dyDescent="0.25">
      <c r="A15" t="s">
        <v>15</v>
      </c>
      <c r="B15">
        <v>646.01037939973401</v>
      </c>
      <c r="E15" t="s">
        <v>39</v>
      </c>
      <c r="I15" t="s">
        <v>23</v>
      </c>
      <c r="J15">
        <v>499.64420308261703</v>
      </c>
      <c r="K15" t="str">
        <f t="shared" si="0"/>
        <v>'br_hit_ind_tot',</v>
      </c>
    </row>
    <row r="16" spans="1:11" x14ac:dyDescent="0.25">
      <c r="A16" t="s">
        <v>16</v>
      </c>
      <c r="B16">
        <v>645.13804386615402</v>
      </c>
      <c r="E16" t="s">
        <v>17</v>
      </c>
      <c r="I16" t="s">
        <v>24</v>
      </c>
      <c r="J16">
        <v>460.301318523639</v>
      </c>
      <c r="K16" t="str">
        <f t="shared" si="0"/>
        <v>'br_on_sales_ratio',</v>
      </c>
    </row>
    <row r="17" spans="1:11" x14ac:dyDescent="0.25">
      <c r="A17" t="s">
        <v>17</v>
      </c>
      <c r="B17">
        <v>629.07450667057799</v>
      </c>
      <c r="E17" t="s">
        <v>28</v>
      </c>
      <c r="I17" t="s">
        <v>25</v>
      </c>
      <c r="J17">
        <v>458.33361350837902</v>
      </c>
      <c r="K17" t="str">
        <f t="shared" si="0"/>
        <v>'on_sales_rev_ratio_12mth',</v>
      </c>
    </row>
    <row r="18" spans="1:11" x14ac:dyDescent="0.25">
      <c r="A18" t="s">
        <v>18</v>
      </c>
      <c r="B18">
        <v>627.89312174511599</v>
      </c>
      <c r="E18" t="s">
        <v>10</v>
      </c>
      <c r="I18" t="s">
        <v>26</v>
      </c>
      <c r="J18">
        <v>453.86463869476398</v>
      </c>
      <c r="K18" t="str">
        <f t="shared" si="0"/>
        <v>'ratio_rev_rewd_12mth',</v>
      </c>
    </row>
    <row r="19" spans="1:11" x14ac:dyDescent="0.25">
      <c r="A19" t="s">
        <v>19</v>
      </c>
      <c r="B19">
        <v>574.06937216119695</v>
      </c>
      <c r="E19" t="s">
        <v>18</v>
      </c>
      <c r="I19" t="s">
        <v>27</v>
      </c>
      <c r="J19">
        <v>438.50612076662497</v>
      </c>
      <c r="K19" t="str">
        <f t="shared" si="0"/>
        <v>'num_order_num_last_6_mth',</v>
      </c>
    </row>
    <row r="20" spans="1:11" x14ac:dyDescent="0.25">
      <c r="A20" t="s">
        <v>20</v>
      </c>
      <c r="B20">
        <v>573.94536095348997</v>
      </c>
      <c r="E20" t="s">
        <v>32</v>
      </c>
      <c r="I20" t="s">
        <v>28</v>
      </c>
      <c r="J20">
        <v>433.659445440963</v>
      </c>
      <c r="K20" t="str">
        <f t="shared" si="0"/>
        <v>'card_status',</v>
      </c>
    </row>
    <row r="21" spans="1:11" x14ac:dyDescent="0.25">
      <c r="A21" t="s">
        <v>21</v>
      </c>
      <c r="B21">
        <v>555.43528724407895</v>
      </c>
      <c r="E21" t="s">
        <v>40</v>
      </c>
      <c r="I21" t="s">
        <v>29</v>
      </c>
      <c r="J21">
        <v>423.84309427468298</v>
      </c>
      <c r="K21" t="str">
        <f t="shared" si="0"/>
        <v>'ratio_order_6_12_mth',</v>
      </c>
    </row>
    <row r="22" spans="1:11" x14ac:dyDescent="0.25">
      <c r="A22" t="s">
        <v>22</v>
      </c>
      <c r="B22">
        <v>526.56207129402401</v>
      </c>
      <c r="E22" t="s">
        <v>9</v>
      </c>
      <c r="I22" t="s">
        <v>31</v>
      </c>
      <c r="J22">
        <v>403.97145453095499</v>
      </c>
      <c r="K22" t="str">
        <f t="shared" si="0"/>
        <v>'ratio_order_units_6_12_mth',</v>
      </c>
    </row>
    <row r="23" spans="1:11" x14ac:dyDescent="0.25">
      <c r="A23" t="s">
        <v>23</v>
      </c>
      <c r="B23">
        <v>499.64420308261703</v>
      </c>
      <c r="E23" t="s">
        <v>26</v>
      </c>
      <c r="I23" t="s">
        <v>32</v>
      </c>
      <c r="J23">
        <v>402.73453624333803</v>
      </c>
      <c r="K23" t="str">
        <f t="shared" si="0"/>
        <v>'ratio_disc_non_disc_ats',</v>
      </c>
    </row>
    <row r="24" spans="1:11" x14ac:dyDescent="0.25">
      <c r="A24" t="s">
        <v>24</v>
      </c>
      <c r="B24">
        <v>460.301318523639</v>
      </c>
      <c r="E24" t="s">
        <v>19</v>
      </c>
      <c r="I24" t="s">
        <v>33</v>
      </c>
      <c r="J24">
        <v>387.97200135054698</v>
      </c>
      <c r="K24" t="str">
        <f t="shared" si="0"/>
        <v>'sale_hit_ind_tot',</v>
      </c>
    </row>
    <row r="25" spans="1:11" x14ac:dyDescent="0.25">
      <c r="A25" t="s">
        <v>25</v>
      </c>
      <c r="B25">
        <v>458.33361350837902</v>
      </c>
      <c r="E25" t="s">
        <v>8</v>
      </c>
      <c r="I25" t="s">
        <v>35</v>
      </c>
      <c r="J25">
        <v>348.92787308209</v>
      </c>
      <c r="K25" t="str">
        <f t="shared" si="0"/>
        <v>'num_disc_comm_responded',</v>
      </c>
    </row>
    <row r="26" spans="1:11" x14ac:dyDescent="0.25">
      <c r="A26" t="s">
        <v>26</v>
      </c>
      <c r="B26">
        <v>453.86463869476398</v>
      </c>
      <c r="E26" t="s">
        <v>5</v>
      </c>
      <c r="I26" t="s">
        <v>36</v>
      </c>
      <c r="J26">
        <v>336.32334012658202</v>
      </c>
      <c r="K26" t="str">
        <f t="shared" si="0"/>
        <v>'mobile_ind_tot',</v>
      </c>
    </row>
    <row r="27" spans="1:11" x14ac:dyDescent="0.25">
      <c r="A27" t="s">
        <v>27</v>
      </c>
      <c r="B27">
        <v>438.50612076662497</v>
      </c>
      <c r="E27" t="s">
        <v>22</v>
      </c>
      <c r="I27" t="s">
        <v>37</v>
      </c>
      <c r="J27">
        <v>325.70491806178597</v>
      </c>
      <c r="K27" t="str">
        <f t="shared" si="0"/>
        <v>'gp_hit_ind_tot',</v>
      </c>
    </row>
    <row r="28" spans="1:11" x14ac:dyDescent="0.25">
      <c r="A28" t="s">
        <v>28</v>
      </c>
      <c r="B28">
        <v>433.659445440963</v>
      </c>
      <c r="E28" t="s">
        <v>25</v>
      </c>
      <c r="I28" t="s">
        <v>39</v>
      </c>
      <c r="J28">
        <v>272.47190456869902</v>
      </c>
      <c r="K28" t="str">
        <f t="shared" si="0"/>
        <v>'br_bf_net_sales_ratio',</v>
      </c>
    </row>
    <row r="29" spans="1:11" x14ac:dyDescent="0.25">
      <c r="A29" t="s">
        <v>29</v>
      </c>
      <c r="B29">
        <v>423.84309427468298</v>
      </c>
      <c r="E29" t="s">
        <v>36</v>
      </c>
      <c r="I29" t="s">
        <v>40</v>
      </c>
      <c r="J29">
        <v>269.54001060394802</v>
      </c>
      <c r="K29" t="str">
        <f t="shared" si="0"/>
        <v>'num_dist_catg_purchased',</v>
      </c>
    </row>
    <row r="30" spans="1:11" x14ac:dyDescent="0.25">
      <c r="A30" t="s">
        <v>30</v>
      </c>
      <c r="B30">
        <v>413.768463033057</v>
      </c>
      <c r="E30" t="s">
        <v>47</v>
      </c>
      <c r="I30" t="s">
        <v>41</v>
      </c>
      <c r="J30">
        <v>223.49056956401799</v>
      </c>
      <c r="K30" t="str">
        <f t="shared" si="0"/>
        <v>'total_plcc_cards',</v>
      </c>
    </row>
    <row r="31" spans="1:11" x14ac:dyDescent="0.25">
      <c r="A31" t="s">
        <v>31</v>
      </c>
      <c r="B31">
        <v>403.97145453095499</v>
      </c>
      <c r="E31" t="s">
        <v>37</v>
      </c>
      <c r="I31" t="s">
        <v>42</v>
      </c>
      <c r="J31">
        <v>196.70344790471901</v>
      </c>
      <c r="K31" t="str">
        <f t="shared" si="0"/>
        <v>'on_hit_ind_tot',</v>
      </c>
    </row>
    <row r="32" spans="1:11" x14ac:dyDescent="0.25">
      <c r="A32" t="s">
        <v>32</v>
      </c>
      <c r="B32">
        <v>402.73453624333803</v>
      </c>
      <c r="E32" t="s">
        <v>23</v>
      </c>
      <c r="I32" t="s">
        <v>43</v>
      </c>
      <c r="J32">
        <v>180.03279725955301</v>
      </c>
      <c r="K32" t="str">
        <f t="shared" si="0"/>
        <v>'pct_off_hit_ind_tot',</v>
      </c>
    </row>
    <row r="33" spans="1:11" x14ac:dyDescent="0.25">
      <c r="A33" t="s">
        <v>33</v>
      </c>
      <c r="B33">
        <v>387.97200135054698</v>
      </c>
      <c r="E33" t="s">
        <v>42</v>
      </c>
      <c r="I33" t="s">
        <v>44</v>
      </c>
      <c r="J33">
        <v>163.19752890014499</v>
      </c>
      <c r="K33" t="str">
        <f t="shared" si="0"/>
        <v>'br_go_net_sales_ratio',</v>
      </c>
    </row>
    <row r="34" spans="1:11" x14ac:dyDescent="0.25">
      <c r="A34" t="s">
        <v>34</v>
      </c>
      <c r="B34">
        <v>387.03082615844102</v>
      </c>
      <c r="E34" t="s">
        <v>45</v>
      </c>
      <c r="I34" t="s">
        <v>45</v>
      </c>
      <c r="J34">
        <v>147.02842423455201</v>
      </c>
      <c r="K34" t="str">
        <f t="shared" si="0"/>
        <v>'at_hit_ind_tot',</v>
      </c>
    </row>
    <row r="35" spans="1:11" x14ac:dyDescent="0.25">
      <c r="A35" t="s">
        <v>35</v>
      </c>
      <c r="B35">
        <v>348.92787308209</v>
      </c>
      <c r="E35" t="s">
        <v>48</v>
      </c>
      <c r="I35" t="s">
        <v>46</v>
      </c>
      <c r="J35">
        <v>113.825850623864</v>
      </c>
      <c r="K35" t="str">
        <f t="shared" si="0"/>
        <v>'purchased',</v>
      </c>
    </row>
    <row r="36" spans="1:11" x14ac:dyDescent="0.25">
      <c r="A36" t="s">
        <v>36</v>
      </c>
      <c r="B36">
        <v>336.32334012658202</v>
      </c>
      <c r="E36" t="s">
        <v>33</v>
      </c>
      <c r="I36" t="s">
        <v>47</v>
      </c>
      <c r="J36">
        <v>65.945241022570002</v>
      </c>
      <c r="K36" t="str">
        <f t="shared" si="0"/>
        <v>'searchdex_ind_tot',</v>
      </c>
    </row>
    <row r="37" spans="1:11" x14ac:dyDescent="0.25">
      <c r="A37" t="s">
        <v>37</v>
      </c>
      <c r="B37">
        <v>325.70491806178597</v>
      </c>
      <c r="E37" t="s">
        <v>50</v>
      </c>
      <c r="I37" t="s">
        <v>48</v>
      </c>
      <c r="J37">
        <v>57.562506636192197</v>
      </c>
      <c r="K37" t="str">
        <f t="shared" si="0"/>
        <v>'factory_hit_ind_tot',</v>
      </c>
    </row>
    <row r="38" spans="1:11" x14ac:dyDescent="0.25">
      <c r="A38" t="s">
        <v>38</v>
      </c>
      <c r="B38">
        <v>274.95200395625301</v>
      </c>
      <c r="E38" t="s">
        <v>49</v>
      </c>
      <c r="I38" t="s">
        <v>49</v>
      </c>
      <c r="J38">
        <v>54.699515679394999</v>
      </c>
      <c r="K38" t="str">
        <f t="shared" si="0"/>
        <v>'clearance_hit_ind_tot',</v>
      </c>
    </row>
    <row r="39" spans="1:11" x14ac:dyDescent="0.25">
      <c r="A39" t="s">
        <v>39</v>
      </c>
      <c r="B39">
        <v>272.47190456869902</v>
      </c>
      <c r="E39" t="s">
        <v>43</v>
      </c>
      <c r="I39" t="s">
        <v>50</v>
      </c>
      <c r="J39">
        <v>33.231978717332503</v>
      </c>
      <c r="K39" t="str">
        <f t="shared" si="0"/>
        <v>'markdown_hit_ind_tot',</v>
      </c>
    </row>
    <row r="40" spans="1:11" x14ac:dyDescent="0.25">
      <c r="A40" t="s">
        <v>40</v>
      </c>
      <c r="B40">
        <v>269.54001060394802</v>
      </c>
      <c r="E40" t="s">
        <v>46</v>
      </c>
    </row>
    <row r="41" spans="1:11" x14ac:dyDescent="0.25">
      <c r="A41" t="s">
        <v>41</v>
      </c>
      <c r="B41">
        <v>223.49056956401799</v>
      </c>
    </row>
    <row r="42" spans="1:11" x14ac:dyDescent="0.25">
      <c r="A42" t="s">
        <v>42</v>
      </c>
      <c r="B42">
        <v>196.70344790471901</v>
      </c>
    </row>
    <row r="43" spans="1:11" x14ac:dyDescent="0.25">
      <c r="A43" t="s">
        <v>43</v>
      </c>
      <c r="B43">
        <v>180.03279725955301</v>
      </c>
    </row>
    <row r="44" spans="1:11" x14ac:dyDescent="0.25">
      <c r="A44" t="s">
        <v>44</v>
      </c>
      <c r="B44">
        <v>163.19752890014499</v>
      </c>
    </row>
    <row r="45" spans="1:11" x14ac:dyDescent="0.25">
      <c r="A45" t="s">
        <v>45</v>
      </c>
      <c r="B45">
        <v>147.02842423455201</v>
      </c>
    </row>
    <row r="46" spans="1:11" x14ac:dyDescent="0.25">
      <c r="A46" t="s">
        <v>46</v>
      </c>
      <c r="B46">
        <v>113.825850623864</v>
      </c>
    </row>
    <row r="47" spans="1:11" x14ac:dyDescent="0.25">
      <c r="A47" t="s">
        <v>47</v>
      </c>
      <c r="B47">
        <v>65.945241022570002</v>
      </c>
    </row>
    <row r="48" spans="1:11" x14ac:dyDescent="0.25">
      <c r="A48" t="s">
        <v>48</v>
      </c>
      <c r="B48">
        <v>57.562506636192197</v>
      </c>
    </row>
    <row r="49" spans="1:2" x14ac:dyDescent="0.25">
      <c r="A49" t="s">
        <v>49</v>
      </c>
      <c r="B49">
        <v>54.699515679394999</v>
      </c>
    </row>
    <row r="50" spans="1:2" x14ac:dyDescent="0.25">
      <c r="A50" t="s">
        <v>50</v>
      </c>
      <c r="B50">
        <v>33.231978717332503</v>
      </c>
    </row>
  </sheetData>
  <sortState ref="I3:J39">
    <sortCondition descending="1" ref="J3:J3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B1" workbookViewId="0">
      <selection activeCell="D1" sqref="D1:H38"/>
    </sheetView>
  </sheetViews>
  <sheetFormatPr defaultRowHeight="15" x14ac:dyDescent="0.25"/>
  <cols>
    <col min="1" max="1" width="30.28515625" bestFit="1" customWidth="1"/>
    <col min="2" max="2" width="11.140625" bestFit="1" customWidth="1"/>
    <col min="4" max="4" width="21" bestFit="1" customWidth="1"/>
    <col min="5" max="5" width="30.28515625" bestFit="1" customWidth="1"/>
    <col min="6" max="6" width="43.5703125" bestFit="1" customWidth="1"/>
    <col min="7" max="7" width="0" hidden="1" customWidth="1"/>
    <col min="8" max="8" width="44.7109375" customWidth="1"/>
    <col min="10" max="10" width="30.28515625" bestFit="1" customWidth="1"/>
    <col min="11" max="11" width="9.5703125" bestFit="1" customWidth="1"/>
  </cols>
  <sheetData>
    <row r="1" spans="1:12" x14ac:dyDescent="0.25">
      <c r="A1" t="s">
        <v>54</v>
      </c>
      <c r="B1" t="s">
        <v>55</v>
      </c>
      <c r="D1" s="9" t="s">
        <v>58</v>
      </c>
      <c r="E1" s="9" t="s">
        <v>59</v>
      </c>
      <c r="F1" s="9" t="s">
        <v>60</v>
      </c>
      <c r="G1" s="9" t="s">
        <v>55</v>
      </c>
      <c r="H1" s="9" t="s">
        <v>55</v>
      </c>
    </row>
    <row r="2" spans="1:12" ht="15" customHeight="1" x14ac:dyDescent="0.25">
      <c r="A2" t="s">
        <v>2</v>
      </c>
      <c r="B2" s="1">
        <v>1282.3599999999999</v>
      </c>
      <c r="D2" s="7" t="s">
        <v>56</v>
      </c>
      <c r="E2" s="5" t="s">
        <v>12</v>
      </c>
      <c r="F2" s="5" t="s">
        <v>78</v>
      </c>
      <c r="G2" s="5">
        <f>VLOOKUP(E2,$A$2:$B$38,2,FALSE)</f>
        <v>782.20704464993901</v>
      </c>
      <c r="H2" s="6">
        <v>4.5359748808593468E-2</v>
      </c>
      <c r="K2" s="3"/>
      <c r="L2" s="2"/>
    </row>
    <row r="3" spans="1:12" x14ac:dyDescent="0.25">
      <c r="A3" t="s">
        <v>3</v>
      </c>
      <c r="B3" s="1">
        <v>1259.8110211368701</v>
      </c>
      <c r="D3" s="7"/>
      <c r="E3" s="5" t="s">
        <v>39</v>
      </c>
      <c r="F3" s="5" t="s">
        <v>70</v>
      </c>
      <c r="G3" s="5">
        <f>VLOOKUP(E3,$A$2:$B$38,2,FALSE)</f>
        <v>272.47190456869902</v>
      </c>
      <c r="H3" s="6">
        <v>1.5800493274982425E-2</v>
      </c>
      <c r="K3" s="3"/>
      <c r="L3" s="2"/>
    </row>
    <row r="4" spans="1:12" x14ac:dyDescent="0.25">
      <c r="A4" t="s">
        <v>5</v>
      </c>
      <c r="B4" s="1">
        <v>1118.07658496769</v>
      </c>
      <c r="D4" s="7"/>
      <c r="E4" s="5" t="s">
        <v>44</v>
      </c>
      <c r="F4" s="5" t="s">
        <v>71</v>
      </c>
      <c r="G4" s="5">
        <f>VLOOKUP(E4,$A$2:$B$38,2,FALSE)</f>
        <v>163.19752890014499</v>
      </c>
      <c r="H4" s="6">
        <v>9.4637333781705246E-3</v>
      </c>
      <c r="K4" s="3"/>
      <c r="L4" s="2"/>
    </row>
    <row r="5" spans="1:12" x14ac:dyDescent="0.25">
      <c r="A5" t="s">
        <v>8</v>
      </c>
      <c r="B5" s="1">
        <v>902.19747569847004</v>
      </c>
      <c r="D5" s="7"/>
      <c r="E5" s="5" t="s">
        <v>17</v>
      </c>
      <c r="F5" s="5" t="s">
        <v>68</v>
      </c>
      <c r="G5" s="5">
        <f>VLOOKUP(E5,$A$2:$B$38,2,FALSE)</f>
        <v>629.07450667057799</v>
      </c>
      <c r="H5" s="6">
        <v>3.6479678621709914E-2</v>
      </c>
      <c r="K5" s="3"/>
      <c r="L5" s="2"/>
    </row>
    <row r="6" spans="1:12" x14ac:dyDescent="0.25">
      <c r="A6" t="s">
        <v>9</v>
      </c>
      <c r="B6" s="1">
        <v>802.014583328767</v>
      </c>
      <c r="D6" s="7"/>
      <c r="E6" s="5" t="s">
        <v>24</v>
      </c>
      <c r="F6" s="5" t="s">
        <v>69</v>
      </c>
      <c r="G6" s="5">
        <f>VLOOKUP(E6,$A$2:$B$38,2,FALSE)</f>
        <v>460.301318523639</v>
      </c>
      <c r="H6" s="6">
        <v>2.669261588386829E-2</v>
      </c>
      <c r="K6" s="3"/>
      <c r="L6" s="2"/>
    </row>
    <row r="7" spans="1:12" x14ac:dyDescent="0.25">
      <c r="A7" t="s">
        <v>10</v>
      </c>
      <c r="B7" s="1">
        <v>796.00647573855304</v>
      </c>
      <c r="D7" s="7"/>
      <c r="E7" s="5" t="s">
        <v>10</v>
      </c>
      <c r="F7" s="5" t="s">
        <v>64</v>
      </c>
      <c r="G7" s="5">
        <f>VLOOKUP(E7,$A$2:$B$38,2,FALSE)</f>
        <v>796.00647573855304</v>
      </c>
      <c r="H7" s="6">
        <v>4.6159970095479411E-2</v>
      </c>
      <c r="K7" s="3"/>
      <c r="L7" s="2"/>
    </row>
    <row r="8" spans="1:12" x14ac:dyDescent="0.25">
      <c r="A8" t="s">
        <v>11</v>
      </c>
      <c r="B8" s="1">
        <v>792.73028762154695</v>
      </c>
      <c r="D8" s="7"/>
      <c r="E8" s="5" t="s">
        <v>18</v>
      </c>
      <c r="F8" s="5" t="s">
        <v>65</v>
      </c>
      <c r="G8" s="5">
        <f>VLOOKUP(E8,$A$2:$B$38,2,FALSE)</f>
        <v>627.89312174511599</v>
      </c>
      <c r="H8" s="6">
        <v>3.6411170770966637E-2</v>
      </c>
      <c r="K8" s="3"/>
      <c r="L8" s="2"/>
    </row>
    <row r="9" spans="1:12" x14ac:dyDescent="0.25">
      <c r="A9" t="s">
        <v>12</v>
      </c>
      <c r="B9" s="1">
        <v>782.20704464993901</v>
      </c>
      <c r="D9" s="7"/>
      <c r="E9" s="5" t="s">
        <v>40</v>
      </c>
      <c r="F9" s="5" t="s">
        <v>72</v>
      </c>
      <c r="G9" s="5">
        <f>VLOOKUP(E9,$A$2:$B$38,2,FALSE)</f>
        <v>269.54001060394802</v>
      </c>
      <c r="H9" s="6">
        <v>1.5630474384607875E-2</v>
      </c>
      <c r="K9" s="3"/>
      <c r="L9" s="2"/>
    </row>
    <row r="10" spans="1:12" x14ac:dyDescent="0.25">
      <c r="A10" t="s">
        <v>17</v>
      </c>
      <c r="B10" s="1">
        <v>629.07450667057799</v>
      </c>
      <c r="D10" s="7"/>
      <c r="E10" s="5" t="s">
        <v>27</v>
      </c>
      <c r="F10" s="5" t="s">
        <v>79</v>
      </c>
      <c r="G10" s="5">
        <f>VLOOKUP(E10,$A$2:$B$38,2,FALSE)</f>
        <v>438.50612076662497</v>
      </c>
      <c r="H10" s="6">
        <v>2.5428724562186044E-2</v>
      </c>
      <c r="K10" s="3"/>
      <c r="L10" s="2"/>
    </row>
    <row r="11" spans="1:12" ht="15" customHeight="1" x14ac:dyDescent="0.25">
      <c r="A11" t="s">
        <v>18</v>
      </c>
      <c r="B11" s="1">
        <v>627.89312174511599</v>
      </c>
      <c r="D11" s="7"/>
      <c r="E11" s="5" t="s">
        <v>9</v>
      </c>
      <c r="F11" s="5" t="s">
        <v>61</v>
      </c>
      <c r="G11" s="5">
        <f>VLOOKUP(E11,$A$2:$B$38,2,FALSE)</f>
        <v>802.014583328767</v>
      </c>
      <c r="H11" s="6">
        <v>4.6508376892594197E-2</v>
      </c>
      <c r="K11" s="3"/>
      <c r="L11" s="2"/>
    </row>
    <row r="12" spans="1:12" x14ac:dyDescent="0.25">
      <c r="A12" t="s">
        <v>19</v>
      </c>
      <c r="B12" s="1">
        <v>574.06937216119695</v>
      </c>
      <c r="D12" s="7"/>
      <c r="E12" s="5" t="s">
        <v>22</v>
      </c>
      <c r="F12" s="5" t="s">
        <v>66</v>
      </c>
      <c r="G12" s="5">
        <f>VLOOKUP(E12,$A$2:$B$38,2,FALSE)</f>
        <v>526.56207129402401</v>
      </c>
      <c r="H12" s="6">
        <v>3.0535039858556552E-2</v>
      </c>
      <c r="K12" s="3"/>
      <c r="L12" s="2"/>
    </row>
    <row r="13" spans="1:12" x14ac:dyDescent="0.25">
      <c r="A13" t="s">
        <v>22</v>
      </c>
      <c r="B13" s="1">
        <v>526.56207129402401</v>
      </c>
      <c r="D13" s="7"/>
      <c r="E13" s="5" t="s">
        <v>25</v>
      </c>
      <c r="F13" s="5" t="s">
        <v>67</v>
      </c>
      <c r="G13" s="5">
        <f>VLOOKUP(E13,$A$2:$B$38,2,FALSE)</f>
        <v>458.33361350837902</v>
      </c>
      <c r="H13" s="6">
        <v>2.6578509771129882E-2</v>
      </c>
      <c r="K13" s="3"/>
      <c r="L13" s="2"/>
    </row>
    <row r="14" spans="1:12" x14ac:dyDescent="0.25">
      <c r="A14" t="s">
        <v>23</v>
      </c>
      <c r="B14" s="1">
        <v>499.64420308261703</v>
      </c>
      <c r="D14" s="7"/>
      <c r="E14" s="5" t="s">
        <v>2</v>
      </c>
      <c r="F14" s="5" t="s">
        <v>62</v>
      </c>
      <c r="G14" s="5">
        <f>VLOOKUP(E14,$A$2:$B$38,2,FALSE)</f>
        <v>1282.3599999999999</v>
      </c>
      <c r="H14" s="6">
        <v>7.4363338811682028E-2</v>
      </c>
      <c r="K14" s="3"/>
      <c r="L14" s="2"/>
    </row>
    <row r="15" spans="1:12" x14ac:dyDescent="0.25">
      <c r="A15" t="s">
        <v>24</v>
      </c>
      <c r="B15" s="1">
        <v>460.301318523639</v>
      </c>
      <c r="D15" s="7"/>
      <c r="E15" s="5" t="s">
        <v>32</v>
      </c>
      <c r="F15" s="5" t="s">
        <v>77</v>
      </c>
      <c r="G15" s="5">
        <f>VLOOKUP(E15,$A$2:$B$38,2,FALSE)</f>
        <v>402.73453624333803</v>
      </c>
      <c r="H15" s="6">
        <v>2.3354350392892E-2</v>
      </c>
      <c r="K15" s="3"/>
      <c r="L15" s="2"/>
    </row>
    <row r="16" spans="1:12" x14ac:dyDescent="0.25">
      <c r="A16" t="s">
        <v>25</v>
      </c>
      <c r="B16" s="1">
        <v>458.33361350837902</v>
      </c>
      <c r="D16" s="7"/>
      <c r="E16" s="5" t="s">
        <v>29</v>
      </c>
      <c r="F16" s="5" t="s">
        <v>75</v>
      </c>
      <c r="G16" s="5">
        <f>VLOOKUP(E16,$A$2:$B$38,2,FALSE)</f>
        <v>423.84309427468298</v>
      </c>
      <c r="H16" s="6">
        <v>2.45784238611154E-2</v>
      </c>
      <c r="K16" s="3"/>
      <c r="L16" s="2"/>
    </row>
    <row r="17" spans="1:12" x14ac:dyDescent="0.25">
      <c r="A17" t="s">
        <v>26</v>
      </c>
      <c r="B17" s="1">
        <v>453.86463869476398</v>
      </c>
      <c r="D17" s="7"/>
      <c r="E17" s="5" t="s">
        <v>31</v>
      </c>
      <c r="F17" s="5" t="s">
        <v>76</v>
      </c>
      <c r="G17" s="5">
        <f>VLOOKUP(E17,$A$2:$B$38,2,FALSE)</f>
        <v>403.97145453095499</v>
      </c>
      <c r="H17" s="6">
        <v>2.3426078592231052E-2</v>
      </c>
      <c r="K17" s="3"/>
      <c r="L17" s="2"/>
    </row>
    <row r="18" spans="1:12" x14ac:dyDescent="0.25">
      <c r="A18" t="s">
        <v>27</v>
      </c>
      <c r="B18" s="1">
        <v>438.50612076662497</v>
      </c>
      <c r="D18" s="7"/>
      <c r="E18" s="5" t="s">
        <v>26</v>
      </c>
      <c r="F18" s="5" t="s">
        <v>73</v>
      </c>
      <c r="G18" s="5">
        <f>VLOOKUP(E18,$A$2:$B$38,2,FALSE)</f>
        <v>453.86463869476398</v>
      </c>
      <c r="H18" s="6">
        <v>2.6319356422455777E-2</v>
      </c>
      <c r="K18" s="3"/>
      <c r="L18" s="2"/>
    </row>
    <row r="19" spans="1:12" x14ac:dyDescent="0.25">
      <c r="A19" t="s">
        <v>28</v>
      </c>
      <c r="B19" s="1">
        <v>433.659445440963</v>
      </c>
      <c r="D19" s="7"/>
      <c r="E19" s="5" t="s">
        <v>19</v>
      </c>
      <c r="F19" s="5" t="s">
        <v>74</v>
      </c>
      <c r="G19" s="5">
        <f>VLOOKUP(E19,$A$2:$B$38,2,FALSE)</f>
        <v>574.06937216119695</v>
      </c>
      <c r="H19" s="6">
        <v>3.3289961651511803E-2</v>
      </c>
      <c r="K19" s="3"/>
      <c r="L19" s="2"/>
    </row>
    <row r="20" spans="1:12" x14ac:dyDescent="0.25">
      <c r="A20" t="s">
        <v>29</v>
      </c>
      <c r="B20" s="1">
        <v>423.84309427468298</v>
      </c>
      <c r="D20" s="7"/>
      <c r="E20" s="5" t="s">
        <v>11</v>
      </c>
      <c r="F20" s="5" t="s">
        <v>63</v>
      </c>
      <c r="G20" s="5">
        <f>VLOOKUP(E20,$A$2:$B$38,2,FALSE)</f>
        <v>792.73028762154695</v>
      </c>
      <c r="H20" s="6">
        <v>4.596998577987714E-2</v>
      </c>
      <c r="K20" s="3"/>
      <c r="L20" s="2"/>
    </row>
    <row r="21" spans="1:12" x14ac:dyDescent="0.25">
      <c r="A21" t="s">
        <v>31</v>
      </c>
      <c r="B21" s="1">
        <v>403.97145453095499</v>
      </c>
      <c r="D21" s="8" t="s">
        <v>57</v>
      </c>
      <c r="E21" s="5" t="s">
        <v>45</v>
      </c>
      <c r="F21" s="5" t="s">
        <v>86</v>
      </c>
      <c r="G21" s="5">
        <f>VLOOKUP(E21,$A$2:$B$38,2,FALSE)</f>
        <v>147.02842423455201</v>
      </c>
      <c r="H21" s="6">
        <v>8.5260960465873177E-3</v>
      </c>
      <c r="K21" s="3"/>
      <c r="L21" s="2"/>
    </row>
    <row r="22" spans="1:12" x14ac:dyDescent="0.25">
      <c r="A22" t="s">
        <v>32</v>
      </c>
      <c r="B22" s="1">
        <v>402.73453624333803</v>
      </c>
      <c r="D22" s="8"/>
      <c r="E22" s="5" t="s">
        <v>23</v>
      </c>
      <c r="F22" s="5" t="s">
        <v>80</v>
      </c>
      <c r="G22" s="5">
        <f>VLOOKUP(E22,$A$2:$B$38,2,FALSE)</f>
        <v>499.64420308261703</v>
      </c>
      <c r="H22" s="6">
        <v>2.8974087743789199E-2</v>
      </c>
      <c r="K22" s="3"/>
      <c r="L22" s="2"/>
    </row>
    <row r="23" spans="1:12" x14ac:dyDescent="0.25">
      <c r="A23" t="s">
        <v>33</v>
      </c>
      <c r="B23" s="1">
        <v>387.97200135054698</v>
      </c>
      <c r="D23" s="8"/>
      <c r="E23" s="5" t="s">
        <v>49</v>
      </c>
      <c r="F23" s="5" t="s">
        <v>90</v>
      </c>
      <c r="G23" s="5">
        <f>VLOOKUP(E23,$A$2:$B$38,2,FALSE)</f>
        <v>54.699515679394999</v>
      </c>
      <c r="H23" s="6">
        <v>3.1719943052666679E-3</v>
      </c>
      <c r="K23" s="3"/>
      <c r="L23" s="2"/>
    </row>
    <row r="24" spans="1:12" x14ac:dyDescent="0.25">
      <c r="A24" t="s">
        <v>35</v>
      </c>
      <c r="B24" s="1">
        <v>348.92787308209</v>
      </c>
      <c r="D24" s="8"/>
      <c r="E24" s="5" t="s">
        <v>48</v>
      </c>
      <c r="F24" s="5" t="s">
        <v>89</v>
      </c>
      <c r="G24" s="5">
        <f>VLOOKUP(E24,$A$2:$B$38,2,FALSE)</f>
        <v>57.562506636192197</v>
      </c>
      <c r="H24" s="6">
        <v>3.3380175487670049E-3</v>
      </c>
      <c r="K24" s="3"/>
      <c r="L24" s="2"/>
    </row>
    <row r="25" spans="1:12" x14ac:dyDescent="0.25">
      <c r="A25" t="s">
        <v>36</v>
      </c>
      <c r="B25" s="1">
        <v>336.32334012658202</v>
      </c>
      <c r="D25" s="8"/>
      <c r="E25" s="5" t="s">
        <v>37</v>
      </c>
      <c r="F25" s="5" t="s">
        <v>83</v>
      </c>
      <c r="G25" s="5">
        <f>VLOOKUP(E25,$A$2:$B$38,2,FALSE)</f>
        <v>325.70491806178597</v>
      </c>
      <c r="H25" s="6">
        <v>1.8887445939096453E-2</v>
      </c>
      <c r="K25" s="3"/>
      <c r="L25" s="2"/>
    </row>
    <row r="26" spans="1:12" x14ac:dyDescent="0.25">
      <c r="A26" t="s">
        <v>37</v>
      </c>
      <c r="B26" s="1">
        <v>325.70491806178597</v>
      </c>
      <c r="D26" s="8"/>
      <c r="E26" s="5" t="s">
        <v>50</v>
      </c>
      <c r="F26" s="5" t="s">
        <v>91</v>
      </c>
      <c r="G26" s="5">
        <f>VLOOKUP(E26,$A$2:$B$38,2,FALSE)</f>
        <v>33.231978717332503</v>
      </c>
      <c r="H26" s="6">
        <v>1.927103849729876E-3</v>
      </c>
      <c r="K26" s="3"/>
      <c r="L26" s="2"/>
    </row>
    <row r="27" spans="1:12" x14ac:dyDescent="0.25">
      <c r="A27" t="s">
        <v>39</v>
      </c>
      <c r="B27" s="1">
        <v>272.47190456869902</v>
      </c>
      <c r="D27" s="8"/>
      <c r="E27" s="5" t="s">
        <v>36</v>
      </c>
      <c r="F27" s="5" t="s">
        <v>82</v>
      </c>
      <c r="G27" s="5">
        <f>VLOOKUP(E27,$A$2:$B$38,2,FALSE)</f>
        <v>336.32334012658202</v>
      </c>
      <c r="H27" s="6">
        <v>1.9503202292733394E-2</v>
      </c>
      <c r="K27" s="3"/>
      <c r="L27" s="2"/>
    </row>
    <row r="28" spans="1:12" x14ac:dyDescent="0.25">
      <c r="A28" t="s">
        <v>40</v>
      </c>
      <c r="B28" s="1">
        <v>269.54001060394802</v>
      </c>
      <c r="D28" s="8"/>
      <c r="E28" s="5" t="s">
        <v>42</v>
      </c>
      <c r="F28" s="5" t="s">
        <v>84</v>
      </c>
      <c r="G28" s="5">
        <f>VLOOKUP(E28,$A$2:$B$38,2,FALSE)</f>
        <v>196.70344790471901</v>
      </c>
      <c r="H28" s="6">
        <v>1.1406722871864896E-2</v>
      </c>
      <c r="K28" s="3"/>
      <c r="L28" s="2"/>
    </row>
    <row r="29" spans="1:12" x14ac:dyDescent="0.25">
      <c r="A29" t="s">
        <v>41</v>
      </c>
      <c r="B29" s="1">
        <v>223.49056956401799</v>
      </c>
      <c r="D29" s="8"/>
      <c r="E29" s="5" t="s">
        <v>43</v>
      </c>
      <c r="F29" s="5" t="s">
        <v>85</v>
      </c>
      <c r="G29" s="5">
        <f>VLOOKUP(E29,$A$2:$B$38,2,FALSE)</f>
        <v>180.03279725955301</v>
      </c>
      <c r="H29" s="6">
        <v>1.0440001169583426E-2</v>
      </c>
      <c r="K29" s="3"/>
      <c r="L29" s="2"/>
    </row>
    <row r="30" spans="1:12" x14ac:dyDescent="0.25">
      <c r="A30" t="s">
        <v>42</v>
      </c>
      <c r="B30" s="1">
        <v>196.70344790471901</v>
      </c>
      <c r="D30" s="8"/>
      <c r="E30" s="5" t="s">
        <v>46</v>
      </c>
      <c r="F30" s="5" t="s">
        <v>87</v>
      </c>
      <c r="G30" s="5">
        <f>VLOOKUP(E30,$A$2:$B$38,2,FALSE)</f>
        <v>113.825850623864</v>
      </c>
      <c r="H30" s="6">
        <v>6.6006973825371252E-3</v>
      </c>
      <c r="K30" s="3"/>
      <c r="L30" s="2"/>
    </row>
    <row r="31" spans="1:12" x14ac:dyDescent="0.25">
      <c r="A31" t="s">
        <v>43</v>
      </c>
      <c r="B31" s="1">
        <v>180.03279725955301</v>
      </c>
      <c r="D31" s="8"/>
      <c r="E31" s="5" t="s">
        <v>33</v>
      </c>
      <c r="F31" s="5" t="s">
        <v>81</v>
      </c>
      <c r="G31" s="5">
        <f>VLOOKUP(E31,$A$2:$B$38,2,FALSE)</f>
        <v>387.97200135054698</v>
      </c>
      <c r="H31" s="6">
        <v>2.2498279255339444E-2</v>
      </c>
      <c r="K31" s="3"/>
      <c r="L31" s="2"/>
    </row>
    <row r="32" spans="1:12" x14ac:dyDescent="0.25">
      <c r="A32" t="s">
        <v>44</v>
      </c>
      <c r="B32" s="1">
        <v>163.19752890014499</v>
      </c>
      <c r="D32" s="8"/>
      <c r="E32" s="5" t="s">
        <v>47</v>
      </c>
      <c r="F32" s="5" t="s">
        <v>88</v>
      </c>
      <c r="G32" s="5">
        <f>VLOOKUP(E32,$A$2:$B$38,2,FALSE)</f>
        <v>65.945241022570002</v>
      </c>
      <c r="H32" s="6">
        <v>3.8241276249878398E-3</v>
      </c>
      <c r="K32" s="3"/>
      <c r="L32" s="2"/>
    </row>
    <row r="33" spans="1:12" x14ac:dyDescent="0.25">
      <c r="A33" t="s">
        <v>45</v>
      </c>
      <c r="B33" s="1">
        <v>147.02842423455201</v>
      </c>
      <c r="D33" s="7" t="s">
        <v>52</v>
      </c>
      <c r="E33" s="5" t="s">
        <v>5</v>
      </c>
      <c r="F33" s="5" t="s">
        <v>92</v>
      </c>
      <c r="G33" s="5">
        <f t="shared" ref="G3:G38" si="0">VLOOKUP(E33,$A$2:$B$38,2,FALSE)</f>
        <v>1118.07658496769</v>
      </c>
      <c r="H33" s="6">
        <v>6.4836635504351925E-2</v>
      </c>
      <c r="K33" s="3"/>
      <c r="L33" s="2"/>
    </row>
    <row r="34" spans="1:12" x14ac:dyDescent="0.25">
      <c r="A34" t="s">
        <v>46</v>
      </c>
      <c r="B34" s="1">
        <v>113.825850623864</v>
      </c>
      <c r="D34" s="7"/>
      <c r="E34" s="5" t="s">
        <v>8</v>
      </c>
      <c r="F34" s="5" t="s">
        <v>93</v>
      </c>
      <c r="G34" s="5">
        <f t="shared" si="0"/>
        <v>902.19747569847004</v>
      </c>
      <c r="H34" s="6">
        <v>5.2317926760355599E-2</v>
      </c>
      <c r="K34" s="3"/>
      <c r="L34" s="2"/>
    </row>
    <row r="35" spans="1:12" x14ac:dyDescent="0.25">
      <c r="A35" t="s">
        <v>47</v>
      </c>
      <c r="B35" s="1">
        <v>65.945241022570002</v>
      </c>
      <c r="D35" s="7"/>
      <c r="E35" s="5" t="s">
        <v>35</v>
      </c>
      <c r="F35" s="5" t="s">
        <v>94</v>
      </c>
      <c r="G35" s="5">
        <f t="shared" si="0"/>
        <v>348.92787308209</v>
      </c>
      <c r="H35" s="6">
        <v>2.0234132105526569E-2</v>
      </c>
      <c r="K35" s="3"/>
      <c r="L35" s="2"/>
    </row>
    <row r="36" spans="1:12" x14ac:dyDescent="0.25">
      <c r="A36" t="s">
        <v>48</v>
      </c>
      <c r="B36" s="1">
        <v>57.562506636192197</v>
      </c>
      <c r="D36" s="8" t="s">
        <v>53</v>
      </c>
      <c r="E36" s="5" t="s">
        <v>3</v>
      </c>
      <c r="F36" s="5" t="s">
        <v>95</v>
      </c>
      <c r="G36" s="5">
        <f t="shared" si="0"/>
        <v>1259.8110211368701</v>
      </c>
      <c r="H36" s="6">
        <v>7.3055736145460085E-2</v>
      </c>
      <c r="K36" s="3"/>
      <c r="L36" s="2"/>
    </row>
    <row r="37" spans="1:12" x14ac:dyDescent="0.25">
      <c r="A37" t="s">
        <v>49</v>
      </c>
      <c r="B37" s="1">
        <v>54.699515679394999</v>
      </c>
      <c r="D37" s="8"/>
      <c r="E37" s="5" t="s">
        <v>28</v>
      </c>
      <c r="F37" s="5" t="s">
        <v>96</v>
      </c>
      <c r="G37" s="5">
        <f t="shared" si="0"/>
        <v>433.659445440963</v>
      </c>
      <c r="H37" s="6">
        <v>2.514766857217355E-2</v>
      </c>
      <c r="K37" s="3"/>
      <c r="L37" s="2"/>
    </row>
    <row r="38" spans="1:12" x14ac:dyDescent="0.25">
      <c r="A38" t="s">
        <v>50</v>
      </c>
      <c r="B38" s="1">
        <v>33.231978717332503</v>
      </c>
      <c r="D38" s="8"/>
      <c r="E38" s="5" t="s">
        <v>41</v>
      </c>
      <c r="F38" s="5" t="s">
        <v>97</v>
      </c>
      <c r="G38" s="5">
        <f t="shared" si="0"/>
        <v>223.49056956401799</v>
      </c>
      <c r="H38" s="6">
        <v>1.2960093067239203E-2</v>
      </c>
      <c r="K38" s="3"/>
      <c r="L38" s="2"/>
    </row>
    <row r="39" spans="1:12" x14ac:dyDescent="0.25">
      <c r="G39">
        <f>SUM(G2:G38)</f>
        <v>17244.518878414707</v>
      </c>
      <c r="K39" s="4"/>
    </row>
  </sheetData>
  <sortState ref="I2:K38">
    <sortCondition ref="I2:I38"/>
  </sortState>
  <mergeCells count="4">
    <mergeCell ref="D36:D38"/>
    <mergeCell ref="D2:D20"/>
    <mergeCell ref="D21:D32"/>
    <mergeCell ref="D33:D35"/>
  </mergeCells>
  <conditionalFormatting sqref="L2:L3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{BD7FB543-14B4-4BF2-9A56-AA5EB7416A9F}</x14:id>
        </ext>
      </extLst>
    </cfRule>
  </conditionalFormatting>
  <conditionalFormatting sqref="H2:H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{E1E85688-4C40-4CB3-A885-5F2B7BC92F6D}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7FB543-14B4-4BF2-9A56-AA5EB7416A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L2:L38</xm:sqref>
        </x14:conditionalFormatting>
        <x14:conditionalFormatting xmlns:xm="http://schemas.microsoft.com/office/excel/2006/main">
          <x14:cfRule type="dataBar" id="{E1E85688-4C40-4CB3-A885-5F2B7BC92F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important_var_full_data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Ghosh</dc:creator>
  <cp:lastModifiedBy>Mithun Ghosh</cp:lastModifiedBy>
  <dcterms:created xsi:type="dcterms:W3CDTF">2017-02-01T06:01:09Z</dcterms:created>
  <dcterms:modified xsi:type="dcterms:W3CDTF">2017-03-08T09:31:10Z</dcterms:modified>
</cp:coreProperties>
</file>