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randecomplex/projects/recognize/dev/public/docs/"/>
    </mc:Choice>
  </mc:AlternateContent>
  <bookViews>
    <workbookView xWindow="0" yWindow="440" windowWidth="25600" windowHeight="14720" activeTab="1"/>
  </bookViews>
  <sheets>
    <sheet name="Rewards" sheetId="1" r:id="rId1"/>
    <sheet name="Badg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2" l="1"/>
  <c r="F46" i="2"/>
  <c r="D47" i="2"/>
  <c r="F47" i="2"/>
  <c r="D48" i="2"/>
  <c r="F48" i="2"/>
  <c r="J2" i="2"/>
  <c r="D45" i="2"/>
  <c r="D44" i="2"/>
  <c r="D43" i="2"/>
  <c r="D42" i="2"/>
  <c r="F42" i="2"/>
  <c r="D41" i="2"/>
  <c r="D40" i="2"/>
  <c r="D39" i="2"/>
  <c r="D38" i="2"/>
  <c r="D37" i="2"/>
  <c r="D36" i="2"/>
  <c r="D35" i="2"/>
  <c r="F35" i="2"/>
  <c r="D34" i="2"/>
  <c r="F34" i="2"/>
  <c r="D33" i="2"/>
  <c r="D32" i="2"/>
  <c r="D31" i="2"/>
  <c r="D30" i="2"/>
  <c r="D29" i="2"/>
  <c r="D28" i="2"/>
  <c r="D27" i="2"/>
  <c r="D26" i="2"/>
  <c r="D25" i="2"/>
  <c r="F25" i="2"/>
  <c r="D24" i="2"/>
  <c r="F24" i="2"/>
  <c r="D23" i="2"/>
  <c r="F23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C8" i="1"/>
  <c r="E8" i="1"/>
  <c r="C10" i="1"/>
  <c r="E10" i="1"/>
  <c r="C12" i="1"/>
  <c r="E12" i="1"/>
  <c r="C14" i="1"/>
  <c r="E14" i="1"/>
  <c r="C16" i="1"/>
  <c r="E16" i="1"/>
  <c r="C18" i="1"/>
  <c r="E18" i="1"/>
  <c r="C20" i="1"/>
  <c r="E20" i="1"/>
  <c r="C22" i="1"/>
  <c r="E22" i="1"/>
  <c r="C24" i="1"/>
  <c r="E24" i="1"/>
  <c r="C26" i="1"/>
  <c r="E26" i="1"/>
  <c r="C27" i="1"/>
  <c r="E27" i="1"/>
  <c r="C25" i="1"/>
  <c r="E25" i="1"/>
  <c r="C23" i="1"/>
  <c r="E23" i="1"/>
  <c r="C21" i="1"/>
  <c r="E21" i="1"/>
  <c r="C19" i="1"/>
  <c r="E19" i="1"/>
  <c r="C17" i="1"/>
  <c r="E17" i="1"/>
  <c r="C15" i="1"/>
  <c r="E15" i="1"/>
  <c r="C13" i="1"/>
  <c r="E13" i="1"/>
  <c r="C11" i="1"/>
  <c r="E11" i="1"/>
  <c r="C9" i="1"/>
  <c r="E9" i="1"/>
  <c r="C7" i="1"/>
  <c r="F31" i="2"/>
  <c r="F39" i="2"/>
  <c r="F41" i="2"/>
  <c r="F43" i="2"/>
  <c r="F40" i="2"/>
  <c r="F44" i="2"/>
  <c r="F45" i="2"/>
  <c r="F29" i="2"/>
  <c r="F26" i="2"/>
  <c r="F28" i="2"/>
  <c r="F30" i="2"/>
  <c r="F32" i="2"/>
  <c r="F33" i="2"/>
  <c r="F37" i="2"/>
  <c r="F27" i="2"/>
  <c r="F36" i="2"/>
  <c r="F38" i="2"/>
  <c r="E22" i="2"/>
  <c r="D22" i="2"/>
  <c r="E21" i="2"/>
  <c r="D21" i="2"/>
  <c r="F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F13" i="2"/>
  <c r="E12" i="2"/>
  <c r="D12" i="2"/>
  <c r="K11" i="2"/>
  <c r="E11" i="2"/>
  <c r="D11" i="2"/>
  <c r="F11" i="2"/>
  <c r="D10" i="2"/>
  <c r="F10" i="2"/>
  <c r="D9" i="2"/>
  <c r="D8" i="2"/>
  <c r="D7" i="2"/>
  <c r="D6" i="2"/>
  <c r="F6" i="2"/>
  <c r="D5" i="2"/>
  <c r="D4" i="2"/>
  <c r="F4" i="2"/>
  <c r="D3" i="2"/>
  <c r="F3" i="2"/>
  <c r="D2" i="2"/>
  <c r="F2" i="2"/>
  <c r="M10" i="2"/>
  <c r="N10" i="2"/>
  <c r="F7" i="1"/>
  <c r="E7" i="1"/>
  <c r="J6" i="1"/>
  <c r="F6" i="1"/>
  <c r="C6" i="1"/>
  <c r="E6" i="1"/>
  <c r="J5" i="1"/>
  <c r="F5" i="1"/>
  <c r="C5" i="1"/>
  <c r="E5" i="1"/>
  <c r="F4" i="1"/>
  <c r="C4" i="1"/>
  <c r="E4" i="1"/>
  <c r="F3" i="1"/>
  <c r="C3" i="1"/>
  <c r="E3" i="1"/>
  <c r="F2" i="1"/>
  <c r="C2" i="1"/>
  <c r="E2" i="1"/>
  <c r="E28" i="1"/>
  <c r="F28" i="1"/>
  <c r="F5" i="2"/>
  <c r="F9" i="2"/>
  <c r="F19" i="2"/>
  <c r="F12" i="2"/>
  <c r="F14" i="2"/>
  <c r="F16" i="2"/>
  <c r="F18" i="2"/>
  <c r="F20" i="2"/>
  <c r="F22" i="2"/>
  <c r="F8" i="2"/>
  <c r="F7" i="2"/>
  <c r="F15" i="2"/>
  <c r="F17" i="2"/>
  <c r="M9" i="2"/>
  <c r="N9" i="2"/>
  <c r="M11" i="2"/>
  <c r="N11" i="2"/>
  <c r="N12" i="2"/>
</calcChain>
</file>

<file path=xl/sharedStrings.xml><?xml version="1.0" encoding="utf-8"?>
<sst xmlns="http://schemas.openxmlformats.org/spreadsheetml/2006/main" count="148" uniqueCount="101">
  <si>
    <t>Name of reward</t>
  </si>
  <si>
    <t>Dollar value</t>
  </si>
  <si>
    <t>Points value</t>
  </si>
  <si>
    <t>Total quantity per month</t>
  </si>
  <si>
    <t>Points x quantity</t>
  </si>
  <si>
    <t>Max monthly cost</t>
  </si>
  <si>
    <t>Annual rewards budget:</t>
  </si>
  <si>
    <t>Points to dollars</t>
  </si>
  <si>
    <t>Monthly rewards budget</t>
  </si>
  <si>
    <t>Percentage allocated to gift cards</t>
  </si>
  <si>
    <t>Badge</t>
  </si>
  <si>
    <t>Roles</t>
  </si>
  <si>
    <t>Quantity per month</t>
  </si>
  <si>
    <t>Num of employees</t>
  </si>
  <si>
    <t>Points per badge</t>
  </si>
  <si>
    <t>Total points per month</t>
  </si>
  <si>
    <t>Annual Rewards budget</t>
  </si>
  <si>
    <t>Employees</t>
  </si>
  <si>
    <t>Company managed monthly budget</t>
  </si>
  <si>
    <t>Annual points allocation</t>
  </si>
  <si>
    <t>Gift card budget</t>
  </si>
  <si>
    <t>Manager</t>
  </si>
  <si>
    <t>Monthly points allocation</t>
  </si>
  <si>
    <t>Director</t>
  </si>
  <si>
    <t>Budget allocation</t>
  </si>
  <si>
    <t>Annual Budget</t>
  </si>
  <si>
    <t>Monthly budget</t>
  </si>
  <si>
    <t>Monthy points</t>
  </si>
  <si>
    <t>Directors</t>
  </si>
  <si>
    <t>Managers</t>
  </si>
  <si>
    <t>Trip of Choice</t>
  </si>
  <si>
    <t>Laptop of Choice</t>
  </si>
  <si>
    <t>Samsung 55"-65" Curved TV</t>
  </si>
  <si>
    <t>12.9 Inch iPad Pro with Wi-Fi</t>
  </si>
  <si>
    <t>Free Day Off (No PTO Required, Must Be Scheduled)</t>
  </si>
  <si>
    <t>Use of Keiths Parking Spot for the Week (Office Team Only)</t>
  </si>
  <si>
    <t>Switch Offices With Brent for the Week (Office Team Only)</t>
  </si>
  <si>
    <t>Sporting Tickets for 4</t>
  </si>
  <si>
    <t>9.7 Inch iPad Pro with Wi-Fi</t>
  </si>
  <si>
    <t>Designated Parking Spot for the Month (Office Team Only)</t>
  </si>
  <si>
    <t>Day on the Boat - We Will Come to You</t>
  </si>
  <si>
    <t>Gift Card of Choice</t>
  </si>
  <si>
    <t>Apple iPad Mini with Wi-Fi</t>
  </si>
  <si>
    <t>Microsoft Xbox One S 500G</t>
  </si>
  <si>
    <t>Concert Tickets for 2</t>
  </si>
  <si>
    <t>Spa Day Gift Certificate</t>
  </si>
  <si>
    <t xml:space="preserve">Lunch With The Boss </t>
  </si>
  <si>
    <t>Completion (Bronze)</t>
  </si>
  <si>
    <t>Completion (Silver)</t>
  </si>
  <si>
    <t>Completion (Gold)</t>
  </si>
  <si>
    <t>Thank You (Bronze)</t>
  </si>
  <si>
    <t>Thank You (Silver)</t>
  </si>
  <si>
    <t>Thank You (Gold)</t>
  </si>
  <si>
    <t>Recognize (Bronze)</t>
  </si>
  <si>
    <t>Recognize (Silver)</t>
  </si>
  <si>
    <t>Recognize (Gold)</t>
  </si>
  <si>
    <t>Good Job (Bronze)</t>
  </si>
  <si>
    <t>Good Job (Silver)</t>
  </si>
  <si>
    <t>Good Job (Gold)</t>
  </si>
  <si>
    <t>Positivity (Bronze)</t>
  </si>
  <si>
    <t>Positivity (Silver)</t>
  </si>
  <si>
    <t>Positivity (Gold)</t>
  </si>
  <si>
    <t>Fun (Bronze)</t>
  </si>
  <si>
    <t>Fun (Silver)</t>
  </si>
  <si>
    <t>Fun (Gold)</t>
  </si>
  <si>
    <t>Productivity (Bronze)</t>
  </si>
  <si>
    <t>Productivity (Silver)</t>
  </si>
  <si>
    <t>Productivity (Gold)</t>
  </si>
  <si>
    <t>Recruitment (Bronze)</t>
  </si>
  <si>
    <t>Recruitment (Silver)</t>
  </si>
  <si>
    <t>Recruitment (Gold)</t>
  </si>
  <si>
    <t>Teamwork (Bronze)</t>
  </si>
  <si>
    <t>Teamwork (Silver)</t>
  </si>
  <si>
    <t>Teamwork (Gold)</t>
  </si>
  <si>
    <t>Saved The Day (Bronze)</t>
  </si>
  <si>
    <t>Saved The Day (Silver)</t>
  </si>
  <si>
    <t>Saved The Day (Gold)</t>
  </si>
  <si>
    <t>Communication (Bronze)</t>
  </si>
  <si>
    <t>Communication (Silver)</t>
  </si>
  <si>
    <t>Communication (Gold)</t>
  </si>
  <si>
    <t>Above &amp; Beyond (Bronze)</t>
  </si>
  <si>
    <t>Above &amp; Beyond (Silver)</t>
  </si>
  <si>
    <t>Above &amp; Beyond (Gold)</t>
  </si>
  <si>
    <t>Customer Kudos (Silver)</t>
  </si>
  <si>
    <t>Customer Kudos (Gold)</t>
  </si>
  <si>
    <t>Innovation (Silver)</t>
  </si>
  <si>
    <t>Innovation (Gold)</t>
  </si>
  <si>
    <t>Servant Attitude (Silver)</t>
  </si>
  <si>
    <t>Servant Attitude (Gold)</t>
  </si>
  <si>
    <t>Rock Star (Silver)</t>
  </si>
  <si>
    <t>Rock Star (Gold)</t>
  </si>
  <si>
    <t>The Boss (Gold)</t>
  </si>
  <si>
    <t>Leadership (Gold)</t>
  </si>
  <si>
    <t>Company Sweatshirt</t>
  </si>
  <si>
    <t>Company Ogio Polo Shirt (Color of Choice)</t>
  </si>
  <si>
    <t>Company Flex Fit Hat (Mesh Back)</t>
  </si>
  <si>
    <t>Company Fit Hat</t>
  </si>
  <si>
    <t>Lunch &amp; Afternoon at Top Golf Roseville on the Company</t>
  </si>
  <si>
    <t>Team Standout (Gold)</t>
  </si>
  <si>
    <t>Round of Golf on the Company</t>
  </si>
  <si>
    <t>Dinner for 2 on the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</si>
</sst>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0"/>
      <color rgb="FF000000"/>
      <name val="Arial"/>
    </font>
    <font>
      <sz val="12"/>
      <name val="'AvenirNextCondensed'"/>
    </font>
    <font>
      <sz val="10"/>
      <name val="Arial"/>
      <family val="2"/>
    </font>
    <font>
      <sz val="10"/>
      <color rgb="FF999999"/>
      <name val="Arial"/>
      <family val="2"/>
    </font>
    <font>
      <sz val="10"/>
      <color rgb="FFB7B7B7"/>
      <name val="Arial"/>
      <family val="2"/>
    </font>
    <font>
      <b/>
      <sz val="10"/>
      <color rgb="FF000000"/>
      <name val="Arial"/>
      <family val="2"/>
    </font>
    <font>
      <b/>
      <sz val="10"/>
      <name val="'Helvetica'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/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2" borderId="1" xfId="0" applyFont="1" applyFill="1" applyBorder="1" applyAlignment="1"/>
    <xf numFmtId="0" fontId="3" fillId="2" borderId="1" xfId="0" applyFont="1" applyFill="1" applyBorder="1"/>
    <xf numFmtId="164" fontId="2" fillId="0" borderId="0" xfId="0" applyNumberFormat="1" applyFont="1"/>
    <xf numFmtId="0" fontId="3" fillId="2" borderId="1" xfId="0" applyFont="1" applyFill="1" applyBorder="1" applyAlignment="1"/>
    <xf numFmtId="3" fontId="2" fillId="0" borderId="0" xfId="0" applyNumberFormat="1" applyFont="1"/>
    <xf numFmtId="3" fontId="2" fillId="0" borderId="0" xfId="0" applyNumberFormat="1" applyFont="1"/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42" fontId="0" fillId="0" borderId="5" xfId="0" applyNumberFormat="1" applyBorder="1"/>
    <xf numFmtId="42" fontId="0" fillId="0" borderId="0" xfId="0" applyNumberFormat="1" applyBorder="1"/>
    <xf numFmtId="42" fontId="0" fillId="0" borderId="6" xfId="0" applyNumberFormat="1" applyBorder="1"/>
    <xf numFmtId="3" fontId="3" fillId="2" borderId="1" xfId="0" applyNumberFormat="1" applyFont="1" applyFill="1" applyBorder="1"/>
    <xf numFmtId="0" fontId="2" fillId="2" borderId="7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8" xfId="0" applyFont="1" applyFill="1" applyBorder="1" applyAlignment="1"/>
    <xf numFmtId="4" fontId="5" fillId="0" borderId="9" xfId="0" applyNumberFormat="1" applyFont="1" applyBorder="1"/>
    <xf numFmtId="44" fontId="5" fillId="0" borderId="9" xfId="0" applyNumberFormat="1" applyFont="1" applyBorder="1"/>
    <xf numFmtId="3" fontId="3" fillId="2" borderId="10" xfId="0" applyNumberFormat="1" applyFont="1" applyFill="1" applyBorder="1"/>
    <xf numFmtId="0" fontId="2" fillId="2" borderId="10" xfId="0" applyFont="1" applyFill="1" applyBorder="1" applyAlignment="1">
      <alignment horizontal="center"/>
    </xf>
    <xf numFmtId="3" fontId="3" fillId="2" borderId="13" xfId="0" applyNumberFormat="1" applyFont="1" applyFill="1" applyBorder="1"/>
    <xf numFmtId="0" fontId="2" fillId="2" borderId="1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9" xfId="0" applyFont="1" applyFill="1" applyBorder="1" applyAlignment="1"/>
    <xf numFmtId="0" fontId="3" fillId="2" borderId="9" xfId="0" applyFont="1" applyFill="1" applyBorder="1" applyAlignment="1"/>
    <xf numFmtId="0" fontId="3" fillId="2" borderId="9" xfId="0" applyFont="1" applyFill="1" applyBorder="1"/>
    <xf numFmtId="0" fontId="6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30" sqref="A30"/>
    </sheetView>
  </sheetViews>
  <sheetFormatPr baseColWidth="10" defaultColWidth="14.5" defaultRowHeight="15.75" customHeight="1" x14ac:dyDescent="0.15"/>
  <cols>
    <col min="1" max="1" width="52" bestFit="1" customWidth="1"/>
    <col min="3" max="3" width="13.5" bestFit="1" customWidth="1"/>
    <col min="4" max="4" width="25.1640625" bestFit="1" customWidth="1"/>
    <col min="5" max="5" width="17.5" bestFit="1" customWidth="1"/>
    <col min="6" max="6" width="20.6640625" customWidth="1"/>
    <col min="9" max="9" width="33.33203125" customWidth="1"/>
  </cols>
  <sheetData>
    <row r="1" spans="1:13" ht="15.75" customHeight="1" thickBot="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I1" s="1" t="s">
        <v>6</v>
      </c>
      <c r="J1" s="2">
        <v>50000</v>
      </c>
      <c r="L1" s="1" t="s">
        <v>7</v>
      </c>
      <c r="M1" s="1">
        <v>300</v>
      </c>
    </row>
    <row r="2" spans="1:13" ht="15.75" customHeight="1" x14ac:dyDescent="0.15">
      <c r="A2" s="9" t="s">
        <v>30</v>
      </c>
      <c r="B2" s="13">
        <v>3000</v>
      </c>
      <c r="C2" s="23">
        <f>$M1*B2</f>
        <v>900000</v>
      </c>
      <c r="D2" s="24">
        <v>0.08</v>
      </c>
      <c r="E2" s="27">
        <f t="shared" ref="E2:E27" si="0">C2*D2</f>
        <v>72000</v>
      </c>
      <c r="F2" s="28">
        <f t="shared" ref="F2:F27" si="1">B2*D2</f>
        <v>240</v>
      </c>
      <c r="I2" s="1" t="s">
        <v>8</v>
      </c>
      <c r="J2" s="5">
        <v>3645</v>
      </c>
    </row>
    <row r="3" spans="1:13" ht="15.75" customHeight="1" x14ac:dyDescent="0.15">
      <c r="A3" s="10" t="s">
        <v>31</v>
      </c>
      <c r="B3" s="14">
        <v>1500</v>
      </c>
      <c r="C3" s="16">
        <f>$M1*B3</f>
        <v>450000</v>
      </c>
      <c r="D3" s="18">
        <v>0.04</v>
      </c>
      <c r="E3" s="29">
        <f t="shared" si="0"/>
        <v>18000</v>
      </c>
      <c r="F3" s="30">
        <f t="shared" si="1"/>
        <v>60</v>
      </c>
      <c r="I3" s="1" t="s">
        <v>9</v>
      </c>
      <c r="J3" s="1">
        <v>1</v>
      </c>
    </row>
    <row r="4" spans="1:13" ht="15.75" customHeight="1" x14ac:dyDescent="0.15">
      <c r="A4" s="10" t="s">
        <v>32</v>
      </c>
      <c r="B4" s="14">
        <v>1500</v>
      </c>
      <c r="C4" s="16">
        <f>$M1*B4</f>
        <v>450000</v>
      </c>
      <c r="D4" s="18">
        <v>0.04</v>
      </c>
      <c r="E4" s="29">
        <f t="shared" si="0"/>
        <v>18000</v>
      </c>
      <c r="F4" s="30">
        <f t="shared" si="1"/>
        <v>60</v>
      </c>
    </row>
    <row r="5" spans="1:13" ht="15.75" customHeight="1" x14ac:dyDescent="0.15">
      <c r="A5" s="10" t="s">
        <v>33</v>
      </c>
      <c r="B5" s="14">
        <v>1000</v>
      </c>
      <c r="C5" s="16">
        <f>$M1*B5</f>
        <v>300000</v>
      </c>
      <c r="D5" s="18">
        <v>1</v>
      </c>
      <c r="E5" s="29">
        <f t="shared" si="0"/>
        <v>300000</v>
      </c>
      <c r="F5" s="30">
        <f t="shared" si="1"/>
        <v>1000</v>
      </c>
      <c r="I5" s="1" t="s">
        <v>18</v>
      </c>
      <c r="J5" s="5">
        <f>J2*(1-J3)</f>
        <v>0</v>
      </c>
    </row>
    <row r="6" spans="1:13" ht="15.75" customHeight="1" x14ac:dyDescent="0.15">
      <c r="A6" s="11" t="s">
        <v>34</v>
      </c>
      <c r="B6" s="14">
        <v>800</v>
      </c>
      <c r="C6" s="16">
        <f>$M1*B6</f>
        <v>240000</v>
      </c>
      <c r="D6" s="18">
        <v>1</v>
      </c>
      <c r="E6" s="29">
        <f t="shared" si="0"/>
        <v>240000</v>
      </c>
      <c r="F6" s="30">
        <f t="shared" si="1"/>
        <v>800</v>
      </c>
      <c r="I6" s="1" t="s">
        <v>20</v>
      </c>
      <c r="J6" s="5">
        <f>J2*J3</f>
        <v>3645</v>
      </c>
    </row>
    <row r="7" spans="1:13" ht="15.75" customHeight="1" x14ac:dyDescent="0.15">
      <c r="A7" s="11" t="s">
        <v>35</v>
      </c>
      <c r="B7" s="14">
        <v>800</v>
      </c>
      <c r="C7" s="16">
        <f>$M1*B7</f>
        <v>240000</v>
      </c>
      <c r="D7" s="18">
        <v>1</v>
      </c>
      <c r="E7" s="29">
        <f t="shared" si="0"/>
        <v>240000</v>
      </c>
      <c r="F7" s="30">
        <f t="shared" si="1"/>
        <v>800</v>
      </c>
    </row>
    <row r="8" spans="1:13" ht="15.75" customHeight="1" x14ac:dyDescent="0.15">
      <c r="A8" s="11" t="s">
        <v>36</v>
      </c>
      <c r="B8" s="14">
        <v>800</v>
      </c>
      <c r="C8" s="16">
        <f>$M1*B7</f>
        <v>240000</v>
      </c>
      <c r="D8" s="18">
        <v>1</v>
      </c>
      <c r="E8" s="29">
        <f t="shared" si="0"/>
        <v>240000</v>
      </c>
      <c r="F8" s="30">
        <f t="shared" si="1"/>
        <v>800</v>
      </c>
    </row>
    <row r="9" spans="1:13" ht="15.75" customHeight="1" x14ac:dyDescent="0.15">
      <c r="A9" s="11" t="s">
        <v>37</v>
      </c>
      <c r="B9" s="14">
        <v>750</v>
      </c>
      <c r="C9" s="16">
        <f>$M1*B9</f>
        <v>225000</v>
      </c>
      <c r="D9" s="18">
        <v>1</v>
      </c>
      <c r="E9" s="29">
        <f t="shared" si="0"/>
        <v>225000</v>
      </c>
      <c r="F9" s="30">
        <f t="shared" si="1"/>
        <v>750</v>
      </c>
    </row>
    <row r="10" spans="1:13" ht="15.75" customHeight="1" x14ac:dyDescent="0.15">
      <c r="A10" s="10" t="s">
        <v>38</v>
      </c>
      <c r="B10" s="14">
        <v>575</v>
      </c>
      <c r="C10" s="16">
        <f>$M1*B10</f>
        <v>172500</v>
      </c>
      <c r="D10" s="18">
        <v>1</v>
      </c>
      <c r="E10" s="29">
        <f t="shared" si="0"/>
        <v>172500</v>
      </c>
      <c r="F10" s="30">
        <f t="shared" si="1"/>
        <v>575</v>
      </c>
    </row>
    <row r="11" spans="1:13" ht="15.75" customHeight="1" x14ac:dyDescent="0.15">
      <c r="A11" s="11" t="s">
        <v>39</v>
      </c>
      <c r="B11" s="14">
        <v>500</v>
      </c>
      <c r="C11" s="16">
        <f>$M1*B11</f>
        <v>150000</v>
      </c>
      <c r="D11" s="18">
        <v>1</v>
      </c>
      <c r="E11" s="29">
        <f t="shared" si="0"/>
        <v>150000</v>
      </c>
      <c r="F11" s="30">
        <f t="shared" si="1"/>
        <v>500</v>
      </c>
    </row>
    <row r="12" spans="1:13" ht="15.75" customHeight="1" x14ac:dyDescent="0.15">
      <c r="A12" s="11" t="s">
        <v>40</v>
      </c>
      <c r="B12" s="14">
        <v>500</v>
      </c>
      <c r="C12" s="16">
        <f>$M1*B12</f>
        <v>150000</v>
      </c>
      <c r="D12" s="18">
        <v>2</v>
      </c>
      <c r="E12" s="29">
        <f t="shared" si="0"/>
        <v>300000</v>
      </c>
      <c r="F12" s="30">
        <f t="shared" si="1"/>
        <v>1000</v>
      </c>
    </row>
    <row r="13" spans="1:13" ht="15.75" customHeight="1" x14ac:dyDescent="0.15">
      <c r="A13" s="10" t="s">
        <v>41</v>
      </c>
      <c r="B13" s="14">
        <v>500</v>
      </c>
      <c r="C13" s="16">
        <f>$M1*B13</f>
        <v>150000</v>
      </c>
      <c r="D13" s="19">
        <v>2</v>
      </c>
      <c r="E13" s="29">
        <f t="shared" si="0"/>
        <v>300000</v>
      </c>
      <c r="F13" s="30">
        <f t="shared" si="1"/>
        <v>1000</v>
      </c>
    </row>
    <row r="14" spans="1:13" ht="15.75" customHeight="1" x14ac:dyDescent="0.15">
      <c r="A14" s="10" t="s">
        <v>42</v>
      </c>
      <c r="B14" s="14">
        <v>300</v>
      </c>
      <c r="C14" s="16">
        <f>$M1*B14</f>
        <v>90000</v>
      </c>
      <c r="D14" s="19">
        <v>2</v>
      </c>
      <c r="E14" s="29">
        <f t="shared" si="0"/>
        <v>180000</v>
      </c>
      <c r="F14" s="30">
        <f t="shared" si="1"/>
        <v>600</v>
      </c>
    </row>
    <row r="15" spans="1:13" ht="15.75" customHeight="1" x14ac:dyDescent="0.15">
      <c r="A15" s="10" t="s">
        <v>43</v>
      </c>
      <c r="B15" s="14">
        <v>300</v>
      </c>
      <c r="C15" s="16">
        <f>$M1*B15</f>
        <v>90000</v>
      </c>
      <c r="D15" s="19">
        <v>2</v>
      </c>
      <c r="E15" s="29">
        <f t="shared" si="0"/>
        <v>180000</v>
      </c>
      <c r="F15" s="30">
        <f t="shared" si="1"/>
        <v>600</v>
      </c>
    </row>
    <row r="16" spans="1:13" ht="15.75" customHeight="1" x14ac:dyDescent="0.15">
      <c r="A16" s="11" t="s">
        <v>44</v>
      </c>
      <c r="B16" s="14">
        <v>300</v>
      </c>
      <c r="C16" s="16">
        <f>$M1*B16</f>
        <v>90000</v>
      </c>
      <c r="D16" s="19">
        <v>2</v>
      </c>
      <c r="E16" s="29">
        <f t="shared" si="0"/>
        <v>180000</v>
      </c>
      <c r="F16" s="30">
        <f t="shared" si="1"/>
        <v>600</v>
      </c>
    </row>
    <row r="17" spans="1:6" ht="15.75" customHeight="1" x14ac:dyDescent="0.15">
      <c r="A17" s="11" t="s">
        <v>45</v>
      </c>
      <c r="B17" s="14">
        <v>250</v>
      </c>
      <c r="C17" s="16">
        <f>$M1*B17</f>
        <v>75000</v>
      </c>
      <c r="D17" s="19">
        <v>3</v>
      </c>
      <c r="E17" s="29">
        <f t="shared" si="0"/>
        <v>225000</v>
      </c>
      <c r="F17" s="30">
        <f t="shared" si="1"/>
        <v>750</v>
      </c>
    </row>
    <row r="18" spans="1:6" ht="15.75" customHeight="1" x14ac:dyDescent="0.15">
      <c r="A18" s="10" t="s">
        <v>41</v>
      </c>
      <c r="B18" s="14">
        <v>250</v>
      </c>
      <c r="C18" s="16">
        <f>$M1*B18</f>
        <v>75000</v>
      </c>
      <c r="D18" s="19">
        <v>3</v>
      </c>
      <c r="E18" s="29">
        <f t="shared" si="0"/>
        <v>225000</v>
      </c>
      <c r="F18" s="30">
        <f t="shared" si="1"/>
        <v>750</v>
      </c>
    </row>
    <row r="19" spans="1:6" ht="15.75" customHeight="1" x14ac:dyDescent="0.15">
      <c r="A19" s="11" t="s">
        <v>99</v>
      </c>
      <c r="B19" s="14">
        <v>250</v>
      </c>
      <c r="C19" s="16">
        <f>$M1*B19</f>
        <v>75000</v>
      </c>
      <c r="D19" s="19">
        <v>3</v>
      </c>
      <c r="E19" s="29">
        <f t="shared" si="0"/>
        <v>225000</v>
      </c>
      <c r="F19" s="30">
        <f t="shared" si="1"/>
        <v>750</v>
      </c>
    </row>
    <row r="20" spans="1:6" ht="15.75" customHeight="1" x14ac:dyDescent="0.15">
      <c r="A20" s="11" t="s">
        <v>100</v>
      </c>
      <c r="B20" s="14">
        <v>150</v>
      </c>
      <c r="C20" s="16">
        <f>$M1*B20</f>
        <v>45000</v>
      </c>
      <c r="D20" s="19">
        <v>3</v>
      </c>
      <c r="E20" s="29">
        <f t="shared" si="0"/>
        <v>135000</v>
      </c>
      <c r="F20" s="30">
        <f t="shared" si="1"/>
        <v>450</v>
      </c>
    </row>
    <row r="21" spans="1:6" ht="15.75" customHeight="1" x14ac:dyDescent="0.15">
      <c r="A21" s="10" t="s">
        <v>41</v>
      </c>
      <c r="B21" s="14">
        <v>100</v>
      </c>
      <c r="C21" s="16">
        <f>$M1*B21</f>
        <v>30000</v>
      </c>
      <c r="D21" s="19">
        <v>3</v>
      </c>
      <c r="E21" s="29">
        <f t="shared" si="0"/>
        <v>90000</v>
      </c>
      <c r="F21" s="30">
        <f t="shared" si="1"/>
        <v>300</v>
      </c>
    </row>
    <row r="22" spans="1:6" ht="15.75" customHeight="1" x14ac:dyDescent="0.15">
      <c r="A22" s="11" t="s">
        <v>97</v>
      </c>
      <c r="B22" s="14">
        <v>50</v>
      </c>
      <c r="C22" s="16">
        <f>$M1*B22</f>
        <v>15000</v>
      </c>
      <c r="D22" s="19">
        <v>3</v>
      </c>
      <c r="E22" s="29">
        <f t="shared" si="0"/>
        <v>45000</v>
      </c>
      <c r="F22" s="30">
        <f t="shared" si="1"/>
        <v>150</v>
      </c>
    </row>
    <row r="23" spans="1:6" ht="15.75" customHeight="1" x14ac:dyDescent="0.15">
      <c r="A23" s="11" t="s">
        <v>46</v>
      </c>
      <c r="B23" s="14">
        <v>50</v>
      </c>
      <c r="C23" s="16">
        <f>$M1*B23</f>
        <v>15000</v>
      </c>
      <c r="D23" s="19">
        <v>5</v>
      </c>
      <c r="E23" s="29">
        <f t="shared" si="0"/>
        <v>75000</v>
      </c>
      <c r="F23" s="30">
        <f t="shared" si="1"/>
        <v>250</v>
      </c>
    </row>
    <row r="24" spans="1:6" ht="15.75" customHeight="1" x14ac:dyDescent="0.15">
      <c r="A24" s="11" t="s">
        <v>96</v>
      </c>
      <c r="B24" s="14">
        <v>40</v>
      </c>
      <c r="C24" s="16">
        <f>$M1*B24</f>
        <v>12000</v>
      </c>
      <c r="D24" s="19">
        <v>5</v>
      </c>
      <c r="E24" s="29">
        <f t="shared" si="0"/>
        <v>60000</v>
      </c>
      <c r="F24" s="30">
        <f t="shared" si="1"/>
        <v>200</v>
      </c>
    </row>
    <row r="25" spans="1:6" ht="15.75" customHeight="1" x14ac:dyDescent="0.15">
      <c r="A25" s="11" t="s">
        <v>93</v>
      </c>
      <c r="B25" s="14">
        <v>35</v>
      </c>
      <c r="C25" s="16">
        <f>$M1*B25</f>
        <v>10500</v>
      </c>
      <c r="D25" s="19">
        <v>5</v>
      </c>
      <c r="E25" s="29">
        <f t="shared" si="0"/>
        <v>52500</v>
      </c>
      <c r="F25" s="30">
        <f t="shared" si="1"/>
        <v>175</v>
      </c>
    </row>
    <row r="26" spans="1:6" ht="15.75" customHeight="1" x14ac:dyDescent="0.15">
      <c r="A26" s="11" t="s">
        <v>94</v>
      </c>
      <c r="B26" s="14">
        <v>25</v>
      </c>
      <c r="C26" s="16">
        <f>$M1*B26</f>
        <v>7500</v>
      </c>
      <c r="D26" s="19">
        <v>5</v>
      </c>
      <c r="E26" s="29">
        <f t="shared" si="0"/>
        <v>37500</v>
      </c>
      <c r="F26" s="30">
        <f t="shared" si="1"/>
        <v>125</v>
      </c>
    </row>
    <row r="27" spans="1:6" ht="15.75" customHeight="1" thickBot="1" x14ac:dyDescent="0.2">
      <c r="A27" s="12" t="s">
        <v>95</v>
      </c>
      <c r="B27" s="15">
        <v>20</v>
      </c>
      <c r="C27" s="25">
        <f>$M1*B27</f>
        <v>6000</v>
      </c>
      <c r="D27" s="26">
        <v>5</v>
      </c>
      <c r="E27" s="31">
        <f t="shared" si="0"/>
        <v>30000</v>
      </c>
      <c r="F27" s="32">
        <f t="shared" si="1"/>
        <v>100</v>
      </c>
    </row>
    <row r="28" spans="1:6" ht="15.75" customHeight="1" x14ac:dyDescent="0.15">
      <c r="D28" s="17"/>
      <c r="E28" s="21">
        <f>SUM(E2:E27)</f>
        <v>4015500</v>
      </c>
      <c r="F28" s="22">
        <f>SUM(F2:F27)/12</f>
        <v>1115.4166666666667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A44" sqref="A44"/>
    </sheetView>
  </sheetViews>
  <sheetFormatPr baseColWidth="10" defaultColWidth="14.5" defaultRowHeight="15.75" customHeight="1" x14ac:dyDescent="0.15"/>
  <cols>
    <col min="1" max="1" width="26.6640625" bestFit="1" customWidth="1"/>
    <col min="3" max="3" width="17.83203125" customWidth="1"/>
    <col min="4" max="4" width="19" customWidth="1"/>
    <col min="5" max="5" width="18.33203125" customWidth="1"/>
    <col min="6" max="6" width="22.5" customWidth="1"/>
    <col min="9" max="9" width="23.5" customWidth="1"/>
  </cols>
  <sheetData>
    <row r="1" spans="1:14" ht="15.75" customHeight="1" x14ac:dyDescent="0.15">
      <c r="A1" s="36" t="s">
        <v>10</v>
      </c>
      <c r="B1" s="36" t="s">
        <v>11</v>
      </c>
      <c r="C1" s="36" t="s">
        <v>12</v>
      </c>
      <c r="D1" s="36" t="s">
        <v>13</v>
      </c>
      <c r="E1" s="36" t="s">
        <v>14</v>
      </c>
      <c r="F1" s="36" t="s">
        <v>15</v>
      </c>
      <c r="I1" s="1" t="s">
        <v>16</v>
      </c>
      <c r="J1" s="2">
        <v>20000</v>
      </c>
    </row>
    <row r="2" spans="1:14" ht="15.75" customHeight="1" x14ac:dyDescent="0.15">
      <c r="A2" s="33" t="s">
        <v>47</v>
      </c>
      <c r="B2" s="33" t="s">
        <v>17</v>
      </c>
      <c r="C2" s="33">
        <v>2</v>
      </c>
      <c r="D2" s="34">
        <f>J$11</f>
        <v>102</v>
      </c>
      <c r="E2" s="33">
        <v>100</v>
      </c>
      <c r="F2" s="35">
        <f t="shared" ref="F2:F22" si="0">C2*D2*E2</f>
        <v>20400</v>
      </c>
      <c r="I2" s="1" t="s">
        <v>19</v>
      </c>
      <c r="J2" s="7">
        <f>J1*Rewards!M1</f>
        <v>6000000</v>
      </c>
    </row>
    <row r="3" spans="1:14" ht="15.75" customHeight="1" x14ac:dyDescent="0.15">
      <c r="A3" s="3" t="s">
        <v>48</v>
      </c>
      <c r="B3" s="3" t="s">
        <v>21</v>
      </c>
      <c r="C3" s="3">
        <v>2</v>
      </c>
      <c r="D3" s="4">
        <f>J$10</f>
        <v>4</v>
      </c>
      <c r="E3" s="3">
        <v>1500</v>
      </c>
      <c r="F3" s="4">
        <f t="shared" si="0"/>
        <v>12000</v>
      </c>
      <c r="I3" s="1" t="s">
        <v>22</v>
      </c>
      <c r="J3" s="8">
        <v>833333</v>
      </c>
    </row>
    <row r="4" spans="1:14" ht="15.75" customHeight="1" x14ac:dyDescent="0.15">
      <c r="A4" s="3" t="s">
        <v>49</v>
      </c>
      <c r="B4" s="3" t="s">
        <v>23</v>
      </c>
      <c r="C4" s="3">
        <v>2</v>
      </c>
      <c r="D4" s="4">
        <f>J$9</f>
        <v>2</v>
      </c>
      <c r="E4" s="3">
        <v>3000</v>
      </c>
      <c r="F4" s="4">
        <f t="shared" si="0"/>
        <v>12000</v>
      </c>
    </row>
    <row r="5" spans="1:14" ht="15.75" customHeight="1" x14ac:dyDescent="0.15">
      <c r="A5" s="3" t="s">
        <v>50</v>
      </c>
      <c r="B5" s="3" t="s">
        <v>17</v>
      </c>
      <c r="C5" s="3">
        <v>2</v>
      </c>
      <c r="D5" s="6">
        <f>J$11</f>
        <v>102</v>
      </c>
      <c r="E5" s="33">
        <v>100</v>
      </c>
      <c r="F5" s="4">
        <f t="shared" si="0"/>
        <v>20400</v>
      </c>
    </row>
    <row r="6" spans="1:14" ht="15.75" customHeight="1" x14ac:dyDescent="0.15">
      <c r="A6" s="3" t="s">
        <v>51</v>
      </c>
      <c r="B6" s="3" t="s">
        <v>21</v>
      </c>
      <c r="C6" s="3">
        <v>2</v>
      </c>
      <c r="D6" s="4">
        <f>J$10</f>
        <v>4</v>
      </c>
      <c r="E6" s="3">
        <v>1500</v>
      </c>
      <c r="F6" s="4">
        <f t="shared" si="0"/>
        <v>12000</v>
      </c>
    </row>
    <row r="7" spans="1:14" ht="15.75" customHeight="1" x14ac:dyDescent="0.15">
      <c r="A7" s="3" t="s">
        <v>52</v>
      </c>
      <c r="B7" s="3" t="s">
        <v>23</v>
      </c>
      <c r="C7" s="3">
        <v>2</v>
      </c>
      <c r="D7" s="4">
        <f>J$9</f>
        <v>2</v>
      </c>
      <c r="E7" s="3">
        <v>3000</v>
      </c>
      <c r="F7" s="4">
        <f t="shared" si="0"/>
        <v>12000</v>
      </c>
    </row>
    <row r="8" spans="1:14" ht="15.75" customHeight="1" x14ac:dyDescent="0.15">
      <c r="A8" s="3" t="s">
        <v>53</v>
      </c>
      <c r="B8" s="3" t="s">
        <v>17</v>
      </c>
      <c r="C8" s="3">
        <v>2</v>
      </c>
      <c r="D8" s="6">
        <f>J$11</f>
        <v>102</v>
      </c>
      <c r="E8" s="33">
        <v>100</v>
      </c>
      <c r="F8" s="4">
        <f t="shared" si="0"/>
        <v>20400</v>
      </c>
      <c r="K8" s="1" t="s">
        <v>24</v>
      </c>
      <c r="L8" s="1" t="s">
        <v>25</v>
      </c>
      <c r="M8" s="1" t="s">
        <v>26</v>
      </c>
      <c r="N8" s="1" t="s">
        <v>27</v>
      </c>
    </row>
    <row r="9" spans="1:14" ht="15.75" customHeight="1" x14ac:dyDescent="0.15">
      <c r="A9" s="3" t="s">
        <v>54</v>
      </c>
      <c r="B9" s="3" t="s">
        <v>21</v>
      </c>
      <c r="C9" s="3">
        <v>2</v>
      </c>
      <c r="D9" s="4">
        <f>J$10</f>
        <v>4</v>
      </c>
      <c r="E9" s="3">
        <v>1500</v>
      </c>
      <c r="F9" s="4">
        <f t="shared" si="0"/>
        <v>12000</v>
      </c>
      <c r="I9" s="1" t="s">
        <v>28</v>
      </c>
      <c r="J9" s="1">
        <v>2</v>
      </c>
      <c r="K9" s="1">
        <v>0.2</v>
      </c>
      <c r="L9" s="5">
        <v>6667</v>
      </c>
      <c r="M9" s="5">
        <f t="shared" ref="M9:M11" si="1">L9/12</f>
        <v>555.58333333333337</v>
      </c>
      <c r="N9" s="8">
        <f>M9*Rewards!M$1</f>
        <v>166675</v>
      </c>
    </row>
    <row r="10" spans="1:14" ht="15.75" customHeight="1" x14ac:dyDescent="0.15">
      <c r="A10" s="3" t="s">
        <v>55</v>
      </c>
      <c r="B10" s="3" t="s">
        <v>23</v>
      </c>
      <c r="C10" s="3">
        <v>2</v>
      </c>
      <c r="D10" s="4">
        <f>J$9</f>
        <v>2</v>
      </c>
      <c r="E10" s="3">
        <v>3000</v>
      </c>
      <c r="F10" s="4">
        <f t="shared" si="0"/>
        <v>12000</v>
      </c>
      <c r="I10" s="1" t="s">
        <v>29</v>
      </c>
      <c r="J10" s="1">
        <v>4</v>
      </c>
      <c r="K10" s="1">
        <v>0.3</v>
      </c>
      <c r="L10" s="5">
        <v>6667</v>
      </c>
      <c r="M10" s="5">
        <f t="shared" si="1"/>
        <v>555.58333333333337</v>
      </c>
      <c r="N10" s="8">
        <f>M10*Rewards!M$1</f>
        <v>166675</v>
      </c>
    </row>
    <row r="11" spans="1:14" ht="15.75" customHeight="1" x14ac:dyDescent="0.15">
      <c r="A11" s="3" t="s">
        <v>56</v>
      </c>
      <c r="B11" s="3" t="s">
        <v>17</v>
      </c>
      <c r="C11" s="3">
        <v>2</v>
      </c>
      <c r="D11" s="6">
        <f>J$11</f>
        <v>102</v>
      </c>
      <c r="E11" s="3">
        <f>E$2</f>
        <v>100</v>
      </c>
      <c r="F11" s="4">
        <f t="shared" si="0"/>
        <v>20400</v>
      </c>
      <c r="I11" s="1" t="s">
        <v>17</v>
      </c>
      <c r="J11" s="1">
        <v>102</v>
      </c>
      <c r="K11">
        <f>1-(K9+K10)</f>
        <v>0.5</v>
      </c>
      <c r="L11" s="5">
        <v>6667</v>
      </c>
      <c r="M11" s="5">
        <f t="shared" si="1"/>
        <v>555.58333333333337</v>
      </c>
      <c r="N11" s="8">
        <f>M11*Rewards!M$1</f>
        <v>166675</v>
      </c>
    </row>
    <row r="12" spans="1:14" ht="15.75" customHeight="1" x14ac:dyDescent="0.15">
      <c r="A12" s="3" t="s">
        <v>57</v>
      </c>
      <c r="B12" s="3" t="s">
        <v>21</v>
      </c>
      <c r="C12" s="3">
        <v>2</v>
      </c>
      <c r="D12" s="4">
        <f>J$10</f>
        <v>4</v>
      </c>
      <c r="E12" s="3">
        <f>E$3</f>
        <v>1500</v>
      </c>
      <c r="F12" s="4">
        <f t="shared" si="0"/>
        <v>12000</v>
      </c>
      <c r="N12" s="8">
        <f>SUM(N9:N11)</f>
        <v>500025</v>
      </c>
    </row>
    <row r="13" spans="1:14" ht="15.75" customHeight="1" x14ac:dyDescent="0.15">
      <c r="A13" s="3" t="s">
        <v>58</v>
      </c>
      <c r="B13" s="3" t="s">
        <v>23</v>
      </c>
      <c r="C13" s="3">
        <v>2</v>
      </c>
      <c r="D13" s="4">
        <f>J$9</f>
        <v>2</v>
      </c>
      <c r="E13" s="3">
        <f>E$4</f>
        <v>3000</v>
      </c>
      <c r="F13" s="4">
        <f t="shared" si="0"/>
        <v>12000</v>
      </c>
    </row>
    <row r="14" spans="1:14" ht="15.75" customHeight="1" x14ac:dyDescent="0.15">
      <c r="A14" s="3" t="s">
        <v>59</v>
      </c>
      <c r="B14" s="3" t="s">
        <v>17</v>
      </c>
      <c r="C14" s="3">
        <v>2</v>
      </c>
      <c r="D14" s="6">
        <f>J$11</f>
        <v>102</v>
      </c>
      <c r="E14" s="3">
        <f>E$2</f>
        <v>100</v>
      </c>
      <c r="F14" s="4">
        <f t="shared" si="0"/>
        <v>20400</v>
      </c>
    </row>
    <row r="15" spans="1:14" ht="15.75" customHeight="1" x14ac:dyDescent="0.15">
      <c r="A15" s="3" t="s">
        <v>60</v>
      </c>
      <c r="B15" s="3" t="s">
        <v>21</v>
      </c>
      <c r="C15" s="3">
        <v>2</v>
      </c>
      <c r="D15" s="4">
        <f>J$10</f>
        <v>4</v>
      </c>
      <c r="E15" s="3">
        <f>E$3</f>
        <v>1500</v>
      </c>
      <c r="F15" s="4">
        <f t="shared" si="0"/>
        <v>12000</v>
      </c>
    </row>
    <row r="16" spans="1:14" ht="15.75" customHeight="1" x14ac:dyDescent="0.15">
      <c r="A16" s="3" t="s">
        <v>61</v>
      </c>
      <c r="B16" s="3" t="s">
        <v>23</v>
      </c>
      <c r="C16" s="3">
        <v>2</v>
      </c>
      <c r="D16" s="4">
        <f>J$9</f>
        <v>2</v>
      </c>
      <c r="E16" s="3">
        <f>E$4</f>
        <v>3000</v>
      </c>
      <c r="F16" s="4">
        <f t="shared" si="0"/>
        <v>12000</v>
      </c>
    </row>
    <row r="17" spans="1:6" ht="15.75" customHeight="1" x14ac:dyDescent="0.15">
      <c r="A17" s="3" t="s">
        <v>62</v>
      </c>
      <c r="B17" s="3" t="s">
        <v>17</v>
      </c>
      <c r="C17" s="3">
        <v>2</v>
      </c>
      <c r="D17" s="6">
        <f>J$11</f>
        <v>102</v>
      </c>
      <c r="E17" s="3">
        <f>E$2</f>
        <v>100</v>
      </c>
      <c r="F17" s="4">
        <f t="shared" si="0"/>
        <v>20400</v>
      </c>
    </row>
    <row r="18" spans="1:6" ht="15.75" customHeight="1" x14ac:dyDescent="0.15">
      <c r="A18" s="3" t="s">
        <v>63</v>
      </c>
      <c r="B18" s="3" t="s">
        <v>21</v>
      </c>
      <c r="C18" s="3">
        <v>2</v>
      </c>
      <c r="D18" s="4">
        <f>J$10</f>
        <v>4</v>
      </c>
      <c r="E18" s="3">
        <f>E$3</f>
        <v>1500</v>
      </c>
      <c r="F18" s="4">
        <f t="shared" si="0"/>
        <v>12000</v>
      </c>
    </row>
    <row r="19" spans="1:6" ht="15.75" customHeight="1" x14ac:dyDescent="0.15">
      <c r="A19" s="3" t="s">
        <v>64</v>
      </c>
      <c r="B19" s="3" t="s">
        <v>23</v>
      </c>
      <c r="C19" s="3">
        <v>2</v>
      </c>
      <c r="D19" s="4">
        <f>J$9</f>
        <v>2</v>
      </c>
      <c r="E19" s="3">
        <f>E$4</f>
        <v>3000</v>
      </c>
      <c r="F19" s="4">
        <f t="shared" si="0"/>
        <v>12000</v>
      </c>
    </row>
    <row r="20" spans="1:6" ht="15.75" customHeight="1" x14ac:dyDescent="0.15">
      <c r="A20" s="3" t="s">
        <v>65</v>
      </c>
      <c r="B20" s="3" t="s">
        <v>17</v>
      </c>
      <c r="C20" s="3">
        <v>2</v>
      </c>
      <c r="D20" s="6">
        <f>J$11</f>
        <v>102</v>
      </c>
      <c r="E20" s="3">
        <f>E$2</f>
        <v>100</v>
      </c>
      <c r="F20" s="4">
        <f t="shared" si="0"/>
        <v>20400</v>
      </c>
    </row>
    <row r="21" spans="1:6" ht="15.75" customHeight="1" x14ac:dyDescent="0.15">
      <c r="A21" s="3" t="s">
        <v>66</v>
      </c>
      <c r="B21" s="3" t="s">
        <v>21</v>
      </c>
      <c r="C21" s="3">
        <v>2</v>
      </c>
      <c r="D21" s="4">
        <f>J$10</f>
        <v>4</v>
      </c>
      <c r="E21" s="3">
        <f>E$3</f>
        <v>1500</v>
      </c>
      <c r="F21" s="4">
        <f t="shared" si="0"/>
        <v>12000</v>
      </c>
    </row>
    <row r="22" spans="1:6" ht="15.75" customHeight="1" x14ac:dyDescent="0.15">
      <c r="A22" s="3" t="s">
        <v>67</v>
      </c>
      <c r="B22" s="3" t="s">
        <v>23</v>
      </c>
      <c r="C22" s="3">
        <v>2</v>
      </c>
      <c r="D22" s="4">
        <f>J$9</f>
        <v>2</v>
      </c>
      <c r="E22" s="3">
        <f>E$4</f>
        <v>3000</v>
      </c>
      <c r="F22" s="4">
        <f t="shared" si="0"/>
        <v>12000</v>
      </c>
    </row>
    <row r="23" spans="1:6" ht="15.75" customHeight="1" x14ac:dyDescent="0.15">
      <c r="A23" s="3" t="s">
        <v>68</v>
      </c>
      <c r="B23" s="3" t="s">
        <v>17</v>
      </c>
      <c r="C23" s="3">
        <v>2</v>
      </c>
      <c r="D23" s="6">
        <f>J$11</f>
        <v>102</v>
      </c>
      <c r="E23" s="3">
        <v>250</v>
      </c>
      <c r="F23" s="4">
        <f t="shared" ref="F23:F41" si="2">C23*D23*E23</f>
        <v>51000</v>
      </c>
    </row>
    <row r="24" spans="1:6" ht="15.75" customHeight="1" x14ac:dyDescent="0.15">
      <c r="A24" s="3" t="s">
        <v>69</v>
      </c>
      <c r="B24" s="3" t="s">
        <v>21</v>
      </c>
      <c r="C24" s="3">
        <v>2</v>
      </c>
      <c r="D24" s="4">
        <f>J$10</f>
        <v>4</v>
      </c>
      <c r="E24" s="3">
        <v>3000</v>
      </c>
      <c r="F24" s="4">
        <f t="shared" si="2"/>
        <v>24000</v>
      </c>
    </row>
    <row r="25" spans="1:6" ht="15.75" customHeight="1" x14ac:dyDescent="0.15">
      <c r="A25" s="3" t="s">
        <v>70</v>
      </c>
      <c r="B25" s="3" t="s">
        <v>23</v>
      </c>
      <c r="C25" s="3">
        <v>2</v>
      </c>
      <c r="D25" s="4">
        <f>J$9</f>
        <v>2</v>
      </c>
      <c r="E25" s="3">
        <v>5000</v>
      </c>
      <c r="F25" s="4">
        <f t="shared" si="2"/>
        <v>20000</v>
      </c>
    </row>
    <row r="26" spans="1:6" ht="15.75" customHeight="1" x14ac:dyDescent="0.15">
      <c r="A26" s="3" t="s">
        <v>71</v>
      </c>
      <c r="B26" s="3" t="s">
        <v>17</v>
      </c>
      <c r="C26" s="3">
        <v>2</v>
      </c>
      <c r="D26" s="6">
        <f>J$11</f>
        <v>102</v>
      </c>
      <c r="E26" s="3">
        <v>250</v>
      </c>
      <c r="F26" s="4">
        <f t="shared" si="2"/>
        <v>51000</v>
      </c>
    </row>
    <row r="27" spans="1:6" ht="15.75" customHeight="1" x14ac:dyDescent="0.15">
      <c r="A27" s="3" t="s">
        <v>72</v>
      </c>
      <c r="B27" s="3" t="s">
        <v>21</v>
      </c>
      <c r="C27" s="3">
        <v>2</v>
      </c>
      <c r="D27" s="4">
        <f>J$10</f>
        <v>4</v>
      </c>
      <c r="E27" s="3">
        <v>3000</v>
      </c>
      <c r="F27" s="4">
        <f t="shared" si="2"/>
        <v>24000</v>
      </c>
    </row>
    <row r="28" spans="1:6" ht="15.75" customHeight="1" x14ac:dyDescent="0.15">
      <c r="A28" s="3" t="s">
        <v>73</v>
      </c>
      <c r="B28" s="3" t="s">
        <v>23</v>
      </c>
      <c r="C28" s="3">
        <v>2</v>
      </c>
      <c r="D28" s="4">
        <f>J$9</f>
        <v>2</v>
      </c>
      <c r="E28" s="3">
        <v>5000</v>
      </c>
      <c r="F28" s="4">
        <f t="shared" si="2"/>
        <v>20000</v>
      </c>
    </row>
    <row r="29" spans="1:6" ht="15.75" customHeight="1" x14ac:dyDescent="0.15">
      <c r="A29" s="3" t="s">
        <v>74</v>
      </c>
      <c r="B29" s="3" t="s">
        <v>17</v>
      </c>
      <c r="C29" s="3">
        <v>2</v>
      </c>
      <c r="D29" s="6">
        <f>J$11</f>
        <v>102</v>
      </c>
      <c r="E29" s="3">
        <v>250</v>
      </c>
      <c r="F29" s="4">
        <f t="shared" si="2"/>
        <v>51000</v>
      </c>
    </row>
    <row r="30" spans="1:6" ht="15.75" customHeight="1" x14ac:dyDescent="0.15">
      <c r="A30" s="3" t="s">
        <v>75</v>
      </c>
      <c r="B30" s="3" t="s">
        <v>21</v>
      </c>
      <c r="C30" s="3">
        <v>2</v>
      </c>
      <c r="D30" s="4">
        <f>J$10</f>
        <v>4</v>
      </c>
      <c r="E30" s="3">
        <v>3000</v>
      </c>
      <c r="F30" s="4">
        <f t="shared" si="2"/>
        <v>24000</v>
      </c>
    </row>
    <row r="31" spans="1:6" ht="15.75" customHeight="1" x14ac:dyDescent="0.15">
      <c r="A31" s="3" t="s">
        <v>76</v>
      </c>
      <c r="B31" s="3" t="s">
        <v>23</v>
      </c>
      <c r="C31" s="3">
        <v>2</v>
      </c>
      <c r="D31" s="4">
        <f>J$9</f>
        <v>2</v>
      </c>
      <c r="E31" s="3">
        <v>5000</v>
      </c>
      <c r="F31" s="4">
        <f t="shared" si="2"/>
        <v>20000</v>
      </c>
    </row>
    <row r="32" spans="1:6" ht="15.75" customHeight="1" x14ac:dyDescent="0.15">
      <c r="A32" s="3" t="s">
        <v>77</v>
      </c>
      <c r="B32" s="3" t="s">
        <v>17</v>
      </c>
      <c r="C32" s="3">
        <v>2</v>
      </c>
      <c r="D32" s="6">
        <f>J$11</f>
        <v>102</v>
      </c>
      <c r="E32" s="3">
        <v>250</v>
      </c>
      <c r="F32" s="4">
        <f t="shared" si="2"/>
        <v>51000</v>
      </c>
    </row>
    <row r="33" spans="1:6" ht="15.75" customHeight="1" x14ac:dyDescent="0.15">
      <c r="A33" s="3" t="s">
        <v>78</v>
      </c>
      <c r="B33" s="3" t="s">
        <v>21</v>
      </c>
      <c r="C33" s="3">
        <v>2</v>
      </c>
      <c r="D33" s="4">
        <f>J$10</f>
        <v>4</v>
      </c>
      <c r="E33" s="3">
        <v>3000</v>
      </c>
      <c r="F33" s="4">
        <f t="shared" si="2"/>
        <v>24000</v>
      </c>
    </row>
    <row r="34" spans="1:6" ht="15.75" customHeight="1" x14ac:dyDescent="0.15">
      <c r="A34" s="3" t="s">
        <v>79</v>
      </c>
      <c r="B34" s="3" t="s">
        <v>23</v>
      </c>
      <c r="C34" s="3">
        <v>2</v>
      </c>
      <c r="D34" s="4">
        <f>J$9</f>
        <v>2</v>
      </c>
      <c r="E34" s="3">
        <v>5000</v>
      </c>
      <c r="F34" s="4">
        <f t="shared" si="2"/>
        <v>20000</v>
      </c>
    </row>
    <row r="35" spans="1:6" ht="15.75" customHeight="1" x14ac:dyDescent="0.15">
      <c r="A35" s="3" t="s">
        <v>80</v>
      </c>
      <c r="B35" s="3" t="s">
        <v>17</v>
      </c>
      <c r="C35" s="3">
        <v>2</v>
      </c>
      <c r="D35" s="6">
        <f>J$11</f>
        <v>102</v>
      </c>
      <c r="E35" s="3">
        <v>250</v>
      </c>
      <c r="F35" s="4">
        <f t="shared" si="2"/>
        <v>51000</v>
      </c>
    </row>
    <row r="36" spans="1:6" ht="15.75" customHeight="1" x14ac:dyDescent="0.15">
      <c r="A36" s="3" t="s">
        <v>81</v>
      </c>
      <c r="B36" s="3" t="s">
        <v>21</v>
      </c>
      <c r="C36" s="3">
        <v>2</v>
      </c>
      <c r="D36" s="4">
        <f>J$10</f>
        <v>4</v>
      </c>
      <c r="E36" s="3">
        <v>3000</v>
      </c>
      <c r="F36" s="4">
        <f t="shared" si="2"/>
        <v>24000</v>
      </c>
    </row>
    <row r="37" spans="1:6" ht="15.75" customHeight="1" x14ac:dyDescent="0.15">
      <c r="A37" s="3" t="s">
        <v>82</v>
      </c>
      <c r="B37" s="3" t="s">
        <v>23</v>
      </c>
      <c r="C37" s="3">
        <v>2</v>
      </c>
      <c r="D37" s="4">
        <f>J$9</f>
        <v>2</v>
      </c>
      <c r="E37" s="3">
        <v>5000</v>
      </c>
      <c r="F37" s="4">
        <f t="shared" si="2"/>
        <v>20000</v>
      </c>
    </row>
    <row r="38" spans="1:6" ht="15.75" customHeight="1" x14ac:dyDescent="0.15">
      <c r="A38" s="3" t="s">
        <v>83</v>
      </c>
      <c r="B38" s="3" t="s">
        <v>21</v>
      </c>
      <c r="C38" s="3">
        <v>2</v>
      </c>
      <c r="D38" s="4">
        <f>J$10</f>
        <v>4</v>
      </c>
      <c r="E38" s="3">
        <v>3000</v>
      </c>
      <c r="F38" s="4">
        <f t="shared" si="2"/>
        <v>24000</v>
      </c>
    </row>
    <row r="39" spans="1:6" ht="15.75" customHeight="1" x14ac:dyDescent="0.15">
      <c r="A39" s="3" t="s">
        <v>84</v>
      </c>
      <c r="B39" s="3" t="s">
        <v>23</v>
      </c>
      <c r="C39" s="3">
        <v>2</v>
      </c>
      <c r="D39" s="4">
        <f>J$9</f>
        <v>2</v>
      </c>
      <c r="E39" s="3">
        <v>5000</v>
      </c>
      <c r="F39" s="4">
        <f t="shared" si="2"/>
        <v>20000</v>
      </c>
    </row>
    <row r="40" spans="1:6" ht="15.75" customHeight="1" x14ac:dyDescent="0.15">
      <c r="A40" s="3" t="s">
        <v>85</v>
      </c>
      <c r="B40" s="3" t="s">
        <v>21</v>
      </c>
      <c r="C40" s="3">
        <v>2</v>
      </c>
      <c r="D40" s="4">
        <f>J$10</f>
        <v>4</v>
      </c>
      <c r="E40" s="3">
        <v>3000</v>
      </c>
      <c r="F40" s="4">
        <f t="shared" si="2"/>
        <v>24000</v>
      </c>
    </row>
    <row r="41" spans="1:6" ht="15.75" customHeight="1" x14ac:dyDescent="0.15">
      <c r="A41" s="3" t="s">
        <v>86</v>
      </c>
      <c r="B41" s="3" t="s">
        <v>23</v>
      </c>
      <c r="C41" s="3">
        <v>2</v>
      </c>
      <c r="D41" s="4">
        <f>J$9</f>
        <v>2</v>
      </c>
      <c r="E41" s="3">
        <v>5000</v>
      </c>
      <c r="F41" s="4">
        <f t="shared" si="2"/>
        <v>20000</v>
      </c>
    </row>
    <row r="42" spans="1:6" ht="15.75" customHeight="1" x14ac:dyDescent="0.15">
      <c r="A42" s="3" t="s">
        <v>87</v>
      </c>
      <c r="B42" s="3" t="s">
        <v>21</v>
      </c>
      <c r="C42" s="3">
        <v>2</v>
      </c>
      <c r="D42" s="4">
        <f>J$10</f>
        <v>4</v>
      </c>
      <c r="E42" s="3">
        <v>3000</v>
      </c>
      <c r="F42" s="4">
        <f t="shared" ref="F42:F48" si="3">C42*D42*E42</f>
        <v>24000</v>
      </c>
    </row>
    <row r="43" spans="1:6" ht="15.75" customHeight="1" x14ac:dyDescent="0.15">
      <c r="A43" s="3" t="s">
        <v>88</v>
      </c>
      <c r="B43" s="3" t="s">
        <v>23</v>
      </c>
      <c r="C43" s="3">
        <v>2</v>
      </c>
      <c r="D43" s="4">
        <f>J$9</f>
        <v>2</v>
      </c>
      <c r="E43" s="3">
        <v>5000</v>
      </c>
      <c r="F43" s="4">
        <f t="shared" si="3"/>
        <v>20000</v>
      </c>
    </row>
    <row r="44" spans="1:6" ht="15.75" customHeight="1" x14ac:dyDescent="0.15">
      <c r="A44" s="3" t="s">
        <v>89</v>
      </c>
      <c r="B44" s="3" t="s">
        <v>21</v>
      </c>
      <c r="C44" s="3">
        <v>2</v>
      </c>
      <c r="D44" s="4">
        <f>J$10</f>
        <v>4</v>
      </c>
      <c r="E44" s="3">
        <v>3000</v>
      </c>
      <c r="F44" s="4">
        <f t="shared" si="3"/>
        <v>24000</v>
      </c>
    </row>
    <row r="45" spans="1:6" ht="15.75" customHeight="1" x14ac:dyDescent="0.15">
      <c r="A45" s="3" t="s">
        <v>90</v>
      </c>
      <c r="B45" s="3" t="s">
        <v>23</v>
      </c>
      <c r="C45" s="3">
        <v>2</v>
      </c>
      <c r="D45" s="4">
        <f>J$9</f>
        <v>2</v>
      </c>
      <c r="E45" s="3">
        <v>5000</v>
      </c>
      <c r="F45" s="4">
        <f t="shared" si="3"/>
        <v>20000</v>
      </c>
    </row>
    <row r="46" spans="1:6" ht="15.75" customHeight="1" x14ac:dyDescent="0.15">
      <c r="A46" s="3" t="s">
        <v>91</v>
      </c>
      <c r="B46" s="3" t="s">
        <v>23</v>
      </c>
      <c r="C46" s="3">
        <v>1</v>
      </c>
      <c r="D46" s="4">
        <f t="shared" ref="D46:D48" si="4">J$9</f>
        <v>2</v>
      </c>
      <c r="E46" s="3">
        <v>10000</v>
      </c>
      <c r="F46" s="4">
        <f t="shared" si="3"/>
        <v>20000</v>
      </c>
    </row>
    <row r="47" spans="1:6" ht="15.75" customHeight="1" x14ac:dyDescent="0.15">
      <c r="A47" s="3" t="s">
        <v>98</v>
      </c>
      <c r="B47" s="3" t="s">
        <v>23</v>
      </c>
      <c r="C47" s="3">
        <v>1</v>
      </c>
      <c r="D47" s="4">
        <f t="shared" si="4"/>
        <v>2</v>
      </c>
      <c r="E47" s="3">
        <v>1000</v>
      </c>
      <c r="F47" s="4">
        <f t="shared" si="3"/>
        <v>2000</v>
      </c>
    </row>
    <row r="48" spans="1:6" ht="15.75" customHeight="1" x14ac:dyDescent="0.15">
      <c r="A48" s="3" t="s">
        <v>92</v>
      </c>
      <c r="B48" s="3" t="s">
        <v>23</v>
      </c>
      <c r="C48" s="3">
        <v>1</v>
      </c>
      <c r="D48" s="4">
        <f t="shared" si="4"/>
        <v>2</v>
      </c>
      <c r="E48" s="3">
        <v>1000</v>
      </c>
      <c r="F48" s="4">
        <f t="shared" si="3"/>
        <v>2000</v>
      </c>
    </row>
    <row r="49" spans="1:1" ht="15.75" customHeight="1" x14ac:dyDescent="0.15">
      <c r="A4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Rewards</vt:lpstr>
      <vt:lpstr>Badges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Estes</dc:creator>
  <cp:lastModifiedBy>Microsoft Office User</cp:lastModifiedBy>
  <cp:lastPrinted>2017-01-10T19:33:56Z</cp:lastPrinted>
  <dcterms:created xsi:type="dcterms:W3CDTF">2017-01-12T20:01:04Z</dcterms:created>
  <dcterms:modified xsi:type="dcterms:W3CDTF">2017-08-30T16:48:41Z</dcterms:modified>
</cp:coreProperties>
</file>