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<sst xmlns="http://schemas.openxmlformats.org/spreadsheetml/2006/main" count="60" uniqueCount="49">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</sst>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188.40000000000003</c:v>
                </c:pt>
                <c:pt idx="14">
                  <c:v>188.40000000000003</c:v>
                </c:pt>
                <c:pt idx="15">
                  <c:v>188.40000000000003</c:v>
                </c:pt>
                <c:pt idx="16">
                  <c:v>188.40000000000003</c:v>
                </c:pt>
                <c:pt idx="17">
                  <c:v>188.40000000000003</c:v>
                </c:pt>
                <c:pt idx="18">
                  <c:v>188.40000000000003</c:v>
                </c:pt>
                <c:pt idx="19">
                  <c:v>188.40000000000003</c:v>
                </c:pt>
                <c:pt idx="20">
                  <c:v>188.40000000000003</c:v>
                </c:pt>
                <c:pt idx="21">
                  <c:v>188.40000000000003</c:v>
                </c:pt>
                <c:pt idx="22">
                  <c:v>188.40000000000003</c:v>
                </c:pt>
                <c:pt idx="23">
                  <c:v>188.40000000000003</c:v>
                </c:pt>
                <c:pt idx="24">
                  <c:v>188.40000000000003</c:v>
                </c:pt>
                <c:pt idx="25">
                  <c:v>188.40000000000003</c:v>
                </c:pt>
                <c:pt idx="26">
                  <c:v>188.40000000000003</c:v>
                </c:pt>
                <c:pt idx="27">
                  <c:v>188.40000000000003</c:v>
                </c:pt>
                <c:pt idx="28">
                  <c:v>188.40000000000003</c:v>
                </c:pt>
                <c:pt idx="29">
                  <c:v>188.40000000000003</c:v>
                </c:pt>
                <c:pt idx="30">
                  <c:v>188.40000000000003</c:v>
                </c:pt>
                <c:pt idx="31">
                  <c:v>188.40000000000003</c:v>
                </c:pt>
                <c:pt idx="32">
                  <c:v>188.40000000000003</c:v>
                </c:pt>
                <c:pt idx="33">
                  <c:v>188.40000000000003</c:v>
                </c:pt>
                <c:pt idx="34">
                  <c:v>188.40000000000003</c:v>
                </c:pt>
                <c:pt idx="35">
                  <c:v>188.40000000000003</c:v>
                </c:pt>
                <c:pt idx="36">
                  <c:v>188.40000000000003</c:v>
                </c:pt>
                <c:pt idx="37">
                  <c:v>188.40000000000003</c:v>
                </c:pt>
                <c:pt idx="38">
                  <c:v>188.40000000000003</c:v>
                </c:pt>
                <c:pt idx="39">
                  <c:v>188.40000000000003</c:v>
                </c:pt>
                <c:pt idx="40">
                  <c:v>188.40000000000003</c:v>
                </c:pt>
                <c:pt idx="41">
                  <c:v>188.40000000000003</c:v>
                </c:pt>
                <c:pt idx="42">
                  <c:v>188.40000000000003</c:v>
                </c:pt>
                <c:pt idx="43">
                  <c:v>188.40000000000003</c:v>
                </c:pt>
                <c:pt idx="44">
                  <c:v>188.40000000000003</c:v>
                </c:pt>
                <c:pt idx="45">
                  <c:v>188.40000000000003</c:v>
                </c:pt>
                <c:pt idx="46">
                  <c:v>188.40000000000003</c:v>
                </c:pt>
                <c:pt idx="47">
                  <c:v>188.40000000000003</c:v>
                </c:pt>
                <c:pt idx="48">
                  <c:v>188.40000000000003</c:v>
                </c:pt>
                <c:pt idx="49">
                  <c:v>188.40000000000003</c:v>
                </c:pt>
                <c:pt idx="50">
                  <c:v>188.40000000000003</c:v>
                </c:pt>
                <c:pt idx="51">
                  <c:v>188.40000000000003</c:v>
                </c:pt>
                <c:pt idx="52">
                  <c:v>188.40000000000003</c:v>
                </c:pt>
                <c:pt idx="53">
                  <c:v>188.40000000000003</c:v>
                </c:pt>
                <c:pt idx="54">
                  <c:v>188.40000000000003</c:v>
                </c:pt>
                <c:pt idx="55">
                  <c:v>188.40000000000003</c:v>
                </c:pt>
                <c:pt idx="56">
                  <c:v>188.40000000000003</c:v>
                </c:pt>
                <c:pt idx="57">
                  <c:v>188.40000000000003</c:v>
                </c:pt>
                <c:pt idx="58">
                  <c:v>188.40000000000003</c:v>
                </c:pt>
                <c:pt idx="59">
                  <c:v>188.40000000000003</c:v>
                </c:pt>
                <c:pt idx="60">
                  <c:v>188.40000000000003</c:v>
                </c:pt>
                <c:pt idx="61">
                  <c:v>188.40000000000003</c:v>
                </c:pt>
                <c:pt idx="62">
                  <c:v>188.40000000000003</c:v>
                </c:pt>
                <c:pt idx="63">
                  <c:v>188.40000000000003</c:v>
                </c:pt>
                <c:pt idx="64">
                  <c:v>188.40000000000003</c:v>
                </c:pt>
                <c:pt idx="65">
                  <c:v>188.40000000000003</c:v>
                </c:pt>
                <c:pt idx="66">
                  <c:v>188.40000000000003</c:v>
                </c:pt>
                <c:pt idx="67">
                  <c:v>188.40000000000003</c:v>
                </c:pt>
                <c:pt idx="68">
                  <c:v>188.40000000000003</c:v>
                </c:pt>
                <c:pt idx="69">
                  <c:v>188.40000000000003</c:v>
                </c:pt>
                <c:pt idx="70">
                  <c:v>188.40000000000003</c:v>
                </c:pt>
                <c:pt idx="71">
                  <c:v>188.40000000000003</c:v>
                </c:pt>
                <c:pt idx="72">
                  <c:v>188.40000000000003</c:v>
                </c:pt>
                <c:pt idx="73">
                  <c:v>188.40000000000003</c:v>
                </c:pt>
                <c:pt idx="74">
                  <c:v>188.40000000000003</c:v>
                </c:pt>
                <c:pt idx="75">
                  <c:v>188.40000000000003</c:v>
                </c:pt>
                <c:pt idx="76">
                  <c:v>188.40000000000003</c:v>
                </c:pt>
                <c:pt idx="77">
                  <c:v>188.40000000000003</c:v>
                </c:pt>
                <c:pt idx="78">
                  <c:v>188.40000000000003</c:v>
                </c:pt>
                <c:pt idx="79">
                  <c:v>188.40000000000003</c:v>
                </c:pt>
                <c:pt idx="80">
                  <c:v>188.40000000000003</c:v>
                </c:pt>
                <c:pt idx="81">
                  <c:v>188.40000000000003</c:v>
                </c:pt>
                <c:pt idx="82">
                  <c:v>188.40000000000003</c:v>
                </c:pt>
                <c:pt idx="83">
                  <c:v>188.40000000000003</c:v>
                </c:pt>
                <c:pt idx="84">
                  <c:v>188.40000000000003</c:v>
                </c:pt>
                <c:pt idx="85">
                  <c:v>188.40000000000003</c:v>
                </c:pt>
                <c:pt idx="86">
                  <c:v>188.40000000000003</c:v>
                </c:pt>
                <c:pt idx="87">
                  <c:v>188.40000000000003</c:v>
                </c:pt>
                <c:pt idx="88">
                  <c:v>188.40000000000003</c:v>
                </c:pt>
                <c:pt idx="89">
                  <c:v>188.40000000000003</c:v>
                </c:pt>
                <c:pt idx="90">
                  <c:v>188.40000000000003</c:v>
                </c:pt>
                <c:pt idx="91">
                  <c:v>188.40000000000003</c:v>
                </c:pt>
                <c:pt idx="92">
                  <c:v>188.40000000000003</c:v>
                </c:pt>
                <c:pt idx="93">
                  <c:v>188.40000000000003</c:v>
                </c:pt>
                <c:pt idx="94">
                  <c:v>188.40000000000003</c:v>
                </c:pt>
                <c:pt idx="95">
                  <c:v>188.40000000000003</c:v>
                </c:pt>
                <c:pt idx="96">
                  <c:v>188.40000000000003</c:v>
                </c:pt>
                <c:pt idx="97">
                  <c:v>188.40000000000003</c:v>
                </c:pt>
                <c:pt idx="98">
                  <c:v>188.40000000000003</c:v>
                </c:pt>
                <c:pt idx="99">
                  <c:v>188.40000000000003</c:v>
                </c:pt>
                <c:pt idx="100">
                  <c:v>188.40000000000003</c:v>
                </c:pt>
                <c:pt idx="101">
                  <c:v>188.40000000000003</c:v>
                </c:pt>
                <c:pt idx="102">
                  <c:v>188.40000000000003</c:v>
                </c:pt>
                <c:pt idx="103">
                  <c:v>188.40000000000003</c:v>
                </c:pt>
                <c:pt idx="104">
                  <c:v>188.40000000000003</c:v>
                </c:pt>
                <c:pt idx="105">
                  <c:v>188.40000000000003</c:v>
                </c:pt>
                <c:pt idx="106">
                  <c:v>188.40000000000003</c:v>
                </c:pt>
                <c:pt idx="107">
                  <c:v>188.40000000000003</c:v>
                </c:pt>
                <c:pt idx="108">
                  <c:v>188.40000000000003</c:v>
                </c:pt>
                <c:pt idx="109">
                  <c:v>188.40000000000003</c:v>
                </c:pt>
                <c:pt idx="110">
                  <c:v>188.40000000000003</c:v>
                </c:pt>
                <c:pt idx="111">
                  <c:v>188.40000000000003</c:v>
                </c:pt>
                <c:pt idx="112">
                  <c:v>188.40000000000003</c:v>
                </c:pt>
                <c:pt idx="113">
                  <c:v>188.5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8" activePane="bottomLeft" state="frozen"/>
      <selection pane="bottomLeft" activeCell="E25" sqref="E25:J25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43087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188.5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Lost</v>
      </c>
      <c r="I5" s="103"/>
      <c r="J5" s="103"/>
      <c r="K5" s="103"/>
      <c r="L5" s="68">
        <f>IF(L4="","",IF(F6=L4,"",IF(F6&lt;L4,L4-F6,F6-L4)))</f>
        <v>9.9999999999994316E-2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3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2700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43108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1700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3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26">
        <f>IF(K22="","",AT22)</f>
        <v>-0.59999999999999432</v>
      </c>
      <c r="M22" s="90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/>
      </c>
      <c r="W22" s="138"/>
      <c r="X22" s="141" t="str">
        <f ca="1">IF(M26="","",B20)</f>
        <v/>
      </c>
      <c r="Y22" s="142"/>
      <c r="Z22" s="142"/>
      <c r="AA22" s="143" t="str">
        <f ca="1">IF(M26="","","to")</f>
        <v/>
      </c>
      <c r="AB22" s="144" t="str">
        <f ca="1">IF(M26="","",B26)</f>
        <v/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82">
        <f>IF(AS22="","",AS22-AS20)</f>
        <v>-0.59999999999999432</v>
      </c>
      <c r="AU22" s="84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>
        <v>188.4</v>
      </c>
      <c r="E24" s="71"/>
      <c r="F24" s="71"/>
      <c r="G24" s="71"/>
      <c r="H24" s="71"/>
      <c r="I24" s="71"/>
      <c r="J24" s="7"/>
      <c r="K24" s="33">
        <f t="shared" si="0"/>
        <v>188.40000000000003</v>
      </c>
      <c r="L24" s="126">
        <f>IF(K24="","",AT24)</f>
        <v>1.1714285714285779</v>
      </c>
      <c r="M24" s="90">
        <f ca="1">IF(AV24="","",IF(L24="","",AU24))</f>
        <v>2690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/>
      </c>
      <c r="W24" s="129"/>
      <c r="X24" s="129"/>
      <c r="Y24" s="129"/>
      <c r="Z24" s="129"/>
      <c r="AA24" s="129"/>
      <c r="AB24" s="42" t="str">
        <f ca="1">IF(M26="","",IF(K26=K18,"",IF(K26&gt;K18,K26-K18,K18-K26)))</f>
        <v/>
      </c>
      <c r="AC24" s="160" t="str">
        <f ca="1">IF(V24="","",IF(V24="No Weight Change","",IF($F$4="Lb","Lb",IF($F$4="Kg","Kg",""))))</f>
        <v/>
      </c>
      <c r="AD24" s="161"/>
      <c r="AE24" s="162"/>
      <c r="AF24" s="34"/>
      <c r="AG24" s="56">
        <f>AG22+1</f>
        <v>7</v>
      </c>
      <c r="AH24" s="35">
        <f t="shared" si="1"/>
        <v>7</v>
      </c>
      <c r="AI24" s="35">
        <f>IF(K24="",AI22,K24)</f>
        <v>188.40000000000003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188.4</v>
      </c>
      <c r="AN24" s="58">
        <f t="shared" si="3"/>
        <v>188.4</v>
      </c>
      <c r="AO24" s="58">
        <f t="shared" si="4"/>
        <v>188.4</v>
      </c>
      <c r="AP24" s="58">
        <f t="shared" si="5"/>
        <v>188.4</v>
      </c>
      <c r="AQ24" s="58">
        <f t="shared" si="6"/>
        <v>188.4</v>
      </c>
      <c r="AR24" s="59">
        <f t="shared" si="7"/>
        <v>188.4</v>
      </c>
      <c r="AS24" s="61">
        <f t="shared" si="8"/>
        <v>188.40000000000003</v>
      </c>
      <c r="AT24" s="82">
        <f>IF(AS24="","",AS24-AS22)</f>
        <v>1.1714285714285779</v>
      </c>
      <c r="AU24" s="84">
        <f ca="1">IF(AV24="","",IF(AT24="","",MROUND(AV24,5)))</f>
        <v>2690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2691.3265306122444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>
        <v>2230</v>
      </c>
      <c r="E25" s="71"/>
      <c r="F25" s="71"/>
      <c r="G25" s="71"/>
      <c r="H25" s="71"/>
      <c r="I25" s="71"/>
      <c r="J25" s="7"/>
      <c r="K25" s="40">
        <f t="shared" si="0"/>
        <v>2230</v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/>
      </c>
      <c r="W25" s="131"/>
      <c r="X25" s="131"/>
      <c r="Y25" s="131"/>
      <c r="Z25" s="131"/>
      <c r="AA25" s="132" t="str">
        <f ca="1">IF(V25="","",AB24/4)</f>
        <v/>
      </c>
      <c r="AB25" s="133"/>
      <c r="AC25" s="134" t="str">
        <f ca="1">IF(V24="","",IF(V24="No Weight Change","",IF($F$4="Lb","Lb/Wk",IF($F$4="Kg","Kg/Wk",""))))</f>
        <v/>
      </c>
      <c r="AD25" s="135"/>
      <c r="AE25" s="136"/>
      <c r="AF25" s="34"/>
      <c r="AG25" s="56">
        <f>AG24+0.5</f>
        <v>7.5</v>
      </c>
      <c r="AH25" s="35">
        <f t="shared" si="1"/>
        <v>7</v>
      </c>
      <c r="AI25" s="35">
        <f>AI24</f>
        <v>188.40000000000003</v>
      </c>
      <c r="AJ25" s="35">
        <f t="shared" si="9"/>
        <v>183</v>
      </c>
      <c r="AK25" s="35">
        <f>IF($AJ$9=0,0,(AK24+AK26)/2)</f>
        <v>183</v>
      </c>
      <c r="AL25" s="64">
        <f t="shared" si="11"/>
        <v>2230</v>
      </c>
      <c r="AM25" s="65">
        <f t="shared" si="2"/>
        <v>2230</v>
      </c>
      <c r="AN25" s="65">
        <f t="shared" si="3"/>
        <v>2230</v>
      </c>
      <c r="AO25" s="65">
        <f t="shared" si="4"/>
        <v>2230</v>
      </c>
      <c r="AP25" s="65">
        <f t="shared" si="5"/>
        <v>2230</v>
      </c>
      <c r="AQ25" s="65">
        <f t="shared" si="6"/>
        <v>2230</v>
      </c>
      <c r="AR25" s="66">
        <f t="shared" si="7"/>
        <v>2230</v>
      </c>
      <c r="AS25" s="39">
        <f t="shared" si="8"/>
        <v>2230</v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26" t="str">
        <f>IF(K26="","",AT26)</f>
        <v/>
      </c>
      <c r="M26" s="90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/>
      </c>
      <c r="W26" s="150"/>
      <c r="X26" s="150"/>
      <c r="Y26" s="150"/>
      <c r="Z26" s="153" t="str">
        <f ca="1">IF(AA25="","",IF(K26&gt;$F$7,K26-$F$7,$F$7-K26))</f>
        <v/>
      </c>
      <c r="AA26" s="155" t="str">
        <f ca="1">IF(AA25="","",IF(AA25="No Weight Change","",IF($F$4="Lb","Lb to go!",IF($F$4="Kg","Kg to go!",""))))</f>
        <v/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0</v>
      </c>
      <c r="AI26" s="35">
        <f>IF(K26="",AI24,K26)</f>
        <v>188.40000000000003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82" t="str">
        <f>IF(AS26="","",AS26-AS24)</f>
        <v/>
      </c>
      <c r="AU26" s="84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2691.3265306122444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188.40000000000003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24" t="str">
        <f>IF(K28="","",AT28)</f>
        <v/>
      </c>
      <c r="M28" s="88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188.40000000000003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82" t="str">
        <f>IF(AS28="","",AS28-AS26)</f>
        <v/>
      </c>
      <c r="AU28" s="84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2691.3265306122444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188.40000000000003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26" t="str">
        <f>IF(K30="","",AT30)</f>
        <v/>
      </c>
      <c r="M30" s="90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0</v>
      </c>
      <c r="AI30" s="35">
        <f>IF(K30="",AI28,K30)</f>
        <v>188.40000000000003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82" t="str">
        <f>IF(AS30="","",AS30-AS28)</f>
        <v/>
      </c>
      <c r="AU30" s="84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2691.3265306122444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0</v>
      </c>
      <c r="AI31" s="35">
        <f>AI30</f>
        <v>188.40000000000003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26" t="str">
        <f>IF(K32="","",AT32)</f>
        <v/>
      </c>
      <c r="M32" s="90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0</v>
      </c>
      <c r="AI32" s="35">
        <f>IF(K32="",AI30,K32)</f>
        <v>188.40000000000003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82" t="str">
        <f>IF(AS32="","",AS32-AS30)</f>
        <v/>
      </c>
      <c r="AU32" s="84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2691.3265306122444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0</v>
      </c>
      <c r="AI33" s="35">
        <f>AI32</f>
        <v>188.40000000000003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188.40000000000003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2691.3265306122444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188.40000000000003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188.40000000000003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2691.3265306122444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188.40000000000003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188.40000000000003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2691.3265306122444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188.40000000000003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188.40000000000003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2691.3265306122444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188.40000000000003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188.40000000000003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2691.3265306122444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188.40000000000003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188.40000000000003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2691.3265306122444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188.40000000000003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188.40000000000003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2691.3265306122444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188.40000000000003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188.40000000000003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2691.3265306122444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188.40000000000003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188.40000000000003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2691.3265306122444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188.40000000000003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188.40000000000003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2691.3265306122444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188.40000000000003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188.40000000000003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2691.3265306122444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188.40000000000003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188.40000000000003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2691.3265306122444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188.40000000000003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188.40000000000003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2691.3265306122444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188.40000000000003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188.40000000000003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2691.3265306122444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188.40000000000003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188.40000000000003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2691.3265306122444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188.40000000000003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188.40000000000003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2691.3265306122444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188.40000000000003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188.40000000000003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2691.3265306122444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188.40000000000003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188.40000000000003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2691.3265306122444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188.40000000000003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188.40000000000003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2691.3265306122444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188.40000000000003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188.40000000000003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2691.3265306122444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188.40000000000003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188.40000000000003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2691.3265306122444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188.40000000000003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188.40000000000003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2691.3265306122444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188.40000000000003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188.40000000000003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2691.3265306122444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188.40000000000003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188.40000000000003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2691.3265306122444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188.40000000000003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188.40000000000003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2691.3265306122444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188.40000000000003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188.40000000000003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2691.3265306122444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188.40000000000003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188.40000000000003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2691.3265306122444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188.40000000000003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188.40000000000003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2691.3265306122444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188.40000000000003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188.40000000000003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2691.3265306122444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188.40000000000003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188.40000000000003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2691.3265306122444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188.40000000000003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188.40000000000003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2691.3265306122444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188.40000000000003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188.40000000000003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2691.3265306122444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188.40000000000003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188.40000000000003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2691.3265306122444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188.40000000000003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188.40000000000003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2691.3265306122444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188.40000000000003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188.40000000000003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2691.3265306122444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188.40000000000003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188.40000000000003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2691.3265306122444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188.40000000000003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188.40000000000003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2691.3265306122444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188.40000000000003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188.40000000000003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2691.3265306122444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188.40000000000003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188.40000000000003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2691.3265306122444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188.40000000000003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188.40000000000003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2691.3265306122444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188.40000000000003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188.40000000000003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2691.3265306122444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188.40000000000003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188.40000000000003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2691.3265306122444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188.40000000000003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188.40000000000003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2691.3265306122444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188.40000000000003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188.40000000000003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2691.3265306122444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188.40000000000003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188.40000000000003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2691.3265306122444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188.40000000000003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188.5</v>
      </c>
      <c r="AJ124" s="35"/>
      <c r="AK124" s="35"/>
      <c r="AQ124" s="44"/>
      <c r="AR124" s="44"/>
      <c r="AU124" s="35" t="s">
        <v>20</v>
      </c>
      <c r="AV124" s="35">
        <f ca="1">AV122</f>
        <v>2691.3265306122444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2017-12-18T13:20:57Z</dcterms:modified>
</cp:coreProperties>
</file>