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<sst xmlns="http://schemas.openxmlformats.org/spreadsheetml/2006/main" count="60" uniqueCount="49">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</sst>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186.85714285714283</c:v>
                </c:pt>
                <c:pt idx="24">
                  <c:v>186.85714285714283</c:v>
                </c:pt>
                <c:pt idx="25">
                  <c:v>186.85714285714283</c:v>
                </c:pt>
                <c:pt idx="26">
                  <c:v>186.85714285714283</c:v>
                </c:pt>
                <c:pt idx="27">
                  <c:v>186.85714285714283</c:v>
                </c:pt>
                <c:pt idx="28">
                  <c:v>186.85714285714283</c:v>
                </c:pt>
                <c:pt idx="29">
                  <c:v>186.85714285714283</c:v>
                </c:pt>
                <c:pt idx="30">
                  <c:v>186.85714285714283</c:v>
                </c:pt>
                <c:pt idx="31">
                  <c:v>186.85714285714283</c:v>
                </c:pt>
                <c:pt idx="32">
                  <c:v>186.85714285714283</c:v>
                </c:pt>
                <c:pt idx="33">
                  <c:v>186.85714285714283</c:v>
                </c:pt>
                <c:pt idx="34">
                  <c:v>186.85714285714283</c:v>
                </c:pt>
                <c:pt idx="35">
                  <c:v>186.85714285714283</c:v>
                </c:pt>
                <c:pt idx="36">
                  <c:v>186.85714285714283</c:v>
                </c:pt>
                <c:pt idx="37">
                  <c:v>186.85714285714283</c:v>
                </c:pt>
                <c:pt idx="38">
                  <c:v>186.85714285714283</c:v>
                </c:pt>
                <c:pt idx="39">
                  <c:v>186.85714285714283</c:v>
                </c:pt>
                <c:pt idx="40">
                  <c:v>186.85714285714283</c:v>
                </c:pt>
                <c:pt idx="41">
                  <c:v>186.85714285714283</c:v>
                </c:pt>
                <c:pt idx="42">
                  <c:v>186.85714285714283</c:v>
                </c:pt>
                <c:pt idx="43">
                  <c:v>186.85714285714283</c:v>
                </c:pt>
                <c:pt idx="44">
                  <c:v>186.85714285714283</c:v>
                </c:pt>
                <c:pt idx="45">
                  <c:v>186.85714285714283</c:v>
                </c:pt>
                <c:pt idx="46">
                  <c:v>186.85714285714283</c:v>
                </c:pt>
                <c:pt idx="47">
                  <c:v>186.85714285714283</c:v>
                </c:pt>
                <c:pt idx="48">
                  <c:v>186.85714285714283</c:v>
                </c:pt>
                <c:pt idx="49">
                  <c:v>186.85714285714283</c:v>
                </c:pt>
                <c:pt idx="50">
                  <c:v>186.85714285714283</c:v>
                </c:pt>
                <c:pt idx="51">
                  <c:v>186.85714285714283</c:v>
                </c:pt>
                <c:pt idx="52">
                  <c:v>186.85714285714283</c:v>
                </c:pt>
                <c:pt idx="53">
                  <c:v>186.85714285714283</c:v>
                </c:pt>
                <c:pt idx="54">
                  <c:v>186.85714285714283</c:v>
                </c:pt>
                <c:pt idx="55">
                  <c:v>186.85714285714283</c:v>
                </c:pt>
                <c:pt idx="56">
                  <c:v>186.85714285714283</c:v>
                </c:pt>
                <c:pt idx="57">
                  <c:v>186.85714285714283</c:v>
                </c:pt>
                <c:pt idx="58">
                  <c:v>186.85714285714283</c:v>
                </c:pt>
                <c:pt idx="59">
                  <c:v>186.85714285714283</c:v>
                </c:pt>
                <c:pt idx="60">
                  <c:v>186.85714285714283</c:v>
                </c:pt>
                <c:pt idx="61">
                  <c:v>186.85714285714283</c:v>
                </c:pt>
                <c:pt idx="62">
                  <c:v>186.85714285714283</c:v>
                </c:pt>
                <c:pt idx="63">
                  <c:v>186.85714285714283</c:v>
                </c:pt>
                <c:pt idx="64">
                  <c:v>186.85714285714283</c:v>
                </c:pt>
                <c:pt idx="65">
                  <c:v>186.85714285714283</c:v>
                </c:pt>
                <c:pt idx="66">
                  <c:v>186.85714285714283</c:v>
                </c:pt>
                <c:pt idx="67">
                  <c:v>186.85714285714283</c:v>
                </c:pt>
                <c:pt idx="68">
                  <c:v>186.85714285714283</c:v>
                </c:pt>
                <c:pt idx="69">
                  <c:v>186.85714285714283</c:v>
                </c:pt>
                <c:pt idx="70">
                  <c:v>186.85714285714283</c:v>
                </c:pt>
                <c:pt idx="71">
                  <c:v>186.85714285714283</c:v>
                </c:pt>
                <c:pt idx="72">
                  <c:v>186.85714285714283</c:v>
                </c:pt>
                <c:pt idx="73">
                  <c:v>186.85714285714283</c:v>
                </c:pt>
                <c:pt idx="74">
                  <c:v>186.85714285714283</c:v>
                </c:pt>
                <c:pt idx="75">
                  <c:v>186.85714285714283</c:v>
                </c:pt>
                <c:pt idx="76">
                  <c:v>186.85714285714283</c:v>
                </c:pt>
                <c:pt idx="77">
                  <c:v>186.85714285714283</c:v>
                </c:pt>
                <c:pt idx="78">
                  <c:v>186.85714285714283</c:v>
                </c:pt>
                <c:pt idx="79">
                  <c:v>186.85714285714283</c:v>
                </c:pt>
                <c:pt idx="80">
                  <c:v>186.85714285714283</c:v>
                </c:pt>
                <c:pt idx="81">
                  <c:v>186.85714285714283</c:v>
                </c:pt>
                <c:pt idx="82">
                  <c:v>186.85714285714283</c:v>
                </c:pt>
                <c:pt idx="83">
                  <c:v>186.85714285714283</c:v>
                </c:pt>
                <c:pt idx="84">
                  <c:v>186.85714285714283</c:v>
                </c:pt>
                <c:pt idx="85">
                  <c:v>186.85714285714283</c:v>
                </c:pt>
                <c:pt idx="86">
                  <c:v>186.85714285714283</c:v>
                </c:pt>
                <c:pt idx="87">
                  <c:v>186.85714285714283</c:v>
                </c:pt>
                <c:pt idx="88">
                  <c:v>186.85714285714283</c:v>
                </c:pt>
                <c:pt idx="89">
                  <c:v>186.85714285714283</c:v>
                </c:pt>
                <c:pt idx="90">
                  <c:v>186.85714285714283</c:v>
                </c:pt>
                <c:pt idx="91">
                  <c:v>186.85714285714283</c:v>
                </c:pt>
                <c:pt idx="92">
                  <c:v>186.85714285714283</c:v>
                </c:pt>
                <c:pt idx="93">
                  <c:v>186.85714285714283</c:v>
                </c:pt>
                <c:pt idx="94">
                  <c:v>186.85714285714283</c:v>
                </c:pt>
                <c:pt idx="95">
                  <c:v>186.85714285714283</c:v>
                </c:pt>
                <c:pt idx="96">
                  <c:v>186.85714285714283</c:v>
                </c:pt>
                <c:pt idx="97">
                  <c:v>186.85714285714283</c:v>
                </c:pt>
                <c:pt idx="98">
                  <c:v>186.85714285714283</c:v>
                </c:pt>
                <c:pt idx="99">
                  <c:v>186.85714285714283</c:v>
                </c:pt>
                <c:pt idx="100">
                  <c:v>186.85714285714283</c:v>
                </c:pt>
                <c:pt idx="101">
                  <c:v>186.85714285714283</c:v>
                </c:pt>
                <c:pt idx="102">
                  <c:v>186.85714285714283</c:v>
                </c:pt>
                <c:pt idx="103">
                  <c:v>186.85714285714283</c:v>
                </c:pt>
                <c:pt idx="104">
                  <c:v>186.85714285714283</c:v>
                </c:pt>
                <c:pt idx="105">
                  <c:v>186.85714285714283</c:v>
                </c:pt>
                <c:pt idx="106">
                  <c:v>186.85714285714283</c:v>
                </c:pt>
                <c:pt idx="107">
                  <c:v>186.85714285714283</c:v>
                </c:pt>
                <c:pt idx="108">
                  <c:v>186.85714285714283</c:v>
                </c:pt>
                <c:pt idx="109">
                  <c:v>186.85714285714283</c:v>
                </c:pt>
                <c:pt idx="110">
                  <c:v>186.85714285714283</c:v>
                </c:pt>
                <c:pt idx="111">
                  <c:v>186.85714285714283</c:v>
                </c:pt>
                <c:pt idx="112">
                  <c:v>186.85714285714283</c:v>
                </c:pt>
                <c:pt idx="11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I32" sqref="I3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43124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187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1.5999999999999943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43138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1725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26">
        <f>IF(K30="","",AT30)</f>
        <v>-1.6553935860059141</v>
      </c>
      <c r="M30" s="90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>From</v>
      </c>
      <c r="W30" s="138"/>
      <c r="X30" s="141">
        <f ca="1">IF(M34="","",B28)</f>
        <v>43103</v>
      </c>
      <c r="Y30" s="142"/>
      <c r="Z30" s="142"/>
      <c r="AA30" s="143" t="str">
        <f ca="1">IF(M34="","","to")</f>
        <v>to</v>
      </c>
      <c r="AB30" s="144">
        <f ca="1">IF(M34="","",B34)</f>
        <v>43124</v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82">
        <f>IF(AS30="","",AS30-AS28)</f>
        <v>-1.6553935860059141</v>
      </c>
      <c r="AU30" s="84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>
        <v>187</v>
      </c>
      <c r="I32" s="71">
        <v>185.8</v>
      </c>
      <c r="J32" s="7">
        <v>185.6</v>
      </c>
      <c r="K32" s="33">
        <f t="shared" si="0"/>
        <v>185.82857142857142</v>
      </c>
      <c r="L32" s="126">
        <f>IF(K32="","",AT32)</f>
        <v>-1.9142857142856826</v>
      </c>
      <c r="M32" s="90">
        <f ca="1">IF(AV32="","",IF(L32="","",AU32))</f>
        <v>2865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>You Lost:</v>
      </c>
      <c r="W32" s="129"/>
      <c r="X32" s="129"/>
      <c r="Y32" s="129"/>
      <c r="Z32" s="129"/>
      <c r="AA32" s="129"/>
      <c r="AB32" s="42">
        <f ca="1">IF(M34="","",IF(K34=K26,"",IF(K34&gt;K26,K34-K26,K26-K34)))</f>
        <v>3.6367346938775711</v>
      </c>
      <c r="AC32" s="160" t="str">
        <f ca="1">IF(V32="","",IF(V32="No Weight Change","",IF($F$4="Lb","Lb",IF($F$4="Kg","Kg",""))))</f>
        <v>Lb</v>
      </c>
      <c r="AD32" s="161"/>
      <c r="AE32" s="162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187</v>
      </c>
      <c r="AQ32" s="58">
        <f t="shared" si="6"/>
        <v>185.8</v>
      </c>
      <c r="AR32" s="59">
        <f t="shared" si="7"/>
        <v>185.6</v>
      </c>
      <c r="AS32" s="61">
        <f t="shared" si="8"/>
        <v>185.82857142857142</v>
      </c>
      <c r="AT32" s="82">
        <f>IF(AS32="","",AS32-AS30)</f>
        <v>-1.9142857142856826</v>
      </c>
      <c r="AU32" s="84">
        <f ca="1">IF(AV32="","",IF(AT32="","",MROUND(AV32,5)))</f>
        <v>2865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2863.3896103896091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>
        <v>2640</v>
      </c>
      <c r="I33" s="71">
        <v>2257</v>
      </c>
      <c r="J33" s="7">
        <v>2360</v>
      </c>
      <c r="K33" s="40">
        <f t="shared" si="0"/>
        <v>2295.1428571428573</v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>At a Rate Of</v>
      </c>
      <c r="W33" s="131"/>
      <c r="X33" s="131"/>
      <c r="Y33" s="131"/>
      <c r="Z33" s="131"/>
      <c r="AA33" s="132">
        <f ca="1">IF(V33="","",AB32/4)</f>
        <v>0.90918367346939277</v>
      </c>
      <c r="AB33" s="133"/>
      <c r="AC33" s="134" t="str">
        <f ca="1">IF(V32="","",IF(V32="No Weight Change","",IF($F$4="Lb","Lb/Wk",IF($F$4="Kg","Kg/Wk",""))))</f>
        <v>Lb/Wk</v>
      </c>
      <c r="AD33" s="135"/>
      <c r="AE33" s="136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2640</v>
      </c>
      <c r="AQ33" s="65">
        <f t="shared" si="6"/>
        <v>2257</v>
      </c>
      <c r="AR33" s="66">
        <f t="shared" si="7"/>
        <v>2360</v>
      </c>
      <c r="AS33" s="39">
        <f t="shared" si="8"/>
        <v>2295.1428571428573</v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>
        <v>187.2</v>
      </c>
      <c r="E34" s="71">
        <v>186.8</v>
      </c>
      <c r="F34" s="71">
        <v>186.8</v>
      </c>
      <c r="G34" s="71"/>
      <c r="H34" s="71"/>
      <c r="I34" s="71"/>
      <c r="J34" s="7"/>
      <c r="K34" s="33">
        <f t="shared" si="0"/>
        <v>186.85714285714283</v>
      </c>
      <c r="L34" s="126">
        <f>IF(K34="","",AT34)</f>
        <v>1.0285714285714107</v>
      </c>
      <c r="M34" s="90">
        <f ca="1">IF(AV34="","",IF(L34="","",AU34))</f>
        <v>2735</v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>You have</v>
      </c>
      <c r="W34" s="150"/>
      <c r="X34" s="150"/>
      <c r="Y34" s="150"/>
      <c r="Z34" s="153">
        <f ca="1">IF(AA33="","",IF(K34&gt;$F$7,K34-$F$7,$F$7-K34))</f>
        <v>3.8571428571428328</v>
      </c>
      <c r="AA34" s="155" t="str">
        <f ca="1">IF(AA33="","",IF(AA33="No Weight Change","",IF($F$4="Lb","Lb to go!",IF($F$4="Kg","Kg to go!",""))))</f>
        <v>Lb to go!</v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7</v>
      </c>
      <c r="AI34" s="35">
        <f>IF(K34="",AI32,K34)</f>
        <v>186.85714285714283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>
        <f t="shared" si="11"/>
        <v>187.2</v>
      </c>
      <c r="AM34" s="58">
        <f t="shared" si="2"/>
        <v>186.8</v>
      </c>
      <c r="AN34" s="58">
        <f t="shared" si="3"/>
        <v>186.8</v>
      </c>
      <c r="AO34" s="58">
        <f t="shared" si="4"/>
        <v>186.8</v>
      </c>
      <c r="AP34" s="58">
        <f t="shared" si="5"/>
        <v>186.8</v>
      </c>
      <c r="AQ34" s="58">
        <f t="shared" si="6"/>
        <v>186.8</v>
      </c>
      <c r="AR34" s="59">
        <f t="shared" si="7"/>
        <v>186.8</v>
      </c>
      <c r="AS34" s="61">
        <f t="shared" si="8"/>
        <v>186.85714285714283</v>
      </c>
      <c r="AT34" s="82">
        <f>IF(AS34="","",AS34-AS32)</f>
        <v>1.0285714285714107</v>
      </c>
      <c r="AU34" s="84">
        <f ca="1">IF(AV34="","",IF(AT34="","",MROUND(AV34,5)))</f>
        <v>2735</v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2736.3690476190482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>
        <v>2265</v>
      </c>
      <c r="E35" s="19">
        <v>2020</v>
      </c>
      <c r="F35" s="19">
        <v>2280</v>
      </c>
      <c r="G35" s="19"/>
      <c r="H35" s="19"/>
      <c r="I35" s="19"/>
      <c r="J35" s="24"/>
      <c r="K35" s="39">
        <f t="shared" si="0"/>
        <v>2240.7142857142858</v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7</v>
      </c>
      <c r="AI35" s="35">
        <f>AI34</f>
        <v>186.85714285714283</v>
      </c>
      <c r="AJ35" s="35">
        <f t="shared" si="9"/>
        <v>183</v>
      </c>
      <c r="AK35" s="35">
        <f>IF($AJ$9=0,0,(AK34+AK36)/2)</f>
        <v>183</v>
      </c>
      <c r="AL35" s="64">
        <f t="shared" si="11"/>
        <v>2265</v>
      </c>
      <c r="AM35" s="65">
        <f t="shared" si="2"/>
        <v>2020</v>
      </c>
      <c r="AN35" s="65">
        <f t="shared" si="3"/>
        <v>2280</v>
      </c>
      <c r="AO35" s="65">
        <f t="shared" si="4"/>
        <v>2280</v>
      </c>
      <c r="AP35" s="65">
        <f t="shared" si="5"/>
        <v>2280</v>
      </c>
      <c r="AQ35" s="65">
        <f t="shared" si="6"/>
        <v>2280</v>
      </c>
      <c r="AR35" s="66">
        <f t="shared" si="7"/>
        <v>2280</v>
      </c>
      <c r="AS35" s="39">
        <f t="shared" si="8"/>
        <v>2240.7142857142858</v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186.85714285714283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2736.3690476190482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186.85714285714283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186.85714285714283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2736.3690476190482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186.85714285714283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186.85714285714283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2736.3690476190482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186.85714285714283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186.85714285714283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2736.3690476190482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186.85714285714283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186.85714285714283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2736.3690476190482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186.85714285714283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186.85714285714283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2736.3690476190482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186.85714285714283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186.85714285714283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2736.3690476190482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186.85714285714283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186.85714285714283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2736.3690476190482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186.85714285714283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186.85714285714283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2736.3690476190482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186.85714285714283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186.85714285714283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2736.3690476190482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186.85714285714283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186.85714285714283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2736.3690476190482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186.85714285714283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186.85714285714283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2736.3690476190482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186.85714285714283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186.85714285714283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2736.3690476190482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186.85714285714283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186.85714285714283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2736.3690476190482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186.85714285714283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186.85714285714283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2736.3690476190482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186.85714285714283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186.85714285714283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2736.3690476190482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186.85714285714283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186.85714285714283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2736.3690476190482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186.85714285714283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186.85714285714283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2736.3690476190482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186.85714285714283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186.85714285714283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2736.3690476190482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186.85714285714283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186.85714285714283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2736.3690476190482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186.85714285714283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186.85714285714283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2736.3690476190482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186.85714285714283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186.85714285714283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2736.3690476190482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186.85714285714283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186.85714285714283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2736.3690476190482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186.85714285714283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186.85714285714283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2736.3690476190482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186.85714285714283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186.85714285714283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2736.3690476190482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186.85714285714283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186.85714285714283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2736.3690476190482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186.85714285714283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186.85714285714283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2736.3690476190482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186.85714285714283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186.85714285714283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2736.3690476190482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186.85714285714283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186.85714285714283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2736.3690476190482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186.85714285714283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186.85714285714283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2736.3690476190482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186.85714285714283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186.85714285714283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2736.3690476190482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186.85714285714283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186.85714285714283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2736.3690476190482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186.85714285714283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186.85714285714283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2736.3690476190482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186.85714285714283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186.85714285714283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2736.3690476190482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186.85714285714283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186.85714285714283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2736.3690476190482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186.85714285714283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186.85714285714283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2736.3690476190482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186.85714285714283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186.85714285714283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2736.3690476190482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186.85714285714283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186.85714285714283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2736.3690476190482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186.85714285714283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186.85714285714283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2736.3690476190482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186.85714285714283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186.85714285714283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2736.3690476190482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186.85714285714283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186.85714285714283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2736.3690476190482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186.85714285714283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186.85714285714283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2736.3690476190482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186.85714285714283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186.85714285714283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2736.3690476190482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186.85714285714283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186.85714285714283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2736.3690476190482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186.85714285714283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</v>
      </c>
      <c r="AJ124" s="35"/>
      <c r="AK124" s="35"/>
      <c r="AQ124" s="44"/>
      <c r="AR124" s="44"/>
      <c r="AU124" s="35" t="s">
        <v>20</v>
      </c>
      <c r="AV124" s="35">
        <f ca="1">AV122</f>
        <v>2736.3690476190482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2018-01-24T13:47:18Z</dcterms:modified>
</cp:coreProperties>
</file>