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meiting/Downloads/"/>
    </mc:Choice>
  </mc:AlternateContent>
  <bookViews>
    <workbookView xWindow="45220" yWindow="12360" windowWidth="24560" windowHeight="13280" tabRatio="500" activeTab="5"/>
  </bookViews>
  <sheets>
    <sheet name="铺位信息" sheetId="1" r:id="rId1"/>
    <sheet name="租金包设定" sheetId="2" r:id="rId2"/>
    <sheet name="首年租金折扣" sheetId="3" r:id="rId3"/>
    <sheet name="租金递增率" sheetId="4" r:id="rId4"/>
    <sheet name="面积分解系数" sheetId="5" r:id="rId5"/>
    <sheet name="工作表10" sheetId="10" r:id="rId6"/>
    <sheet name="楼层系数" sheetId="6" r:id="rId7"/>
    <sheet name="位置系数" sheetId="7" r:id="rId8"/>
    <sheet name="回报计划" sheetId="8" r:id="rId9"/>
    <sheet name="存量曲线对比图" sheetId="9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10" l="1"/>
  <c r="F14" i="10"/>
  <c r="D14" i="10"/>
  <c r="C5" i="9"/>
  <c r="B5" i="9"/>
  <c r="C48" i="8"/>
  <c r="D6" i="8"/>
  <c r="D8" i="8"/>
  <c r="D9" i="8"/>
  <c r="D12" i="8"/>
  <c r="D14" i="8"/>
  <c r="D16" i="8"/>
  <c r="D19" i="8"/>
  <c r="D20" i="8"/>
  <c r="C23" i="8"/>
  <c r="D23" i="8"/>
  <c r="D25" i="8"/>
  <c r="D28" i="8"/>
  <c r="C50" i="8"/>
  <c r="B53" i="8"/>
  <c r="B60" i="8"/>
  <c r="C6" i="8"/>
  <c r="C8" i="8"/>
  <c r="C9" i="8"/>
  <c r="C12" i="8"/>
  <c r="C14" i="8"/>
  <c r="C16" i="8"/>
  <c r="C19" i="8"/>
  <c r="C20" i="8"/>
  <c r="C25" i="8"/>
  <c r="C28" i="8"/>
  <c r="C53" i="8"/>
  <c r="B58" i="8"/>
  <c r="C58" i="8"/>
  <c r="C60" i="8"/>
  <c r="D53" i="8"/>
  <c r="D58" i="8"/>
  <c r="D60" i="8"/>
  <c r="E6" i="8"/>
  <c r="E8" i="8"/>
  <c r="E9" i="8"/>
  <c r="E12" i="8"/>
  <c r="E14" i="8"/>
  <c r="E16" i="8"/>
  <c r="E19" i="8"/>
  <c r="E20" i="8"/>
  <c r="E23" i="8"/>
  <c r="E25" i="8"/>
  <c r="E28" i="8"/>
  <c r="E53" i="8"/>
  <c r="E58" i="8"/>
  <c r="E60" i="8"/>
  <c r="F6" i="8"/>
  <c r="F8" i="8"/>
  <c r="F9" i="8"/>
  <c r="F12" i="8"/>
  <c r="F14" i="8"/>
  <c r="F16" i="8"/>
  <c r="F19" i="8"/>
  <c r="F20" i="8"/>
  <c r="F23" i="8"/>
  <c r="F25" i="8"/>
  <c r="F28" i="8"/>
  <c r="F53" i="8"/>
  <c r="F58" i="8"/>
  <c r="F60" i="8"/>
  <c r="G6" i="8"/>
  <c r="G8" i="8"/>
  <c r="G9" i="8"/>
  <c r="G12" i="8"/>
  <c r="G14" i="8"/>
  <c r="G16" i="8"/>
  <c r="G19" i="8"/>
  <c r="G20" i="8"/>
  <c r="G23" i="8"/>
  <c r="G25" i="8"/>
  <c r="G28" i="8"/>
  <c r="G53" i="8"/>
  <c r="G58" i="8"/>
  <c r="G60" i="8"/>
  <c r="H6" i="8"/>
  <c r="H8" i="8"/>
  <c r="H9" i="8"/>
  <c r="H12" i="8"/>
  <c r="H14" i="8"/>
  <c r="H16" i="8"/>
  <c r="H19" i="8"/>
  <c r="H20" i="8"/>
  <c r="H23" i="8"/>
  <c r="H25" i="8"/>
  <c r="H28" i="8"/>
  <c r="H53" i="8"/>
  <c r="H58" i="8"/>
  <c r="H60" i="8"/>
  <c r="I6" i="8"/>
  <c r="I8" i="8"/>
  <c r="I9" i="8"/>
  <c r="I12" i="8"/>
  <c r="I14" i="8"/>
  <c r="I16" i="8"/>
  <c r="I19" i="8"/>
  <c r="I20" i="8"/>
  <c r="I23" i="8"/>
  <c r="I25" i="8"/>
  <c r="I28" i="8"/>
  <c r="I53" i="8"/>
  <c r="I58" i="8"/>
  <c r="I60" i="8"/>
  <c r="J6" i="8"/>
  <c r="J8" i="8"/>
  <c r="J9" i="8"/>
  <c r="J12" i="8"/>
  <c r="J14" i="8"/>
  <c r="J16" i="8"/>
  <c r="J19" i="8"/>
  <c r="J20" i="8"/>
  <c r="J23" i="8"/>
  <c r="J25" i="8"/>
  <c r="J28" i="8"/>
  <c r="J53" i="8"/>
  <c r="J58" i="8"/>
  <c r="J60" i="8"/>
  <c r="K6" i="8"/>
  <c r="K8" i="8"/>
  <c r="K9" i="8"/>
  <c r="K12" i="8"/>
  <c r="K14" i="8"/>
  <c r="K16" i="8"/>
  <c r="K19" i="8"/>
  <c r="K20" i="8"/>
  <c r="K23" i="8"/>
  <c r="K25" i="8"/>
  <c r="K28" i="8"/>
  <c r="K53" i="8"/>
  <c r="K58" i="8"/>
  <c r="K60" i="8"/>
  <c r="L6" i="8"/>
  <c r="L8" i="8"/>
  <c r="L9" i="8"/>
  <c r="L12" i="8"/>
  <c r="L14" i="8"/>
  <c r="L16" i="8"/>
  <c r="L19" i="8"/>
  <c r="L20" i="8"/>
  <c r="L23" i="8"/>
  <c r="L25" i="8"/>
  <c r="L28" i="8"/>
  <c r="L38" i="8"/>
  <c r="L39" i="8"/>
  <c r="L40" i="8"/>
  <c r="L53" i="8"/>
  <c r="L58" i="8"/>
  <c r="L55" i="8"/>
  <c r="L60" i="8"/>
  <c r="B63" i="8"/>
  <c r="B64" i="8"/>
  <c r="B62" i="8"/>
  <c r="L61" i="8"/>
  <c r="K61" i="8"/>
  <c r="J61" i="8"/>
  <c r="I61" i="8"/>
  <c r="H61" i="8"/>
  <c r="G61" i="8"/>
  <c r="F61" i="8"/>
  <c r="E61" i="8"/>
  <c r="D61" i="8"/>
  <c r="C41" i="8"/>
  <c r="C61" i="8"/>
  <c r="L56" i="8"/>
  <c r="K56" i="8"/>
  <c r="J56" i="8"/>
  <c r="I56" i="8"/>
  <c r="H56" i="8"/>
  <c r="G56" i="8"/>
  <c r="F56" i="8"/>
  <c r="E56" i="8"/>
  <c r="D56" i="8"/>
  <c r="C56" i="8"/>
  <c r="B56" i="8"/>
  <c r="B49" i="8"/>
  <c r="L48" i="8"/>
  <c r="K48" i="8"/>
  <c r="J48" i="8"/>
  <c r="I48" i="8"/>
  <c r="H48" i="8"/>
  <c r="G48" i="8"/>
  <c r="F48" i="8"/>
  <c r="E48" i="8"/>
  <c r="D48" i="8"/>
  <c r="D41" i="8"/>
  <c r="E41" i="8"/>
  <c r="F41" i="8"/>
  <c r="G41" i="8"/>
  <c r="H41" i="8"/>
  <c r="I41" i="8"/>
  <c r="J41" i="8"/>
  <c r="K41" i="8"/>
  <c r="L41" i="8"/>
  <c r="B44" i="8"/>
  <c r="B45" i="8"/>
  <c r="B43" i="8"/>
  <c r="L42" i="8"/>
  <c r="K42" i="8"/>
  <c r="J42" i="8"/>
  <c r="I42" i="8"/>
  <c r="H42" i="8"/>
  <c r="G42" i="8"/>
  <c r="F42" i="8"/>
  <c r="E42" i="8"/>
  <c r="D42" i="8"/>
  <c r="C42" i="8"/>
  <c r="B40" i="8"/>
  <c r="C31" i="8"/>
  <c r="D31" i="8"/>
  <c r="E31" i="8"/>
  <c r="F31" i="8"/>
  <c r="G31" i="8"/>
  <c r="H31" i="8"/>
  <c r="I31" i="8"/>
  <c r="J31" i="8"/>
  <c r="K31" i="8"/>
  <c r="L31" i="8"/>
  <c r="L30" i="8"/>
  <c r="K30" i="8"/>
  <c r="J30" i="8"/>
  <c r="I30" i="8"/>
  <c r="H30" i="8"/>
  <c r="G30" i="8"/>
  <c r="F30" i="8"/>
  <c r="E30" i="8"/>
  <c r="D30" i="8"/>
  <c r="C30" i="8"/>
  <c r="L24" i="8"/>
  <c r="K24" i="8"/>
  <c r="J24" i="8"/>
  <c r="I24" i="8"/>
  <c r="H24" i="8"/>
  <c r="G24" i="8"/>
  <c r="F24" i="8"/>
  <c r="E24" i="8"/>
  <c r="D24" i="8"/>
  <c r="C24" i="8"/>
</calcChain>
</file>

<file path=xl/sharedStrings.xml><?xml version="1.0" encoding="utf-8"?>
<sst xmlns="http://schemas.openxmlformats.org/spreadsheetml/2006/main" count="2070" uniqueCount="757">
  <si>
    <t xml:space="preserve"> 商铺编号</t>
    <phoneticPr fontId="4" type="noConversion"/>
  </si>
  <si>
    <t>楼层</t>
    <phoneticPr fontId="4" type="noConversion"/>
  </si>
  <si>
    <r>
      <rPr>
        <b/>
        <sz val="10"/>
        <rFont val="宋体"/>
        <family val="3"/>
        <charset val="134"/>
      </rPr>
      <t>建筑面积㎡</t>
    </r>
    <r>
      <rPr>
        <b/>
        <sz val="10"/>
        <rFont val="Arial"/>
        <family val="3"/>
        <charset val="134"/>
      </rPr>
      <t>(</t>
    </r>
    <r>
      <rPr>
        <b/>
        <sz val="10"/>
        <rFont val="宋体"/>
        <family val="3"/>
        <charset val="134"/>
      </rPr>
      <t>产权</t>
    </r>
    <r>
      <rPr>
        <b/>
        <sz val="10"/>
        <rFont val="Arial"/>
        <family val="3"/>
        <charset val="134"/>
      </rPr>
      <t>)</t>
    </r>
    <phoneticPr fontId="6" type="noConversion"/>
  </si>
  <si>
    <r>
      <rPr>
        <b/>
        <sz val="10"/>
        <rFont val="宋体"/>
        <family val="3"/>
        <charset val="134"/>
      </rPr>
      <t>套内面积㎡</t>
    </r>
    <r>
      <rPr>
        <b/>
        <sz val="10"/>
        <rFont val="Arial"/>
        <family val="3"/>
        <charset val="134"/>
      </rPr>
      <t>(</t>
    </r>
    <r>
      <rPr>
        <b/>
        <sz val="10"/>
        <rFont val="宋体"/>
        <family val="3"/>
        <charset val="134"/>
      </rPr>
      <t>产权</t>
    </r>
    <r>
      <rPr>
        <b/>
        <sz val="10"/>
        <rFont val="Arial"/>
        <family val="3"/>
        <charset val="134"/>
      </rPr>
      <t>)</t>
    </r>
    <phoneticPr fontId="6" type="noConversion"/>
  </si>
  <si>
    <t>业态</t>
    <phoneticPr fontId="6" type="noConversion"/>
  </si>
  <si>
    <t>产权性质</t>
    <phoneticPr fontId="6" type="noConversion"/>
  </si>
  <si>
    <t>租金标准</t>
    <phoneticPr fontId="6" type="noConversion"/>
  </si>
  <si>
    <t>B1-1</t>
  </si>
  <si>
    <t>B1~-1</t>
  </si>
  <si>
    <t>服装</t>
  </si>
  <si>
    <t>销售</t>
  </si>
  <si>
    <t>按照后面租金包设定结果导入进来</t>
    <phoneticPr fontId="6" type="noConversion"/>
  </si>
  <si>
    <t>B1-10</t>
  </si>
  <si>
    <t xml:space="preserve"> </t>
    <phoneticPr fontId="2" type="noConversion"/>
  </si>
  <si>
    <t>B1-101</t>
  </si>
  <si>
    <t>B1-103</t>
  </si>
  <si>
    <t>B1-105</t>
  </si>
  <si>
    <t>B1-107</t>
  </si>
  <si>
    <t>B1-109</t>
  </si>
  <si>
    <t>B1-11/13-R</t>
  </si>
  <si>
    <t>B1-12</t>
  </si>
  <si>
    <t>B1-14</t>
  </si>
  <si>
    <t>B1-15/17</t>
  </si>
  <si>
    <t>B1-16</t>
  </si>
  <si>
    <t>B1-164</t>
  </si>
  <si>
    <t>B1-165</t>
  </si>
  <si>
    <t>B1-166</t>
  </si>
  <si>
    <t>B1-167</t>
  </si>
  <si>
    <t>B1-168</t>
  </si>
  <si>
    <t>B1-169</t>
  </si>
  <si>
    <t>B1-170</t>
  </si>
  <si>
    <t>B1-171-174</t>
  </si>
  <si>
    <t>B1-175-178</t>
  </si>
  <si>
    <t>B1-179-182</t>
  </si>
  <si>
    <t>B1-18</t>
  </si>
  <si>
    <t>B1-183</t>
  </si>
  <si>
    <t>B1-184</t>
  </si>
  <si>
    <t>B1-185</t>
  </si>
  <si>
    <t>B1-186-188</t>
  </si>
  <si>
    <t>B1-189-191</t>
  </si>
  <si>
    <t>B1-19</t>
  </si>
  <si>
    <t>B1-192</t>
  </si>
  <si>
    <t>B1-193</t>
  </si>
  <si>
    <t>B1-194</t>
  </si>
  <si>
    <t>B1-195</t>
  </si>
  <si>
    <t>B1-196</t>
  </si>
  <si>
    <t>B1-197</t>
  </si>
  <si>
    <t>B1-198</t>
  </si>
  <si>
    <t>B1-199-200/205/204/69-73</t>
  </si>
  <si>
    <t>B1-201</t>
  </si>
  <si>
    <t>B1-202</t>
  </si>
  <si>
    <t>B1-203</t>
  </si>
  <si>
    <t>B1-206</t>
  </si>
  <si>
    <t>B1-207</t>
  </si>
  <si>
    <t>B1-208</t>
  </si>
  <si>
    <t>B1-209</t>
  </si>
  <si>
    <t>B1-21</t>
  </si>
  <si>
    <t>B1-210</t>
  </si>
  <si>
    <t>B1-211</t>
  </si>
  <si>
    <t>B1-212</t>
  </si>
  <si>
    <t>B1-213</t>
  </si>
  <si>
    <t>B1-214</t>
  </si>
  <si>
    <t>B1-215</t>
  </si>
  <si>
    <t>B1-216</t>
  </si>
  <si>
    <t>B1-217</t>
  </si>
  <si>
    <t>B1-218</t>
  </si>
  <si>
    <t>B1-219</t>
  </si>
  <si>
    <t>B1-22</t>
  </si>
  <si>
    <t>B1-220</t>
  </si>
  <si>
    <t>B1-221</t>
  </si>
  <si>
    <t>B1-222</t>
  </si>
  <si>
    <t>B1-223</t>
  </si>
  <si>
    <t>B1-224</t>
  </si>
  <si>
    <t>B1-225</t>
  </si>
  <si>
    <t>B1-226</t>
  </si>
  <si>
    <t>B1-227</t>
  </si>
  <si>
    <t>B1-228</t>
  </si>
  <si>
    <t>B1-229</t>
  </si>
  <si>
    <t>B1-23</t>
  </si>
  <si>
    <t>B1-230</t>
  </si>
  <si>
    <t>B1-231</t>
  </si>
  <si>
    <t>B1-24</t>
  </si>
  <si>
    <t>B1-25</t>
  </si>
  <si>
    <t>B1-26</t>
  </si>
  <si>
    <t>B1-27</t>
  </si>
  <si>
    <t>B1-28</t>
  </si>
  <si>
    <t>B1-29</t>
  </si>
  <si>
    <t>B1-3/5-R</t>
  </si>
  <si>
    <t>B1-30</t>
  </si>
  <si>
    <t>B1-31</t>
  </si>
  <si>
    <t>B1-32</t>
  </si>
  <si>
    <t>B1-33</t>
  </si>
  <si>
    <t>B1-34</t>
  </si>
  <si>
    <t>B1-35</t>
  </si>
  <si>
    <t>B1-36</t>
  </si>
  <si>
    <t>B1-37</t>
  </si>
  <si>
    <t>B1-38</t>
  </si>
  <si>
    <t>B1-39</t>
  </si>
  <si>
    <t>B1-4</t>
  </si>
  <si>
    <t>B1-40</t>
  </si>
  <si>
    <t>B1-41</t>
  </si>
  <si>
    <t>B1-42</t>
  </si>
  <si>
    <t>B1-43</t>
  </si>
  <si>
    <t>B1-44</t>
  </si>
  <si>
    <t>B1-45</t>
  </si>
  <si>
    <t>B1-46</t>
  </si>
  <si>
    <t>B1-47</t>
  </si>
  <si>
    <t>B1-48</t>
  </si>
  <si>
    <t>B1-49</t>
  </si>
  <si>
    <t>B1-50</t>
  </si>
  <si>
    <t>B1-51</t>
  </si>
  <si>
    <t>B1-52</t>
  </si>
  <si>
    <t>B1-53</t>
  </si>
  <si>
    <t>B1-54</t>
  </si>
  <si>
    <t>B1-55</t>
  </si>
  <si>
    <t>B1-56</t>
  </si>
  <si>
    <t>B1-57</t>
  </si>
  <si>
    <t>B1-58</t>
  </si>
  <si>
    <t>B1-59</t>
  </si>
  <si>
    <t>B1-6</t>
  </si>
  <si>
    <t>B1-60</t>
  </si>
  <si>
    <t>B1-61</t>
  </si>
  <si>
    <t>B1-62</t>
  </si>
  <si>
    <t>B1-63</t>
  </si>
  <si>
    <t>B1-64</t>
  </si>
  <si>
    <t>B1-65</t>
  </si>
  <si>
    <t>B1-66</t>
  </si>
  <si>
    <t>B1-67</t>
  </si>
  <si>
    <t>B1-68</t>
  </si>
  <si>
    <t>B1-7/9-R</t>
  </si>
  <si>
    <t>B1-74</t>
  </si>
  <si>
    <t>B1-75</t>
  </si>
  <si>
    <t>B1-76</t>
  </si>
  <si>
    <t>B1-77</t>
  </si>
  <si>
    <t>B1-78a</t>
  </si>
  <si>
    <t>B1-78b</t>
  </si>
  <si>
    <t>B1-79</t>
  </si>
  <si>
    <t>B1-8</t>
  </si>
  <si>
    <t>B1-80</t>
  </si>
  <si>
    <t>B1-81</t>
  </si>
  <si>
    <t>B1-82</t>
  </si>
  <si>
    <t>B1-83</t>
  </si>
  <si>
    <t>B1-84</t>
  </si>
  <si>
    <t>B1-85</t>
  </si>
  <si>
    <t>B1-86</t>
  </si>
  <si>
    <t>B1-87</t>
  </si>
  <si>
    <t>B1-88</t>
  </si>
  <si>
    <t>B1-89</t>
  </si>
  <si>
    <t>B1-90</t>
  </si>
  <si>
    <t>B1-91</t>
  </si>
  <si>
    <t>B1-92</t>
  </si>
  <si>
    <t>B1-93</t>
  </si>
  <si>
    <t>B1-94/96/98/100/102/104/106/108/110-113/115-163</t>
  </si>
  <si>
    <t>B1-95</t>
  </si>
  <si>
    <t>B1-97</t>
  </si>
  <si>
    <t>B1-99</t>
  </si>
  <si>
    <t>H2a-1F-001/002</t>
  </si>
  <si>
    <t>H~1</t>
  </si>
  <si>
    <t>自持</t>
  </si>
  <si>
    <t>H2b-1F-001/002</t>
  </si>
  <si>
    <t>H2c-1F-001/002/005</t>
  </si>
  <si>
    <t>H2c-1F-003</t>
  </si>
  <si>
    <t>H2c-1F-006/007/009</t>
  </si>
  <si>
    <t>H2c-1F-008</t>
  </si>
  <si>
    <t>H2d-1F-001/002</t>
  </si>
  <si>
    <t>H3a-1F-001/002</t>
  </si>
  <si>
    <t>H3b-1F-001</t>
  </si>
  <si>
    <t>H3d-1F-001/005</t>
  </si>
  <si>
    <t>H3d-1F-002/003</t>
  </si>
  <si>
    <t>H3e-1F-001</t>
  </si>
  <si>
    <t>H4-1F-001/002/003</t>
  </si>
  <si>
    <t>H4a-1F-001/002/003</t>
  </si>
  <si>
    <t>H2a-2F-001/002</t>
  </si>
  <si>
    <t>H~2</t>
  </si>
  <si>
    <t>H2b-2F-001/002</t>
  </si>
  <si>
    <t>H2c-2F-001/002/003</t>
  </si>
  <si>
    <t>H2c-2F-005/007</t>
  </si>
  <si>
    <t>H2c-2F-006</t>
  </si>
  <si>
    <t>H2d-2F-001/002</t>
  </si>
  <si>
    <t>H3a-2F-001/002</t>
  </si>
  <si>
    <t>H3b-2F-001</t>
  </si>
  <si>
    <t>H3d-2F-001/002/003</t>
  </si>
  <si>
    <t>H3e-2F-001</t>
  </si>
  <si>
    <t>H4-2F-001/002/003</t>
  </si>
  <si>
    <t>H4a-2F-001/002</t>
  </si>
  <si>
    <t>H2c-3F-001</t>
  </si>
  <si>
    <t>H~3</t>
  </si>
  <si>
    <t>H2c-3F-002</t>
  </si>
  <si>
    <t>H3d-3F-001</t>
  </si>
  <si>
    <t>H4-3F-001</t>
  </si>
  <si>
    <t>H4a-3F-001</t>
  </si>
  <si>
    <t>S1-1F-001</t>
  </si>
  <si>
    <t>S1~1</t>
  </si>
  <si>
    <t>S1-1F-002</t>
  </si>
  <si>
    <t>S1-1F-003/004</t>
  </si>
  <si>
    <t>S1-1F-005</t>
  </si>
  <si>
    <t>S1-1F-006</t>
  </si>
  <si>
    <t>S1-1F-007</t>
  </si>
  <si>
    <t>S1-1F-008</t>
  </si>
  <si>
    <t>S1-1F-009</t>
  </si>
  <si>
    <t>S1-1F-010/011/012c</t>
  </si>
  <si>
    <t>S1-1F-012b/019c</t>
  </si>
  <si>
    <t>S1-1F-013</t>
  </si>
  <si>
    <t>S1-1F-015</t>
  </si>
  <si>
    <t>S1-1F-016</t>
  </si>
  <si>
    <t>S1-1F-017</t>
  </si>
  <si>
    <t>S1-1F-018</t>
  </si>
  <si>
    <t>S1-1F-019a/020b</t>
  </si>
  <si>
    <t>S1-1F-019b</t>
  </si>
  <si>
    <t>S1-1F-020a</t>
  </si>
  <si>
    <t>S1-1F-020c</t>
  </si>
  <si>
    <t>S1-1F-021</t>
  </si>
  <si>
    <t>S1-2F-001</t>
  </si>
  <si>
    <t>S1~2</t>
  </si>
  <si>
    <t>S1-2F-002/003/005/009/010/011</t>
  </si>
  <si>
    <t>S1-2F-006/007</t>
  </si>
  <si>
    <t>S1-2F-008</t>
  </si>
  <si>
    <t>S1-2F-012</t>
  </si>
  <si>
    <t>S1-2F-013</t>
  </si>
  <si>
    <t>S1-2F-015</t>
  </si>
  <si>
    <t>S1-2F-016</t>
  </si>
  <si>
    <t>S1-2F-017</t>
  </si>
  <si>
    <t>S1-2F-018</t>
  </si>
  <si>
    <t>S1-3F-001/003/005/006a-1/006b-2</t>
  </si>
  <si>
    <t>S1~3</t>
  </si>
  <si>
    <t>S1-3F-002</t>
  </si>
  <si>
    <t>S1-3F-006b-1/006a-2</t>
  </si>
  <si>
    <t>S1-3F-007</t>
  </si>
  <si>
    <t>S1-3F-008</t>
  </si>
  <si>
    <t>S1-4F-002</t>
  </si>
  <si>
    <t>S1~4</t>
  </si>
  <si>
    <t>S1-4F-003</t>
  </si>
  <si>
    <t>S1-4F-005a</t>
  </si>
  <si>
    <t>S1-4F-006</t>
  </si>
  <si>
    <t>S1-4F-007</t>
  </si>
  <si>
    <t>S1-4F-008</t>
  </si>
  <si>
    <t>S1-4F-001</t>
  </si>
  <si>
    <t>S1~5</t>
  </si>
  <si>
    <t>S1-4F-005b</t>
  </si>
  <si>
    <t>S2-1F-001b-1</t>
  </si>
  <si>
    <t>S2~1</t>
  </si>
  <si>
    <t>S2-1F-002a</t>
  </si>
  <si>
    <t>S2-1F-002b</t>
  </si>
  <si>
    <t>S2-1F-003</t>
  </si>
  <si>
    <t>S2-1F-006a</t>
  </si>
  <si>
    <t>S2-1F-006b-1</t>
  </si>
  <si>
    <t>S2-1F-006b-2</t>
  </si>
  <si>
    <t>S2-1F-007a-1</t>
  </si>
  <si>
    <t>S2-1F-007a-2</t>
  </si>
  <si>
    <t>S2-1F-007b</t>
  </si>
  <si>
    <t>S2-1F-008/001a/001c/002c/007a-3/001b-2+S2-2F-006/001a/001b-2/002a-2/002b-2</t>
  </si>
  <si>
    <t>S2-1F-009</t>
  </si>
  <si>
    <t>S2-1F-010</t>
  </si>
  <si>
    <t>S2-2F-001b-1</t>
  </si>
  <si>
    <t>S2~2</t>
  </si>
  <si>
    <t>S2-2F-002a-1</t>
  </si>
  <si>
    <t>S2-2F-002b-1</t>
  </si>
  <si>
    <t>S2-2F-003</t>
  </si>
  <si>
    <t>S2-2F-005</t>
  </si>
  <si>
    <t>S2-3F-001a</t>
  </si>
  <si>
    <t>S2~3</t>
  </si>
  <si>
    <t>S2-3F-001b</t>
  </si>
  <si>
    <t>S2-3F-001c</t>
  </si>
  <si>
    <t>S2-3F-001d</t>
  </si>
  <si>
    <t>S2-3F-002-1</t>
  </si>
  <si>
    <t>S2-3F-002-2</t>
  </si>
  <si>
    <t>S2-3F-003-1</t>
  </si>
  <si>
    <t>S2-3F-003-2</t>
  </si>
  <si>
    <t>S2-3F-005</t>
  </si>
  <si>
    <t>S2-4F-001a</t>
  </si>
  <si>
    <t>S2~4</t>
  </si>
  <si>
    <t>S2-4F-001b-1</t>
  </si>
  <si>
    <t>S2-4F-002a/001b-2</t>
  </si>
  <si>
    <t>S2-4F-002b</t>
  </si>
  <si>
    <t>S2-4F-003</t>
  </si>
  <si>
    <t>S3-1F-001a</t>
  </si>
  <si>
    <t>S3~1</t>
  </si>
  <si>
    <t>S3-1F-001b</t>
  </si>
  <si>
    <t>S3-1F-001c</t>
  </si>
  <si>
    <t>S3-1F-001d</t>
  </si>
  <si>
    <t>S3-1F-001e</t>
  </si>
  <si>
    <t>S3-1F-001f</t>
  </si>
  <si>
    <t>S3-1F-001g</t>
  </si>
  <si>
    <t>S3-1F-001h</t>
  </si>
  <si>
    <t>S3-1F-002</t>
  </si>
  <si>
    <t>S3-1F-003a/003b</t>
  </si>
  <si>
    <t>S3-1F-005</t>
  </si>
  <si>
    <t>S3-2F-001a</t>
  </si>
  <si>
    <t>S3~2</t>
  </si>
  <si>
    <t>S3-2F-001b</t>
  </si>
  <si>
    <t>S3-2F-001c/002-1/002c</t>
  </si>
  <si>
    <t>S3-2F-002/005a</t>
  </si>
  <si>
    <t>S3-2F-003</t>
  </si>
  <si>
    <t>S3-2F-005</t>
  </si>
  <si>
    <t>S3-3F-001a/001b</t>
  </si>
  <si>
    <t>S3~3</t>
  </si>
  <si>
    <t>S3-3F-002</t>
  </si>
  <si>
    <t>S3-3F-003a</t>
  </si>
  <si>
    <t>S3-3F-003b</t>
  </si>
  <si>
    <t>S3-4F-001a</t>
  </si>
  <si>
    <t>S3~4</t>
  </si>
  <si>
    <t>S3-4F-001b</t>
  </si>
  <si>
    <t>S3-4F-002</t>
  </si>
  <si>
    <t>S3-4F-003</t>
  </si>
  <si>
    <t>S4a-1F-001a</t>
  </si>
  <si>
    <t>S4a~1</t>
  </si>
  <si>
    <t>S4a-1F-001c</t>
  </si>
  <si>
    <t>S4a-1F-002</t>
  </si>
  <si>
    <t>S4a-1F-003a</t>
  </si>
  <si>
    <t>S4a-1F-005</t>
  </si>
  <si>
    <t>S4a-1F-006</t>
  </si>
  <si>
    <t>S4a-1F-007</t>
  </si>
  <si>
    <t>S4a-1F-008</t>
  </si>
  <si>
    <t>S4a-1F-009/001b</t>
  </si>
  <si>
    <t>S4a-1F-010</t>
  </si>
  <si>
    <t>s4a-1F-003b</t>
  </si>
  <si>
    <t>S4a-2F-001a</t>
  </si>
  <si>
    <t>S4a~2</t>
  </si>
  <si>
    <t>S4a-2F-001b</t>
  </si>
  <si>
    <t>S4a-2F-002a/002b</t>
  </si>
  <si>
    <t>S4a-2F-002c</t>
  </si>
  <si>
    <t>S4a-2F-003</t>
  </si>
  <si>
    <t>S4a-2F-005</t>
  </si>
  <si>
    <t>S4a-2F-006-1</t>
  </si>
  <si>
    <t>S4a-2F-006-2/007b-2</t>
  </si>
  <si>
    <t>S4a-2F-007a/007b-1</t>
  </si>
  <si>
    <t>S4a-3F-001</t>
  </si>
  <si>
    <t>S4a~3</t>
  </si>
  <si>
    <t>S4a-3F-002-1</t>
  </si>
  <si>
    <t>S4a-3F-002-2</t>
  </si>
  <si>
    <t>S4a-3F-003</t>
  </si>
  <si>
    <t>S4a-3F-005a</t>
  </si>
  <si>
    <t>S4a-3F-005b</t>
  </si>
  <si>
    <t>S4a-4F-001a</t>
  </si>
  <si>
    <t>S4a~4</t>
  </si>
  <si>
    <t>S4a-4F-001b/002</t>
  </si>
  <si>
    <t>S4a-4F-001c</t>
  </si>
  <si>
    <t>S4a-4F-003</t>
  </si>
  <si>
    <t>S4a-4F-005</t>
  </si>
  <si>
    <t>S4b-1F-001</t>
  </si>
  <si>
    <t>S4b~1</t>
  </si>
  <si>
    <t>S4b-1F-002-1</t>
  </si>
  <si>
    <t>S4b-1F-002-2/008b</t>
  </si>
  <si>
    <t>S4b-1F-003</t>
  </si>
  <si>
    <t>S4b-1F-005</t>
  </si>
  <si>
    <t>S4b-1F-006</t>
  </si>
  <si>
    <t>S4b-1F-007a</t>
  </si>
  <si>
    <t>S4b-1F-007b-1</t>
  </si>
  <si>
    <t>S4b-1F-007b-2</t>
  </si>
  <si>
    <t>S4b-1F-007c</t>
  </si>
  <si>
    <t>S4b-1F-008a</t>
  </si>
  <si>
    <t>S4b-1F-008c</t>
  </si>
  <si>
    <t>S4b-1F-008d</t>
  </si>
  <si>
    <t>S4b-2F-001</t>
  </si>
  <si>
    <t>S4b~2</t>
  </si>
  <si>
    <t>S4b-2F-002</t>
  </si>
  <si>
    <t>S4b-2F-003/005</t>
  </si>
  <si>
    <t>S4b-2F-006</t>
  </si>
  <si>
    <t>S4b-2F-007</t>
  </si>
  <si>
    <t>S4b-2F-008</t>
  </si>
  <si>
    <t>S4b-3F-001/006</t>
  </si>
  <si>
    <t>S4b~3</t>
  </si>
  <si>
    <t>S4b-3F-002a</t>
  </si>
  <si>
    <t>S4b-3F-002b</t>
  </si>
  <si>
    <t>S4b-3F-003</t>
  </si>
  <si>
    <t>S4b-3F-005</t>
  </si>
  <si>
    <t>S4b-4F-001a</t>
  </si>
  <si>
    <t>S4b~4</t>
  </si>
  <si>
    <t>S4b-4F-001b/002a/002b-1</t>
  </si>
  <si>
    <t>S4b-4F-002b-2</t>
  </si>
  <si>
    <t>S5-1F-001/002</t>
  </si>
  <si>
    <t>S5~1</t>
  </si>
  <si>
    <t>S5-1F-003</t>
  </si>
  <si>
    <t>S5-1F-005</t>
  </si>
  <si>
    <t>S5-2F-001a</t>
  </si>
  <si>
    <t>S5~2</t>
  </si>
  <si>
    <t>S5-2F-003</t>
  </si>
  <si>
    <t>S5-2F-004</t>
  </si>
  <si>
    <t>S5-3F-001/002/006</t>
  </si>
  <si>
    <t>S5~3</t>
  </si>
  <si>
    <t>S5-3F-003</t>
  </si>
  <si>
    <t>S5-3F-005</t>
  </si>
  <si>
    <t>S5-4F-001</t>
  </si>
  <si>
    <t>S5~4</t>
  </si>
  <si>
    <t>S5-4F-002</t>
  </si>
  <si>
    <t>S5-4F-003</t>
  </si>
  <si>
    <t>T1-100</t>
  </si>
  <si>
    <t>T1~1</t>
  </si>
  <si>
    <t>T1-58</t>
  </si>
  <si>
    <t>T1-60</t>
  </si>
  <si>
    <t>T1-62</t>
  </si>
  <si>
    <t>T1-64</t>
  </si>
  <si>
    <t>T1-66</t>
  </si>
  <si>
    <t>T1-68</t>
  </si>
  <si>
    <t>T1-70</t>
  </si>
  <si>
    <t>T1-72</t>
  </si>
  <si>
    <t>T1-74</t>
  </si>
  <si>
    <t>T1-76</t>
  </si>
  <si>
    <t>T1-78</t>
  </si>
  <si>
    <t>T1-80</t>
  </si>
  <si>
    <t>T1-82</t>
  </si>
  <si>
    <t>T1-84</t>
  </si>
  <si>
    <t>T1-86</t>
  </si>
  <si>
    <t>T1-88</t>
  </si>
  <si>
    <t>T1-90</t>
  </si>
  <si>
    <t>T1-92</t>
  </si>
  <si>
    <t>T1-94</t>
  </si>
  <si>
    <t>T1-96</t>
  </si>
  <si>
    <t>T1-98</t>
  </si>
  <si>
    <t>T10-1F-30</t>
  </si>
  <si>
    <t>T10~1</t>
  </si>
  <si>
    <t>T10-1F-3193-1F</t>
  </si>
  <si>
    <t>T10-1F-3193-2F</t>
  </si>
  <si>
    <t>T10-1F-3197-1F/3195-1F</t>
  </si>
  <si>
    <t>T10-1F-3197-2F/3195-2F</t>
  </si>
  <si>
    <t>T10-1F-38</t>
  </si>
  <si>
    <t>T10-1F-46</t>
  </si>
  <si>
    <t>T2-18</t>
  </si>
  <si>
    <t>T2~1</t>
  </si>
  <si>
    <t>T2-20</t>
  </si>
  <si>
    <t>T2-22</t>
  </si>
  <si>
    <t>T2-24</t>
  </si>
  <si>
    <t>T2-26</t>
  </si>
  <si>
    <t>T2-28</t>
  </si>
  <si>
    <t>T2-30</t>
  </si>
  <si>
    <t>T2-32</t>
  </si>
  <si>
    <t>T2-34</t>
  </si>
  <si>
    <t>T2-36</t>
  </si>
  <si>
    <t>T2-38</t>
  </si>
  <si>
    <t>T2-40</t>
  </si>
  <si>
    <t>T2-42</t>
  </si>
  <si>
    <t>T2-437</t>
  </si>
  <si>
    <t>T2-439</t>
  </si>
  <si>
    <t>T2-44</t>
  </si>
  <si>
    <t>T2-46</t>
  </si>
  <si>
    <t>T2-48</t>
  </si>
  <si>
    <t>T2-50</t>
  </si>
  <si>
    <t>T2-52</t>
  </si>
  <si>
    <t>T3-12</t>
  </si>
  <si>
    <t>T3~1</t>
  </si>
  <si>
    <t>T3-14</t>
  </si>
  <si>
    <t>T3-1F-10</t>
  </si>
  <si>
    <t>T3-4</t>
  </si>
  <si>
    <t>T3-401</t>
  </si>
  <si>
    <t>T3-403</t>
  </si>
  <si>
    <t>T3-405</t>
  </si>
  <si>
    <t>T3-407</t>
  </si>
  <si>
    <t>T3-409</t>
  </si>
  <si>
    <t>T3-411</t>
  </si>
  <si>
    <t>T3-417</t>
  </si>
  <si>
    <t>T3-419</t>
  </si>
  <si>
    <t>T3-421</t>
  </si>
  <si>
    <t>T3-423</t>
  </si>
  <si>
    <t>T3-425</t>
  </si>
  <si>
    <t>T3-427</t>
  </si>
  <si>
    <t>T3-429</t>
  </si>
  <si>
    <t>T3-6</t>
  </si>
  <si>
    <t>T3-8</t>
  </si>
  <si>
    <t>T3-2F</t>
  </si>
  <si>
    <t>T3~2</t>
  </si>
  <si>
    <t>T4-11</t>
  </si>
  <si>
    <t>T4~1</t>
  </si>
  <si>
    <t>T4-1F-387</t>
  </si>
  <si>
    <t>T4-1F-389</t>
  </si>
  <si>
    <t>T4-3</t>
  </si>
  <si>
    <t>T4-373</t>
  </si>
  <si>
    <t>T4-375</t>
  </si>
  <si>
    <t>T4-379</t>
  </si>
  <si>
    <t>T4-381</t>
  </si>
  <si>
    <t>T4-391</t>
  </si>
  <si>
    <t>T4-393</t>
  </si>
  <si>
    <t>T4-395</t>
  </si>
  <si>
    <t>T4-397</t>
  </si>
  <si>
    <t>T4-5</t>
  </si>
  <si>
    <t>T4-7</t>
  </si>
  <si>
    <t>T4-9</t>
  </si>
  <si>
    <t>T4-201</t>
  </si>
  <si>
    <t>T4~2</t>
  </si>
  <si>
    <t>T4-202</t>
  </si>
  <si>
    <t>T4-203</t>
  </si>
  <si>
    <t>T4-204</t>
  </si>
  <si>
    <t>T4-205</t>
  </si>
  <si>
    <t>T4-206</t>
  </si>
  <si>
    <t>T4-210</t>
  </si>
  <si>
    <t>T4-211</t>
  </si>
  <si>
    <t>T4-212</t>
  </si>
  <si>
    <t>T4-213</t>
  </si>
  <si>
    <t>T4-214</t>
  </si>
  <si>
    <t>T4-215</t>
  </si>
  <si>
    <t>T4-216</t>
  </si>
  <si>
    <t>T4-217</t>
  </si>
  <si>
    <t>T4-218</t>
  </si>
  <si>
    <t>T4-2F-207</t>
  </si>
  <si>
    <t>T4-2F-208</t>
  </si>
  <si>
    <t>T4-2F-209</t>
  </si>
  <si>
    <t>T5-1F-001-1</t>
  </si>
  <si>
    <t>T5~1</t>
  </si>
  <si>
    <t>T5-1F-001-2</t>
  </si>
  <si>
    <t>T5-1F-001-3/002</t>
  </si>
  <si>
    <t>T5-1F-003</t>
  </si>
  <si>
    <t>T5-1F-005a/005b</t>
  </si>
  <si>
    <t>T5-1F-006</t>
  </si>
  <si>
    <t>T5-2F-001a-1/001b-1</t>
  </si>
  <si>
    <t>T5~2</t>
  </si>
  <si>
    <t>T5-2F-001c/001a-2/001b-2</t>
  </si>
  <si>
    <t>T5-2F-002</t>
  </si>
  <si>
    <t>T6-1F-1/2/3</t>
  </si>
  <si>
    <t>T6~1</t>
  </si>
  <si>
    <t>T6-1F-295</t>
  </si>
  <si>
    <t>T6-1F-297</t>
  </si>
  <si>
    <t>T6-1F-299</t>
  </si>
  <si>
    <t>T6-1F-301</t>
  </si>
  <si>
    <t>T6-1F-303</t>
  </si>
  <si>
    <t>T6-1F-305</t>
  </si>
  <si>
    <t>T6-1F-307</t>
  </si>
  <si>
    <t>T6-1F-309</t>
  </si>
  <si>
    <t>T6-1F-311-10</t>
  </si>
  <si>
    <t>T6-1F-311-11</t>
  </si>
  <si>
    <t>T6-1F-311-12</t>
  </si>
  <si>
    <t>T6-1F-311-13</t>
  </si>
  <si>
    <t>T6-1F-311-9</t>
  </si>
  <si>
    <t>T6-1F-315</t>
  </si>
  <si>
    <t>T6-1F-317</t>
  </si>
  <si>
    <t>T6-1F-319</t>
  </si>
  <si>
    <t>T6-323/321</t>
  </si>
  <si>
    <t>T6-2F-201</t>
  </si>
  <si>
    <t>T6~2</t>
  </si>
  <si>
    <t>T6-2F-202</t>
  </si>
  <si>
    <t>T6-2F-203</t>
  </si>
  <si>
    <t>T6-2F-204</t>
  </si>
  <si>
    <t>T6-2F-205</t>
  </si>
  <si>
    <t>T6-2F-206</t>
  </si>
  <si>
    <t>T6-2F-207</t>
  </si>
  <si>
    <t>T6-2F-208</t>
  </si>
  <si>
    <t>T6-2F-209</t>
  </si>
  <si>
    <t>T6-2F-210</t>
  </si>
  <si>
    <t>T6-2F-211</t>
  </si>
  <si>
    <t>T6-2F-212</t>
  </si>
  <si>
    <t>T6-2F-213</t>
  </si>
  <si>
    <t>T6-2F-214</t>
  </si>
  <si>
    <t>T6-2F-215</t>
  </si>
  <si>
    <t>T7-1F-62</t>
  </si>
  <si>
    <t>T7~1</t>
  </si>
  <si>
    <t>T7-1F-64</t>
  </si>
  <si>
    <t>T7-1F-66</t>
  </si>
  <si>
    <t>T7-1F-68</t>
  </si>
  <si>
    <t>T7-1F-70</t>
  </si>
  <si>
    <t>T7-1F-72</t>
  </si>
  <si>
    <t>T7-1F-72-1/T7-2F-201/202/214/215</t>
  </si>
  <si>
    <t>T7-1F-72-10</t>
  </si>
  <si>
    <t>T7-1F-72-11</t>
  </si>
  <si>
    <t>T7-1F-72-12</t>
  </si>
  <si>
    <t>T7-1F-72-13</t>
  </si>
  <si>
    <t>T7-1F-72-9</t>
  </si>
  <si>
    <t>T7-1F-78</t>
  </si>
  <si>
    <t>T7-1F-80</t>
  </si>
  <si>
    <t>T7-1F-82</t>
  </si>
  <si>
    <t>T7-1F-84</t>
  </si>
  <si>
    <t>T7-1F-86</t>
  </si>
  <si>
    <t>T7-1F-88</t>
  </si>
  <si>
    <t>T7-2F-203</t>
  </si>
  <si>
    <t>T7~2</t>
  </si>
  <si>
    <t>T7-2F-204</t>
  </si>
  <si>
    <t>T7-2F-205</t>
  </si>
  <si>
    <t>T7-2F-206</t>
  </si>
  <si>
    <t>T7-2F-207</t>
  </si>
  <si>
    <t>T7-2F-208</t>
  </si>
  <si>
    <t>T7-2F-209</t>
  </si>
  <si>
    <t>T7-2F-210</t>
  </si>
  <si>
    <t>T7-2F-211</t>
  </si>
  <si>
    <t>T7-2F-212</t>
  </si>
  <si>
    <t>T7-2F-213</t>
  </si>
  <si>
    <t>T9-1F-101</t>
  </si>
  <si>
    <t>T9~1</t>
  </si>
  <si>
    <t>T9-1F-102</t>
  </si>
  <si>
    <t>T9-1F-103</t>
  </si>
  <si>
    <t>T9-1F-104</t>
  </si>
  <si>
    <t>T9-1F-105</t>
  </si>
  <si>
    <t>T9-1F-106</t>
  </si>
  <si>
    <t>T9-1F-107</t>
  </si>
  <si>
    <t>T9-1F-108</t>
  </si>
  <si>
    <t>T9-1F-109</t>
  </si>
  <si>
    <t>建筑面积</t>
    <phoneticPr fontId="2" type="noConversion"/>
  </si>
  <si>
    <t>总租金（万元）</t>
    <phoneticPr fontId="2" type="noConversion"/>
  </si>
  <si>
    <t>平均租金（元/㎡/月）</t>
    <phoneticPr fontId="2" type="noConversion"/>
  </si>
  <si>
    <t>开业时间</t>
    <phoneticPr fontId="2" type="noConversion"/>
  </si>
  <si>
    <t>套内面积</t>
    <phoneticPr fontId="2" type="noConversion"/>
  </si>
  <si>
    <t>首年租金折扣</t>
    <phoneticPr fontId="2" type="noConversion"/>
  </si>
  <si>
    <t>开业年份</t>
    <phoneticPr fontId="2" type="noConversion"/>
  </si>
  <si>
    <t>主力店</t>
    <phoneticPr fontId="2" type="noConversion"/>
  </si>
  <si>
    <t>次主力店</t>
    <phoneticPr fontId="2" type="noConversion"/>
  </si>
  <si>
    <t>中小店铺</t>
    <phoneticPr fontId="2" type="noConversion"/>
  </si>
  <si>
    <t>面积范围</t>
    <phoneticPr fontId="2" type="noConversion"/>
  </si>
  <si>
    <t>0-20</t>
  </si>
  <si>
    <t>20-50</t>
  </si>
  <si>
    <t>50-100</t>
  </si>
  <si>
    <t>100-200</t>
  </si>
  <si>
    <t>200-300</t>
  </si>
  <si>
    <t>300-500</t>
  </si>
  <si>
    <t>500-800</t>
  </si>
  <si>
    <t>800-1000</t>
  </si>
  <si>
    <t>1000以上</t>
  </si>
  <si>
    <t>面积系数</t>
    <phoneticPr fontId="2" type="noConversion"/>
  </si>
  <si>
    <t>-</t>
    <phoneticPr fontId="2" type="noConversion"/>
  </si>
  <si>
    <t>楼层</t>
    <phoneticPr fontId="2" type="noConversion"/>
  </si>
  <si>
    <t>楼层系数</t>
    <phoneticPr fontId="2" type="noConversion"/>
  </si>
  <si>
    <t>F1</t>
    <phoneticPr fontId="2" type="noConversion"/>
  </si>
  <si>
    <t>F2</t>
    <phoneticPr fontId="2" type="noConversion"/>
  </si>
  <si>
    <t>F3</t>
    <phoneticPr fontId="2" type="noConversion"/>
  </si>
  <si>
    <t>F4</t>
    <phoneticPr fontId="2" type="noConversion"/>
  </si>
  <si>
    <t>位置</t>
    <phoneticPr fontId="2" type="noConversion"/>
  </si>
  <si>
    <t>位置系数</t>
    <phoneticPr fontId="2" type="noConversion"/>
  </si>
  <si>
    <t>主入口</t>
    <phoneticPr fontId="2" type="noConversion"/>
  </si>
  <si>
    <t>次入口</t>
    <phoneticPr fontId="2" type="noConversion"/>
  </si>
  <si>
    <t>主通道</t>
    <phoneticPr fontId="2" type="noConversion"/>
  </si>
  <si>
    <t>侧面外街</t>
    <phoneticPr fontId="2" type="noConversion"/>
  </si>
  <si>
    <t>后街</t>
    <phoneticPr fontId="2" type="noConversion"/>
  </si>
  <si>
    <t>主立面外街</t>
    <phoneticPr fontId="2" type="noConversion"/>
  </si>
  <si>
    <t>开业后顺延年NOI</t>
  </si>
  <si>
    <t>备注</t>
  </si>
  <si>
    <t>第一年</t>
    <phoneticPr fontId="2" type="noConversion"/>
  </si>
  <si>
    <t>第二年</t>
    <phoneticPr fontId="2" type="noConversion"/>
  </si>
  <si>
    <t>第三年</t>
    <phoneticPr fontId="2" type="noConversion"/>
  </si>
  <si>
    <t>第四年</t>
    <phoneticPr fontId="2" type="noConversion"/>
  </si>
  <si>
    <t>第五年</t>
    <phoneticPr fontId="2" type="noConversion"/>
  </si>
  <si>
    <t>第六年</t>
    <phoneticPr fontId="2" type="noConversion"/>
  </si>
  <si>
    <t>第七年</t>
    <phoneticPr fontId="2" type="noConversion"/>
  </si>
  <si>
    <t>第八年</t>
    <phoneticPr fontId="2" type="noConversion"/>
  </si>
  <si>
    <t>第九年</t>
    <phoneticPr fontId="2" type="noConversion"/>
  </si>
  <si>
    <t>第十年</t>
    <phoneticPr fontId="2" type="noConversion"/>
  </si>
  <si>
    <t>租金（万元）</t>
    <phoneticPr fontId="2" type="noConversion"/>
  </si>
  <si>
    <t>主力店租金收入</t>
  </si>
  <si>
    <t>非主力店租金</t>
  </si>
  <si>
    <t>非主力店空置率</t>
  </si>
  <si>
    <t>租金总收入</t>
  </si>
  <si>
    <t>物业管理费</t>
  </si>
  <si>
    <t>主力店物业管理费</t>
  </si>
  <si>
    <t>非主力店物业管理费</t>
  </si>
  <si>
    <t>物业费递增率</t>
  </si>
  <si>
    <t>物业管理费总收入</t>
  </si>
  <si>
    <t>多经收入</t>
  </si>
  <si>
    <t>多经收入占比</t>
  </si>
  <si>
    <t>总经营收入</t>
  </si>
  <si>
    <t>Total Revenue</t>
  </si>
  <si>
    <t>税</t>
  </si>
  <si>
    <t>房产税</t>
  </si>
  <si>
    <t>营业税</t>
  </si>
  <si>
    <t>经营费用</t>
  </si>
  <si>
    <t>经营费用递增率</t>
  </si>
  <si>
    <t>总经营费用占比</t>
  </si>
  <si>
    <t>比物业管理收入</t>
  </si>
  <si>
    <t>总经营费用</t>
  </si>
  <si>
    <t>Expense</t>
  </si>
  <si>
    <t>NOI</t>
  </si>
  <si>
    <t>第一年</t>
    <phoneticPr fontId="2" type="noConversion"/>
  </si>
  <si>
    <t>第二年</t>
    <phoneticPr fontId="2" type="noConversion"/>
  </si>
  <si>
    <t>第三年</t>
    <phoneticPr fontId="2" type="noConversion"/>
  </si>
  <si>
    <t>第四年</t>
    <phoneticPr fontId="2" type="noConversion"/>
  </si>
  <si>
    <t>第五年</t>
    <phoneticPr fontId="2" type="noConversion"/>
  </si>
  <si>
    <t>第六年</t>
    <phoneticPr fontId="2" type="noConversion"/>
  </si>
  <si>
    <t>第七年</t>
    <phoneticPr fontId="2" type="noConversion"/>
  </si>
  <si>
    <t>第八年</t>
    <phoneticPr fontId="2" type="noConversion"/>
  </si>
  <si>
    <t>第九年</t>
    <phoneticPr fontId="2" type="noConversion"/>
  </si>
  <si>
    <t>第十年</t>
    <phoneticPr fontId="2" type="noConversion"/>
  </si>
  <si>
    <t>净收入=总收入-总费用</t>
  </si>
  <si>
    <t>ROI</t>
  </si>
  <si>
    <t>不考虑退出 静态回收期</t>
  </si>
  <si>
    <t xml:space="preserve"> 静态现金流</t>
    <phoneticPr fontId="2" type="noConversion"/>
  </si>
  <si>
    <t>持续性资本性支出</t>
    <phoneticPr fontId="2" type="noConversion"/>
  </si>
  <si>
    <t>租赁佣金</t>
    <phoneticPr fontId="2" type="noConversion"/>
  </si>
  <si>
    <t>退出考虑</t>
    <phoneticPr fontId="2" type="noConversion"/>
  </si>
  <si>
    <t xml:space="preserve"> 退出年</t>
    <phoneticPr fontId="2" type="noConversion"/>
  </si>
  <si>
    <t>退出收益率</t>
    <phoneticPr fontId="2" type="noConversion"/>
  </si>
  <si>
    <t>退出费用</t>
    <phoneticPr fontId="2" type="noConversion"/>
  </si>
  <si>
    <t xml:space="preserve"> 退出收益</t>
    <phoneticPr fontId="2" type="noConversion"/>
  </si>
  <si>
    <t>无杠杆现金流</t>
    <phoneticPr fontId="2" type="noConversion"/>
  </si>
  <si>
    <t>净回报率</t>
    <phoneticPr fontId="2" type="noConversion"/>
  </si>
  <si>
    <t>无杠杆内部收益率</t>
    <phoneticPr fontId="2" type="noConversion"/>
  </si>
  <si>
    <t>无杠杆利润</t>
    <phoneticPr fontId="2" type="noConversion"/>
  </si>
  <si>
    <t>人民币利润倍数</t>
    <phoneticPr fontId="2" type="noConversion"/>
  </si>
  <si>
    <t>杠杆现金流</t>
  </si>
  <si>
    <t>当年估值（万）</t>
    <phoneticPr fontId="2" type="noConversion"/>
  </si>
  <si>
    <t>贷款年数</t>
    <phoneticPr fontId="2" type="noConversion"/>
  </si>
  <si>
    <t>贷款额 (% of PP)</t>
    <phoneticPr fontId="2" type="noConversion"/>
  </si>
  <si>
    <t xml:space="preserve">借款费用 % </t>
    <phoneticPr fontId="2" type="noConversion"/>
  </si>
  <si>
    <t>贷款金额</t>
    <phoneticPr fontId="2" type="noConversion"/>
  </si>
  <si>
    <t>按揭现金流</t>
    <phoneticPr fontId="2" type="noConversion"/>
  </si>
  <si>
    <t>退出时还债</t>
    <phoneticPr fontId="2" type="noConversion"/>
  </si>
  <si>
    <t>尾期余额</t>
    <phoneticPr fontId="2" type="noConversion"/>
  </si>
  <si>
    <t>贷款利息</t>
    <phoneticPr fontId="2" type="noConversion"/>
  </si>
  <si>
    <t>杠杆现金流</t>
    <phoneticPr fontId="2" type="noConversion"/>
  </si>
  <si>
    <t>杠杆内部收益率</t>
    <phoneticPr fontId="2" type="noConversion"/>
  </si>
  <si>
    <t>无杠杆利润</t>
    <phoneticPr fontId="2" type="noConversion"/>
  </si>
  <si>
    <t>人民币利润倍数</t>
    <phoneticPr fontId="2" type="noConversion"/>
  </si>
  <si>
    <t>方案实际（万元）</t>
    <phoneticPr fontId="2" type="noConversion"/>
  </si>
  <si>
    <t>方案一</t>
    <phoneticPr fontId="2" type="noConversion"/>
  </si>
  <si>
    <t>方案二</t>
    <phoneticPr fontId="2" type="noConversion"/>
  </si>
  <si>
    <t>方案三</t>
    <phoneticPr fontId="2" type="noConversion"/>
  </si>
  <si>
    <t>实际</t>
    <phoneticPr fontId="2" type="noConversion"/>
  </si>
  <si>
    <t>分析因素</t>
  </si>
  <si>
    <t>因素权重</t>
  </si>
  <si>
    <t>项目A 七宝宝龙购物广场</t>
  </si>
  <si>
    <t>项目B 七宝万科购物广场</t>
  </si>
  <si>
    <t>项目C 来福士</t>
  </si>
  <si>
    <t>比较</t>
  </si>
  <si>
    <t>比较本案的描述</t>
  </si>
  <si>
    <t>地段条件</t>
  </si>
  <si>
    <t>区域属性</t>
  </si>
  <si>
    <t>8%</t>
  </si>
  <si>
    <t>7</t>
  </si>
  <si>
    <t>地处闵行七宝，离市区较远</t>
  </si>
  <si>
    <t>10</t>
  </si>
  <si>
    <t>交通通达性</t>
  </si>
  <si>
    <t>12%</t>
  </si>
  <si>
    <t>8</t>
  </si>
  <si>
    <t>距离七宝地铁站和公交站一段距离，交通比较便利</t>
  </si>
  <si>
    <t>9</t>
  </si>
  <si>
    <t>位于七宝地铁口，交通极其便利</t>
  </si>
  <si>
    <t>位于人民广场地铁口，交通极其便利</t>
  </si>
  <si>
    <t>配套完善度</t>
  </si>
  <si>
    <t>地处七宝成熟商圈，配套较完善</t>
  </si>
  <si>
    <t>地处人民广场商圈，配套完善</t>
  </si>
  <si>
    <t>人口条件</t>
  </si>
  <si>
    <t>15%</t>
  </si>
  <si>
    <t>周边小区多，人口密集</t>
  </si>
  <si>
    <t>位于市区黄金地段，人流量极大</t>
  </si>
  <si>
    <t>产品条件</t>
  </si>
  <si>
    <t>店型优势</t>
  </si>
  <si>
    <t>7%</t>
  </si>
  <si>
    <t>动线规划</t>
  </si>
  <si>
    <t>宝龙广场动线设计较合理，人流移动顺畅</t>
  </si>
  <si>
    <t>万科广场动线设计较合理，人流移动顺畅</t>
  </si>
  <si>
    <t>来福士电梯位置较偏僻，场内移动体验较差</t>
  </si>
  <si>
    <t>硬件档次</t>
  </si>
  <si>
    <t>硬件配套完善，设备全新，配有当下热门的室内wifi，导购屏等</t>
  </si>
  <si>
    <t>属较老广场，硬件设施陈旧落后</t>
  </si>
  <si>
    <t>停车位置量</t>
  </si>
  <si>
    <t>5%</t>
  </si>
  <si>
    <t>停车位充裕</t>
  </si>
  <si>
    <t>车位紧张</t>
  </si>
  <si>
    <t>其他条件</t>
  </si>
  <si>
    <t>租户品质</t>
  </si>
  <si>
    <t>有较多知名品牌</t>
  </si>
  <si>
    <t>知名品牌多，很多年轻人喜欢的潮牌及一些奢侈品品牌</t>
  </si>
  <si>
    <t>企业品牌度</t>
  </si>
  <si>
    <t>10%</t>
  </si>
  <si>
    <t>国内知名商业地产，品牌度较好</t>
  </si>
  <si>
    <t>国内名列前茅品牌</t>
  </si>
  <si>
    <t>知名度较高，但有一定的地域局限性</t>
  </si>
  <si>
    <t>免租期</t>
  </si>
  <si>
    <t>6</t>
  </si>
  <si>
    <t>因素权重打分小计</t>
  </si>
  <si>
    <t>100%</t>
  </si>
  <si>
    <t>参考租金（元/平米/月）GLA</t>
  </si>
  <si>
    <t>加权租金（元/平米/月）GLA</t>
  </si>
  <si>
    <t>参考权重（近似的比重高）</t>
  </si>
  <si>
    <t>位于市中心人民广场附件，地理位置极佳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</si>
</sst>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76" formatCode="[$-409]mmm/yy;@"/>
    <numFmt numFmtId="177" formatCode="0.00_);[Red]\(0.00\)"/>
    <numFmt numFmtId="178" formatCode="_ * #,##0_ ;_ * \-#,##0_ ;_ * &quot;-&quot;_ ;_ @_ "/>
    <numFmt numFmtId="179" formatCode="0_ "/>
    <numFmt numFmtId="180" formatCode="0_);[Red]\(0\)"/>
    <numFmt numFmtId="181" formatCode="_ * #,##0.00_ ;_ * \-#,##0.00_ ;_ * &quot;-&quot;??_ ;_ @_ "/>
    <numFmt numFmtId="182" formatCode="0.00_ "/>
    <numFmt numFmtId="183" formatCode="#,##0.00_ "/>
    <numFmt numFmtId="184" formatCode="0.0%"/>
  </numFmts>
  <fonts count="10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b/>
      <sz val="10"/>
      <name val="Arial"/>
      <family val="3"/>
      <charset val="134"/>
    </font>
    <font>
      <sz val="10"/>
      <name val="Arial"/>
      <family val="2"/>
      <charset val="204"/>
    </font>
    <font>
      <sz val="10"/>
      <name val="宋体"/>
      <family val="3"/>
      <charset val="134"/>
    </font>
    <font>
      <sz val="12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7">
    <xf numFmtId="0" fontId="0" fillId="0" borderId="0" xfId="0"/>
    <xf numFmtId="0" fontId="3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0" fillId="0" borderId="1" xfId="0" applyNumberFormat="1" applyBorder="1" applyAlignment="1"/>
    <xf numFmtId="0" fontId="7" fillId="0" borderId="1" xfId="0" applyNumberFormat="1" applyFont="1" applyBorder="1" applyAlignment="1"/>
    <xf numFmtId="0" fontId="0" fillId="0" borderId="0" xfId="0" applyNumberFormat="1" applyAlignment="1"/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9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10" fontId="0" fillId="0" borderId="1" xfId="0" applyNumberFormat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0" borderId="1" xfId="0" applyNumberFormat="1" applyBorder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8" fillId="0" borderId="0" xfId="0" applyNumberFormat="1" applyFont="1" applyBorder="1" applyAlignment="1">
      <alignment horizontal="center" vertical="center"/>
    </xf>
    <xf numFmtId="176" fontId="8" fillId="0" borderId="0" xfId="0" applyNumberFormat="1" applyFont="1" applyBorder="1" applyAlignment="1">
      <alignment vertical="center"/>
    </xf>
    <xf numFmtId="176" fontId="8" fillId="0" borderId="0" xfId="0" applyNumberFormat="1" applyFont="1" applyFill="1" applyBorder="1" applyAlignment="1">
      <alignment horizontal="center" vertical="center"/>
    </xf>
    <xf numFmtId="176" fontId="8" fillId="0" borderId="2" xfId="0" applyNumberFormat="1" applyFont="1" applyBorder="1" applyAlignment="1">
      <alignment vertical="center"/>
    </xf>
    <xf numFmtId="177" fontId="8" fillId="0" borderId="3" xfId="0" applyNumberFormat="1" applyFont="1" applyBorder="1" applyAlignment="1">
      <alignment vertical="center"/>
    </xf>
    <xf numFmtId="176" fontId="8" fillId="0" borderId="4" xfId="0" applyNumberFormat="1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8" fillId="0" borderId="0" xfId="0" applyNumberFormat="1" applyFont="1" applyFill="1" applyBorder="1" applyAlignment="1">
      <alignment vertical="center"/>
    </xf>
    <xf numFmtId="9" fontId="8" fillId="0" borderId="0" xfId="0" applyNumberFormat="1" applyFont="1" applyFill="1" applyBorder="1" applyAlignment="1">
      <alignment vertical="center" wrapText="1"/>
    </xf>
    <xf numFmtId="9" fontId="8" fillId="0" borderId="0" xfId="0" applyNumberFormat="1" applyFont="1" applyBorder="1" applyAlignment="1">
      <alignment vertical="center"/>
    </xf>
    <xf numFmtId="176" fontId="8" fillId="0" borderId="5" xfId="0" applyNumberFormat="1" applyFont="1" applyBorder="1" applyAlignment="1">
      <alignment vertical="center"/>
    </xf>
    <xf numFmtId="177" fontId="8" fillId="0" borderId="6" xfId="0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176" fontId="8" fillId="0" borderId="3" xfId="0" applyNumberFormat="1" applyFont="1" applyBorder="1" applyAlignment="1">
      <alignment vertical="center"/>
    </xf>
    <xf numFmtId="178" fontId="8" fillId="0" borderId="3" xfId="0" applyNumberFormat="1" applyFont="1" applyBorder="1" applyAlignment="1">
      <alignment vertical="center"/>
    </xf>
    <xf numFmtId="179" fontId="8" fillId="0" borderId="3" xfId="0" applyNumberFormat="1" applyFont="1" applyBorder="1" applyAlignment="1">
      <alignment vertical="center"/>
    </xf>
    <xf numFmtId="180" fontId="8" fillId="0" borderId="3" xfId="0" applyNumberFormat="1" applyFont="1" applyBorder="1" applyAlignment="1">
      <alignment vertical="center"/>
    </xf>
    <xf numFmtId="181" fontId="8" fillId="0" borderId="0" xfId="0" applyNumberFormat="1" applyFont="1" applyBorder="1" applyAlignment="1">
      <alignment vertical="center"/>
    </xf>
    <xf numFmtId="9" fontId="9" fillId="0" borderId="6" xfId="0" applyNumberFormat="1" applyFont="1" applyFill="1" applyBorder="1" applyAlignment="1">
      <alignment horizontal="center" vertical="center"/>
    </xf>
    <xf numFmtId="177" fontId="9" fillId="0" borderId="6" xfId="0" applyNumberFormat="1" applyFont="1" applyFill="1" applyBorder="1" applyAlignment="1">
      <alignment vertical="center" wrapText="1"/>
    </xf>
    <xf numFmtId="176" fontId="8" fillId="0" borderId="0" xfId="0" applyNumberFormat="1" applyFont="1" applyAlignment="1">
      <alignment vertical="center"/>
    </xf>
    <xf numFmtId="176" fontId="8" fillId="0" borderId="7" xfId="0" applyNumberFormat="1" applyFont="1" applyBorder="1" applyAlignment="1">
      <alignment vertical="center"/>
    </xf>
    <xf numFmtId="176" fontId="8" fillId="0" borderId="8" xfId="0" applyNumberFormat="1" applyFont="1" applyBorder="1" applyAlignment="1">
      <alignment vertical="center"/>
    </xf>
    <xf numFmtId="181" fontId="8" fillId="0" borderId="8" xfId="0" applyNumberFormat="1" applyFont="1" applyBorder="1" applyAlignment="1">
      <alignment vertical="center"/>
    </xf>
    <xf numFmtId="177" fontId="8" fillId="0" borderId="0" xfId="0" applyNumberFormat="1" applyFont="1" applyFill="1" applyBorder="1" applyAlignment="1">
      <alignment horizontal="center" vertical="center" wrapText="1"/>
    </xf>
    <xf numFmtId="177" fontId="9" fillId="0" borderId="0" xfId="0" applyNumberFormat="1" applyFont="1" applyFill="1" applyBorder="1" applyAlignment="1">
      <alignment vertical="center" wrapText="1"/>
    </xf>
    <xf numFmtId="177" fontId="8" fillId="0" borderId="0" xfId="0" applyNumberFormat="1" applyFont="1" applyBorder="1" applyAlignment="1">
      <alignment horizontal="center" vertical="center"/>
    </xf>
    <xf numFmtId="177" fontId="9" fillId="0" borderId="0" xfId="1" applyNumberFormat="1" applyFont="1" applyFill="1" applyBorder="1" applyAlignment="1">
      <alignment vertical="center" wrapText="1"/>
    </xf>
    <xf numFmtId="176" fontId="8" fillId="0" borderId="3" xfId="0" applyNumberFormat="1" applyFont="1" applyBorder="1" applyAlignment="1">
      <alignment horizontal="center" vertical="center"/>
    </xf>
    <xf numFmtId="176" fontId="8" fillId="0" borderId="3" xfId="0" applyNumberFormat="1" applyFont="1" applyFill="1" applyBorder="1" applyAlignment="1">
      <alignment horizontal="center" vertical="center"/>
    </xf>
    <xf numFmtId="0" fontId="8" fillId="0" borderId="6" xfId="0" applyNumberFormat="1" applyFont="1" applyBorder="1" applyAlignment="1">
      <alignment vertical="center"/>
    </xf>
    <xf numFmtId="181" fontId="8" fillId="0" borderId="6" xfId="0" applyNumberFormat="1" applyFont="1" applyBorder="1" applyAlignment="1">
      <alignment vertical="center"/>
    </xf>
    <xf numFmtId="10" fontId="8" fillId="0" borderId="3" xfId="0" applyNumberFormat="1" applyFont="1" applyBorder="1" applyAlignment="1">
      <alignment vertical="center"/>
    </xf>
    <xf numFmtId="176" fontId="8" fillId="0" borderId="6" xfId="0" applyNumberFormat="1" applyFont="1" applyBorder="1" applyAlignment="1">
      <alignment vertical="center"/>
    </xf>
    <xf numFmtId="182" fontId="8" fillId="0" borderId="6" xfId="0" applyNumberFormat="1" applyFont="1" applyBorder="1" applyAlignment="1">
      <alignment vertical="center"/>
    </xf>
    <xf numFmtId="176" fontId="8" fillId="0" borderId="2" xfId="0" applyNumberFormat="1" applyFont="1" applyBorder="1" applyAlignment="1">
      <alignment vertical="center" wrapText="1"/>
    </xf>
    <xf numFmtId="176" fontId="8" fillId="0" borderId="9" xfId="0" applyNumberFormat="1" applyFont="1" applyBorder="1" applyAlignment="1">
      <alignment vertical="center"/>
    </xf>
    <xf numFmtId="176" fontId="8" fillId="0" borderId="4" xfId="0" applyNumberFormat="1" applyFont="1" applyBorder="1" applyAlignment="1">
      <alignment vertical="center" wrapText="1"/>
    </xf>
    <xf numFmtId="176" fontId="8" fillId="0" borderId="10" xfId="0" applyNumberFormat="1" applyFont="1" applyBorder="1" applyAlignment="1">
      <alignment vertical="center"/>
    </xf>
    <xf numFmtId="176" fontId="8" fillId="2" borderId="0" xfId="0" applyNumberFormat="1" applyFont="1" applyFill="1" applyBorder="1" applyAlignment="1">
      <alignment vertical="center"/>
    </xf>
    <xf numFmtId="0" fontId="8" fillId="2" borderId="0" xfId="0" applyNumberFormat="1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9" fontId="8" fillId="2" borderId="0" xfId="0" applyNumberFormat="1" applyFont="1" applyFill="1" applyBorder="1" applyAlignment="1">
      <alignment vertical="center"/>
    </xf>
    <xf numFmtId="181" fontId="8" fillId="0" borderId="10" xfId="0" applyNumberFormat="1" applyFont="1" applyBorder="1" applyAlignment="1">
      <alignment vertical="center"/>
    </xf>
    <xf numFmtId="182" fontId="8" fillId="2" borderId="0" xfId="0" applyNumberFormat="1" applyFont="1" applyFill="1" applyBorder="1" applyAlignment="1">
      <alignment vertical="center"/>
    </xf>
    <xf numFmtId="183" fontId="8" fillId="0" borderId="0" xfId="0" applyNumberFormat="1" applyFont="1" applyBorder="1" applyAlignment="1">
      <alignment vertical="center"/>
    </xf>
    <xf numFmtId="183" fontId="8" fillId="0" borderId="10" xfId="0" applyNumberFormat="1" applyFont="1" applyBorder="1" applyAlignment="1">
      <alignment vertical="center"/>
    </xf>
    <xf numFmtId="10" fontId="8" fillId="0" borderId="0" xfId="0" applyNumberFormat="1" applyFont="1" applyBorder="1" applyAlignment="1">
      <alignment vertical="center"/>
    </xf>
    <xf numFmtId="10" fontId="8" fillId="2" borderId="0" xfId="0" applyNumberFormat="1" applyFont="1" applyFill="1" applyBorder="1" applyAlignment="1">
      <alignment vertical="center"/>
    </xf>
    <xf numFmtId="177" fontId="8" fillId="2" borderId="0" xfId="0" applyNumberFormat="1" applyFont="1" applyFill="1" applyBorder="1" applyAlignment="1">
      <alignment vertical="center"/>
    </xf>
    <xf numFmtId="177" fontId="8" fillId="2" borderId="6" xfId="0" applyNumberFormat="1" applyFont="1" applyFill="1" applyBorder="1" applyAlignment="1">
      <alignment vertical="center"/>
    </xf>
    <xf numFmtId="176" fontId="8" fillId="0" borderId="11" xfId="0" applyNumberFormat="1" applyFont="1" applyBorder="1" applyAlignment="1">
      <alignment vertical="center"/>
    </xf>
    <xf numFmtId="176" fontId="8" fillId="2" borderId="0" xfId="0" applyNumberFormat="1" applyFont="1" applyFill="1" applyAlignment="1">
      <alignment vertical="center"/>
    </xf>
    <xf numFmtId="177" fontId="8" fillId="0" borderId="2" xfId="0" applyNumberFormat="1" applyFont="1" applyBorder="1" applyAlignment="1">
      <alignment vertical="center"/>
    </xf>
    <xf numFmtId="177" fontId="8" fillId="2" borderId="3" xfId="0" applyNumberFormat="1" applyFont="1" applyFill="1" applyBorder="1" applyAlignment="1">
      <alignment vertical="center"/>
    </xf>
    <xf numFmtId="177" fontId="8" fillId="0" borderId="9" xfId="0" applyNumberFormat="1" applyFont="1" applyBorder="1" applyAlignment="1">
      <alignment vertical="center"/>
    </xf>
    <xf numFmtId="177" fontId="8" fillId="0" borderId="4" xfId="0" applyNumberFormat="1" applyFont="1" applyBorder="1" applyAlignment="1">
      <alignment vertical="center"/>
    </xf>
    <xf numFmtId="184" fontId="8" fillId="2" borderId="0" xfId="0" applyNumberFormat="1" applyFont="1" applyFill="1" applyBorder="1" applyAlignment="1">
      <alignment vertical="center"/>
    </xf>
    <xf numFmtId="177" fontId="8" fillId="0" borderId="10" xfId="0" applyNumberFormat="1" applyFont="1" applyBorder="1" applyAlignment="1">
      <alignment vertical="center"/>
    </xf>
    <xf numFmtId="177" fontId="8" fillId="0" borderId="5" xfId="0" applyNumberFormat="1" applyFont="1" applyBorder="1" applyAlignment="1">
      <alignment vertical="center"/>
    </xf>
    <xf numFmtId="9" fontId="8" fillId="2" borderId="6" xfId="0" applyNumberFormat="1" applyFont="1" applyFill="1" applyBorder="1" applyAlignment="1">
      <alignment vertical="center"/>
    </xf>
    <xf numFmtId="177" fontId="8" fillId="0" borderId="11" xfId="0" applyNumberFormat="1" applyFont="1" applyBorder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2" borderId="0" xfId="0" applyNumberFormat="1" applyFont="1" applyFill="1" applyAlignment="1">
      <alignment vertical="center"/>
    </xf>
    <xf numFmtId="182" fontId="8" fillId="2" borderId="3" xfId="0" applyNumberFormat="1" applyFont="1" applyFill="1" applyBorder="1" applyAlignment="1">
      <alignment vertical="center"/>
    </xf>
    <xf numFmtId="182" fontId="8" fillId="0" borderId="3" xfId="0" applyNumberFormat="1" applyFont="1" applyBorder="1" applyAlignment="1">
      <alignment vertical="center"/>
    </xf>
    <xf numFmtId="182" fontId="8" fillId="0" borderId="9" xfId="0" applyNumberFormat="1" applyFont="1" applyBorder="1" applyAlignment="1">
      <alignment vertical="center"/>
    </xf>
    <xf numFmtId="182" fontId="8" fillId="0" borderId="0" xfId="0" applyNumberFormat="1" applyFont="1" applyBorder="1" applyAlignment="1">
      <alignment vertical="center"/>
    </xf>
    <xf numFmtId="182" fontId="8" fillId="0" borderId="10" xfId="0" applyNumberFormat="1" applyFont="1" applyBorder="1" applyAlignment="1">
      <alignment vertical="center"/>
    </xf>
    <xf numFmtId="182" fontId="8" fillId="2" borderId="6" xfId="0" applyNumberFormat="1" applyFont="1" applyFill="1" applyBorder="1" applyAlignment="1">
      <alignment vertical="center"/>
    </xf>
    <xf numFmtId="182" fontId="8" fillId="0" borderId="11" xfId="0" applyNumberFormat="1" applyFont="1" applyBorder="1" applyAlignment="1">
      <alignment vertical="center"/>
    </xf>
    <xf numFmtId="177" fontId="8" fillId="0" borderId="7" xfId="0" applyNumberFormat="1" applyFont="1" applyBorder="1" applyAlignment="1">
      <alignment vertical="center"/>
    </xf>
    <xf numFmtId="10" fontId="8" fillId="2" borderId="8" xfId="0" applyNumberFormat="1" applyFont="1" applyFill="1" applyBorder="1" applyAlignment="1">
      <alignment vertical="center"/>
    </xf>
    <xf numFmtId="182" fontId="8" fillId="0" borderId="8" xfId="0" applyNumberFormat="1" applyFont="1" applyBorder="1" applyAlignment="1">
      <alignment vertical="center"/>
    </xf>
    <xf numFmtId="182" fontId="8" fillId="0" borderId="12" xfId="0" applyNumberFormat="1" applyFont="1" applyBorder="1" applyAlignment="1">
      <alignment vertical="center"/>
    </xf>
    <xf numFmtId="10" fontId="8" fillId="0" borderId="0" xfId="0" applyNumberFormat="1" applyFont="1" applyAlignment="1">
      <alignment vertical="center"/>
    </xf>
    <xf numFmtId="181" fontId="8" fillId="0" borderId="1" xfId="0" applyNumberFormat="1" applyFont="1" applyBorder="1" applyAlignment="1">
      <alignment vertical="center"/>
    </xf>
    <xf numFmtId="181" fontId="8" fillId="0" borderId="1" xfId="0" applyNumberFormat="1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0" fontId="0" fillId="3" borderId="1" xfId="0" applyNumberFormat="1" applyFill="1" applyBorder="1" applyAlignment="1">
      <alignment horizontal="center" vertical="center"/>
    </xf>
    <xf numFmtId="182" fontId="0" fillId="3" borderId="1" xfId="0" applyNumberFormat="1" applyFill="1" applyBorder="1" applyAlignment="1">
      <alignment horizontal="center"/>
    </xf>
    <xf numFmtId="182" fontId="0" fillId="3" borderId="1" xfId="0" applyNumberFormat="1" applyFill="1" applyBorder="1" applyAlignment="1">
      <alignment horizontal="center" vertical="center"/>
    </xf>
    <xf numFmtId="182" fontId="0" fillId="3" borderId="1" xfId="0" applyNumberFormat="1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8"/>
  <sheetViews>
    <sheetView workbookViewId="0">
      <selection activeCell="D9" sqref="D9"/>
    </sheetView>
  </sheetViews>
  <sheetFormatPr baseColWidth="10" defaultColWidth="8.83203125" defaultRowHeight="16" x14ac:dyDescent="0.2"/>
  <cols>
    <col min="1" max="1" width="16.5" style="8" bestFit="1" customWidth="1"/>
    <col min="2" max="2" width="19" style="8" bestFit="1" customWidth="1"/>
    <col min="3" max="3" width="15.6640625" style="8" customWidth="1"/>
    <col min="4" max="4" width="18.5" style="8" customWidth="1"/>
    <col min="5" max="6" width="18.1640625" style="8" customWidth="1"/>
    <col min="7" max="7" width="26.33203125" style="8" customWidth="1"/>
    <col min="8" max="256" width="8.83203125" style="8"/>
    <col min="257" max="257" width="16.5" style="8" bestFit="1" customWidth="1"/>
    <col min="258" max="258" width="19" style="8" bestFit="1" customWidth="1"/>
    <col min="259" max="259" width="15.6640625" style="8" customWidth="1"/>
    <col min="260" max="260" width="18.5" style="8" customWidth="1"/>
    <col min="261" max="262" width="18.1640625" style="8" customWidth="1"/>
    <col min="263" max="263" width="26.33203125" style="8" customWidth="1"/>
    <col min="264" max="512" width="8.83203125" style="8"/>
    <col min="513" max="513" width="16.5" style="8" bestFit="1" customWidth="1"/>
    <col min="514" max="514" width="19" style="8" bestFit="1" customWidth="1"/>
    <col min="515" max="515" width="15.6640625" style="8" customWidth="1"/>
    <col min="516" max="516" width="18.5" style="8" customWidth="1"/>
    <col min="517" max="518" width="18.1640625" style="8" customWidth="1"/>
    <col min="519" max="519" width="26.33203125" style="8" customWidth="1"/>
    <col min="520" max="768" width="8.83203125" style="8"/>
    <col min="769" max="769" width="16.5" style="8" bestFit="1" customWidth="1"/>
    <col min="770" max="770" width="19" style="8" bestFit="1" customWidth="1"/>
    <col min="771" max="771" width="15.6640625" style="8" customWidth="1"/>
    <col min="772" max="772" width="18.5" style="8" customWidth="1"/>
    <col min="773" max="774" width="18.1640625" style="8" customWidth="1"/>
    <col min="775" max="775" width="26.33203125" style="8" customWidth="1"/>
    <col min="776" max="1024" width="8.83203125" style="8"/>
    <col min="1025" max="1025" width="16.5" style="8" bestFit="1" customWidth="1"/>
    <col min="1026" max="1026" width="19" style="8" bestFit="1" customWidth="1"/>
    <col min="1027" max="1027" width="15.6640625" style="8" customWidth="1"/>
    <col min="1028" max="1028" width="18.5" style="8" customWidth="1"/>
    <col min="1029" max="1030" width="18.1640625" style="8" customWidth="1"/>
    <col min="1031" max="1031" width="26.33203125" style="8" customWidth="1"/>
    <col min="1032" max="1280" width="8.83203125" style="8"/>
    <col min="1281" max="1281" width="16.5" style="8" bestFit="1" customWidth="1"/>
    <col min="1282" max="1282" width="19" style="8" bestFit="1" customWidth="1"/>
    <col min="1283" max="1283" width="15.6640625" style="8" customWidth="1"/>
    <col min="1284" max="1284" width="18.5" style="8" customWidth="1"/>
    <col min="1285" max="1286" width="18.1640625" style="8" customWidth="1"/>
    <col min="1287" max="1287" width="26.33203125" style="8" customWidth="1"/>
    <col min="1288" max="1536" width="8.83203125" style="8"/>
    <col min="1537" max="1537" width="16.5" style="8" bestFit="1" customWidth="1"/>
    <col min="1538" max="1538" width="19" style="8" bestFit="1" customWidth="1"/>
    <col min="1539" max="1539" width="15.6640625" style="8" customWidth="1"/>
    <col min="1540" max="1540" width="18.5" style="8" customWidth="1"/>
    <col min="1541" max="1542" width="18.1640625" style="8" customWidth="1"/>
    <col min="1543" max="1543" width="26.33203125" style="8" customWidth="1"/>
    <col min="1544" max="1792" width="8.83203125" style="8"/>
    <col min="1793" max="1793" width="16.5" style="8" bestFit="1" customWidth="1"/>
    <col min="1794" max="1794" width="19" style="8" bestFit="1" customWidth="1"/>
    <col min="1795" max="1795" width="15.6640625" style="8" customWidth="1"/>
    <col min="1796" max="1796" width="18.5" style="8" customWidth="1"/>
    <col min="1797" max="1798" width="18.1640625" style="8" customWidth="1"/>
    <col min="1799" max="1799" width="26.33203125" style="8" customWidth="1"/>
    <col min="1800" max="2048" width="8.83203125" style="8"/>
    <col min="2049" max="2049" width="16.5" style="8" bestFit="1" customWidth="1"/>
    <col min="2050" max="2050" width="19" style="8" bestFit="1" customWidth="1"/>
    <col min="2051" max="2051" width="15.6640625" style="8" customWidth="1"/>
    <col min="2052" max="2052" width="18.5" style="8" customWidth="1"/>
    <col min="2053" max="2054" width="18.1640625" style="8" customWidth="1"/>
    <col min="2055" max="2055" width="26.33203125" style="8" customWidth="1"/>
    <col min="2056" max="2304" width="8.83203125" style="8"/>
    <col min="2305" max="2305" width="16.5" style="8" bestFit="1" customWidth="1"/>
    <col min="2306" max="2306" width="19" style="8" bestFit="1" customWidth="1"/>
    <col min="2307" max="2307" width="15.6640625" style="8" customWidth="1"/>
    <col min="2308" max="2308" width="18.5" style="8" customWidth="1"/>
    <col min="2309" max="2310" width="18.1640625" style="8" customWidth="1"/>
    <col min="2311" max="2311" width="26.33203125" style="8" customWidth="1"/>
    <col min="2312" max="2560" width="8.83203125" style="8"/>
    <col min="2561" max="2561" width="16.5" style="8" bestFit="1" customWidth="1"/>
    <col min="2562" max="2562" width="19" style="8" bestFit="1" customWidth="1"/>
    <col min="2563" max="2563" width="15.6640625" style="8" customWidth="1"/>
    <col min="2564" max="2564" width="18.5" style="8" customWidth="1"/>
    <col min="2565" max="2566" width="18.1640625" style="8" customWidth="1"/>
    <col min="2567" max="2567" width="26.33203125" style="8" customWidth="1"/>
    <col min="2568" max="2816" width="8.83203125" style="8"/>
    <col min="2817" max="2817" width="16.5" style="8" bestFit="1" customWidth="1"/>
    <col min="2818" max="2818" width="19" style="8" bestFit="1" customWidth="1"/>
    <col min="2819" max="2819" width="15.6640625" style="8" customWidth="1"/>
    <col min="2820" max="2820" width="18.5" style="8" customWidth="1"/>
    <col min="2821" max="2822" width="18.1640625" style="8" customWidth="1"/>
    <col min="2823" max="2823" width="26.33203125" style="8" customWidth="1"/>
    <col min="2824" max="3072" width="8.83203125" style="8"/>
    <col min="3073" max="3073" width="16.5" style="8" bestFit="1" customWidth="1"/>
    <col min="3074" max="3074" width="19" style="8" bestFit="1" customWidth="1"/>
    <col min="3075" max="3075" width="15.6640625" style="8" customWidth="1"/>
    <col min="3076" max="3076" width="18.5" style="8" customWidth="1"/>
    <col min="3077" max="3078" width="18.1640625" style="8" customWidth="1"/>
    <col min="3079" max="3079" width="26.33203125" style="8" customWidth="1"/>
    <col min="3080" max="3328" width="8.83203125" style="8"/>
    <col min="3329" max="3329" width="16.5" style="8" bestFit="1" customWidth="1"/>
    <col min="3330" max="3330" width="19" style="8" bestFit="1" customWidth="1"/>
    <col min="3331" max="3331" width="15.6640625" style="8" customWidth="1"/>
    <col min="3332" max="3332" width="18.5" style="8" customWidth="1"/>
    <col min="3333" max="3334" width="18.1640625" style="8" customWidth="1"/>
    <col min="3335" max="3335" width="26.33203125" style="8" customWidth="1"/>
    <col min="3336" max="3584" width="8.83203125" style="8"/>
    <col min="3585" max="3585" width="16.5" style="8" bestFit="1" customWidth="1"/>
    <col min="3586" max="3586" width="19" style="8" bestFit="1" customWidth="1"/>
    <col min="3587" max="3587" width="15.6640625" style="8" customWidth="1"/>
    <col min="3588" max="3588" width="18.5" style="8" customWidth="1"/>
    <col min="3589" max="3590" width="18.1640625" style="8" customWidth="1"/>
    <col min="3591" max="3591" width="26.33203125" style="8" customWidth="1"/>
    <col min="3592" max="3840" width="8.83203125" style="8"/>
    <col min="3841" max="3841" width="16.5" style="8" bestFit="1" customWidth="1"/>
    <col min="3842" max="3842" width="19" style="8" bestFit="1" customWidth="1"/>
    <col min="3843" max="3843" width="15.6640625" style="8" customWidth="1"/>
    <col min="3844" max="3844" width="18.5" style="8" customWidth="1"/>
    <col min="3845" max="3846" width="18.1640625" style="8" customWidth="1"/>
    <col min="3847" max="3847" width="26.33203125" style="8" customWidth="1"/>
    <col min="3848" max="4096" width="8.83203125" style="8"/>
    <col min="4097" max="4097" width="16.5" style="8" bestFit="1" customWidth="1"/>
    <col min="4098" max="4098" width="19" style="8" bestFit="1" customWidth="1"/>
    <col min="4099" max="4099" width="15.6640625" style="8" customWidth="1"/>
    <col min="4100" max="4100" width="18.5" style="8" customWidth="1"/>
    <col min="4101" max="4102" width="18.1640625" style="8" customWidth="1"/>
    <col min="4103" max="4103" width="26.33203125" style="8" customWidth="1"/>
    <col min="4104" max="4352" width="8.83203125" style="8"/>
    <col min="4353" max="4353" width="16.5" style="8" bestFit="1" customWidth="1"/>
    <col min="4354" max="4354" width="19" style="8" bestFit="1" customWidth="1"/>
    <col min="4355" max="4355" width="15.6640625" style="8" customWidth="1"/>
    <col min="4356" max="4356" width="18.5" style="8" customWidth="1"/>
    <col min="4357" max="4358" width="18.1640625" style="8" customWidth="1"/>
    <col min="4359" max="4359" width="26.33203125" style="8" customWidth="1"/>
    <col min="4360" max="4608" width="8.83203125" style="8"/>
    <col min="4609" max="4609" width="16.5" style="8" bestFit="1" customWidth="1"/>
    <col min="4610" max="4610" width="19" style="8" bestFit="1" customWidth="1"/>
    <col min="4611" max="4611" width="15.6640625" style="8" customWidth="1"/>
    <col min="4612" max="4612" width="18.5" style="8" customWidth="1"/>
    <col min="4613" max="4614" width="18.1640625" style="8" customWidth="1"/>
    <col min="4615" max="4615" width="26.33203125" style="8" customWidth="1"/>
    <col min="4616" max="4864" width="8.83203125" style="8"/>
    <col min="4865" max="4865" width="16.5" style="8" bestFit="1" customWidth="1"/>
    <col min="4866" max="4866" width="19" style="8" bestFit="1" customWidth="1"/>
    <col min="4867" max="4867" width="15.6640625" style="8" customWidth="1"/>
    <col min="4868" max="4868" width="18.5" style="8" customWidth="1"/>
    <col min="4869" max="4870" width="18.1640625" style="8" customWidth="1"/>
    <col min="4871" max="4871" width="26.33203125" style="8" customWidth="1"/>
    <col min="4872" max="5120" width="8.83203125" style="8"/>
    <col min="5121" max="5121" width="16.5" style="8" bestFit="1" customWidth="1"/>
    <col min="5122" max="5122" width="19" style="8" bestFit="1" customWidth="1"/>
    <col min="5123" max="5123" width="15.6640625" style="8" customWidth="1"/>
    <col min="5124" max="5124" width="18.5" style="8" customWidth="1"/>
    <col min="5125" max="5126" width="18.1640625" style="8" customWidth="1"/>
    <col min="5127" max="5127" width="26.33203125" style="8" customWidth="1"/>
    <col min="5128" max="5376" width="8.83203125" style="8"/>
    <col min="5377" max="5377" width="16.5" style="8" bestFit="1" customWidth="1"/>
    <col min="5378" max="5378" width="19" style="8" bestFit="1" customWidth="1"/>
    <col min="5379" max="5379" width="15.6640625" style="8" customWidth="1"/>
    <col min="5380" max="5380" width="18.5" style="8" customWidth="1"/>
    <col min="5381" max="5382" width="18.1640625" style="8" customWidth="1"/>
    <col min="5383" max="5383" width="26.33203125" style="8" customWidth="1"/>
    <col min="5384" max="5632" width="8.83203125" style="8"/>
    <col min="5633" max="5633" width="16.5" style="8" bestFit="1" customWidth="1"/>
    <col min="5634" max="5634" width="19" style="8" bestFit="1" customWidth="1"/>
    <col min="5635" max="5635" width="15.6640625" style="8" customWidth="1"/>
    <col min="5636" max="5636" width="18.5" style="8" customWidth="1"/>
    <col min="5637" max="5638" width="18.1640625" style="8" customWidth="1"/>
    <col min="5639" max="5639" width="26.33203125" style="8" customWidth="1"/>
    <col min="5640" max="5888" width="8.83203125" style="8"/>
    <col min="5889" max="5889" width="16.5" style="8" bestFit="1" customWidth="1"/>
    <col min="5890" max="5890" width="19" style="8" bestFit="1" customWidth="1"/>
    <col min="5891" max="5891" width="15.6640625" style="8" customWidth="1"/>
    <col min="5892" max="5892" width="18.5" style="8" customWidth="1"/>
    <col min="5893" max="5894" width="18.1640625" style="8" customWidth="1"/>
    <col min="5895" max="5895" width="26.33203125" style="8" customWidth="1"/>
    <col min="5896" max="6144" width="8.83203125" style="8"/>
    <col min="6145" max="6145" width="16.5" style="8" bestFit="1" customWidth="1"/>
    <col min="6146" max="6146" width="19" style="8" bestFit="1" customWidth="1"/>
    <col min="6147" max="6147" width="15.6640625" style="8" customWidth="1"/>
    <col min="6148" max="6148" width="18.5" style="8" customWidth="1"/>
    <col min="6149" max="6150" width="18.1640625" style="8" customWidth="1"/>
    <col min="6151" max="6151" width="26.33203125" style="8" customWidth="1"/>
    <col min="6152" max="6400" width="8.83203125" style="8"/>
    <col min="6401" max="6401" width="16.5" style="8" bestFit="1" customWidth="1"/>
    <col min="6402" max="6402" width="19" style="8" bestFit="1" customWidth="1"/>
    <col min="6403" max="6403" width="15.6640625" style="8" customWidth="1"/>
    <col min="6404" max="6404" width="18.5" style="8" customWidth="1"/>
    <col min="6405" max="6406" width="18.1640625" style="8" customWidth="1"/>
    <col min="6407" max="6407" width="26.33203125" style="8" customWidth="1"/>
    <col min="6408" max="6656" width="8.83203125" style="8"/>
    <col min="6657" max="6657" width="16.5" style="8" bestFit="1" customWidth="1"/>
    <col min="6658" max="6658" width="19" style="8" bestFit="1" customWidth="1"/>
    <col min="6659" max="6659" width="15.6640625" style="8" customWidth="1"/>
    <col min="6660" max="6660" width="18.5" style="8" customWidth="1"/>
    <col min="6661" max="6662" width="18.1640625" style="8" customWidth="1"/>
    <col min="6663" max="6663" width="26.33203125" style="8" customWidth="1"/>
    <col min="6664" max="6912" width="8.83203125" style="8"/>
    <col min="6913" max="6913" width="16.5" style="8" bestFit="1" customWidth="1"/>
    <col min="6914" max="6914" width="19" style="8" bestFit="1" customWidth="1"/>
    <col min="6915" max="6915" width="15.6640625" style="8" customWidth="1"/>
    <col min="6916" max="6916" width="18.5" style="8" customWidth="1"/>
    <col min="6917" max="6918" width="18.1640625" style="8" customWidth="1"/>
    <col min="6919" max="6919" width="26.33203125" style="8" customWidth="1"/>
    <col min="6920" max="7168" width="8.83203125" style="8"/>
    <col min="7169" max="7169" width="16.5" style="8" bestFit="1" customWidth="1"/>
    <col min="7170" max="7170" width="19" style="8" bestFit="1" customWidth="1"/>
    <col min="7171" max="7171" width="15.6640625" style="8" customWidth="1"/>
    <col min="7172" max="7172" width="18.5" style="8" customWidth="1"/>
    <col min="7173" max="7174" width="18.1640625" style="8" customWidth="1"/>
    <col min="7175" max="7175" width="26.33203125" style="8" customWidth="1"/>
    <col min="7176" max="7424" width="8.83203125" style="8"/>
    <col min="7425" max="7425" width="16.5" style="8" bestFit="1" customWidth="1"/>
    <col min="7426" max="7426" width="19" style="8" bestFit="1" customWidth="1"/>
    <col min="7427" max="7427" width="15.6640625" style="8" customWidth="1"/>
    <col min="7428" max="7428" width="18.5" style="8" customWidth="1"/>
    <col min="7429" max="7430" width="18.1640625" style="8" customWidth="1"/>
    <col min="7431" max="7431" width="26.33203125" style="8" customWidth="1"/>
    <col min="7432" max="7680" width="8.83203125" style="8"/>
    <col min="7681" max="7681" width="16.5" style="8" bestFit="1" customWidth="1"/>
    <col min="7682" max="7682" width="19" style="8" bestFit="1" customWidth="1"/>
    <col min="7683" max="7683" width="15.6640625" style="8" customWidth="1"/>
    <col min="7684" max="7684" width="18.5" style="8" customWidth="1"/>
    <col min="7685" max="7686" width="18.1640625" style="8" customWidth="1"/>
    <col min="7687" max="7687" width="26.33203125" style="8" customWidth="1"/>
    <col min="7688" max="7936" width="8.83203125" style="8"/>
    <col min="7937" max="7937" width="16.5" style="8" bestFit="1" customWidth="1"/>
    <col min="7938" max="7938" width="19" style="8" bestFit="1" customWidth="1"/>
    <col min="7939" max="7939" width="15.6640625" style="8" customWidth="1"/>
    <col min="7940" max="7940" width="18.5" style="8" customWidth="1"/>
    <col min="7941" max="7942" width="18.1640625" style="8" customWidth="1"/>
    <col min="7943" max="7943" width="26.33203125" style="8" customWidth="1"/>
    <col min="7944" max="8192" width="8.83203125" style="8"/>
    <col min="8193" max="8193" width="16.5" style="8" bestFit="1" customWidth="1"/>
    <col min="8194" max="8194" width="19" style="8" bestFit="1" customWidth="1"/>
    <col min="8195" max="8195" width="15.6640625" style="8" customWidth="1"/>
    <col min="8196" max="8196" width="18.5" style="8" customWidth="1"/>
    <col min="8197" max="8198" width="18.1640625" style="8" customWidth="1"/>
    <col min="8199" max="8199" width="26.33203125" style="8" customWidth="1"/>
    <col min="8200" max="8448" width="8.83203125" style="8"/>
    <col min="8449" max="8449" width="16.5" style="8" bestFit="1" customWidth="1"/>
    <col min="8450" max="8450" width="19" style="8" bestFit="1" customWidth="1"/>
    <col min="8451" max="8451" width="15.6640625" style="8" customWidth="1"/>
    <col min="8452" max="8452" width="18.5" style="8" customWidth="1"/>
    <col min="8453" max="8454" width="18.1640625" style="8" customWidth="1"/>
    <col min="8455" max="8455" width="26.33203125" style="8" customWidth="1"/>
    <col min="8456" max="8704" width="8.83203125" style="8"/>
    <col min="8705" max="8705" width="16.5" style="8" bestFit="1" customWidth="1"/>
    <col min="8706" max="8706" width="19" style="8" bestFit="1" customWidth="1"/>
    <col min="8707" max="8707" width="15.6640625" style="8" customWidth="1"/>
    <col min="8708" max="8708" width="18.5" style="8" customWidth="1"/>
    <col min="8709" max="8710" width="18.1640625" style="8" customWidth="1"/>
    <col min="8711" max="8711" width="26.33203125" style="8" customWidth="1"/>
    <col min="8712" max="8960" width="8.83203125" style="8"/>
    <col min="8961" max="8961" width="16.5" style="8" bestFit="1" customWidth="1"/>
    <col min="8962" max="8962" width="19" style="8" bestFit="1" customWidth="1"/>
    <col min="8963" max="8963" width="15.6640625" style="8" customWidth="1"/>
    <col min="8964" max="8964" width="18.5" style="8" customWidth="1"/>
    <col min="8965" max="8966" width="18.1640625" style="8" customWidth="1"/>
    <col min="8967" max="8967" width="26.33203125" style="8" customWidth="1"/>
    <col min="8968" max="9216" width="8.83203125" style="8"/>
    <col min="9217" max="9217" width="16.5" style="8" bestFit="1" customWidth="1"/>
    <col min="9218" max="9218" width="19" style="8" bestFit="1" customWidth="1"/>
    <col min="9219" max="9219" width="15.6640625" style="8" customWidth="1"/>
    <col min="9220" max="9220" width="18.5" style="8" customWidth="1"/>
    <col min="9221" max="9222" width="18.1640625" style="8" customWidth="1"/>
    <col min="9223" max="9223" width="26.33203125" style="8" customWidth="1"/>
    <col min="9224" max="9472" width="8.83203125" style="8"/>
    <col min="9473" max="9473" width="16.5" style="8" bestFit="1" customWidth="1"/>
    <col min="9474" max="9474" width="19" style="8" bestFit="1" customWidth="1"/>
    <col min="9475" max="9475" width="15.6640625" style="8" customWidth="1"/>
    <col min="9476" max="9476" width="18.5" style="8" customWidth="1"/>
    <col min="9477" max="9478" width="18.1640625" style="8" customWidth="1"/>
    <col min="9479" max="9479" width="26.33203125" style="8" customWidth="1"/>
    <col min="9480" max="9728" width="8.83203125" style="8"/>
    <col min="9729" max="9729" width="16.5" style="8" bestFit="1" customWidth="1"/>
    <col min="9730" max="9730" width="19" style="8" bestFit="1" customWidth="1"/>
    <col min="9731" max="9731" width="15.6640625" style="8" customWidth="1"/>
    <col min="9732" max="9732" width="18.5" style="8" customWidth="1"/>
    <col min="9733" max="9734" width="18.1640625" style="8" customWidth="1"/>
    <col min="9735" max="9735" width="26.33203125" style="8" customWidth="1"/>
    <col min="9736" max="9984" width="8.83203125" style="8"/>
    <col min="9985" max="9985" width="16.5" style="8" bestFit="1" customWidth="1"/>
    <col min="9986" max="9986" width="19" style="8" bestFit="1" customWidth="1"/>
    <col min="9987" max="9987" width="15.6640625" style="8" customWidth="1"/>
    <col min="9988" max="9988" width="18.5" style="8" customWidth="1"/>
    <col min="9989" max="9990" width="18.1640625" style="8" customWidth="1"/>
    <col min="9991" max="9991" width="26.33203125" style="8" customWidth="1"/>
    <col min="9992" max="10240" width="8.83203125" style="8"/>
    <col min="10241" max="10241" width="16.5" style="8" bestFit="1" customWidth="1"/>
    <col min="10242" max="10242" width="19" style="8" bestFit="1" customWidth="1"/>
    <col min="10243" max="10243" width="15.6640625" style="8" customWidth="1"/>
    <col min="10244" max="10244" width="18.5" style="8" customWidth="1"/>
    <col min="10245" max="10246" width="18.1640625" style="8" customWidth="1"/>
    <col min="10247" max="10247" width="26.33203125" style="8" customWidth="1"/>
    <col min="10248" max="10496" width="8.83203125" style="8"/>
    <col min="10497" max="10497" width="16.5" style="8" bestFit="1" customWidth="1"/>
    <col min="10498" max="10498" width="19" style="8" bestFit="1" customWidth="1"/>
    <col min="10499" max="10499" width="15.6640625" style="8" customWidth="1"/>
    <col min="10500" max="10500" width="18.5" style="8" customWidth="1"/>
    <col min="10501" max="10502" width="18.1640625" style="8" customWidth="1"/>
    <col min="10503" max="10503" width="26.33203125" style="8" customWidth="1"/>
    <col min="10504" max="10752" width="8.83203125" style="8"/>
    <col min="10753" max="10753" width="16.5" style="8" bestFit="1" customWidth="1"/>
    <col min="10754" max="10754" width="19" style="8" bestFit="1" customWidth="1"/>
    <col min="10755" max="10755" width="15.6640625" style="8" customWidth="1"/>
    <col min="10756" max="10756" width="18.5" style="8" customWidth="1"/>
    <col min="10757" max="10758" width="18.1640625" style="8" customWidth="1"/>
    <col min="10759" max="10759" width="26.33203125" style="8" customWidth="1"/>
    <col min="10760" max="11008" width="8.83203125" style="8"/>
    <col min="11009" max="11009" width="16.5" style="8" bestFit="1" customWidth="1"/>
    <col min="11010" max="11010" width="19" style="8" bestFit="1" customWidth="1"/>
    <col min="11011" max="11011" width="15.6640625" style="8" customWidth="1"/>
    <col min="11012" max="11012" width="18.5" style="8" customWidth="1"/>
    <col min="11013" max="11014" width="18.1640625" style="8" customWidth="1"/>
    <col min="11015" max="11015" width="26.33203125" style="8" customWidth="1"/>
    <col min="11016" max="11264" width="8.83203125" style="8"/>
    <col min="11265" max="11265" width="16.5" style="8" bestFit="1" customWidth="1"/>
    <col min="11266" max="11266" width="19" style="8" bestFit="1" customWidth="1"/>
    <col min="11267" max="11267" width="15.6640625" style="8" customWidth="1"/>
    <col min="11268" max="11268" width="18.5" style="8" customWidth="1"/>
    <col min="11269" max="11270" width="18.1640625" style="8" customWidth="1"/>
    <col min="11271" max="11271" width="26.33203125" style="8" customWidth="1"/>
    <col min="11272" max="11520" width="8.83203125" style="8"/>
    <col min="11521" max="11521" width="16.5" style="8" bestFit="1" customWidth="1"/>
    <col min="11522" max="11522" width="19" style="8" bestFit="1" customWidth="1"/>
    <col min="11523" max="11523" width="15.6640625" style="8" customWidth="1"/>
    <col min="11524" max="11524" width="18.5" style="8" customWidth="1"/>
    <col min="11525" max="11526" width="18.1640625" style="8" customWidth="1"/>
    <col min="11527" max="11527" width="26.33203125" style="8" customWidth="1"/>
    <col min="11528" max="11776" width="8.83203125" style="8"/>
    <col min="11777" max="11777" width="16.5" style="8" bestFit="1" customWidth="1"/>
    <col min="11778" max="11778" width="19" style="8" bestFit="1" customWidth="1"/>
    <col min="11779" max="11779" width="15.6640625" style="8" customWidth="1"/>
    <col min="11780" max="11780" width="18.5" style="8" customWidth="1"/>
    <col min="11781" max="11782" width="18.1640625" style="8" customWidth="1"/>
    <col min="11783" max="11783" width="26.33203125" style="8" customWidth="1"/>
    <col min="11784" max="12032" width="8.83203125" style="8"/>
    <col min="12033" max="12033" width="16.5" style="8" bestFit="1" customWidth="1"/>
    <col min="12034" max="12034" width="19" style="8" bestFit="1" customWidth="1"/>
    <col min="12035" max="12035" width="15.6640625" style="8" customWidth="1"/>
    <col min="12036" max="12036" width="18.5" style="8" customWidth="1"/>
    <col min="12037" max="12038" width="18.1640625" style="8" customWidth="1"/>
    <col min="12039" max="12039" width="26.33203125" style="8" customWidth="1"/>
    <col min="12040" max="12288" width="8.83203125" style="8"/>
    <col min="12289" max="12289" width="16.5" style="8" bestFit="1" customWidth="1"/>
    <col min="12290" max="12290" width="19" style="8" bestFit="1" customWidth="1"/>
    <col min="12291" max="12291" width="15.6640625" style="8" customWidth="1"/>
    <col min="12292" max="12292" width="18.5" style="8" customWidth="1"/>
    <col min="12293" max="12294" width="18.1640625" style="8" customWidth="1"/>
    <col min="12295" max="12295" width="26.33203125" style="8" customWidth="1"/>
    <col min="12296" max="12544" width="8.83203125" style="8"/>
    <col min="12545" max="12545" width="16.5" style="8" bestFit="1" customWidth="1"/>
    <col min="12546" max="12546" width="19" style="8" bestFit="1" customWidth="1"/>
    <col min="12547" max="12547" width="15.6640625" style="8" customWidth="1"/>
    <col min="12548" max="12548" width="18.5" style="8" customWidth="1"/>
    <col min="12549" max="12550" width="18.1640625" style="8" customWidth="1"/>
    <col min="12551" max="12551" width="26.33203125" style="8" customWidth="1"/>
    <col min="12552" max="12800" width="8.83203125" style="8"/>
    <col min="12801" max="12801" width="16.5" style="8" bestFit="1" customWidth="1"/>
    <col min="12802" max="12802" width="19" style="8" bestFit="1" customWidth="1"/>
    <col min="12803" max="12803" width="15.6640625" style="8" customWidth="1"/>
    <col min="12804" max="12804" width="18.5" style="8" customWidth="1"/>
    <col min="12805" max="12806" width="18.1640625" style="8" customWidth="1"/>
    <col min="12807" max="12807" width="26.33203125" style="8" customWidth="1"/>
    <col min="12808" max="13056" width="8.83203125" style="8"/>
    <col min="13057" max="13057" width="16.5" style="8" bestFit="1" customWidth="1"/>
    <col min="13058" max="13058" width="19" style="8" bestFit="1" customWidth="1"/>
    <col min="13059" max="13059" width="15.6640625" style="8" customWidth="1"/>
    <col min="13060" max="13060" width="18.5" style="8" customWidth="1"/>
    <col min="13061" max="13062" width="18.1640625" style="8" customWidth="1"/>
    <col min="13063" max="13063" width="26.33203125" style="8" customWidth="1"/>
    <col min="13064" max="13312" width="8.83203125" style="8"/>
    <col min="13313" max="13313" width="16.5" style="8" bestFit="1" customWidth="1"/>
    <col min="13314" max="13314" width="19" style="8" bestFit="1" customWidth="1"/>
    <col min="13315" max="13315" width="15.6640625" style="8" customWidth="1"/>
    <col min="13316" max="13316" width="18.5" style="8" customWidth="1"/>
    <col min="13317" max="13318" width="18.1640625" style="8" customWidth="1"/>
    <col min="13319" max="13319" width="26.33203125" style="8" customWidth="1"/>
    <col min="13320" max="13568" width="8.83203125" style="8"/>
    <col min="13569" max="13569" width="16.5" style="8" bestFit="1" customWidth="1"/>
    <col min="13570" max="13570" width="19" style="8" bestFit="1" customWidth="1"/>
    <col min="13571" max="13571" width="15.6640625" style="8" customWidth="1"/>
    <col min="13572" max="13572" width="18.5" style="8" customWidth="1"/>
    <col min="13573" max="13574" width="18.1640625" style="8" customWidth="1"/>
    <col min="13575" max="13575" width="26.33203125" style="8" customWidth="1"/>
    <col min="13576" max="13824" width="8.83203125" style="8"/>
    <col min="13825" max="13825" width="16.5" style="8" bestFit="1" customWidth="1"/>
    <col min="13826" max="13826" width="19" style="8" bestFit="1" customWidth="1"/>
    <col min="13827" max="13827" width="15.6640625" style="8" customWidth="1"/>
    <col min="13828" max="13828" width="18.5" style="8" customWidth="1"/>
    <col min="13829" max="13830" width="18.1640625" style="8" customWidth="1"/>
    <col min="13831" max="13831" width="26.33203125" style="8" customWidth="1"/>
    <col min="13832" max="14080" width="8.83203125" style="8"/>
    <col min="14081" max="14081" width="16.5" style="8" bestFit="1" customWidth="1"/>
    <col min="14082" max="14082" width="19" style="8" bestFit="1" customWidth="1"/>
    <col min="14083" max="14083" width="15.6640625" style="8" customWidth="1"/>
    <col min="14084" max="14084" width="18.5" style="8" customWidth="1"/>
    <col min="14085" max="14086" width="18.1640625" style="8" customWidth="1"/>
    <col min="14087" max="14087" width="26.33203125" style="8" customWidth="1"/>
    <col min="14088" max="14336" width="8.83203125" style="8"/>
    <col min="14337" max="14337" width="16.5" style="8" bestFit="1" customWidth="1"/>
    <col min="14338" max="14338" width="19" style="8" bestFit="1" customWidth="1"/>
    <col min="14339" max="14339" width="15.6640625" style="8" customWidth="1"/>
    <col min="14340" max="14340" width="18.5" style="8" customWidth="1"/>
    <col min="14341" max="14342" width="18.1640625" style="8" customWidth="1"/>
    <col min="14343" max="14343" width="26.33203125" style="8" customWidth="1"/>
    <col min="14344" max="14592" width="8.83203125" style="8"/>
    <col min="14593" max="14593" width="16.5" style="8" bestFit="1" customWidth="1"/>
    <col min="14594" max="14594" width="19" style="8" bestFit="1" customWidth="1"/>
    <col min="14595" max="14595" width="15.6640625" style="8" customWidth="1"/>
    <col min="14596" max="14596" width="18.5" style="8" customWidth="1"/>
    <col min="14597" max="14598" width="18.1640625" style="8" customWidth="1"/>
    <col min="14599" max="14599" width="26.33203125" style="8" customWidth="1"/>
    <col min="14600" max="14848" width="8.83203125" style="8"/>
    <col min="14849" max="14849" width="16.5" style="8" bestFit="1" customWidth="1"/>
    <col min="14850" max="14850" width="19" style="8" bestFit="1" customWidth="1"/>
    <col min="14851" max="14851" width="15.6640625" style="8" customWidth="1"/>
    <col min="14852" max="14852" width="18.5" style="8" customWidth="1"/>
    <col min="14853" max="14854" width="18.1640625" style="8" customWidth="1"/>
    <col min="14855" max="14855" width="26.33203125" style="8" customWidth="1"/>
    <col min="14856" max="15104" width="8.83203125" style="8"/>
    <col min="15105" max="15105" width="16.5" style="8" bestFit="1" customWidth="1"/>
    <col min="15106" max="15106" width="19" style="8" bestFit="1" customWidth="1"/>
    <col min="15107" max="15107" width="15.6640625" style="8" customWidth="1"/>
    <col min="15108" max="15108" width="18.5" style="8" customWidth="1"/>
    <col min="15109" max="15110" width="18.1640625" style="8" customWidth="1"/>
    <col min="15111" max="15111" width="26.33203125" style="8" customWidth="1"/>
    <col min="15112" max="15360" width="8.83203125" style="8"/>
    <col min="15361" max="15361" width="16.5" style="8" bestFit="1" customWidth="1"/>
    <col min="15362" max="15362" width="19" style="8" bestFit="1" customWidth="1"/>
    <col min="15363" max="15363" width="15.6640625" style="8" customWidth="1"/>
    <col min="15364" max="15364" width="18.5" style="8" customWidth="1"/>
    <col min="15365" max="15366" width="18.1640625" style="8" customWidth="1"/>
    <col min="15367" max="15367" width="26.33203125" style="8" customWidth="1"/>
    <col min="15368" max="15616" width="8.83203125" style="8"/>
    <col min="15617" max="15617" width="16.5" style="8" bestFit="1" customWidth="1"/>
    <col min="15618" max="15618" width="19" style="8" bestFit="1" customWidth="1"/>
    <col min="15619" max="15619" width="15.6640625" style="8" customWidth="1"/>
    <col min="15620" max="15620" width="18.5" style="8" customWidth="1"/>
    <col min="15621" max="15622" width="18.1640625" style="8" customWidth="1"/>
    <col min="15623" max="15623" width="26.33203125" style="8" customWidth="1"/>
    <col min="15624" max="15872" width="8.83203125" style="8"/>
    <col min="15873" max="15873" width="16.5" style="8" bestFit="1" customWidth="1"/>
    <col min="15874" max="15874" width="19" style="8" bestFit="1" customWidth="1"/>
    <col min="15875" max="15875" width="15.6640625" style="8" customWidth="1"/>
    <col min="15876" max="15876" width="18.5" style="8" customWidth="1"/>
    <col min="15877" max="15878" width="18.1640625" style="8" customWidth="1"/>
    <col min="15879" max="15879" width="26.33203125" style="8" customWidth="1"/>
    <col min="15880" max="16128" width="8.83203125" style="8"/>
    <col min="16129" max="16129" width="16.5" style="8" bestFit="1" customWidth="1"/>
    <col min="16130" max="16130" width="19" style="8" bestFit="1" customWidth="1"/>
    <col min="16131" max="16131" width="15.6640625" style="8" customWidth="1"/>
    <col min="16132" max="16132" width="18.5" style="8" customWidth="1"/>
    <col min="16133" max="16134" width="18.1640625" style="8" customWidth="1"/>
    <col min="16135" max="16135" width="26.33203125" style="8" customWidth="1"/>
    <col min="16136" max="16384" width="8.83203125" style="8"/>
  </cols>
  <sheetData>
    <row r="1" spans="1:7" s="4" customFormat="1" ht="14" x14ac:dyDescent="0.2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 s="5" t="s">
        <v>7</v>
      </c>
      <c r="B2" s="5" t="s">
        <v>8</v>
      </c>
      <c r="C2" s="6"/>
      <c r="D2" s="6">
        <v>126.4</v>
      </c>
      <c r="E2" s="6" t="s">
        <v>9</v>
      </c>
      <c r="F2" s="6" t="s">
        <v>10</v>
      </c>
      <c r="G2" s="7" t="s">
        <v>11</v>
      </c>
    </row>
    <row r="3" spans="1:7" x14ac:dyDescent="0.2">
      <c r="A3" s="5" t="s">
        <v>12</v>
      </c>
      <c r="B3" s="5" t="s">
        <v>13</v>
      </c>
      <c r="C3" s="6"/>
      <c r="D3" s="6">
        <v>42</v>
      </c>
      <c r="E3" s="6"/>
      <c r="F3" s="6" t="s">
        <v>10</v>
      </c>
      <c r="G3" s="6"/>
    </row>
    <row r="4" spans="1:7" x14ac:dyDescent="0.2">
      <c r="A4" s="5" t="s">
        <v>14</v>
      </c>
      <c r="B4" s="5" t="s">
        <v>8</v>
      </c>
      <c r="C4" s="6"/>
      <c r="D4" s="6">
        <v>43.7</v>
      </c>
      <c r="E4" s="6" t="s">
        <v>9</v>
      </c>
      <c r="F4" s="6" t="s">
        <v>10</v>
      </c>
      <c r="G4" s="6"/>
    </row>
    <row r="5" spans="1:7" x14ac:dyDescent="0.2">
      <c r="A5" s="5" t="s">
        <v>15</v>
      </c>
      <c r="B5" s="5" t="s">
        <v>8</v>
      </c>
      <c r="C5" s="6"/>
      <c r="D5" s="6">
        <v>33.700000000000003</v>
      </c>
      <c r="E5" s="6" t="s">
        <v>9</v>
      </c>
      <c r="F5" s="6" t="s">
        <v>10</v>
      </c>
      <c r="G5" s="6"/>
    </row>
    <row r="6" spans="1:7" x14ac:dyDescent="0.2">
      <c r="A6" s="5" t="s">
        <v>16</v>
      </c>
      <c r="B6" s="5" t="s">
        <v>8</v>
      </c>
      <c r="C6" s="6"/>
      <c r="D6" s="6">
        <v>34.799999999999997</v>
      </c>
      <c r="E6" s="6" t="s">
        <v>9</v>
      </c>
      <c r="F6" s="6" t="s">
        <v>10</v>
      </c>
      <c r="G6" s="6"/>
    </row>
    <row r="7" spans="1:7" x14ac:dyDescent="0.2">
      <c r="A7" s="5" t="s">
        <v>17</v>
      </c>
      <c r="B7" s="5" t="s">
        <v>8</v>
      </c>
      <c r="C7" s="6"/>
      <c r="D7" s="6">
        <v>51.8</v>
      </c>
      <c r="E7" s="6" t="s">
        <v>9</v>
      </c>
      <c r="F7" s="6" t="s">
        <v>10</v>
      </c>
      <c r="G7" s="6"/>
    </row>
    <row r="8" spans="1:7" x14ac:dyDescent="0.2">
      <c r="A8" s="5" t="s">
        <v>18</v>
      </c>
      <c r="B8" s="5" t="s">
        <v>8</v>
      </c>
      <c r="C8" s="6"/>
      <c r="D8" s="6">
        <v>52.2</v>
      </c>
      <c r="E8" s="6" t="s">
        <v>9</v>
      </c>
      <c r="F8" s="6" t="s">
        <v>10</v>
      </c>
      <c r="G8" s="6"/>
    </row>
    <row r="9" spans="1:7" x14ac:dyDescent="0.2">
      <c r="A9" s="5" t="s">
        <v>19</v>
      </c>
      <c r="B9" s="5" t="s">
        <v>8</v>
      </c>
      <c r="C9" s="6"/>
      <c r="D9" s="6">
        <v>134.1</v>
      </c>
      <c r="E9" s="6"/>
      <c r="F9" s="6" t="s">
        <v>10</v>
      </c>
      <c r="G9" s="6"/>
    </row>
    <row r="10" spans="1:7" x14ac:dyDescent="0.2">
      <c r="A10" s="5" t="s">
        <v>20</v>
      </c>
      <c r="B10" s="5" t="s">
        <v>8</v>
      </c>
      <c r="C10" s="6"/>
      <c r="D10" s="6">
        <v>43</v>
      </c>
      <c r="E10" s="6"/>
      <c r="F10" s="6" t="s">
        <v>10</v>
      </c>
      <c r="G10" s="6"/>
    </row>
    <row r="11" spans="1:7" x14ac:dyDescent="0.2">
      <c r="A11" s="5" t="s">
        <v>21</v>
      </c>
      <c r="B11" s="5" t="s">
        <v>8</v>
      </c>
      <c r="C11" s="6"/>
      <c r="D11" s="6">
        <v>39</v>
      </c>
      <c r="E11" s="6"/>
      <c r="F11" s="6" t="s">
        <v>10</v>
      </c>
      <c r="G11" s="6"/>
    </row>
    <row r="12" spans="1:7" x14ac:dyDescent="0.2">
      <c r="A12" s="5" t="s">
        <v>22</v>
      </c>
      <c r="B12" s="5" t="s">
        <v>8</v>
      </c>
      <c r="C12" s="6"/>
      <c r="D12" s="6">
        <v>129.30000000000001</v>
      </c>
      <c r="E12" s="6"/>
      <c r="F12" s="6" t="s">
        <v>10</v>
      </c>
      <c r="G12" s="6"/>
    </row>
    <row r="13" spans="1:7" x14ac:dyDescent="0.2">
      <c r="A13" s="5" t="s">
        <v>23</v>
      </c>
      <c r="B13" s="5" t="s">
        <v>8</v>
      </c>
      <c r="C13" s="6"/>
      <c r="D13" s="6">
        <v>56</v>
      </c>
      <c r="E13" s="6"/>
      <c r="F13" s="6" t="s">
        <v>10</v>
      </c>
      <c r="G13" s="6"/>
    </row>
    <row r="14" spans="1:7" x14ac:dyDescent="0.2">
      <c r="A14" s="5" t="s">
        <v>24</v>
      </c>
      <c r="B14" s="5" t="s">
        <v>8</v>
      </c>
      <c r="C14" s="6"/>
      <c r="D14" s="6">
        <v>26.6</v>
      </c>
      <c r="E14" s="6" t="s">
        <v>9</v>
      </c>
      <c r="F14" s="6" t="s">
        <v>10</v>
      </c>
      <c r="G14" s="6"/>
    </row>
    <row r="15" spans="1:7" x14ac:dyDescent="0.2">
      <c r="A15" s="5" t="s">
        <v>25</v>
      </c>
      <c r="B15" s="5" t="s">
        <v>8</v>
      </c>
      <c r="C15" s="6"/>
      <c r="D15" s="6">
        <v>26.6</v>
      </c>
      <c r="E15" s="6" t="s">
        <v>9</v>
      </c>
      <c r="F15" s="6" t="s">
        <v>10</v>
      </c>
      <c r="G15" s="6"/>
    </row>
    <row r="16" spans="1:7" x14ac:dyDescent="0.2">
      <c r="A16" s="5" t="s">
        <v>26</v>
      </c>
      <c r="B16" s="5" t="s">
        <v>8</v>
      </c>
      <c r="C16" s="6"/>
      <c r="D16" s="6">
        <v>23.4</v>
      </c>
      <c r="E16" s="6" t="s">
        <v>9</v>
      </c>
      <c r="F16" s="6" t="s">
        <v>10</v>
      </c>
      <c r="G16" s="6"/>
    </row>
    <row r="17" spans="1:7" x14ac:dyDescent="0.2">
      <c r="A17" s="5" t="s">
        <v>27</v>
      </c>
      <c r="B17" s="5" t="s">
        <v>8</v>
      </c>
      <c r="C17" s="6"/>
      <c r="D17" s="6">
        <v>23.4</v>
      </c>
      <c r="E17" s="6" t="s">
        <v>9</v>
      </c>
      <c r="F17" s="6" t="s">
        <v>10</v>
      </c>
      <c r="G17" s="6"/>
    </row>
    <row r="18" spans="1:7" x14ac:dyDescent="0.2">
      <c r="A18" s="5" t="s">
        <v>28</v>
      </c>
      <c r="B18" s="5" t="s">
        <v>8</v>
      </c>
      <c r="C18" s="6"/>
      <c r="D18" s="6">
        <v>44</v>
      </c>
      <c r="E18" s="6" t="s">
        <v>9</v>
      </c>
      <c r="F18" s="6" t="s">
        <v>10</v>
      </c>
      <c r="G18" s="6"/>
    </row>
    <row r="19" spans="1:7" x14ac:dyDescent="0.2">
      <c r="A19" s="5" t="s">
        <v>29</v>
      </c>
      <c r="B19" s="5" t="s">
        <v>8</v>
      </c>
      <c r="C19" s="6"/>
      <c r="D19" s="6">
        <v>31</v>
      </c>
      <c r="E19" s="6" t="s">
        <v>9</v>
      </c>
      <c r="F19" s="6" t="s">
        <v>10</v>
      </c>
      <c r="G19" s="6"/>
    </row>
    <row r="20" spans="1:7" x14ac:dyDescent="0.2">
      <c r="A20" s="5" t="s">
        <v>30</v>
      </c>
      <c r="B20" s="5" t="s">
        <v>8</v>
      </c>
      <c r="C20" s="6"/>
      <c r="D20" s="6">
        <v>39</v>
      </c>
      <c r="E20" s="6" t="s">
        <v>9</v>
      </c>
      <c r="F20" s="6" t="s">
        <v>10</v>
      </c>
      <c r="G20" s="6"/>
    </row>
    <row r="21" spans="1:7" x14ac:dyDescent="0.2">
      <c r="A21" s="5" t="s">
        <v>31</v>
      </c>
      <c r="B21" s="5" t="s">
        <v>8</v>
      </c>
      <c r="C21" s="6"/>
      <c r="D21" s="6">
        <v>23.29</v>
      </c>
      <c r="E21" s="6" t="s">
        <v>9</v>
      </c>
      <c r="F21" s="6" t="s">
        <v>10</v>
      </c>
      <c r="G21" s="6"/>
    </row>
    <row r="22" spans="1:7" x14ac:dyDescent="0.2">
      <c r="A22" s="5" t="s">
        <v>32</v>
      </c>
      <c r="B22" s="5" t="s">
        <v>8</v>
      </c>
      <c r="C22" s="6"/>
      <c r="D22" s="6">
        <v>23.57</v>
      </c>
      <c r="E22" s="6" t="s">
        <v>9</v>
      </c>
      <c r="F22" s="6" t="s">
        <v>10</v>
      </c>
      <c r="G22" s="6"/>
    </row>
    <row r="23" spans="1:7" x14ac:dyDescent="0.2">
      <c r="A23" s="5" t="s">
        <v>33</v>
      </c>
      <c r="B23" s="5" t="s">
        <v>8</v>
      </c>
      <c r="C23" s="6"/>
      <c r="D23" s="6">
        <v>63.23</v>
      </c>
      <c r="E23" s="6" t="s">
        <v>9</v>
      </c>
      <c r="F23" s="6" t="s">
        <v>10</v>
      </c>
      <c r="G23" s="6"/>
    </row>
    <row r="24" spans="1:7" x14ac:dyDescent="0.2">
      <c r="A24" s="5" t="s">
        <v>34</v>
      </c>
      <c r="B24" s="5" t="s">
        <v>8</v>
      </c>
      <c r="C24" s="6"/>
      <c r="D24" s="6">
        <v>45</v>
      </c>
      <c r="E24" s="6"/>
      <c r="F24" s="6" t="s">
        <v>10</v>
      </c>
      <c r="G24" s="6"/>
    </row>
    <row r="25" spans="1:7" x14ac:dyDescent="0.2">
      <c r="A25" s="5" t="s">
        <v>35</v>
      </c>
      <c r="B25" s="5" t="s">
        <v>8</v>
      </c>
      <c r="C25" s="6"/>
      <c r="D25" s="6">
        <v>28.8</v>
      </c>
      <c r="E25" s="6" t="s">
        <v>9</v>
      </c>
      <c r="F25" s="6" t="s">
        <v>10</v>
      </c>
      <c r="G25" s="6"/>
    </row>
    <row r="26" spans="1:7" x14ac:dyDescent="0.2">
      <c r="A26" s="5" t="s">
        <v>36</v>
      </c>
      <c r="B26" s="5" t="s">
        <v>8</v>
      </c>
      <c r="C26" s="6"/>
      <c r="D26" s="6">
        <v>30.5</v>
      </c>
      <c r="E26" s="6" t="s">
        <v>9</v>
      </c>
      <c r="F26" s="6" t="s">
        <v>10</v>
      </c>
      <c r="G26" s="6"/>
    </row>
    <row r="27" spans="1:7" x14ac:dyDescent="0.2">
      <c r="A27" s="5" t="s">
        <v>37</v>
      </c>
      <c r="B27" s="5" t="s">
        <v>8</v>
      </c>
      <c r="C27" s="6"/>
      <c r="D27" s="6">
        <v>7.91</v>
      </c>
      <c r="E27" s="6" t="s">
        <v>9</v>
      </c>
      <c r="F27" s="6" t="s">
        <v>10</v>
      </c>
      <c r="G27" s="6"/>
    </row>
    <row r="28" spans="1:7" x14ac:dyDescent="0.2">
      <c r="A28" s="5" t="s">
        <v>38</v>
      </c>
      <c r="B28" s="5" t="s">
        <v>8</v>
      </c>
      <c r="C28" s="6"/>
      <c r="D28" s="6">
        <v>53</v>
      </c>
      <c r="E28" s="6" t="s">
        <v>9</v>
      </c>
      <c r="F28" s="6" t="s">
        <v>10</v>
      </c>
      <c r="G28" s="6"/>
    </row>
    <row r="29" spans="1:7" x14ac:dyDescent="0.2">
      <c r="A29" s="5" t="s">
        <v>39</v>
      </c>
      <c r="B29" s="5" t="s">
        <v>8</v>
      </c>
      <c r="C29" s="6"/>
      <c r="D29" s="6">
        <v>53</v>
      </c>
      <c r="E29" s="6" t="s">
        <v>9</v>
      </c>
      <c r="F29" s="6" t="s">
        <v>10</v>
      </c>
      <c r="G29" s="6"/>
    </row>
    <row r="30" spans="1:7" x14ac:dyDescent="0.2">
      <c r="A30" s="5" t="s">
        <v>40</v>
      </c>
      <c r="B30" s="5" t="s">
        <v>8</v>
      </c>
      <c r="C30" s="6"/>
      <c r="D30" s="6">
        <v>222.5</v>
      </c>
      <c r="E30" s="6" t="s">
        <v>9</v>
      </c>
      <c r="F30" s="6" t="s">
        <v>10</v>
      </c>
      <c r="G30" s="6"/>
    </row>
    <row r="31" spans="1:7" x14ac:dyDescent="0.2">
      <c r="A31" s="5" t="s">
        <v>41</v>
      </c>
      <c r="B31" s="5" t="s">
        <v>8</v>
      </c>
      <c r="C31" s="6"/>
      <c r="D31" s="6">
        <v>11</v>
      </c>
      <c r="E31" s="6" t="s">
        <v>9</v>
      </c>
      <c r="F31" s="6" t="s">
        <v>10</v>
      </c>
      <c r="G31" s="6"/>
    </row>
    <row r="32" spans="1:7" x14ac:dyDescent="0.2">
      <c r="A32" s="5" t="s">
        <v>42</v>
      </c>
      <c r="B32" s="5" t="s">
        <v>8</v>
      </c>
      <c r="C32" s="6"/>
      <c r="D32" s="6">
        <v>33</v>
      </c>
      <c r="E32" s="6"/>
      <c r="F32" s="6" t="s">
        <v>10</v>
      </c>
      <c r="G32" s="6"/>
    </row>
    <row r="33" spans="1:7" x14ac:dyDescent="0.2">
      <c r="A33" s="5" t="s">
        <v>43</v>
      </c>
      <c r="B33" s="5" t="s">
        <v>8</v>
      </c>
      <c r="C33" s="6"/>
      <c r="D33" s="6">
        <v>22</v>
      </c>
      <c r="E33" s="6"/>
      <c r="F33" s="6" t="s">
        <v>10</v>
      </c>
      <c r="G33" s="6"/>
    </row>
    <row r="34" spans="1:7" x14ac:dyDescent="0.2">
      <c r="A34" s="5" t="s">
        <v>44</v>
      </c>
      <c r="B34" s="5" t="s">
        <v>8</v>
      </c>
      <c r="C34" s="6"/>
      <c r="D34" s="6">
        <v>24.8</v>
      </c>
      <c r="E34" s="6"/>
      <c r="F34" s="6" t="s">
        <v>10</v>
      </c>
      <c r="G34" s="6"/>
    </row>
    <row r="35" spans="1:7" x14ac:dyDescent="0.2">
      <c r="A35" s="5" t="s">
        <v>45</v>
      </c>
      <c r="B35" s="5" t="s">
        <v>8</v>
      </c>
      <c r="C35" s="6"/>
      <c r="D35" s="6">
        <v>30.77</v>
      </c>
      <c r="E35" s="6"/>
      <c r="F35" s="6" t="s">
        <v>10</v>
      </c>
      <c r="G35" s="6"/>
    </row>
    <row r="36" spans="1:7" x14ac:dyDescent="0.2">
      <c r="A36" s="5" t="s">
        <v>46</v>
      </c>
      <c r="B36" s="5" t="s">
        <v>8</v>
      </c>
      <c r="C36" s="6"/>
      <c r="D36" s="6">
        <v>29</v>
      </c>
      <c r="E36" s="6" t="s">
        <v>9</v>
      </c>
      <c r="F36" s="6" t="s">
        <v>10</v>
      </c>
      <c r="G36" s="6"/>
    </row>
    <row r="37" spans="1:7" x14ac:dyDescent="0.2">
      <c r="A37" s="5" t="s">
        <v>47</v>
      </c>
      <c r="B37" s="5" t="s">
        <v>8</v>
      </c>
      <c r="C37" s="6"/>
      <c r="D37" s="6">
        <v>30</v>
      </c>
      <c r="E37" s="6" t="s">
        <v>9</v>
      </c>
      <c r="F37" s="6" t="s">
        <v>10</v>
      </c>
      <c r="G37" s="6"/>
    </row>
    <row r="38" spans="1:7" x14ac:dyDescent="0.2">
      <c r="A38" s="5" t="s">
        <v>48</v>
      </c>
      <c r="B38" s="5" t="s">
        <v>8</v>
      </c>
      <c r="C38" s="6"/>
      <c r="D38" s="6">
        <v>292</v>
      </c>
      <c r="E38" s="6"/>
      <c r="F38" s="6" t="s">
        <v>10</v>
      </c>
      <c r="G38" s="6"/>
    </row>
    <row r="39" spans="1:7" x14ac:dyDescent="0.2">
      <c r="A39" s="5" t="s">
        <v>49</v>
      </c>
      <c r="B39" s="5" t="s">
        <v>8</v>
      </c>
      <c r="C39" s="6"/>
      <c r="D39" s="6">
        <v>31</v>
      </c>
      <c r="E39" s="6" t="s">
        <v>9</v>
      </c>
      <c r="F39" s="6" t="s">
        <v>10</v>
      </c>
      <c r="G39" s="6"/>
    </row>
    <row r="40" spans="1:7" x14ac:dyDescent="0.2">
      <c r="A40" s="5" t="s">
        <v>50</v>
      </c>
      <c r="B40" s="5" t="s">
        <v>8</v>
      </c>
      <c r="C40" s="6"/>
      <c r="D40" s="6">
        <v>31</v>
      </c>
      <c r="E40" s="6" t="s">
        <v>9</v>
      </c>
      <c r="F40" s="6" t="s">
        <v>10</v>
      </c>
      <c r="G40" s="6"/>
    </row>
    <row r="41" spans="1:7" x14ac:dyDescent="0.2">
      <c r="A41" s="5" t="s">
        <v>51</v>
      </c>
      <c r="B41" s="5" t="s">
        <v>8</v>
      </c>
      <c r="C41" s="6"/>
      <c r="D41" s="6">
        <v>32</v>
      </c>
      <c r="E41" s="6" t="s">
        <v>9</v>
      </c>
      <c r="F41" s="6" t="s">
        <v>10</v>
      </c>
      <c r="G41" s="6"/>
    </row>
    <row r="42" spans="1:7" x14ac:dyDescent="0.2">
      <c r="A42" s="5" t="s">
        <v>52</v>
      </c>
      <c r="B42" s="5" t="s">
        <v>8</v>
      </c>
      <c r="C42" s="6"/>
      <c r="D42" s="6">
        <v>33</v>
      </c>
      <c r="E42" s="6"/>
      <c r="F42" s="6" t="s">
        <v>10</v>
      </c>
      <c r="G42" s="6"/>
    </row>
    <row r="43" spans="1:7" x14ac:dyDescent="0.2">
      <c r="A43" s="5" t="s">
        <v>53</v>
      </c>
      <c r="B43" s="5" t="s">
        <v>8</v>
      </c>
      <c r="C43" s="6"/>
      <c r="D43" s="6">
        <v>34</v>
      </c>
      <c r="E43" s="6"/>
      <c r="F43" s="6" t="s">
        <v>10</v>
      </c>
      <c r="G43" s="6"/>
    </row>
    <row r="44" spans="1:7" x14ac:dyDescent="0.2">
      <c r="A44" s="5" t="s">
        <v>54</v>
      </c>
      <c r="B44" s="5" t="s">
        <v>8</v>
      </c>
      <c r="C44" s="6"/>
      <c r="D44" s="6">
        <v>35</v>
      </c>
      <c r="E44" s="6"/>
      <c r="F44" s="6" t="s">
        <v>10</v>
      </c>
      <c r="G44" s="6"/>
    </row>
    <row r="45" spans="1:7" x14ac:dyDescent="0.2">
      <c r="A45" s="5" t="s">
        <v>55</v>
      </c>
      <c r="B45" s="5" t="s">
        <v>8</v>
      </c>
      <c r="C45" s="6"/>
      <c r="D45" s="6">
        <v>45</v>
      </c>
      <c r="E45" s="6"/>
      <c r="F45" s="6" t="s">
        <v>10</v>
      </c>
      <c r="G45" s="6"/>
    </row>
    <row r="46" spans="1:7" x14ac:dyDescent="0.2">
      <c r="A46" s="5" t="s">
        <v>56</v>
      </c>
      <c r="B46" s="5" t="s">
        <v>8</v>
      </c>
      <c r="C46" s="6"/>
      <c r="D46" s="6">
        <v>42.8</v>
      </c>
      <c r="E46" s="6"/>
      <c r="F46" s="6" t="s">
        <v>10</v>
      </c>
      <c r="G46" s="6"/>
    </row>
    <row r="47" spans="1:7" x14ac:dyDescent="0.2">
      <c r="A47" s="5" t="s">
        <v>57</v>
      </c>
      <c r="B47" s="5" t="s">
        <v>8</v>
      </c>
      <c r="C47" s="6"/>
      <c r="D47" s="6">
        <v>38</v>
      </c>
      <c r="E47" s="6"/>
      <c r="F47" s="6" t="s">
        <v>10</v>
      </c>
      <c r="G47" s="6"/>
    </row>
    <row r="48" spans="1:7" x14ac:dyDescent="0.2">
      <c r="A48" s="5" t="s">
        <v>58</v>
      </c>
      <c r="B48" s="5" t="s">
        <v>8</v>
      </c>
      <c r="C48" s="6"/>
      <c r="D48" s="6">
        <v>32</v>
      </c>
      <c r="E48" s="6"/>
      <c r="F48" s="6" t="s">
        <v>10</v>
      </c>
      <c r="G48" s="6"/>
    </row>
    <row r="49" spans="1:7" x14ac:dyDescent="0.2">
      <c r="A49" s="5" t="s">
        <v>59</v>
      </c>
      <c r="B49" s="5" t="s">
        <v>8</v>
      </c>
      <c r="C49" s="6"/>
      <c r="D49" s="6">
        <v>27</v>
      </c>
      <c r="E49" s="6"/>
      <c r="F49" s="6" t="s">
        <v>10</v>
      </c>
      <c r="G49" s="6"/>
    </row>
    <row r="50" spans="1:7" x14ac:dyDescent="0.2">
      <c r="A50" s="5" t="s">
        <v>60</v>
      </c>
      <c r="B50" s="5" t="s">
        <v>8</v>
      </c>
      <c r="C50" s="6"/>
      <c r="D50" s="6">
        <v>32</v>
      </c>
      <c r="E50" s="6"/>
      <c r="F50" s="6" t="s">
        <v>10</v>
      </c>
      <c r="G50" s="6"/>
    </row>
    <row r="51" spans="1:7" x14ac:dyDescent="0.2">
      <c r="A51" s="5" t="s">
        <v>61</v>
      </c>
      <c r="B51" s="5" t="s">
        <v>8</v>
      </c>
      <c r="C51" s="6"/>
      <c r="D51" s="6">
        <v>28</v>
      </c>
      <c r="E51" s="6"/>
      <c r="F51" s="6" t="s">
        <v>10</v>
      </c>
      <c r="G51" s="6"/>
    </row>
    <row r="52" spans="1:7" x14ac:dyDescent="0.2">
      <c r="A52" s="5" t="s">
        <v>62</v>
      </c>
      <c r="B52" s="5" t="s">
        <v>8</v>
      </c>
      <c r="C52" s="6"/>
      <c r="D52" s="6">
        <v>40.799999999999997</v>
      </c>
      <c r="E52" s="6"/>
      <c r="F52" s="6" t="s">
        <v>10</v>
      </c>
      <c r="G52" s="6"/>
    </row>
    <row r="53" spans="1:7" x14ac:dyDescent="0.2">
      <c r="A53" s="5" t="s">
        <v>63</v>
      </c>
      <c r="B53" s="5" t="s">
        <v>8</v>
      </c>
      <c r="C53" s="6"/>
      <c r="D53" s="6">
        <v>29</v>
      </c>
      <c r="E53" s="6"/>
      <c r="F53" s="6" t="s">
        <v>10</v>
      </c>
      <c r="G53" s="6"/>
    </row>
    <row r="54" spans="1:7" x14ac:dyDescent="0.2">
      <c r="A54" s="5" t="s">
        <v>64</v>
      </c>
      <c r="B54" s="5" t="s">
        <v>8</v>
      </c>
      <c r="C54" s="6"/>
      <c r="D54" s="6">
        <v>41.8</v>
      </c>
      <c r="E54" s="6"/>
      <c r="F54" s="6" t="s">
        <v>10</v>
      </c>
      <c r="G54" s="6"/>
    </row>
    <row r="55" spans="1:7" x14ac:dyDescent="0.2">
      <c r="A55" s="5" t="s">
        <v>65</v>
      </c>
      <c r="B55" s="5" t="s">
        <v>8</v>
      </c>
      <c r="C55" s="6"/>
      <c r="D55" s="6">
        <v>8.6</v>
      </c>
      <c r="E55" s="6"/>
      <c r="F55" s="6" t="s">
        <v>10</v>
      </c>
      <c r="G55" s="6"/>
    </row>
    <row r="56" spans="1:7" x14ac:dyDescent="0.2">
      <c r="A56" s="5" t="s">
        <v>66</v>
      </c>
      <c r="B56" s="5" t="s">
        <v>8</v>
      </c>
      <c r="C56" s="6"/>
      <c r="D56" s="6">
        <v>18</v>
      </c>
      <c r="E56" s="6" t="s">
        <v>9</v>
      </c>
      <c r="F56" s="6" t="s">
        <v>10</v>
      </c>
      <c r="G56" s="6"/>
    </row>
    <row r="57" spans="1:7" x14ac:dyDescent="0.2">
      <c r="A57" s="5" t="s">
        <v>67</v>
      </c>
      <c r="B57" s="5" t="s">
        <v>8</v>
      </c>
      <c r="C57" s="6"/>
      <c r="D57" s="6">
        <v>45</v>
      </c>
      <c r="E57" s="6"/>
      <c r="F57" s="6" t="s">
        <v>10</v>
      </c>
      <c r="G57" s="6"/>
    </row>
    <row r="58" spans="1:7" x14ac:dyDescent="0.2">
      <c r="A58" s="5" t="s">
        <v>68</v>
      </c>
      <c r="B58" s="5" t="s">
        <v>8</v>
      </c>
      <c r="C58" s="6"/>
      <c r="D58" s="6">
        <v>10.3</v>
      </c>
      <c r="E58" s="6"/>
      <c r="F58" s="6" t="s">
        <v>10</v>
      </c>
      <c r="G58" s="6"/>
    </row>
    <row r="59" spans="1:7" x14ac:dyDescent="0.2">
      <c r="A59" s="5" t="s">
        <v>69</v>
      </c>
      <c r="B59" s="5" t="s">
        <v>8</v>
      </c>
      <c r="C59" s="6"/>
      <c r="D59" s="6">
        <v>18</v>
      </c>
      <c r="E59" s="6"/>
      <c r="F59" s="6" t="s">
        <v>10</v>
      </c>
      <c r="G59" s="6"/>
    </row>
    <row r="60" spans="1:7" x14ac:dyDescent="0.2">
      <c r="A60" s="5" t="s">
        <v>70</v>
      </c>
      <c r="B60" s="5" t="s">
        <v>8</v>
      </c>
      <c r="C60" s="6"/>
      <c r="D60" s="6">
        <v>20</v>
      </c>
      <c r="E60" s="6"/>
      <c r="F60" s="6" t="s">
        <v>10</v>
      </c>
      <c r="G60" s="6"/>
    </row>
    <row r="61" spans="1:7" x14ac:dyDescent="0.2">
      <c r="A61" s="5" t="s">
        <v>71</v>
      </c>
      <c r="B61" s="5" t="s">
        <v>8</v>
      </c>
      <c r="C61" s="6"/>
      <c r="D61" s="6">
        <v>15.9</v>
      </c>
      <c r="E61" s="6"/>
      <c r="F61" s="6" t="s">
        <v>10</v>
      </c>
      <c r="G61" s="6"/>
    </row>
    <row r="62" spans="1:7" x14ac:dyDescent="0.2">
      <c r="A62" s="5" t="s">
        <v>72</v>
      </c>
      <c r="B62" s="5" t="s">
        <v>8</v>
      </c>
      <c r="C62" s="6"/>
      <c r="D62" s="6">
        <v>20</v>
      </c>
      <c r="E62" s="6"/>
      <c r="F62" s="6" t="s">
        <v>10</v>
      </c>
      <c r="G62" s="6"/>
    </row>
    <row r="63" spans="1:7" x14ac:dyDescent="0.2">
      <c r="A63" s="5" t="s">
        <v>73</v>
      </c>
      <c r="B63" s="5" t="s">
        <v>8</v>
      </c>
      <c r="C63" s="6"/>
      <c r="D63" s="6">
        <v>20.2</v>
      </c>
      <c r="E63" s="6"/>
      <c r="F63" s="6" t="s">
        <v>10</v>
      </c>
      <c r="G63" s="6"/>
    </row>
    <row r="64" spans="1:7" x14ac:dyDescent="0.2">
      <c r="A64" s="5" t="s">
        <v>74</v>
      </c>
      <c r="B64" s="5" t="s">
        <v>8</v>
      </c>
      <c r="C64" s="6"/>
      <c r="D64" s="6">
        <v>13</v>
      </c>
      <c r="E64" s="6"/>
      <c r="F64" s="6" t="s">
        <v>10</v>
      </c>
      <c r="G64" s="6"/>
    </row>
    <row r="65" spans="1:7" x14ac:dyDescent="0.2">
      <c r="A65" s="5" t="s">
        <v>75</v>
      </c>
      <c r="B65" s="5" t="s">
        <v>8</v>
      </c>
      <c r="C65" s="6"/>
      <c r="D65" s="6">
        <v>20.2</v>
      </c>
      <c r="E65" s="6"/>
      <c r="F65" s="6" t="s">
        <v>10</v>
      </c>
      <c r="G65" s="6"/>
    </row>
    <row r="66" spans="1:7" x14ac:dyDescent="0.2">
      <c r="A66" s="5" t="s">
        <v>76</v>
      </c>
      <c r="B66" s="5" t="s">
        <v>8</v>
      </c>
      <c r="C66" s="6"/>
      <c r="D66" s="6">
        <v>20.2</v>
      </c>
      <c r="E66" s="6"/>
      <c r="F66" s="6" t="s">
        <v>10</v>
      </c>
      <c r="G66" s="6"/>
    </row>
    <row r="67" spans="1:7" x14ac:dyDescent="0.2">
      <c r="A67" s="5" t="s">
        <v>77</v>
      </c>
      <c r="B67" s="5" t="s">
        <v>8</v>
      </c>
      <c r="C67" s="6"/>
      <c r="D67" s="6">
        <v>13</v>
      </c>
      <c r="E67" s="6"/>
      <c r="F67" s="6" t="s">
        <v>10</v>
      </c>
      <c r="G67" s="6"/>
    </row>
    <row r="68" spans="1:7" x14ac:dyDescent="0.2">
      <c r="A68" s="5" t="s">
        <v>78</v>
      </c>
      <c r="B68" s="5" t="s">
        <v>8</v>
      </c>
      <c r="C68" s="6"/>
      <c r="D68" s="6">
        <v>35</v>
      </c>
      <c r="E68" s="6"/>
      <c r="F68" s="6" t="s">
        <v>10</v>
      </c>
      <c r="G68" s="6"/>
    </row>
    <row r="69" spans="1:7" x14ac:dyDescent="0.2">
      <c r="A69" s="5" t="s">
        <v>79</v>
      </c>
      <c r="B69" s="5" t="s">
        <v>8</v>
      </c>
      <c r="C69" s="6"/>
      <c r="D69" s="6">
        <v>13</v>
      </c>
      <c r="E69" s="6"/>
      <c r="F69" s="6" t="s">
        <v>10</v>
      </c>
      <c r="G69" s="6"/>
    </row>
    <row r="70" spans="1:7" x14ac:dyDescent="0.2">
      <c r="A70" s="5" t="s">
        <v>80</v>
      </c>
      <c r="B70" s="5" t="s">
        <v>8</v>
      </c>
      <c r="C70" s="6"/>
      <c r="D70" s="6">
        <v>8.8000000000000007</v>
      </c>
      <c r="E70" s="6"/>
      <c r="F70" s="6" t="s">
        <v>10</v>
      </c>
      <c r="G70" s="6"/>
    </row>
    <row r="71" spans="1:7" x14ac:dyDescent="0.2">
      <c r="A71" s="5" t="s">
        <v>81</v>
      </c>
      <c r="B71" s="5" t="s">
        <v>8</v>
      </c>
      <c r="C71" s="6"/>
      <c r="D71" s="6">
        <v>34.700000000000003</v>
      </c>
      <c r="E71" s="6"/>
      <c r="F71" s="6" t="s">
        <v>10</v>
      </c>
      <c r="G71" s="6"/>
    </row>
    <row r="72" spans="1:7" x14ac:dyDescent="0.2">
      <c r="A72" s="5" t="s">
        <v>82</v>
      </c>
      <c r="B72" s="5" t="s">
        <v>8</v>
      </c>
      <c r="C72" s="6"/>
      <c r="D72" s="6">
        <v>48.6</v>
      </c>
      <c r="E72" s="6"/>
      <c r="F72" s="6" t="s">
        <v>10</v>
      </c>
      <c r="G72" s="6"/>
    </row>
    <row r="73" spans="1:7" x14ac:dyDescent="0.2">
      <c r="A73" s="5" t="s">
        <v>83</v>
      </c>
      <c r="B73" s="5" t="s">
        <v>8</v>
      </c>
      <c r="C73" s="6"/>
      <c r="D73" s="6">
        <v>45.6</v>
      </c>
      <c r="E73" s="6"/>
      <c r="F73" s="6" t="s">
        <v>10</v>
      </c>
      <c r="G73" s="6"/>
    </row>
    <row r="74" spans="1:7" x14ac:dyDescent="0.2">
      <c r="A74" s="5" t="s">
        <v>84</v>
      </c>
      <c r="B74" s="5" t="s">
        <v>8</v>
      </c>
      <c r="C74" s="6"/>
      <c r="D74" s="6">
        <v>20.100000000000001</v>
      </c>
      <c r="E74" s="6"/>
      <c r="F74" s="6" t="s">
        <v>10</v>
      </c>
      <c r="G74" s="6"/>
    </row>
    <row r="75" spans="1:7" x14ac:dyDescent="0.2">
      <c r="A75" s="5" t="s">
        <v>85</v>
      </c>
      <c r="B75" s="5" t="s">
        <v>8</v>
      </c>
      <c r="C75" s="6"/>
      <c r="D75" s="6">
        <v>31.8</v>
      </c>
      <c r="E75" s="6"/>
      <c r="F75" s="6" t="s">
        <v>10</v>
      </c>
      <c r="G75" s="6"/>
    </row>
    <row r="76" spans="1:7" x14ac:dyDescent="0.2">
      <c r="A76" s="5" t="s">
        <v>86</v>
      </c>
      <c r="B76" s="5" t="s">
        <v>8</v>
      </c>
      <c r="C76" s="6"/>
      <c r="D76" s="6">
        <v>45.6</v>
      </c>
      <c r="E76" s="6"/>
      <c r="F76" s="6" t="s">
        <v>10</v>
      </c>
      <c r="G76" s="6"/>
    </row>
    <row r="77" spans="1:7" x14ac:dyDescent="0.2">
      <c r="A77" s="5" t="s">
        <v>87</v>
      </c>
      <c r="B77" s="5" t="s">
        <v>8</v>
      </c>
      <c r="C77" s="6"/>
      <c r="D77" s="6">
        <v>134.1</v>
      </c>
      <c r="E77" s="6"/>
      <c r="F77" s="6" t="s">
        <v>10</v>
      </c>
      <c r="G77" s="6"/>
    </row>
    <row r="78" spans="1:7" x14ac:dyDescent="0.2">
      <c r="A78" s="5" t="s">
        <v>88</v>
      </c>
      <c r="B78" s="5" t="s">
        <v>8</v>
      </c>
      <c r="C78" s="6"/>
      <c r="D78" s="6">
        <v>18.899999999999999</v>
      </c>
      <c r="E78" s="6"/>
      <c r="F78" s="6" t="s">
        <v>10</v>
      </c>
      <c r="G78" s="6"/>
    </row>
    <row r="79" spans="1:7" x14ac:dyDescent="0.2">
      <c r="A79" s="5" t="s">
        <v>89</v>
      </c>
      <c r="B79" s="5" t="s">
        <v>8</v>
      </c>
      <c r="C79" s="6"/>
      <c r="D79" s="6">
        <v>45.6</v>
      </c>
      <c r="E79" s="6"/>
      <c r="F79" s="6" t="s">
        <v>10</v>
      </c>
      <c r="G79" s="6"/>
    </row>
    <row r="80" spans="1:7" x14ac:dyDescent="0.2">
      <c r="A80" s="5" t="s">
        <v>90</v>
      </c>
      <c r="B80" s="5" t="s">
        <v>8</v>
      </c>
      <c r="C80" s="6"/>
      <c r="D80" s="6">
        <v>28.8</v>
      </c>
      <c r="E80" s="6"/>
      <c r="F80" s="6" t="s">
        <v>10</v>
      </c>
      <c r="G80" s="6"/>
    </row>
    <row r="81" spans="1:7" x14ac:dyDescent="0.2">
      <c r="A81" s="5" t="s">
        <v>91</v>
      </c>
      <c r="B81" s="5" t="s">
        <v>8</v>
      </c>
      <c r="C81" s="6"/>
      <c r="D81" s="6">
        <v>45.6</v>
      </c>
      <c r="E81" s="6"/>
      <c r="F81" s="6" t="s">
        <v>10</v>
      </c>
      <c r="G81" s="6"/>
    </row>
    <row r="82" spans="1:7" x14ac:dyDescent="0.2">
      <c r="A82" s="5" t="s">
        <v>92</v>
      </c>
      <c r="B82" s="5" t="s">
        <v>8</v>
      </c>
      <c r="C82" s="6"/>
      <c r="D82" s="6">
        <v>39</v>
      </c>
      <c r="E82" s="6"/>
      <c r="F82" s="6" t="s">
        <v>10</v>
      </c>
      <c r="G82" s="6"/>
    </row>
    <row r="83" spans="1:7" x14ac:dyDescent="0.2">
      <c r="A83" s="5" t="s">
        <v>93</v>
      </c>
      <c r="B83" s="5" t="s">
        <v>8</v>
      </c>
      <c r="C83" s="6"/>
      <c r="D83" s="6">
        <v>49.2</v>
      </c>
      <c r="E83" s="6"/>
      <c r="F83" s="6" t="s">
        <v>10</v>
      </c>
      <c r="G83" s="6"/>
    </row>
    <row r="84" spans="1:7" x14ac:dyDescent="0.2">
      <c r="A84" s="5" t="s">
        <v>94</v>
      </c>
      <c r="B84" s="5" t="s">
        <v>8</v>
      </c>
      <c r="C84" s="6"/>
      <c r="D84" s="6">
        <v>43</v>
      </c>
      <c r="E84" s="6"/>
      <c r="F84" s="6" t="s">
        <v>10</v>
      </c>
      <c r="G84" s="6"/>
    </row>
    <row r="85" spans="1:7" x14ac:dyDescent="0.2">
      <c r="A85" s="5" t="s">
        <v>95</v>
      </c>
      <c r="B85" s="5" t="s">
        <v>8</v>
      </c>
      <c r="C85" s="6"/>
      <c r="D85" s="6">
        <v>33</v>
      </c>
      <c r="E85" s="6"/>
      <c r="F85" s="6" t="s">
        <v>10</v>
      </c>
      <c r="G85" s="6"/>
    </row>
    <row r="86" spans="1:7" x14ac:dyDescent="0.2">
      <c r="A86" s="5" t="s">
        <v>96</v>
      </c>
      <c r="B86" s="5" t="s">
        <v>8</v>
      </c>
      <c r="C86" s="6"/>
      <c r="D86" s="6">
        <v>43</v>
      </c>
      <c r="E86" s="6"/>
      <c r="F86" s="6" t="s">
        <v>10</v>
      </c>
      <c r="G86" s="6"/>
    </row>
    <row r="87" spans="1:7" x14ac:dyDescent="0.2">
      <c r="A87" s="5" t="s">
        <v>97</v>
      </c>
      <c r="B87" s="5" t="s">
        <v>8</v>
      </c>
      <c r="C87" s="6"/>
      <c r="D87" s="6">
        <v>42</v>
      </c>
      <c r="E87" s="6"/>
      <c r="F87" s="6" t="s">
        <v>10</v>
      </c>
      <c r="G87" s="6"/>
    </row>
    <row r="88" spans="1:7" x14ac:dyDescent="0.2">
      <c r="A88" s="5" t="s">
        <v>98</v>
      </c>
      <c r="B88" s="5" t="s">
        <v>8</v>
      </c>
      <c r="C88" s="6"/>
      <c r="D88" s="6">
        <v>49</v>
      </c>
      <c r="E88" s="6"/>
      <c r="F88" s="6" t="s">
        <v>10</v>
      </c>
      <c r="G88" s="6"/>
    </row>
    <row r="89" spans="1:7" x14ac:dyDescent="0.2">
      <c r="A89" s="5" t="s">
        <v>99</v>
      </c>
      <c r="B89" s="5" t="s">
        <v>8</v>
      </c>
      <c r="C89" s="6"/>
      <c r="D89" s="6">
        <v>43</v>
      </c>
      <c r="E89" s="6"/>
      <c r="F89" s="6" t="s">
        <v>10</v>
      </c>
      <c r="G89" s="6"/>
    </row>
    <row r="90" spans="1:7" x14ac:dyDescent="0.2">
      <c r="A90" s="5" t="s">
        <v>100</v>
      </c>
      <c r="B90" s="5" t="s">
        <v>8</v>
      </c>
      <c r="C90" s="6"/>
      <c r="D90" s="6">
        <v>33</v>
      </c>
      <c r="E90" s="6"/>
      <c r="F90" s="6" t="s">
        <v>10</v>
      </c>
      <c r="G90" s="6"/>
    </row>
    <row r="91" spans="1:7" x14ac:dyDescent="0.2">
      <c r="A91" s="5" t="s">
        <v>101</v>
      </c>
      <c r="B91" s="5" t="s">
        <v>8</v>
      </c>
      <c r="C91" s="6"/>
      <c r="D91" s="6">
        <v>34.5</v>
      </c>
      <c r="E91" s="6"/>
      <c r="F91" s="6" t="s">
        <v>10</v>
      </c>
      <c r="G91" s="6"/>
    </row>
    <row r="92" spans="1:7" x14ac:dyDescent="0.2">
      <c r="A92" s="5" t="s">
        <v>102</v>
      </c>
      <c r="B92" s="5" t="s">
        <v>8</v>
      </c>
      <c r="C92" s="6"/>
      <c r="D92" s="6">
        <v>43.2</v>
      </c>
      <c r="E92" s="6"/>
      <c r="F92" s="6" t="s">
        <v>10</v>
      </c>
      <c r="G92" s="6"/>
    </row>
    <row r="93" spans="1:7" x14ac:dyDescent="0.2">
      <c r="A93" s="5" t="s">
        <v>103</v>
      </c>
      <c r="B93" s="5" t="s">
        <v>8</v>
      </c>
      <c r="C93" s="6"/>
      <c r="D93" s="6">
        <v>30</v>
      </c>
      <c r="E93" s="6"/>
      <c r="F93" s="6" t="s">
        <v>10</v>
      </c>
      <c r="G93" s="6"/>
    </row>
    <row r="94" spans="1:7" x14ac:dyDescent="0.2">
      <c r="A94" s="5" t="s">
        <v>104</v>
      </c>
      <c r="B94" s="5" t="s">
        <v>8</v>
      </c>
      <c r="C94" s="6"/>
      <c r="D94" s="6">
        <v>42.81</v>
      </c>
      <c r="E94" s="6"/>
      <c r="F94" s="6" t="s">
        <v>10</v>
      </c>
      <c r="G94" s="6"/>
    </row>
    <row r="95" spans="1:7" x14ac:dyDescent="0.2">
      <c r="A95" s="5" t="s">
        <v>105</v>
      </c>
      <c r="B95" s="5" t="s">
        <v>8</v>
      </c>
      <c r="C95" s="6"/>
      <c r="D95" s="6">
        <v>42.1</v>
      </c>
      <c r="E95" s="6"/>
      <c r="F95" s="6" t="s">
        <v>10</v>
      </c>
      <c r="G95" s="6"/>
    </row>
    <row r="96" spans="1:7" x14ac:dyDescent="0.2">
      <c r="A96" s="5" t="s">
        <v>106</v>
      </c>
      <c r="B96" s="5" t="s">
        <v>8</v>
      </c>
      <c r="C96" s="6"/>
      <c r="D96" s="6">
        <v>43</v>
      </c>
      <c r="E96" s="6"/>
      <c r="F96" s="6" t="s">
        <v>10</v>
      </c>
      <c r="G96" s="6"/>
    </row>
    <row r="97" spans="1:7" x14ac:dyDescent="0.2">
      <c r="A97" s="5" t="s">
        <v>107</v>
      </c>
      <c r="B97" s="5" t="s">
        <v>8</v>
      </c>
      <c r="C97" s="6"/>
      <c r="D97" s="6">
        <v>49.8</v>
      </c>
      <c r="E97" s="6"/>
      <c r="F97" s="6" t="s">
        <v>10</v>
      </c>
      <c r="G97" s="6"/>
    </row>
    <row r="98" spans="1:7" x14ac:dyDescent="0.2">
      <c r="A98" s="5" t="s">
        <v>108</v>
      </c>
      <c r="B98" s="5" t="s">
        <v>8</v>
      </c>
      <c r="C98" s="6"/>
      <c r="D98" s="6">
        <v>29.1</v>
      </c>
      <c r="E98" s="6"/>
      <c r="F98" s="6" t="s">
        <v>10</v>
      </c>
      <c r="G98" s="6"/>
    </row>
    <row r="99" spans="1:7" x14ac:dyDescent="0.2">
      <c r="A99" s="5" t="s">
        <v>109</v>
      </c>
      <c r="B99" s="5" t="s">
        <v>8</v>
      </c>
      <c r="C99" s="6"/>
      <c r="D99" s="6">
        <v>20</v>
      </c>
      <c r="E99" s="6"/>
      <c r="F99" s="6" t="s">
        <v>10</v>
      </c>
      <c r="G99" s="6"/>
    </row>
    <row r="100" spans="1:7" x14ac:dyDescent="0.2">
      <c r="A100" s="5" t="s">
        <v>110</v>
      </c>
      <c r="B100" s="5" t="s">
        <v>8</v>
      </c>
      <c r="C100" s="6"/>
      <c r="D100" s="6">
        <v>29.1</v>
      </c>
      <c r="E100" s="6"/>
      <c r="F100" s="6" t="s">
        <v>10</v>
      </c>
      <c r="G100" s="6"/>
    </row>
    <row r="101" spans="1:7" x14ac:dyDescent="0.2">
      <c r="A101" s="5" t="s">
        <v>111</v>
      </c>
      <c r="B101" s="5" t="s">
        <v>8</v>
      </c>
      <c r="C101" s="6"/>
      <c r="D101" s="6">
        <v>27</v>
      </c>
      <c r="E101" s="6"/>
      <c r="F101" s="6" t="s">
        <v>10</v>
      </c>
      <c r="G101" s="6"/>
    </row>
    <row r="102" spans="1:7" x14ac:dyDescent="0.2">
      <c r="A102" s="5" t="s">
        <v>112</v>
      </c>
      <c r="B102" s="5" t="s">
        <v>8</v>
      </c>
      <c r="C102" s="6"/>
      <c r="D102" s="6">
        <v>47.5</v>
      </c>
      <c r="E102" s="6"/>
      <c r="F102" s="6" t="s">
        <v>10</v>
      </c>
      <c r="G102" s="6"/>
    </row>
    <row r="103" spans="1:7" x14ac:dyDescent="0.2">
      <c r="A103" s="5" t="s">
        <v>113</v>
      </c>
      <c r="B103" s="5" t="s">
        <v>8</v>
      </c>
      <c r="C103" s="6"/>
      <c r="D103" s="6">
        <v>21</v>
      </c>
      <c r="E103" s="6"/>
      <c r="F103" s="6" t="s">
        <v>10</v>
      </c>
      <c r="G103" s="6"/>
    </row>
    <row r="104" spans="1:7" x14ac:dyDescent="0.2">
      <c r="A104" s="5" t="s">
        <v>114</v>
      </c>
      <c r="B104" s="5" t="s">
        <v>8</v>
      </c>
      <c r="C104" s="6"/>
      <c r="D104" s="6">
        <v>49.2</v>
      </c>
      <c r="E104" s="6"/>
      <c r="F104" s="6" t="s">
        <v>10</v>
      </c>
      <c r="G104" s="6"/>
    </row>
    <row r="105" spans="1:7" x14ac:dyDescent="0.2">
      <c r="A105" s="5" t="s">
        <v>115</v>
      </c>
      <c r="B105" s="5" t="s">
        <v>8</v>
      </c>
      <c r="C105" s="6"/>
      <c r="D105" s="6">
        <v>33</v>
      </c>
      <c r="E105" s="6"/>
      <c r="F105" s="6" t="s">
        <v>10</v>
      </c>
      <c r="G105" s="6"/>
    </row>
    <row r="106" spans="1:7" x14ac:dyDescent="0.2">
      <c r="A106" s="5" t="s">
        <v>116</v>
      </c>
      <c r="B106" s="5" t="s">
        <v>8</v>
      </c>
      <c r="C106" s="6"/>
      <c r="D106" s="6">
        <v>46.8</v>
      </c>
      <c r="E106" s="6"/>
      <c r="F106" s="6" t="s">
        <v>10</v>
      </c>
      <c r="G106" s="6"/>
    </row>
    <row r="107" spans="1:7" x14ac:dyDescent="0.2">
      <c r="A107" s="5" t="s">
        <v>117</v>
      </c>
      <c r="B107" s="5" t="s">
        <v>8</v>
      </c>
      <c r="C107" s="6"/>
      <c r="D107" s="6">
        <v>52.3</v>
      </c>
      <c r="E107" s="6"/>
      <c r="F107" s="6" t="s">
        <v>10</v>
      </c>
      <c r="G107" s="6"/>
    </row>
    <row r="108" spans="1:7" x14ac:dyDescent="0.2">
      <c r="A108" s="5" t="s">
        <v>118</v>
      </c>
      <c r="B108" s="5" t="s">
        <v>8</v>
      </c>
      <c r="C108" s="6"/>
      <c r="D108" s="6">
        <v>49.3</v>
      </c>
      <c r="E108" s="6" t="s">
        <v>9</v>
      </c>
      <c r="F108" s="6" t="s">
        <v>10</v>
      </c>
      <c r="G108" s="6"/>
    </row>
    <row r="109" spans="1:7" x14ac:dyDescent="0.2">
      <c r="A109" s="5" t="s">
        <v>119</v>
      </c>
      <c r="B109" s="5" t="s">
        <v>8</v>
      </c>
      <c r="C109" s="6"/>
      <c r="D109" s="6">
        <v>45</v>
      </c>
      <c r="E109" s="6"/>
      <c r="F109" s="6" t="s">
        <v>10</v>
      </c>
      <c r="G109" s="6"/>
    </row>
    <row r="110" spans="1:7" x14ac:dyDescent="0.2">
      <c r="A110" s="5" t="s">
        <v>120</v>
      </c>
      <c r="B110" s="5" t="s">
        <v>8</v>
      </c>
      <c r="C110" s="6"/>
      <c r="D110" s="6">
        <v>42.6</v>
      </c>
      <c r="E110" s="6" t="s">
        <v>9</v>
      </c>
      <c r="F110" s="6" t="s">
        <v>10</v>
      </c>
      <c r="G110" s="6"/>
    </row>
    <row r="111" spans="1:7" x14ac:dyDescent="0.2">
      <c r="A111" s="5" t="s">
        <v>121</v>
      </c>
      <c r="B111" s="5" t="s">
        <v>8</v>
      </c>
      <c r="C111" s="6"/>
      <c r="D111" s="6">
        <v>61.7</v>
      </c>
      <c r="E111" s="6" t="s">
        <v>9</v>
      </c>
      <c r="F111" s="6" t="s">
        <v>10</v>
      </c>
      <c r="G111" s="6"/>
    </row>
    <row r="112" spans="1:7" x14ac:dyDescent="0.2">
      <c r="A112" s="5" t="s">
        <v>122</v>
      </c>
      <c r="B112" s="5" t="s">
        <v>8</v>
      </c>
      <c r="C112" s="6"/>
      <c r="D112" s="6">
        <v>44.1</v>
      </c>
      <c r="E112" s="6" t="s">
        <v>9</v>
      </c>
      <c r="F112" s="6" t="s">
        <v>10</v>
      </c>
      <c r="G112" s="6"/>
    </row>
    <row r="113" spans="1:7" x14ac:dyDescent="0.2">
      <c r="A113" s="5" t="s">
        <v>123</v>
      </c>
      <c r="B113" s="5" t="s">
        <v>8</v>
      </c>
      <c r="C113" s="6"/>
      <c r="D113" s="6">
        <v>44.1</v>
      </c>
      <c r="E113" s="6" t="s">
        <v>9</v>
      </c>
      <c r="F113" s="6" t="s">
        <v>10</v>
      </c>
      <c r="G113" s="6"/>
    </row>
    <row r="114" spans="1:7" x14ac:dyDescent="0.2">
      <c r="A114" s="5" t="s">
        <v>124</v>
      </c>
      <c r="B114" s="5" t="s">
        <v>8</v>
      </c>
      <c r="C114" s="6"/>
      <c r="D114" s="6">
        <v>50</v>
      </c>
      <c r="E114" s="6" t="s">
        <v>9</v>
      </c>
      <c r="F114" s="6" t="s">
        <v>10</v>
      </c>
      <c r="G114" s="6"/>
    </row>
    <row r="115" spans="1:7" x14ac:dyDescent="0.2">
      <c r="A115" s="5" t="s">
        <v>125</v>
      </c>
      <c r="B115" s="5" t="s">
        <v>8</v>
      </c>
      <c r="C115" s="6"/>
      <c r="D115" s="6">
        <v>23.5</v>
      </c>
      <c r="E115" s="6" t="s">
        <v>9</v>
      </c>
      <c r="F115" s="6" t="s">
        <v>10</v>
      </c>
      <c r="G115" s="6"/>
    </row>
    <row r="116" spans="1:7" x14ac:dyDescent="0.2">
      <c r="A116" s="5" t="s">
        <v>126</v>
      </c>
      <c r="B116" s="5" t="s">
        <v>8</v>
      </c>
      <c r="C116" s="6"/>
      <c r="D116" s="6">
        <v>32</v>
      </c>
      <c r="E116" s="6"/>
      <c r="F116" s="6" t="s">
        <v>10</v>
      </c>
      <c r="G116" s="6"/>
    </row>
    <row r="117" spans="1:7" x14ac:dyDescent="0.2">
      <c r="A117" s="5" t="s">
        <v>127</v>
      </c>
      <c r="B117" s="5" t="s">
        <v>8</v>
      </c>
      <c r="C117" s="6"/>
      <c r="D117" s="6">
        <v>33</v>
      </c>
      <c r="E117" s="6"/>
      <c r="F117" s="6" t="s">
        <v>10</v>
      </c>
      <c r="G117" s="6"/>
    </row>
    <row r="118" spans="1:7" x14ac:dyDescent="0.2">
      <c r="A118" s="5" t="s">
        <v>128</v>
      </c>
      <c r="B118" s="5" t="s">
        <v>8</v>
      </c>
      <c r="C118" s="6"/>
      <c r="D118" s="6">
        <v>43</v>
      </c>
      <c r="E118" s="6"/>
      <c r="F118" s="6" t="s">
        <v>10</v>
      </c>
      <c r="G118" s="6"/>
    </row>
    <row r="119" spans="1:7" x14ac:dyDescent="0.2">
      <c r="A119" s="5" t="s">
        <v>129</v>
      </c>
      <c r="B119" s="5" t="s">
        <v>8</v>
      </c>
      <c r="C119" s="6"/>
      <c r="D119" s="6">
        <v>134.1</v>
      </c>
      <c r="E119" s="6"/>
      <c r="F119" s="6" t="s">
        <v>10</v>
      </c>
      <c r="G119" s="6"/>
    </row>
    <row r="120" spans="1:7" x14ac:dyDescent="0.2">
      <c r="A120" s="5" t="s">
        <v>130</v>
      </c>
      <c r="B120" s="5" t="s">
        <v>8</v>
      </c>
      <c r="C120" s="6"/>
      <c r="D120" s="6">
        <v>33</v>
      </c>
      <c r="E120" s="6"/>
      <c r="F120" s="6" t="s">
        <v>10</v>
      </c>
      <c r="G120" s="6"/>
    </row>
    <row r="121" spans="1:7" x14ac:dyDescent="0.2">
      <c r="A121" s="5" t="s">
        <v>131</v>
      </c>
      <c r="B121" s="5" t="s">
        <v>8</v>
      </c>
      <c r="C121" s="6"/>
      <c r="D121" s="6">
        <v>50</v>
      </c>
      <c r="E121" s="6" t="s">
        <v>9</v>
      </c>
      <c r="F121" s="6" t="s">
        <v>10</v>
      </c>
      <c r="G121" s="6"/>
    </row>
    <row r="122" spans="1:7" x14ac:dyDescent="0.2">
      <c r="A122" s="5" t="s">
        <v>132</v>
      </c>
      <c r="B122" s="5" t="s">
        <v>8</v>
      </c>
      <c r="C122" s="6"/>
      <c r="D122" s="6">
        <v>47</v>
      </c>
      <c r="E122" s="6" t="s">
        <v>9</v>
      </c>
      <c r="F122" s="6" t="s">
        <v>10</v>
      </c>
      <c r="G122" s="6"/>
    </row>
    <row r="123" spans="1:7" x14ac:dyDescent="0.2">
      <c r="A123" s="5" t="s">
        <v>133</v>
      </c>
      <c r="B123" s="5" t="s">
        <v>8</v>
      </c>
      <c r="C123" s="6"/>
      <c r="D123" s="6">
        <v>33</v>
      </c>
      <c r="E123" s="6" t="s">
        <v>9</v>
      </c>
      <c r="F123" s="6" t="s">
        <v>10</v>
      </c>
      <c r="G123" s="6"/>
    </row>
    <row r="124" spans="1:7" x14ac:dyDescent="0.2">
      <c r="A124" s="5" t="s">
        <v>134</v>
      </c>
      <c r="B124" s="5" t="s">
        <v>8</v>
      </c>
      <c r="C124" s="6"/>
      <c r="D124" s="6">
        <v>14</v>
      </c>
      <c r="E124" s="6" t="s">
        <v>9</v>
      </c>
      <c r="F124" s="6" t="s">
        <v>10</v>
      </c>
      <c r="G124" s="6"/>
    </row>
    <row r="125" spans="1:7" x14ac:dyDescent="0.2">
      <c r="A125" s="5" t="s">
        <v>135</v>
      </c>
      <c r="B125" s="5" t="s">
        <v>8</v>
      </c>
      <c r="C125" s="6"/>
      <c r="D125" s="6">
        <v>22</v>
      </c>
      <c r="E125" s="6" t="s">
        <v>9</v>
      </c>
      <c r="F125" s="6" t="s">
        <v>10</v>
      </c>
      <c r="G125" s="6"/>
    </row>
    <row r="126" spans="1:7" x14ac:dyDescent="0.2">
      <c r="A126" s="5" t="s">
        <v>136</v>
      </c>
      <c r="B126" s="5" t="s">
        <v>8</v>
      </c>
      <c r="C126" s="6"/>
      <c r="D126" s="6">
        <v>49.8</v>
      </c>
      <c r="E126" s="6" t="s">
        <v>9</v>
      </c>
      <c r="F126" s="6" t="s">
        <v>10</v>
      </c>
      <c r="G126" s="6"/>
    </row>
    <row r="127" spans="1:7" x14ac:dyDescent="0.2">
      <c r="A127" s="5" t="s">
        <v>137</v>
      </c>
      <c r="B127" s="5" t="s">
        <v>8</v>
      </c>
      <c r="C127" s="6"/>
      <c r="D127" s="6">
        <v>42</v>
      </c>
      <c r="E127" s="6"/>
      <c r="F127" s="6" t="s">
        <v>10</v>
      </c>
      <c r="G127" s="6"/>
    </row>
    <row r="128" spans="1:7" x14ac:dyDescent="0.2">
      <c r="A128" s="5" t="s">
        <v>138</v>
      </c>
      <c r="B128" s="5" t="s">
        <v>8</v>
      </c>
      <c r="C128" s="6"/>
      <c r="D128" s="6">
        <v>46.8</v>
      </c>
      <c r="E128" s="6" t="s">
        <v>9</v>
      </c>
      <c r="F128" s="6" t="s">
        <v>10</v>
      </c>
      <c r="G128" s="6"/>
    </row>
    <row r="129" spans="1:7" x14ac:dyDescent="0.2">
      <c r="A129" s="5" t="s">
        <v>139</v>
      </c>
      <c r="B129" s="5" t="s">
        <v>8</v>
      </c>
      <c r="C129" s="6"/>
      <c r="D129" s="6">
        <v>44.52</v>
      </c>
      <c r="E129" s="6" t="s">
        <v>9</v>
      </c>
      <c r="F129" s="6" t="s">
        <v>10</v>
      </c>
      <c r="G129" s="6"/>
    </row>
    <row r="130" spans="1:7" x14ac:dyDescent="0.2">
      <c r="A130" s="5" t="s">
        <v>140</v>
      </c>
      <c r="B130" s="5" t="s">
        <v>8</v>
      </c>
      <c r="C130" s="6"/>
      <c r="D130" s="6">
        <v>46.6</v>
      </c>
      <c r="E130" s="6" t="s">
        <v>9</v>
      </c>
      <c r="F130" s="6" t="s">
        <v>10</v>
      </c>
      <c r="G130" s="6"/>
    </row>
    <row r="131" spans="1:7" x14ac:dyDescent="0.2">
      <c r="A131" s="5" t="s">
        <v>141</v>
      </c>
      <c r="B131" s="5" t="s">
        <v>8</v>
      </c>
      <c r="C131" s="6"/>
      <c r="D131" s="6">
        <v>36</v>
      </c>
      <c r="E131" s="6" t="s">
        <v>9</v>
      </c>
      <c r="F131" s="6" t="s">
        <v>10</v>
      </c>
      <c r="G131" s="6"/>
    </row>
    <row r="132" spans="1:7" x14ac:dyDescent="0.2">
      <c r="A132" s="5" t="s">
        <v>142</v>
      </c>
      <c r="B132" s="5" t="s">
        <v>8</v>
      </c>
      <c r="C132" s="6"/>
      <c r="D132" s="6">
        <v>45.5</v>
      </c>
      <c r="E132" s="6" t="s">
        <v>9</v>
      </c>
      <c r="F132" s="6" t="s">
        <v>10</v>
      </c>
      <c r="G132" s="6"/>
    </row>
    <row r="133" spans="1:7" x14ac:dyDescent="0.2">
      <c r="A133" s="5" t="s">
        <v>143</v>
      </c>
      <c r="B133" s="5" t="s">
        <v>8</v>
      </c>
      <c r="C133" s="6"/>
      <c r="D133" s="6">
        <v>26.4</v>
      </c>
      <c r="E133" s="6" t="s">
        <v>9</v>
      </c>
      <c r="F133" s="6" t="s">
        <v>10</v>
      </c>
      <c r="G133" s="6"/>
    </row>
    <row r="134" spans="1:7" x14ac:dyDescent="0.2">
      <c r="A134" s="5" t="s">
        <v>144</v>
      </c>
      <c r="B134" s="5" t="s">
        <v>8</v>
      </c>
      <c r="C134" s="6"/>
      <c r="D134" s="6">
        <v>44.5</v>
      </c>
      <c r="E134" s="6" t="s">
        <v>9</v>
      </c>
      <c r="F134" s="6" t="s">
        <v>10</v>
      </c>
      <c r="G134" s="6"/>
    </row>
    <row r="135" spans="1:7" x14ac:dyDescent="0.2">
      <c r="A135" s="5" t="s">
        <v>145</v>
      </c>
      <c r="B135" s="5" t="s">
        <v>8</v>
      </c>
      <c r="C135" s="6"/>
      <c r="D135" s="6">
        <v>43.4</v>
      </c>
      <c r="E135" s="6" t="s">
        <v>9</v>
      </c>
      <c r="F135" s="6" t="s">
        <v>10</v>
      </c>
      <c r="G135" s="6"/>
    </row>
    <row r="136" spans="1:7" x14ac:dyDescent="0.2">
      <c r="A136" s="5" t="s">
        <v>146</v>
      </c>
      <c r="B136" s="5" t="s">
        <v>8</v>
      </c>
      <c r="C136" s="6"/>
      <c r="D136" s="6">
        <v>23.3</v>
      </c>
      <c r="E136" s="6" t="s">
        <v>9</v>
      </c>
      <c r="F136" s="6" t="s">
        <v>10</v>
      </c>
      <c r="G136" s="6"/>
    </row>
    <row r="137" spans="1:7" x14ac:dyDescent="0.2">
      <c r="A137" s="5" t="s">
        <v>147</v>
      </c>
      <c r="B137" s="5" t="s">
        <v>8</v>
      </c>
      <c r="C137" s="6"/>
      <c r="D137" s="6">
        <v>42.4</v>
      </c>
      <c r="E137" s="6" t="s">
        <v>9</v>
      </c>
      <c r="F137" s="6" t="s">
        <v>10</v>
      </c>
      <c r="G137" s="6"/>
    </row>
    <row r="138" spans="1:7" x14ac:dyDescent="0.2">
      <c r="A138" s="5" t="s">
        <v>148</v>
      </c>
      <c r="B138" s="5" t="s">
        <v>8</v>
      </c>
      <c r="C138" s="6"/>
      <c r="D138" s="6">
        <v>24.2</v>
      </c>
      <c r="E138" s="6" t="s">
        <v>9</v>
      </c>
      <c r="F138" s="6" t="s">
        <v>10</v>
      </c>
      <c r="G138" s="6"/>
    </row>
    <row r="139" spans="1:7" x14ac:dyDescent="0.2">
      <c r="A139" s="5" t="s">
        <v>149</v>
      </c>
      <c r="B139" s="5" t="s">
        <v>8</v>
      </c>
      <c r="C139" s="6"/>
      <c r="D139" s="6">
        <v>24.6</v>
      </c>
      <c r="E139" s="6" t="s">
        <v>9</v>
      </c>
      <c r="F139" s="6" t="s">
        <v>10</v>
      </c>
      <c r="G139" s="6"/>
    </row>
    <row r="140" spans="1:7" x14ac:dyDescent="0.2">
      <c r="A140" s="5" t="s">
        <v>150</v>
      </c>
      <c r="B140" s="5" t="s">
        <v>8</v>
      </c>
      <c r="C140" s="6"/>
      <c r="D140" s="6">
        <v>30.9</v>
      </c>
      <c r="E140" s="6" t="s">
        <v>9</v>
      </c>
      <c r="F140" s="6" t="s">
        <v>10</v>
      </c>
      <c r="G140" s="6"/>
    </row>
    <row r="141" spans="1:7" x14ac:dyDescent="0.2">
      <c r="A141" s="5" t="s">
        <v>151</v>
      </c>
      <c r="B141" s="5" t="s">
        <v>8</v>
      </c>
      <c r="C141" s="6"/>
      <c r="D141" s="6">
        <v>29.7</v>
      </c>
      <c r="E141" s="6" t="s">
        <v>9</v>
      </c>
      <c r="F141" s="6" t="s">
        <v>10</v>
      </c>
      <c r="G141" s="6"/>
    </row>
    <row r="142" spans="1:7" x14ac:dyDescent="0.2">
      <c r="A142" s="5" t="s">
        <v>152</v>
      </c>
      <c r="B142" s="5" t="s">
        <v>8</v>
      </c>
      <c r="C142" s="6"/>
      <c r="D142" s="6">
        <v>2234</v>
      </c>
      <c r="E142" s="6" t="s">
        <v>9</v>
      </c>
      <c r="F142" s="6" t="s">
        <v>10</v>
      </c>
      <c r="G142" s="6"/>
    </row>
    <row r="143" spans="1:7" x14ac:dyDescent="0.2">
      <c r="A143" s="5" t="s">
        <v>153</v>
      </c>
      <c r="B143" s="5" t="s">
        <v>8</v>
      </c>
      <c r="C143" s="6"/>
      <c r="D143" s="6">
        <v>24.9</v>
      </c>
      <c r="E143" s="6" t="s">
        <v>9</v>
      </c>
      <c r="F143" s="6" t="s">
        <v>10</v>
      </c>
      <c r="G143" s="6"/>
    </row>
    <row r="144" spans="1:7" x14ac:dyDescent="0.2">
      <c r="A144" s="5" t="s">
        <v>154</v>
      </c>
      <c r="B144" s="5" t="s">
        <v>8</v>
      </c>
      <c r="C144" s="6"/>
      <c r="D144" s="6">
        <v>27.7</v>
      </c>
      <c r="E144" s="6" t="s">
        <v>9</v>
      </c>
      <c r="F144" s="6" t="s">
        <v>10</v>
      </c>
      <c r="G144" s="6"/>
    </row>
    <row r="145" spans="1:7" x14ac:dyDescent="0.2">
      <c r="A145" s="5" t="s">
        <v>155</v>
      </c>
      <c r="B145" s="5" t="s">
        <v>8</v>
      </c>
      <c r="C145" s="6"/>
      <c r="D145" s="6">
        <v>41.7</v>
      </c>
      <c r="E145" s="6" t="s">
        <v>9</v>
      </c>
      <c r="F145" s="6" t="s">
        <v>10</v>
      </c>
      <c r="G145" s="6"/>
    </row>
    <row r="146" spans="1:7" x14ac:dyDescent="0.2">
      <c r="A146" s="5" t="s">
        <v>156</v>
      </c>
      <c r="B146" s="5" t="s">
        <v>157</v>
      </c>
      <c r="C146" s="6"/>
      <c r="D146" s="6">
        <v>244.06</v>
      </c>
      <c r="E146" s="6" t="s">
        <v>9</v>
      </c>
      <c r="F146" s="6" t="s">
        <v>158</v>
      </c>
      <c r="G146" s="6"/>
    </row>
    <row r="147" spans="1:7" x14ac:dyDescent="0.2">
      <c r="A147" s="5" t="s">
        <v>159</v>
      </c>
      <c r="B147" s="5" t="s">
        <v>157</v>
      </c>
      <c r="C147" s="6"/>
      <c r="D147" s="6">
        <v>190.06</v>
      </c>
      <c r="E147" s="6" t="s">
        <v>9</v>
      </c>
      <c r="F147" s="6" t="s">
        <v>158</v>
      </c>
      <c r="G147" s="6"/>
    </row>
    <row r="148" spans="1:7" x14ac:dyDescent="0.2">
      <c r="A148" s="5" t="s">
        <v>160</v>
      </c>
      <c r="B148" s="5" t="s">
        <v>157</v>
      </c>
      <c r="C148" s="6"/>
      <c r="D148" s="6">
        <v>296.01</v>
      </c>
      <c r="E148" s="6" t="s">
        <v>9</v>
      </c>
      <c r="F148" s="6" t="s">
        <v>158</v>
      </c>
      <c r="G148" s="6"/>
    </row>
    <row r="149" spans="1:7" x14ac:dyDescent="0.2">
      <c r="A149" s="5" t="s">
        <v>161</v>
      </c>
      <c r="B149" s="5" t="s">
        <v>157</v>
      </c>
      <c r="C149" s="6"/>
      <c r="D149" s="6">
        <v>83.83</v>
      </c>
      <c r="E149" s="6" t="s">
        <v>9</v>
      </c>
      <c r="F149" s="6" t="s">
        <v>158</v>
      </c>
      <c r="G149" s="6"/>
    </row>
    <row r="150" spans="1:7" x14ac:dyDescent="0.2">
      <c r="A150" s="5" t="s">
        <v>162</v>
      </c>
      <c r="B150" s="5" t="s">
        <v>157</v>
      </c>
      <c r="C150" s="6"/>
      <c r="D150" s="6">
        <v>313.60000000000002</v>
      </c>
      <c r="E150" s="6" t="s">
        <v>9</v>
      </c>
      <c r="F150" s="6" t="s">
        <v>158</v>
      </c>
      <c r="G150" s="6"/>
    </row>
    <row r="151" spans="1:7" x14ac:dyDescent="0.2">
      <c r="A151" s="5" t="s">
        <v>163</v>
      </c>
      <c r="B151" s="5" t="s">
        <v>157</v>
      </c>
      <c r="C151" s="6"/>
      <c r="D151" s="6">
        <v>61.55</v>
      </c>
      <c r="E151" s="6" t="s">
        <v>9</v>
      </c>
      <c r="F151" s="6" t="s">
        <v>158</v>
      </c>
      <c r="G151" s="6"/>
    </row>
    <row r="152" spans="1:7" x14ac:dyDescent="0.2">
      <c r="A152" s="5" t="s">
        <v>164</v>
      </c>
      <c r="B152" s="5" t="s">
        <v>157</v>
      </c>
      <c r="C152" s="6"/>
      <c r="D152" s="6">
        <v>282.43</v>
      </c>
      <c r="E152" s="6" t="s">
        <v>9</v>
      </c>
      <c r="F152" s="6" t="s">
        <v>158</v>
      </c>
      <c r="G152" s="6"/>
    </row>
    <row r="153" spans="1:7" x14ac:dyDescent="0.2">
      <c r="A153" s="5" t="s">
        <v>165</v>
      </c>
      <c r="B153" s="5" t="s">
        <v>157</v>
      </c>
      <c r="C153" s="6"/>
      <c r="D153" s="6">
        <v>182.27</v>
      </c>
      <c r="E153" s="6" t="s">
        <v>9</v>
      </c>
      <c r="F153" s="6" t="s">
        <v>158</v>
      </c>
      <c r="G153" s="6"/>
    </row>
    <row r="154" spans="1:7" x14ac:dyDescent="0.2">
      <c r="A154" s="5" t="s">
        <v>166</v>
      </c>
      <c r="B154" s="5" t="s">
        <v>157</v>
      </c>
      <c r="C154" s="6"/>
      <c r="D154" s="6">
        <v>164.09</v>
      </c>
      <c r="E154" s="6" t="s">
        <v>9</v>
      </c>
      <c r="F154" s="6" t="s">
        <v>158</v>
      </c>
      <c r="G154" s="6"/>
    </row>
    <row r="155" spans="1:7" x14ac:dyDescent="0.2">
      <c r="A155" s="5" t="s">
        <v>167</v>
      </c>
      <c r="B155" s="5" t="s">
        <v>157</v>
      </c>
      <c r="C155" s="6"/>
      <c r="D155" s="6">
        <v>275</v>
      </c>
      <c r="E155" s="6" t="s">
        <v>9</v>
      </c>
      <c r="F155" s="6" t="s">
        <v>158</v>
      </c>
      <c r="G155" s="6"/>
    </row>
    <row r="156" spans="1:7" x14ac:dyDescent="0.2">
      <c r="A156" s="5" t="s">
        <v>168</v>
      </c>
      <c r="B156" s="5" t="s">
        <v>157</v>
      </c>
      <c r="C156" s="6"/>
      <c r="D156" s="6">
        <v>197.47</v>
      </c>
      <c r="E156" s="6" t="s">
        <v>9</v>
      </c>
      <c r="F156" s="6" t="s">
        <v>158</v>
      </c>
      <c r="G156" s="6"/>
    </row>
    <row r="157" spans="1:7" x14ac:dyDescent="0.2">
      <c r="A157" s="5" t="s">
        <v>169</v>
      </c>
      <c r="B157" s="5" t="s">
        <v>157</v>
      </c>
      <c r="C157" s="6"/>
      <c r="D157" s="6">
        <v>164.09</v>
      </c>
      <c r="E157" s="6" t="s">
        <v>9</v>
      </c>
      <c r="F157" s="6" t="s">
        <v>158</v>
      </c>
      <c r="G157" s="6"/>
    </row>
    <row r="158" spans="1:7" x14ac:dyDescent="0.2">
      <c r="A158" s="5" t="s">
        <v>170</v>
      </c>
      <c r="B158" s="5" t="s">
        <v>157</v>
      </c>
      <c r="C158" s="6"/>
      <c r="D158" s="6">
        <v>579.12</v>
      </c>
      <c r="E158" s="6" t="s">
        <v>9</v>
      </c>
      <c r="F158" s="6" t="s">
        <v>158</v>
      </c>
      <c r="G158" s="6"/>
    </row>
    <row r="159" spans="1:7" x14ac:dyDescent="0.2">
      <c r="A159" s="5" t="s">
        <v>171</v>
      </c>
      <c r="B159" s="5" t="s">
        <v>157</v>
      </c>
      <c r="C159" s="6"/>
      <c r="D159" s="6">
        <v>415.79</v>
      </c>
      <c r="E159" s="6" t="s">
        <v>9</v>
      </c>
      <c r="F159" s="6" t="s">
        <v>158</v>
      </c>
      <c r="G159" s="6"/>
    </row>
    <row r="160" spans="1:7" x14ac:dyDescent="0.2">
      <c r="A160" s="5" t="s">
        <v>172</v>
      </c>
      <c r="B160" s="5" t="s">
        <v>173</v>
      </c>
      <c r="C160" s="6"/>
      <c r="D160" s="6">
        <v>214.3</v>
      </c>
      <c r="E160" s="6" t="s">
        <v>9</v>
      </c>
      <c r="F160" s="6" t="s">
        <v>158</v>
      </c>
      <c r="G160" s="6"/>
    </row>
    <row r="161" spans="1:7" x14ac:dyDescent="0.2">
      <c r="A161" s="5" t="s">
        <v>174</v>
      </c>
      <c r="B161" s="5" t="s">
        <v>173</v>
      </c>
      <c r="C161" s="6"/>
      <c r="D161" s="6">
        <v>200.03</v>
      </c>
      <c r="E161" s="6" t="s">
        <v>9</v>
      </c>
      <c r="F161" s="6" t="s">
        <v>158</v>
      </c>
      <c r="G161" s="6"/>
    </row>
    <row r="162" spans="1:7" x14ac:dyDescent="0.2">
      <c r="A162" s="5" t="s">
        <v>175</v>
      </c>
      <c r="B162" s="5" t="s">
        <v>173</v>
      </c>
      <c r="C162" s="6"/>
      <c r="D162" s="6">
        <v>356.24</v>
      </c>
      <c r="E162" s="6" t="s">
        <v>9</v>
      </c>
      <c r="F162" s="6" t="s">
        <v>158</v>
      </c>
      <c r="G162" s="6"/>
    </row>
    <row r="163" spans="1:7" x14ac:dyDescent="0.2">
      <c r="A163" s="5" t="s">
        <v>176</v>
      </c>
      <c r="B163" s="5" t="s">
        <v>173</v>
      </c>
      <c r="C163" s="6"/>
      <c r="D163" s="6">
        <v>168</v>
      </c>
      <c r="E163" s="6" t="s">
        <v>9</v>
      </c>
      <c r="F163" s="6" t="s">
        <v>158</v>
      </c>
      <c r="G163" s="6"/>
    </row>
    <row r="164" spans="1:7" x14ac:dyDescent="0.2">
      <c r="A164" s="5" t="s">
        <v>177</v>
      </c>
      <c r="B164" s="5" t="s">
        <v>173</v>
      </c>
      <c r="C164" s="6"/>
      <c r="D164" s="6">
        <v>154.96</v>
      </c>
      <c r="E164" s="6" t="s">
        <v>9</v>
      </c>
      <c r="F164" s="6" t="s">
        <v>158</v>
      </c>
      <c r="G164" s="6"/>
    </row>
    <row r="165" spans="1:7" x14ac:dyDescent="0.2">
      <c r="A165" s="5" t="s">
        <v>178</v>
      </c>
      <c r="B165" s="5" t="s">
        <v>173</v>
      </c>
      <c r="C165" s="6"/>
      <c r="D165" s="6">
        <v>233.24</v>
      </c>
      <c r="E165" s="6" t="s">
        <v>9</v>
      </c>
      <c r="F165" s="6" t="s">
        <v>158</v>
      </c>
      <c r="G165" s="6"/>
    </row>
    <row r="166" spans="1:7" x14ac:dyDescent="0.2">
      <c r="A166" s="5" t="s">
        <v>179</v>
      </c>
      <c r="B166" s="5" t="s">
        <v>173</v>
      </c>
      <c r="C166" s="6"/>
      <c r="D166" s="6">
        <v>178.89</v>
      </c>
      <c r="E166" s="6" t="s">
        <v>9</v>
      </c>
      <c r="F166" s="6" t="s">
        <v>158</v>
      </c>
      <c r="G166" s="6"/>
    </row>
    <row r="167" spans="1:7" x14ac:dyDescent="0.2">
      <c r="A167" s="5" t="s">
        <v>180</v>
      </c>
      <c r="B167" s="5" t="s">
        <v>173</v>
      </c>
      <c r="C167" s="6"/>
      <c r="D167" s="6">
        <v>179.84</v>
      </c>
      <c r="E167" s="6" t="s">
        <v>9</v>
      </c>
      <c r="F167" s="6" t="s">
        <v>158</v>
      </c>
      <c r="G167" s="6"/>
    </row>
    <row r="168" spans="1:7" x14ac:dyDescent="0.2">
      <c r="A168" s="5" t="s">
        <v>181</v>
      </c>
      <c r="B168" s="5" t="s">
        <v>173</v>
      </c>
      <c r="C168" s="6"/>
      <c r="D168" s="6">
        <v>436.8</v>
      </c>
      <c r="E168" s="6" t="s">
        <v>9</v>
      </c>
      <c r="F168" s="6" t="s">
        <v>158</v>
      </c>
      <c r="G168" s="6"/>
    </row>
    <row r="169" spans="1:7" x14ac:dyDescent="0.2">
      <c r="A169" s="5" t="s">
        <v>182</v>
      </c>
      <c r="B169" s="5" t="s">
        <v>173</v>
      </c>
      <c r="C169" s="6"/>
      <c r="D169" s="6">
        <v>121.59</v>
      </c>
      <c r="E169" s="6" t="s">
        <v>9</v>
      </c>
      <c r="F169" s="6" t="s">
        <v>158</v>
      </c>
      <c r="G169" s="6"/>
    </row>
    <row r="170" spans="1:7" x14ac:dyDescent="0.2">
      <c r="A170" s="5" t="s">
        <v>183</v>
      </c>
      <c r="B170" s="5" t="s">
        <v>173</v>
      </c>
      <c r="C170" s="6"/>
      <c r="D170" s="6">
        <v>610.04999999999995</v>
      </c>
      <c r="E170" s="6" t="s">
        <v>9</v>
      </c>
      <c r="F170" s="6" t="s">
        <v>158</v>
      </c>
      <c r="G170" s="6"/>
    </row>
    <row r="171" spans="1:7" x14ac:dyDescent="0.2">
      <c r="A171" s="5" t="s">
        <v>184</v>
      </c>
      <c r="B171" s="5" t="s">
        <v>173</v>
      </c>
      <c r="C171" s="6"/>
      <c r="D171" s="6">
        <v>425.16</v>
      </c>
      <c r="E171" s="6" t="s">
        <v>9</v>
      </c>
      <c r="F171" s="6" t="s">
        <v>158</v>
      </c>
      <c r="G171" s="6"/>
    </row>
    <row r="172" spans="1:7" x14ac:dyDescent="0.2">
      <c r="A172" s="5" t="s">
        <v>185</v>
      </c>
      <c r="B172" s="5" t="s">
        <v>186</v>
      </c>
      <c r="C172" s="6"/>
      <c r="D172" s="6">
        <v>270.45999999999998</v>
      </c>
      <c r="E172" s="6" t="s">
        <v>9</v>
      </c>
      <c r="F172" s="6" t="s">
        <v>158</v>
      </c>
      <c r="G172" s="6"/>
    </row>
    <row r="173" spans="1:7" x14ac:dyDescent="0.2">
      <c r="A173" s="5" t="s">
        <v>187</v>
      </c>
      <c r="B173" s="5" t="s">
        <v>186</v>
      </c>
      <c r="C173" s="6"/>
      <c r="D173" s="6">
        <v>198.09</v>
      </c>
      <c r="E173" s="6" t="s">
        <v>9</v>
      </c>
      <c r="F173" s="6" t="s">
        <v>158</v>
      </c>
      <c r="G173" s="6"/>
    </row>
    <row r="174" spans="1:7" x14ac:dyDescent="0.2">
      <c r="A174" s="5" t="s">
        <v>188</v>
      </c>
      <c r="B174" s="5" t="s">
        <v>186</v>
      </c>
      <c r="C174" s="6"/>
      <c r="D174" s="6">
        <v>219.93</v>
      </c>
      <c r="E174" s="6" t="s">
        <v>9</v>
      </c>
      <c r="F174" s="6" t="s">
        <v>158</v>
      </c>
      <c r="G174" s="6"/>
    </row>
    <row r="175" spans="1:7" x14ac:dyDescent="0.2">
      <c r="A175" s="5" t="s">
        <v>189</v>
      </c>
      <c r="B175" s="5" t="s">
        <v>186</v>
      </c>
      <c r="C175" s="6"/>
      <c r="D175" s="6">
        <v>495.7</v>
      </c>
      <c r="E175" s="6" t="s">
        <v>9</v>
      </c>
      <c r="F175" s="6" t="s">
        <v>158</v>
      </c>
      <c r="G175" s="6"/>
    </row>
    <row r="176" spans="1:7" x14ac:dyDescent="0.2">
      <c r="A176" s="5" t="s">
        <v>190</v>
      </c>
      <c r="B176" s="5" t="s">
        <v>186</v>
      </c>
      <c r="C176" s="6"/>
      <c r="D176" s="6">
        <v>343.85</v>
      </c>
      <c r="E176" s="6" t="s">
        <v>9</v>
      </c>
      <c r="F176" s="6" t="s">
        <v>158</v>
      </c>
      <c r="G176" s="6"/>
    </row>
    <row r="177" spans="1:7" x14ac:dyDescent="0.2">
      <c r="A177" s="5" t="s">
        <v>191</v>
      </c>
      <c r="B177" s="5" t="s">
        <v>192</v>
      </c>
      <c r="C177" s="6"/>
      <c r="D177" s="6">
        <v>131</v>
      </c>
      <c r="E177" s="6" t="s">
        <v>9</v>
      </c>
      <c r="F177" s="6" t="s">
        <v>158</v>
      </c>
      <c r="G177" s="6"/>
    </row>
    <row r="178" spans="1:7" x14ac:dyDescent="0.2">
      <c r="A178" s="5" t="s">
        <v>193</v>
      </c>
      <c r="B178" s="5" t="s">
        <v>192</v>
      </c>
      <c r="C178" s="6"/>
      <c r="D178" s="6">
        <v>117.7</v>
      </c>
      <c r="E178" s="6" t="s">
        <v>9</v>
      </c>
      <c r="F178" s="6" t="s">
        <v>158</v>
      </c>
      <c r="G178" s="6"/>
    </row>
    <row r="179" spans="1:7" x14ac:dyDescent="0.2">
      <c r="A179" s="5" t="s">
        <v>194</v>
      </c>
      <c r="B179" s="5" t="s">
        <v>192</v>
      </c>
      <c r="C179" s="6"/>
      <c r="D179" s="6">
        <v>228.3</v>
      </c>
      <c r="E179" s="6" t="s">
        <v>9</v>
      </c>
      <c r="F179" s="6" t="s">
        <v>158</v>
      </c>
      <c r="G179" s="6"/>
    </row>
    <row r="180" spans="1:7" x14ac:dyDescent="0.2">
      <c r="A180" s="5" t="s">
        <v>195</v>
      </c>
      <c r="B180" s="5" t="s">
        <v>192</v>
      </c>
      <c r="C180" s="6"/>
      <c r="D180" s="6">
        <v>117.3</v>
      </c>
      <c r="E180" s="6" t="s">
        <v>9</v>
      </c>
      <c r="F180" s="6" t="s">
        <v>158</v>
      </c>
      <c r="G180" s="6"/>
    </row>
    <row r="181" spans="1:7" x14ac:dyDescent="0.2">
      <c r="A181" s="5" t="s">
        <v>196</v>
      </c>
      <c r="B181" s="5" t="s">
        <v>192</v>
      </c>
      <c r="C181" s="6"/>
      <c r="D181" s="6">
        <v>108.9</v>
      </c>
      <c r="E181" s="6" t="s">
        <v>9</v>
      </c>
      <c r="F181" s="6" t="s">
        <v>158</v>
      </c>
      <c r="G181" s="6"/>
    </row>
    <row r="182" spans="1:7" x14ac:dyDescent="0.2">
      <c r="A182" s="5" t="s">
        <v>197</v>
      </c>
      <c r="B182" s="5" t="s">
        <v>192</v>
      </c>
      <c r="C182" s="6"/>
      <c r="D182" s="6">
        <v>114.8</v>
      </c>
      <c r="E182" s="6" t="s">
        <v>9</v>
      </c>
      <c r="F182" s="6" t="s">
        <v>158</v>
      </c>
      <c r="G182" s="6"/>
    </row>
    <row r="183" spans="1:7" x14ac:dyDescent="0.2">
      <c r="A183" s="5" t="s">
        <v>198</v>
      </c>
      <c r="B183" s="5" t="s">
        <v>192</v>
      </c>
      <c r="C183" s="6"/>
      <c r="D183" s="6">
        <v>30.2</v>
      </c>
      <c r="E183" s="6" t="s">
        <v>9</v>
      </c>
      <c r="F183" s="6" t="s">
        <v>158</v>
      </c>
      <c r="G183" s="6"/>
    </row>
    <row r="184" spans="1:7" x14ac:dyDescent="0.2">
      <c r="A184" s="5" t="s">
        <v>199</v>
      </c>
      <c r="B184" s="5" t="s">
        <v>192</v>
      </c>
      <c r="C184" s="6"/>
      <c r="D184" s="6">
        <v>46</v>
      </c>
      <c r="E184" s="6"/>
      <c r="F184" s="6" t="s">
        <v>158</v>
      </c>
      <c r="G184" s="6"/>
    </row>
    <row r="185" spans="1:7" x14ac:dyDescent="0.2">
      <c r="A185" s="5" t="s">
        <v>200</v>
      </c>
      <c r="B185" s="5" t="s">
        <v>192</v>
      </c>
      <c r="C185" s="6"/>
      <c r="D185" s="6">
        <v>1154</v>
      </c>
      <c r="E185" s="6"/>
      <c r="F185" s="6" t="s">
        <v>158</v>
      </c>
      <c r="G185" s="6"/>
    </row>
    <row r="186" spans="1:7" x14ac:dyDescent="0.2">
      <c r="A186" s="5" t="s">
        <v>201</v>
      </c>
      <c r="B186" s="5" t="s">
        <v>192</v>
      </c>
      <c r="C186" s="6"/>
      <c r="D186" s="6">
        <v>733.2</v>
      </c>
      <c r="E186" s="6"/>
      <c r="F186" s="6" t="s">
        <v>158</v>
      </c>
      <c r="G186" s="6"/>
    </row>
    <row r="187" spans="1:7" x14ac:dyDescent="0.2">
      <c r="A187" s="5" t="s">
        <v>202</v>
      </c>
      <c r="B187" s="5" t="s">
        <v>192</v>
      </c>
      <c r="C187" s="6"/>
      <c r="D187" s="6">
        <v>24</v>
      </c>
      <c r="E187" s="6" t="s">
        <v>9</v>
      </c>
      <c r="F187" s="6" t="s">
        <v>158</v>
      </c>
      <c r="G187" s="6"/>
    </row>
    <row r="188" spans="1:7" x14ac:dyDescent="0.2">
      <c r="A188" s="5" t="s">
        <v>203</v>
      </c>
      <c r="B188" s="5" t="s">
        <v>192</v>
      </c>
      <c r="C188" s="6"/>
      <c r="D188" s="6">
        <v>47.68</v>
      </c>
      <c r="E188" s="6" t="s">
        <v>9</v>
      </c>
      <c r="F188" s="6" t="s">
        <v>158</v>
      </c>
      <c r="G188" s="6"/>
    </row>
    <row r="189" spans="1:7" x14ac:dyDescent="0.2">
      <c r="A189" s="5" t="s">
        <v>204</v>
      </c>
      <c r="B189" s="5" t="s">
        <v>192</v>
      </c>
      <c r="C189" s="6"/>
      <c r="D189" s="6">
        <v>29.21</v>
      </c>
      <c r="E189" s="6" t="s">
        <v>9</v>
      </c>
      <c r="F189" s="6" t="s">
        <v>158</v>
      </c>
      <c r="G189" s="6"/>
    </row>
    <row r="190" spans="1:7" x14ac:dyDescent="0.2">
      <c r="A190" s="5" t="s">
        <v>205</v>
      </c>
      <c r="B190" s="5" t="s">
        <v>192</v>
      </c>
      <c r="C190" s="6"/>
      <c r="D190" s="6">
        <v>96.16</v>
      </c>
      <c r="E190" s="6" t="s">
        <v>9</v>
      </c>
      <c r="F190" s="6" t="s">
        <v>158</v>
      </c>
      <c r="G190" s="6"/>
    </row>
    <row r="191" spans="1:7" x14ac:dyDescent="0.2">
      <c r="A191" s="5" t="s">
        <v>206</v>
      </c>
      <c r="B191" s="5" t="s">
        <v>192</v>
      </c>
      <c r="C191" s="6"/>
      <c r="D191" s="6">
        <v>16.309999999999999</v>
      </c>
      <c r="E191" s="6" t="s">
        <v>9</v>
      </c>
      <c r="F191" s="6" t="s">
        <v>158</v>
      </c>
      <c r="G191" s="6"/>
    </row>
    <row r="192" spans="1:7" x14ac:dyDescent="0.2">
      <c r="A192" s="5" t="s">
        <v>207</v>
      </c>
      <c r="B192" s="5" t="s">
        <v>192</v>
      </c>
      <c r="C192" s="6"/>
      <c r="D192" s="6">
        <v>220.85</v>
      </c>
      <c r="E192" s="6" t="s">
        <v>9</v>
      </c>
      <c r="F192" s="6" t="s">
        <v>158</v>
      </c>
      <c r="G192" s="6"/>
    </row>
    <row r="193" spans="1:7" x14ac:dyDescent="0.2">
      <c r="A193" s="5" t="s">
        <v>208</v>
      </c>
      <c r="B193" s="5" t="s">
        <v>192</v>
      </c>
      <c r="C193" s="6"/>
      <c r="D193" s="6">
        <v>66.5</v>
      </c>
      <c r="E193" s="6" t="s">
        <v>9</v>
      </c>
      <c r="F193" s="6" t="s">
        <v>158</v>
      </c>
      <c r="G193" s="6"/>
    </row>
    <row r="194" spans="1:7" x14ac:dyDescent="0.2">
      <c r="A194" s="5" t="s">
        <v>209</v>
      </c>
      <c r="B194" s="5" t="s">
        <v>192</v>
      </c>
      <c r="C194" s="6"/>
      <c r="D194" s="6">
        <v>133.80000000000001</v>
      </c>
      <c r="E194" s="6" t="s">
        <v>9</v>
      </c>
      <c r="F194" s="6" t="s">
        <v>158</v>
      </c>
      <c r="G194" s="6"/>
    </row>
    <row r="195" spans="1:7" x14ac:dyDescent="0.2">
      <c r="A195" s="5" t="s">
        <v>210</v>
      </c>
      <c r="B195" s="5" t="s">
        <v>192</v>
      </c>
      <c r="C195" s="6"/>
      <c r="D195" s="6">
        <v>47</v>
      </c>
      <c r="E195" s="6" t="s">
        <v>9</v>
      </c>
      <c r="F195" s="6" t="s">
        <v>158</v>
      </c>
      <c r="G195" s="6"/>
    </row>
    <row r="196" spans="1:7" x14ac:dyDescent="0.2">
      <c r="A196" s="5" t="s">
        <v>211</v>
      </c>
      <c r="B196" s="5" t="s">
        <v>192</v>
      </c>
      <c r="C196" s="6"/>
      <c r="D196" s="6">
        <v>224.89</v>
      </c>
      <c r="E196" s="6" t="s">
        <v>9</v>
      </c>
      <c r="F196" s="6" t="s">
        <v>158</v>
      </c>
      <c r="G196" s="6"/>
    </row>
    <row r="197" spans="1:7" x14ac:dyDescent="0.2">
      <c r="A197" s="5" t="s">
        <v>212</v>
      </c>
      <c r="B197" s="5" t="s">
        <v>213</v>
      </c>
      <c r="C197" s="6"/>
      <c r="D197" s="6">
        <v>216</v>
      </c>
      <c r="E197" s="6" t="s">
        <v>9</v>
      </c>
      <c r="F197" s="6" t="s">
        <v>158</v>
      </c>
      <c r="G197" s="6"/>
    </row>
    <row r="198" spans="1:7" x14ac:dyDescent="0.2">
      <c r="A198" s="5" t="s">
        <v>214</v>
      </c>
      <c r="B198" s="5" t="s">
        <v>213</v>
      </c>
      <c r="C198" s="6"/>
      <c r="D198" s="6">
        <v>1909.02</v>
      </c>
      <c r="E198" s="6"/>
      <c r="F198" s="6" t="s">
        <v>158</v>
      </c>
      <c r="G198" s="6"/>
    </row>
    <row r="199" spans="1:7" x14ac:dyDescent="0.2">
      <c r="A199" s="5" t="s">
        <v>215</v>
      </c>
      <c r="B199" s="5" t="s">
        <v>213</v>
      </c>
      <c r="C199" s="6"/>
      <c r="D199" s="6">
        <v>151.46</v>
      </c>
      <c r="E199" s="6" t="s">
        <v>9</v>
      </c>
      <c r="F199" s="6" t="s">
        <v>158</v>
      </c>
      <c r="G199" s="6"/>
    </row>
    <row r="200" spans="1:7" x14ac:dyDescent="0.2">
      <c r="A200" s="5" t="s">
        <v>216</v>
      </c>
      <c r="B200" s="5" t="s">
        <v>213</v>
      </c>
      <c r="C200" s="6"/>
      <c r="D200" s="6">
        <v>22.65</v>
      </c>
      <c r="E200" s="6"/>
      <c r="F200" s="6" t="s">
        <v>158</v>
      </c>
      <c r="G200" s="6"/>
    </row>
    <row r="201" spans="1:7" x14ac:dyDescent="0.2">
      <c r="A201" s="5" t="s">
        <v>217</v>
      </c>
      <c r="B201" s="5" t="s">
        <v>213</v>
      </c>
      <c r="C201" s="6"/>
      <c r="D201" s="6">
        <v>24.84</v>
      </c>
      <c r="E201" s="6" t="s">
        <v>9</v>
      </c>
      <c r="F201" s="6" t="s">
        <v>158</v>
      </c>
      <c r="G201" s="6"/>
    </row>
    <row r="202" spans="1:7" x14ac:dyDescent="0.2">
      <c r="A202" s="5" t="s">
        <v>218</v>
      </c>
      <c r="B202" s="5" t="s">
        <v>213</v>
      </c>
      <c r="C202" s="6"/>
      <c r="D202" s="6">
        <v>46.6</v>
      </c>
      <c r="E202" s="6"/>
      <c r="F202" s="6" t="s">
        <v>158</v>
      </c>
      <c r="G202" s="6"/>
    </row>
    <row r="203" spans="1:7" x14ac:dyDescent="0.2">
      <c r="A203" s="5" t="s">
        <v>219</v>
      </c>
      <c r="B203" s="5" t="s">
        <v>213</v>
      </c>
      <c r="C203" s="6"/>
      <c r="D203" s="6">
        <v>121.18</v>
      </c>
      <c r="E203" s="6" t="s">
        <v>9</v>
      </c>
      <c r="F203" s="6" t="s">
        <v>158</v>
      </c>
      <c r="G203" s="6"/>
    </row>
    <row r="204" spans="1:7" x14ac:dyDescent="0.2">
      <c r="A204" s="5" t="s">
        <v>220</v>
      </c>
      <c r="B204" s="5" t="s">
        <v>213</v>
      </c>
      <c r="C204" s="6"/>
      <c r="D204" s="6">
        <v>297.7</v>
      </c>
      <c r="E204" s="6" t="s">
        <v>9</v>
      </c>
      <c r="F204" s="6" t="s">
        <v>158</v>
      </c>
      <c r="G204" s="6"/>
    </row>
    <row r="205" spans="1:7" x14ac:dyDescent="0.2">
      <c r="A205" s="5" t="s">
        <v>221</v>
      </c>
      <c r="B205" s="5" t="s">
        <v>213</v>
      </c>
      <c r="C205" s="6"/>
      <c r="D205" s="6">
        <v>206.79</v>
      </c>
      <c r="E205" s="6" t="s">
        <v>9</v>
      </c>
      <c r="F205" s="6" t="s">
        <v>158</v>
      </c>
      <c r="G205" s="6"/>
    </row>
    <row r="206" spans="1:7" x14ac:dyDescent="0.2">
      <c r="A206" s="5" t="s">
        <v>222</v>
      </c>
      <c r="B206" s="5" t="s">
        <v>213</v>
      </c>
      <c r="C206" s="6"/>
      <c r="D206" s="6">
        <v>224.89</v>
      </c>
      <c r="E206" s="6" t="s">
        <v>9</v>
      </c>
      <c r="F206" s="6" t="s">
        <v>158</v>
      </c>
      <c r="G206" s="6"/>
    </row>
    <row r="207" spans="1:7" x14ac:dyDescent="0.2">
      <c r="A207" s="5" t="s">
        <v>223</v>
      </c>
      <c r="B207" s="5" t="s">
        <v>224</v>
      </c>
      <c r="C207" s="6"/>
      <c r="D207" s="6">
        <v>1976.93</v>
      </c>
      <c r="E207" s="6"/>
      <c r="F207" s="6" t="s">
        <v>158</v>
      </c>
      <c r="G207" s="6"/>
    </row>
    <row r="208" spans="1:7" x14ac:dyDescent="0.2">
      <c r="A208" s="5" t="s">
        <v>225</v>
      </c>
      <c r="B208" s="5" t="s">
        <v>224</v>
      </c>
      <c r="C208" s="6"/>
      <c r="D208" s="6">
        <v>22.65</v>
      </c>
      <c r="E208" s="6"/>
      <c r="F208" s="6" t="s">
        <v>158</v>
      </c>
      <c r="G208" s="6"/>
    </row>
    <row r="209" spans="1:7" x14ac:dyDescent="0.2">
      <c r="A209" s="5" t="s">
        <v>226</v>
      </c>
      <c r="B209" s="5" t="s">
        <v>224</v>
      </c>
      <c r="C209" s="6"/>
      <c r="D209" s="6">
        <v>1032</v>
      </c>
      <c r="E209" s="6"/>
      <c r="F209" s="6" t="s">
        <v>158</v>
      </c>
      <c r="G209" s="6"/>
    </row>
    <row r="210" spans="1:7" x14ac:dyDescent="0.2">
      <c r="A210" s="5" t="s">
        <v>227</v>
      </c>
      <c r="B210" s="5" t="s">
        <v>224</v>
      </c>
      <c r="C210" s="6"/>
      <c r="D210" s="6">
        <v>24.45</v>
      </c>
      <c r="E210" s="6" t="s">
        <v>9</v>
      </c>
      <c r="F210" s="6" t="s">
        <v>158</v>
      </c>
      <c r="G210" s="6"/>
    </row>
    <row r="211" spans="1:7" x14ac:dyDescent="0.2">
      <c r="A211" s="5" t="s">
        <v>228</v>
      </c>
      <c r="B211" s="5" t="s">
        <v>224</v>
      </c>
      <c r="C211" s="6"/>
      <c r="D211" s="6">
        <v>47.68</v>
      </c>
      <c r="E211" s="6"/>
      <c r="F211" s="6" t="s">
        <v>158</v>
      </c>
      <c r="G211" s="6"/>
    </row>
    <row r="212" spans="1:7" x14ac:dyDescent="0.2">
      <c r="A212" s="5" t="s">
        <v>229</v>
      </c>
      <c r="B212" s="5" t="s">
        <v>230</v>
      </c>
      <c r="C212" s="6"/>
      <c r="D212" s="6">
        <v>22.65</v>
      </c>
      <c r="E212" s="6"/>
      <c r="F212" s="6" t="s">
        <v>158</v>
      </c>
      <c r="G212" s="6"/>
    </row>
    <row r="213" spans="1:7" x14ac:dyDescent="0.2">
      <c r="A213" s="5" t="s">
        <v>231</v>
      </c>
      <c r="B213" s="5" t="s">
        <v>230</v>
      </c>
      <c r="C213" s="6"/>
      <c r="D213" s="6">
        <v>73.25</v>
      </c>
      <c r="E213" s="6"/>
      <c r="F213" s="6" t="s">
        <v>158</v>
      </c>
      <c r="G213" s="6"/>
    </row>
    <row r="214" spans="1:7" x14ac:dyDescent="0.2">
      <c r="A214" s="5" t="s">
        <v>232</v>
      </c>
      <c r="B214" s="5" t="s">
        <v>230</v>
      </c>
      <c r="C214" s="6"/>
      <c r="D214" s="6">
        <v>89.19</v>
      </c>
      <c r="E214" s="6"/>
      <c r="F214" s="6" t="s">
        <v>158</v>
      </c>
      <c r="G214" s="6"/>
    </row>
    <row r="215" spans="1:7" x14ac:dyDescent="0.2">
      <c r="A215" s="5" t="s">
        <v>233</v>
      </c>
      <c r="B215" s="5" t="s">
        <v>230</v>
      </c>
      <c r="C215" s="6"/>
      <c r="D215" s="6">
        <v>3280</v>
      </c>
      <c r="E215" s="6"/>
      <c r="F215" s="6" t="s">
        <v>158</v>
      </c>
      <c r="G215" s="6"/>
    </row>
    <row r="216" spans="1:7" x14ac:dyDescent="0.2">
      <c r="A216" s="5" t="s">
        <v>234</v>
      </c>
      <c r="B216" s="5" t="s">
        <v>230</v>
      </c>
      <c r="C216" s="6"/>
      <c r="D216" s="6">
        <v>24.45</v>
      </c>
      <c r="E216" s="6"/>
      <c r="F216" s="6" t="s">
        <v>158</v>
      </c>
      <c r="G216" s="6"/>
    </row>
    <row r="217" spans="1:7" x14ac:dyDescent="0.2">
      <c r="A217" s="5" t="s">
        <v>235</v>
      </c>
      <c r="B217" s="5" t="s">
        <v>230</v>
      </c>
      <c r="C217" s="6"/>
      <c r="D217" s="6">
        <v>47.68</v>
      </c>
      <c r="E217" s="6" t="s">
        <v>9</v>
      </c>
      <c r="F217" s="6" t="s">
        <v>158</v>
      </c>
      <c r="G217" s="6"/>
    </row>
    <row r="218" spans="1:7" x14ac:dyDescent="0.2">
      <c r="A218" s="5" t="s">
        <v>236</v>
      </c>
      <c r="B218" s="5" t="s">
        <v>237</v>
      </c>
      <c r="C218" s="6"/>
      <c r="D218" s="6">
        <v>76.22</v>
      </c>
      <c r="E218" s="6"/>
      <c r="F218" s="6" t="s">
        <v>158</v>
      </c>
      <c r="G218" s="6"/>
    </row>
    <row r="219" spans="1:7" x14ac:dyDescent="0.2">
      <c r="A219" s="5" t="s">
        <v>238</v>
      </c>
      <c r="B219" s="5" t="s">
        <v>237</v>
      </c>
      <c r="C219" s="6"/>
      <c r="D219" s="6">
        <v>25.53</v>
      </c>
      <c r="E219" s="6"/>
      <c r="F219" s="6" t="s">
        <v>158</v>
      </c>
      <c r="G219" s="6"/>
    </row>
    <row r="220" spans="1:7" x14ac:dyDescent="0.2">
      <c r="A220" s="5" t="s">
        <v>239</v>
      </c>
      <c r="B220" s="5" t="s">
        <v>240</v>
      </c>
      <c r="C220" s="6"/>
      <c r="D220" s="6">
        <v>61.7</v>
      </c>
      <c r="E220" s="6"/>
      <c r="F220" s="6" t="s">
        <v>158</v>
      </c>
      <c r="G220" s="6"/>
    </row>
    <row r="221" spans="1:7" x14ac:dyDescent="0.2">
      <c r="A221" s="5" t="s">
        <v>241</v>
      </c>
      <c r="B221" s="5" t="s">
        <v>240</v>
      </c>
      <c r="C221" s="6"/>
      <c r="D221" s="6">
        <v>135.15</v>
      </c>
      <c r="E221" s="6"/>
      <c r="F221" s="6" t="s">
        <v>158</v>
      </c>
      <c r="G221" s="6"/>
    </row>
    <row r="222" spans="1:7" x14ac:dyDescent="0.2">
      <c r="A222" s="5" t="s">
        <v>242</v>
      </c>
      <c r="B222" s="5" t="s">
        <v>240</v>
      </c>
      <c r="C222" s="6"/>
      <c r="D222" s="6">
        <v>127.68</v>
      </c>
      <c r="E222" s="6"/>
      <c r="F222" s="6" t="s">
        <v>158</v>
      </c>
      <c r="G222" s="6"/>
    </row>
    <row r="223" spans="1:7" x14ac:dyDescent="0.2">
      <c r="A223" s="5" t="s">
        <v>243</v>
      </c>
      <c r="B223" s="5" t="s">
        <v>240</v>
      </c>
      <c r="C223" s="6"/>
      <c r="D223" s="6">
        <v>224.74</v>
      </c>
      <c r="E223" s="6"/>
      <c r="F223" s="6" t="s">
        <v>158</v>
      </c>
      <c r="G223" s="6"/>
    </row>
    <row r="224" spans="1:7" x14ac:dyDescent="0.2">
      <c r="A224" s="5" t="s">
        <v>244</v>
      </c>
      <c r="B224" s="5" t="s">
        <v>240</v>
      </c>
      <c r="C224" s="6"/>
      <c r="D224" s="6">
        <v>54.45</v>
      </c>
      <c r="E224" s="6" t="s">
        <v>9</v>
      </c>
      <c r="F224" s="6" t="s">
        <v>158</v>
      </c>
      <c r="G224" s="6"/>
    </row>
    <row r="225" spans="1:7" x14ac:dyDescent="0.2">
      <c r="A225" s="5" t="s">
        <v>245</v>
      </c>
      <c r="B225" s="5" t="s">
        <v>240</v>
      </c>
      <c r="C225" s="6"/>
      <c r="D225" s="6">
        <v>30.21</v>
      </c>
      <c r="E225" s="6" t="s">
        <v>9</v>
      </c>
      <c r="F225" s="6" t="s">
        <v>158</v>
      </c>
      <c r="G225" s="6"/>
    </row>
    <row r="226" spans="1:7" x14ac:dyDescent="0.2">
      <c r="A226" s="5" t="s">
        <v>246</v>
      </c>
      <c r="B226" s="5" t="s">
        <v>240</v>
      </c>
      <c r="C226" s="6"/>
      <c r="D226" s="6">
        <v>55</v>
      </c>
      <c r="E226" s="6" t="s">
        <v>9</v>
      </c>
      <c r="F226" s="6" t="s">
        <v>158</v>
      </c>
      <c r="G226" s="6"/>
    </row>
    <row r="227" spans="1:7" x14ac:dyDescent="0.2">
      <c r="A227" s="5" t="s">
        <v>247</v>
      </c>
      <c r="B227" s="5" t="s">
        <v>240</v>
      </c>
      <c r="C227" s="6"/>
      <c r="D227" s="6">
        <v>36</v>
      </c>
      <c r="E227" s="6" t="s">
        <v>9</v>
      </c>
      <c r="F227" s="6" t="s">
        <v>158</v>
      </c>
      <c r="G227" s="6"/>
    </row>
    <row r="228" spans="1:7" x14ac:dyDescent="0.2">
      <c r="A228" s="5" t="s">
        <v>248</v>
      </c>
      <c r="B228" s="5" t="s">
        <v>240</v>
      </c>
      <c r="C228" s="6"/>
      <c r="D228" s="6">
        <v>49</v>
      </c>
      <c r="E228" s="6" t="s">
        <v>9</v>
      </c>
      <c r="F228" s="6" t="s">
        <v>158</v>
      </c>
      <c r="G228" s="6"/>
    </row>
    <row r="229" spans="1:7" x14ac:dyDescent="0.2">
      <c r="A229" s="5" t="s">
        <v>249</v>
      </c>
      <c r="B229" s="5" t="s">
        <v>240</v>
      </c>
      <c r="C229" s="6"/>
      <c r="D229" s="6">
        <v>92.25</v>
      </c>
      <c r="E229" s="6" t="s">
        <v>9</v>
      </c>
      <c r="F229" s="6" t="s">
        <v>158</v>
      </c>
      <c r="G229" s="6"/>
    </row>
    <row r="230" spans="1:7" x14ac:dyDescent="0.2">
      <c r="A230" s="5" t="s">
        <v>250</v>
      </c>
      <c r="B230" s="5" t="s">
        <v>240</v>
      </c>
      <c r="C230" s="6"/>
      <c r="D230" s="6">
        <v>2100</v>
      </c>
      <c r="E230" s="6"/>
      <c r="F230" s="6" t="s">
        <v>158</v>
      </c>
      <c r="G230" s="6"/>
    </row>
    <row r="231" spans="1:7" x14ac:dyDescent="0.2">
      <c r="A231" s="5" t="s">
        <v>251</v>
      </c>
      <c r="B231" s="5" t="s">
        <v>240</v>
      </c>
      <c r="C231" s="6"/>
      <c r="D231" s="6">
        <v>75.19</v>
      </c>
      <c r="E231" s="6" t="s">
        <v>9</v>
      </c>
      <c r="F231" s="6" t="s">
        <v>158</v>
      </c>
      <c r="G231" s="6"/>
    </row>
    <row r="232" spans="1:7" x14ac:dyDescent="0.2">
      <c r="A232" s="5" t="s">
        <v>252</v>
      </c>
      <c r="B232" s="5" t="s">
        <v>240</v>
      </c>
      <c r="C232" s="6"/>
      <c r="D232" s="6">
        <v>34.130000000000003</v>
      </c>
      <c r="E232" s="6"/>
      <c r="F232" s="6" t="s">
        <v>158</v>
      </c>
      <c r="G232" s="6"/>
    </row>
    <row r="233" spans="1:7" x14ac:dyDescent="0.2">
      <c r="A233" s="5" t="s">
        <v>253</v>
      </c>
      <c r="B233" s="5" t="s">
        <v>254</v>
      </c>
      <c r="C233" s="6"/>
      <c r="D233" s="6">
        <v>107.08</v>
      </c>
      <c r="E233" s="6"/>
      <c r="F233" s="6" t="s">
        <v>158</v>
      </c>
      <c r="G233" s="6"/>
    </row>
    <row r="234" spans="1:7" x14ac:dyDescent="0.2">
      <c r="A234" s="5" t="s">
        <v>255</v>
      </c>
      <c r="B234" s="5" t="s">
        <v>254</v>
      </c>
      <c r="C234" s="6"/>
      <c r="D234" s="6">
        <v>103.31</v>
      </c>
      <c r="E234" s="6"/>
      <c r="F234" s="6" t="s">
        <v>158</v>
      </c>
      <c r="G234" s="6"/>
    </row>
    <row r="235" spans="1:7" x14ac:dyDescent="0.2">
      <c r="A235" s="5" t="s">
        <v>256</v>
      </c>
      <c r="B235" s="5" t="s">
        <v>254</v>
      </c>
      <c r="C235" s="6"/>
      <c r="D235" s="6">
        <v>95.75</v>
      </c>
      <c r="E235" s="6"/>
      <c r="F235" s="6" t="s">
        <v>158</v>
      </c>
      <c r="G235" s="6"/>
    </row>
    <row r="236" spans="1:7" x14ac:dyDescent="0.2">
      <c r="A236" s="5" t="s">
        <v>257</v>
      </c>
      <c r="B236" s="5" t="s">
        <v>254</v>
      </c>
      <c r="C236" s="6"/>
      <c r="D236" s="6">
        <v>131.97</v>
      </c>
      <c r="E236" s="6"/>
      <c r="F236" s="6" t="s">
        <v>158</v>
      </c>
      <c r="G236" s="6"/>
    </row>
    <row r="237" spans="1:7" x14ac:dyDescent="0.2">
      <c r="A237" s="5" t="s">
        <v>258</v>
      </c>
      <c r="B237" s="5" t="s">
        <v>254</v>
      </c>
      <c r="C237" s="6"/>
      <c r="D237" s="6">
        <v>326.10000000000002</v>
      </c>
      <c r="E237" s="6" t="s">
        <v>9</v>
      </c>
      <c r="F237" s="6" t="s">
        <v>158</v>
      </c>
      <c r="G237" s="6"/>
    </row>
    <row r="238" spans="1:7" x14ac:dyDescent="0.2">
      <c r="A238" s="5" t="s">
        <v>259</v>
      </c>
      <c r="B238" s="5" t="s">
        <v>260</v>
      </c>
      <c r="C238" s="6"/>
      <c r="D238" s="6">
        <v>110.64</v>
      </c>
      <c r="E238" s="6"/>
      <c r="F238" s="6" t="s">
        <v>158</v>
      </c>
      <c r="G238" s="6"/>
    </row>
    <row r="239" spans="1:7" x14ac:dyDescent="0.2">
      <c r="A239" s="5" t="s">
        <v>261</v>
      </c>
      <c r="B239" s="5" t="s">
        <v>260</v>
      </c>
      <c r="C239" s="6"/>
      <c r="D239" s="6">
        <v>110.76</v>
      </c>
      <c r="E239" s="6"/>
      <c r="F239" s="6" t="s">
        <v>158</v>
      </c>
      <c r="G239" s="6"/>
    </row>
    <row r="240" spans="1:7" x14ac:dyDescent="0.2">
      <c r="A240" s="5" t="s">
        <v>262</v>
      </c>
      <c r="B240" s="5" t="s">
        <v>260</v>
      </c>
      <c r="C240" s="6"/>
      <c r="D240" s="6">
        <v>106.94</v>
      </c>
      <c r="E240" s="6"/>
      <c r="F240" s="6" t="s">
        <v>158</v>
      </c>
      <c r="G240" s="6"/>
    </row>
    <row r="241" spans="1:7" x14ac:dyDescent="0.2">
      <c r="A241" s="5" t="s">
        <v>263</v>
      </c>
      <c r="B241" s="5" t="s">
        <v>260</v>
      </c>
      <c r="C241" s="6"/>
      <c r="D241" s="6">
        <v>1141.2</v>
      </c>
      <c r="E241" s="6"/>
      <c r="F241" s="6" t="s">
        <v>158</v>
      </c>
      <c r="G241" s="6"/>
    </row>
    <row r="242" spans="1:7" x14ac:dyDescent="0.2">
      <c r="A242" s="5" t="s">
        <v>264</v>
      </c>
      <c r="B242" s="5" t="s">
        <v>260</v>
      </c>
      <c r="C242" s="6"/>
      <c r="D242" s="6">
        <v>59</v>
      </c>
      <c r="E242" s="6"/>
      <c r="F242" s="6" t="s">
        <v>158</v>
      </c>
      <c r="G242" s="6"/>
    </row>
    <row r="243" spans="1:7" x14ac:dyDescent="0.2">
      <c r="A243" s="5" t="s">
        <v>265</v>
      </c>
      <c r="B243" s="5" t="s">
        <v>260</v>
      </c>
      <c r="C243" s="6"/>
      <c r="D243" s="6">
        <v>40.11</v>
      </c>
      <c r="E243" s="6"/>
      <c r="F243" s="6" t="s">
        <v>158</v>
      </c>
      <c r="G243" s="6"/>
    </row>
    <row r="244" spans="1:7" x14ac:dyDescent="0.2">
      <c r="A244" s="5" t="s">
        <v>266</v>
      </c>
      <c r="B244" s="5" t="s">
        <v>260</v>
      </c>
      <c r="C244" s="6"/>
      <c r="D244" s="6">
        <v>47</v>
      </c>
      <c r="E244" s="6"/>
      <c r="F244" s="6" t="s">
        <v>158</v>
      </c>
      <c r="G244" s="6"/>
    </row>
    <row r="245" spans="1:7" x14ac:dyDescent="0.2">
      <c r="A245" s="5" t="s">
        <v>267</v>
      </c>
      <c r="B245" s="5" t="s">
        <v>260</v>
      </c>
      <c r="C245" s="6"/>
      <c r="D245" s="6">
        <v>39.6</v>
      </c>
      <c r="E245" s="6"/>
      <c r="F245" s="6" t="s">
        <v>158</v>
      </c>
      <c r="G245" s="6"/>
    </row>
    <row r="246" spans="1:7" x14ac:dyDescent="0.2">
      <c r="A246" s="5" t="s">
        <v>268</v>
      </c>
      <c r="B246" s="5" t="s">
        <v>260</v>
      </c>
      <c r="C246" s="6"/>
      <c r="D246" s="6">
        <v>133.4</v>
      </c>
      <c r="E246" s="6"/>
      <c r="F246" s="6" t="s">
        <v>158</v>
      </c>
      <c r="G246" s="6"/>
    </row>
    <row r="247" spans="1:7" x14ac:dyDescent="0.2">
      <c r="A247" s="5" t="s">
        <v>269</v>
      </c>
      <c r="B247" s="5" t="s">
        <v>270</v>
      </c>
      <c r="C247" s="6"/>
      <c r="D247" s="6">
        <v>111.8</v>
      </c>
      <c r="E247" s="6" t="s">
        <v>9</v>
      </c>
      <c r="F247" s="6" t="s">
        <v>158</v>
      </c>
      <c r="G247" s="6"/>
    </row>
    <row r="248" spans="1:7" x14ac:dyDescent="0.2">
      <c r="A248" s="5" t="s">
        <v>271</v>
      </c>
      <c r="B248" s="5" t="s">
        <v>270</v>
      </c>
      <c r="C248" s="6"/>
      <c r="D248" s="6">
        <v>623.53</v>
      </c>
      <c r="E248" s="6" t="s">
        <v>9</v>
      </c>
      <c r="F248" s="6" t="s">
        <v>158</v>
      </c>
      <c r="G248" s="6"/>
    </row>
    <row r="249" spans="1:7" x14ac:dyDescent="0.2">
      <c r="A249" s="5" t="s">
        <v>272</v>
      </c>
      <c r="B249" s="5" t="s">
        <v>270</v>
      </c>
      <c r="C249" s="6"/>
      <c r="D249" s="6">
        <v>308</v>
      </c>
      <c r="E249" s="6" t="s">
        <v>9</v>
      </c>
      <c r="F249" s="6" t="s">
        <v>158</v>
      </c>
      <c r="G249" s="6"/>
    </row>
    <row r="250" spans="1:7" x14ac:dyDescent="0.2">
      <c r="A250" s="5" t="s">
        <v>273</v>
      </c>
      <c r="B250" s="5" t="s">
        <v>270</v>
      </c>
      <c r="C250" s="6"/>
      <c r="D250" s="6">
        <v>364</v>
      </c>
      <c r="E250" s="6" t="s">
        <v>9</v>
      </c>
      <c r="F250" s="6" t="s">
        <v>158</v>
      </c>
      <c r="G250" s="6"/>
    </row>
    <row r="251" spans="1:7" x14ac:dyDescent="0.2">
      <c r="A251" s="5" t="s">
        <v>274</v>
      </c>
      <c r="B251" s="5" t="s">
        <v>270</v>
      </c>
      <c r="C251" s="6"/>
      <c r="D251" s="6">
        <v>132.63</v>
      </c>
      <c r="E251" s="6" t="s">
        <v>9</v>
      </c>
      <c r="F251" s="6" t="s">
        <v>158</v>
      </c>
      <c r="G251" s="6"/>
    </row>
    <row r="252" spans="1:7" x14ac:dyDescent="0.2">
      <c r="A252" s="5" t="s">
        <v>275</v>
      </c>
      <c r="B252" s="5" t="s">
        <v>276</v>
      </c>
      <c r="C252" s="6"/>
      <c r="D252" s="6">
        <v>71.569999999999993</v>
      </c>
      <c r="E252" s="6"/>
      <c r="F252" s="6" t="s">
        <v>158</v>
      </c>
      <c r="G252" s="6"/>
    </row>
    <row r="253" spans="1:7" x14ac:dyDescent="0.2">
      <c r="A253" s="5" t="s">
        <v>277</v>
      </c>
      <c r="B253" s="5" t="s">
        <v>276</v>
      </c>
      <c r="C253" s="6"/>
      <c r="D253" s="6">
        <v>68.849999999999994</v>
      </c>
      <c r="E253" s="6"/>
      <c r="F253" s="6" t="s">
        <v>158</v>
      </c>
      <c r="G253" s="6"/>
    </row>
    <row r="254" spans="1:7" x14ac:dyDescent="0.2">
      <c r="A254" s="5" t="s">
        <v>278</v>
      </c>
      <c r="B254" s="5" t="s">
        <v>276</v>
      </c>
      <c r="C254" s="6"/>
      <c r="D254" s="6">
        <v>70.28</v>
      </c>
      <c r="E254" s="6"/>
      <c r="F254" s="6" t="s">
        <v>158</v>
      </c>
      <c r="G254" s="6"/>
    </row>
    <row r="255" spans="1:7" x14ac:dyDescent="0.2">
      <c r="A255" s="5" t="s">
        <v>279</v>
      </c>
      <c r="B255" s="5" t="s">
        <v>276</v>
      </c>
      <c r="C255" s="6"/>
      <c r="D255" s="6">
        <v>95.87</v>
      </c>
      <c r="E255" s="6" t="s">
        <v>9</v>
      </c>
      <c r="F255" s="6" t="s">
        <v>158</v>
      </c>
      <c r="G255" s="6"/>
    </row>
    <row r="256" spans="1:7" x14ac:dyDescent="0.2">
      <c r="A256" s="5" t="s">
        <v>280</v>
      </c>
      <c r="B256" s="5" t="s">
        <v>276</v>
      </c>
      <c r="C256" s="6"/>
      <c r="D256" s="6">
        <v>92.5</v>
      </c>
      <c r="E256" s="6" t="s">
        <v>9</v>
      </c>
      <c r="F256" s="6" t="s">
        <v>158</v>
      </c>
      <c r="G256" s="6"/>
    </row>
    <row r="257" spans="1:7" x14ac:dyDescent="0.2">
      <c r="A257" s="5" t="s">
        <v>281</v>
      </c>
      <c r="B257" s="5" t="s">
        <v>276</v>
      </c>
      <c r="C257" s="6"/>
      <c r="D257" s="6">
        <v>60.82</v>
      </c>
      <c r="E257" s="6" t="s">
        <v>9</v>
      </c>
      <c r="F257" s="6" t="s">
        <v>158</v>
      </c>
      <c r="G257" s="6"/>
    </row>
    <row r="258" spans="1:7" x14ac:dyDescent="0.2">
      <c r="A258" s="5" t="s">
        <v>282</v>
      </c>
      <c r="B258" s="5" t="s">
        <v>276</v>
      </c>
      <c r="C258" s="6"/>
      <c r="D258" s="6">
        <v>92.52</v>
      </c>
      <c r="E258" s="6" t="s">
        <v>9</v>
      </c>
      <c r="F258" s="6" t="s">
        <v>158</v>
      </c>
      <c r="G258" s="6"/>
    </row>
    <row r="259" spans="1:7" x14ac:dyDescent="0.2">
      <c r="A259" s="5" t="s">
        <v>283</v>
      </c>
      <c r="B259" s="5" t="s">
        <v>276</v>
      </c>
      <c r="C259" s="6"/>
      <c r="D259" s="6">
        <v>41</v>
      </c>
      <c r="E259" s="6"/>
      <c r="F259" s="6" t="s">
        <v>158</v>
      </c>
      <c r="G259" s="6"/>
    </row>
    <row r="260" spans="1:7" x14ac:dyDescent="0.2">
      <c r="A260" s="5" t="s">
        <v>284</v>
      </c>
      <c r="B260" s="5" t="s">
        <v>276</v>
      </c>
      <c r="C260" s="6"/>
      <c r="D260" s="6">
        <v>23.8</v>
      </c>
      <c r="E260" s="6" t="s">
        <v>9</v>
      </c>
      <c r="F260" s="6" t="s">
        <v>158</v>
      </c>
      <c r="G260" s="6"/>
    </row>
    <row r="261" spans="1:7" x14ac:dyDescent="0.2">
      <c r="A261" s="5" t="s">
        <v>285</v>
      </c>
      <c r="B261" s="5" t="s">
        <v>276</v>
      </c>
      <c r="C261" s="6"/>
      <c r="D261" s="6">
        <v>558.6</v>
      </c>
      <c r="E261" s="6"/>
      <c r="F261" s="6" t="s">
        <v>158</v>
      </c>
      <c r="G261" s="6"/>
    </row>
    <row r="262" spans="1:7" x14ac:dyDescent="0.2">
      <c r="A262" s="5" t="s">
        <v>286</v>
      </c>
      <c r="B262" s="5" t="s">
        <v>276</v>
      </c>
      <c r="C262" s="6"/>
      <c r="D262" s="6">
        <v>72</v>
      </c>
      <c r="E262" s="6" t="s">
        <v>9</v>
      </c>
      <c r="F262" s="6" t="s">
        <v>158</v>
      </c>
      <c r="G262" s="6"/>
    </row>
    <row r="263" spans="1:7" x14ac:dyDescent="0.2">
      <c r="A263" s="5" t="s">
        <v>287</v>
      </c>
      <c r="B263" s="5" t="s">
        <v>288</v>
      </c>
      <c r="C263" s="6"/>
      <c r="D263" s="6">
        <v>91.49</v>
      </c>
      <c r="E263" s="6" t="s">
        <v>9</v>
      </c>
      <c r="F263" s="6" t="s">
        <v>158</v>
      </c>
      <c r="G263" s="6"/>
    </row>
    <row r="264" spans="1:7" x14ac:dyDescent="0.2">
      <c r="A264" s="5" t="s">
        <v>289</v>
      </c>
      <c r="B264" s="5" t="s">
        <v>288</v>
      </c>
      <c r="C264" s="6"/>
      <c r="D264" s="6">
        <v>97.15</v>
      </c>
      <c r="E264" s="6" t="s">
        <v>9</v>
      </c>
      <c r="F264" s="6" t="s">
        <v>158</v>
      </c>
      <c r="G264" s="6"/>
    </row>
    <row r="265" spans="1:7" x14ac:dyDescent="0.2">
      <c r="A265" s="5" t="s">
        <v>290</v>
      </c>
      <c r="B265" s="5" t="s">
        <v>288</v>
      </c>
      <c r="C265" s="6"/>
      <c r="D265" s="6">
        <v>251.87</v>
      </c>
      <c r="E265" s="6"/>
      <c r="F265" s="6" t="s">
        <v>158</v>
      </c>
      <c r="G265" s="6"/>
    </row>
    <row r="266" spans="1:7" x14ac:dyDescent="0.2">
      <c r="A266" s="5" t="s">
        <v>291</v>
      </c>
      <c r="B266" s="5" t="s">
        <v>288</v>
      </c>
      <c r="C266" s="6"/>
      <c r="D266" s="6">
        <v>215.9</v>
      </c>
      <c r="E266" s="6" t="s">
        <v>9</v>
      </c>
      <c r="F266" s="6" t="s">
        <v>158</v>
      </c>
      <c r="G266" s="6"/>
    </row>
    <row r="267" spans="1:7" x14ac:dyDescent="0.2">
      <c r="A267" s="5" t="s">
        <v>292</v>
      </c>
      <c r="B267" s="5" t="s">
        <v>288</v>
      </c>
      <c r="C267" s="6"/>
      <c r="D267" s="6">
        <v>16.2</v>
      </c>
      <c r="E267" s="6"/>
      <c r="F267" s="6" t="s">
        <v>158</v>
      </c>
      <c r="G267" s="6"/>
    </row>
    <row r="268" spans="1:7" x14ac:dyDescent="0.2">
      <c r="A268" s="5" t="s">
        <v>293</v>
      </c>
      <c r="B268" s="5" t="s">
        <v>288</v>
      </c>
      <c r="C268" s="6"/>
      <c r="D268" s="6">
        <v>584.5</v>
      </c>
      <c r="E268" s="6"/>
      <c r="F268" s="6" t="s">
        <v>158</v>
      </c>
      <c r="G268" s="6"/>
    </row>
    <row r="269" spans="1:7" x14ac:dyDescent="0.2">
      <c r="A269" s="5" t="s">
        <v>294</v>
      </c>
      <c r="B269" s="5" t="s">
        <v>295</v>
      </c>
      <c r="C269" s="6"/>
      <c r="D269" s="6">
        <v>470.96</v>
      </c>
      <c r="E269" s="6"/>
      <c r="F269" s="6" t="s">
        <v>158</v>
      </c>
      <c r="G269" s="6"/>
    </row>
    <row r="270" spans="1:7" x14ac:dyDescent="0.2">
      <c r="A270" s="5" t="s">
        <v>296</v>
      </c>
      <c r="B270" s="5" t="s">
        <v>295</v>
      </c>
      <c r="C270" s="6"/>
      <c r="D270" s="6">
        <v>16.2</v>
      </c>
      <c r="E270" s="6" t="s">
        <v>9</v>
      </c>
      <c r="F270" s="6" t="s">
        <v>158</v>
      </c>
      <c r="G270" s="6"/>
    </row>
    <row r="271" spans="1:7" x14ac:dyDescent="0.2">
      <c r="A271" s="5" t="s">
        <v>297</v>
      </c>
      <c r="B271" s="5" t="s">
        <v>295</v>
      </c>
      <c r="C271" s="6"/>
      <c r="D271" s="6">
        <v>339.62</v>
      </c>
      <c r="E271" s="6"/>
      <c r="F271" s="6" t="s">
        <v>158</v>
      </c>
      <c r="G271" s="6"/>
    </row>
    <row r="272" spans="1:7" x14ac:dyDescent="0.2">
      <c r="A272" s="5" t="s">
        <v>298</v>
      </c>
      <c r="B272" s="5" t="s">
        <v>295</v>
      </c>
      <c r="C272" s="6"/>
      <c r="D272" s="6">
        <v>66.56</v>
      </c>
      <c r="E272" s="6"/>
      <c r="F272" s="6" t="s">
        <v>158</v>
      </c>
      <c r="G272" s="6"/>
    </row>
    <row r="273" spans="1:7" x14ac:dyDescent="0.2">
      <c r="A273" s="5" t="s">
        <v>299</v>
      </c>
      <c r="B273" s="5" t="s">
        <v>300</v>
      </c>
      <c r="C273" s="6">
        <v>364.34</v>
      </c>
      <c r="D273" s="6">
        <v>280.54000000000002</v>
      </c>
      <c r="E273" s="6" t="s">
        <v>9</v>
      </c>
      <c r="F273" s="6" t="s">
        <v>158</v>
      </c>
      <c r="G273" s="6"/>
    </row>
    <row r="274" spans="1:7" x14ac:dyDescent="0.2">
      <c r="A274" s="5" t="s">
        <v>301</v>
      </c>
      <c r="B274" s="5" t="s">
        <v>300</v>
      </c>
      <c r="C274" s="6"/>
      <c r="D274" s="6">
        <v>196.43</v>
      </c>
      <c r="E274" s="6" t="s">
        <v>9</v>
      </c>
      <c r="F274" s="6" t="s">
        <v>158</v>
      </c>
      <c r="G274" s="6"/>
    </row>
    <row r="275" spans="1:7" x14ac:dyDescent="0.2">
      <c r="A275" s="5" t="s">
        <v>302</v>
      </c>
      <c r="B275" s="5" t="s">
        <v>300</v>
      </c>
      <c r="C275" s="6"/>
      <c r="D275" s="6">
        <v>16.2</v>
      </c>
      <c r="E275" s="6" t="s">
        <v>9</v>
      </c>
      <c r="F275" s="6" t="s">
        <v>158</v>
      </c>
      <c r="G275" s="6"/>
    </row>
    <row r="276" spans="1:7" x14ac:dyDescent="0.2">
      <c r="A276" s="5" t="s">
        <v>303</v>
      </c>
      <c r="B276" s="5" t="s">
        <v>300</v>
      </c>
      <c r="C276" s="6"/>
      <c r="D276" s="6">
        <v>265.44</v>
      </c>
      <c r="E276" s="6" t="s">
        <v>9</v>
      </c>
      <c r="F276" s="6" t="s">
        <v>158</v>
      </c>
      <c r="G276" s="6"/>
    </row>
    <row r="277" spans="1:7" x14ac:dyDescent="0.2">
      <c r="A277" s="5" t="s">
        <v>304</v>
      </c>
      <c r="B277" s="5" t="s">
        <v>305</v>
      </c>
      <c r="C277" s="6"/>
      <c r="D277" s="6">
        <v>108</v>
      </c>
      <c r="E277" s="6" t="s">
        <v>9</v>
      </c>
      <c r="F277" s="6" t="s">
        <v>158</v>
      </c>
      <c r="G277" s="6"/>
    </row>
    <row r="278" spans="1:7" x14ac:dyDescent="0.2">
      <c r="A278" s="5" t="s">
        <v>306</v>
      </c>
      <c r="B278" s="5" t="s">
        <v>305</v>
      </c>
      <c r="C278" s="6"/>
      <c r="D278" s="6">
        <v>104.25</v>
      </c>
      <c r="E278" s="6" t="s">
        <v>9</v>
      </c>
      <c r="F278" s="6" t="s">
        <v>158</v>
      </c>
      <c r="G278" s="6"/>
    </row>
    <row r="279" spans="1:7" x14ac:dyDescent="0.2">
      <c r="A279" s="5" t="s">
        <v>307</v>
      </c>
      <c r="B279" s="5" t="s">
        <v>305</v>
      </c>
      <c r="C279" s="6"/>
      <c r="D279" s="6">
        <v>119.98</v>
      </c>
      <c r="E279" s="6" t="s">
        <v>9</v>
      </c>
      <c r="F279" s="6" t="s">
        <v>158</v>
      </c>
      <c r="G279" s="6"/>
    </row>
    <row r="280" spans="1:7" x14ac:dyDescent="0.2">
      <c r="A280" s="5" t="s">
        <v>308</v>
      </c>
      <c r="B280" s="5" t="s">
        <v>305</v>
      </c>
      <c r="C280" s="6"/>
      <c r="D280" s="6">
        <v>77.099999999999994</v>
      </c>
      <c r="E280" s="6" t="s">
        <v>9</v>
      </c>
      <c r="F280" s="6" t="s">
        <v>158</v>
      </c>
      <c r="G280" s="6"/>
    </row>
    <row r="281" spans="1:7" x14ac:dyDescent="0.2">
      <c r="A281" s="5" t="s">
        <v>309</v>
      </c>
      <c r="B281" s="5" t="s">
        <v>305</v>
      </c>
      <c r="C281" s="6"/>
      <c r="D281" s="6">
        <v>40.520000000000003</v>
      </c>
      <c r="E281" s="6"/>
      <c r="F281" s="6" t="s">
        <v>158</v>
      </c>
      <c r="G281" s="6"/>
    </row>
    <row r="282" spans="1:7" x14ac:dyDescent="0.2">
      <c r="A282" s="5" t="s">
        <v>310</v>
      </c>
      <c r="B282" s="5" t="s">
        <v>305</v>
      </c>
      <c r="C282" s="6"/>
      <c r="D282" s="6">
        <v>52.44</v>
      </c>
      <c r="E282" s="6"/>
      <c r="F282" s="6" t="s">
        <v>158</v>
      </c>
      <c r="G282" s="6"/>
    </row>
    <row r="283" spans="1:7" x14ac:dyDescent="0.2">
      <c r="A283" s="5" t="s">
        <v>311</v>
      </c>
      <c r="B283" s="5" t="s">
        <v>305</v>
      </c>
      <c r="C283" s="6"/>
      <c r="D283" s="6">
        <v>111.58</v>
      </c>
      <c r="E283" s="6"/>
      <c r="F283" s="6" t="s">
        <v>158</v>
      </c>
      <c r="G283" s="6"/>
    </row>
    <row r="284" spans="1:7" x14ac:dyDescent="0.2">
      <c r="A284" s="5" t="s">
        <v>312</v>
      </c>
      <c r="B284" s="5" t="s">
        <v>305</v>
      </c>
      <c r="C284" s="6"/>
      <c r="D284" s="6">
        <v>150.21</v>
      </c>
      <c r="E284" s="6"/>
      <c r="F284" s="6" t="s">
        <v>158</v>
      </c>
      <c r="G284" s="6"/>
    </row>
    <row r="285" spans="1:7" x14ac:dyDescent="0.2">
      <c r="A285" s="5" t="s">
        <v>313</v>
      </c>
      <c r="B285" s="5" t="s">
        <v>305</v>
      </c>
      <c r="C285" s="6"/>
      <c r="D285" s="6">
        <v>186.37</v>
      </c>
      <c r="E285" s="6"/>
      <c r="F285" s="6" t="s">
        <v>158</v>
      </c>
      <c r="G285" s="6"/>
    </row>
    <row r="286" spans="1:7" x14ac:dyDescent="0.2">
      <c r="A286" s="5" t="s">
        <v>314</v>
      </c>
      <c r="B286" s="5" t="s">
        <v>305</v>
      </c>
      <c r="C286" s="6"/>
      <c r="D286" s="6">
        <v>30.51</v>
      </c>
      <c r="E286" s="6"/>
      <c r="F286" s="6" t="s">
        <v>158</v>
      </c>
      <c r="G286" s="6"/>
    </row>
    <row r="287" spans="1:7" x14ac:dyDescent="0.2">
      <c r="A287" s="5" t="s">
        <v>315</v>
      </c>
      <c r="B287" s="5" t="s">
        <v>305</v>
      </c>
      <c r="C287" s="6"/>
      <c r="D287" s="6">
        <v>200.49</v>
      </c>
      <c r="E287" s="6" t="s">
        <v>9</v>
      </c>
      <c r="F287" s="6" t="s">
        <v>158</v>
      </c>
      <c r="G287" s="6"/>
    </row>
    <row r="288" spans="1:7" x14ac:dyDescent="0.2">
      <c r="A288" s="5" t="s">
        <v>316</v>
      </c>
      <c r="B288" s="5" t="s">
        <v>317</v>
      </c>
      <c r="C288" s="6"/>
      <c r="D288" s="6">
        <v>108</v>
      </c>
      <c r="E288" s="6" t="s">
        <v>9</v>
      </c>
      <c r="F288" s="6" t="s">
        <v>158</v>
      </c>
      <c r="G288" s="6"/>
    </row>
    <row r="289" spans="1:7" x14ac:dyDescent="0.2">
      <c r="A289" s="5" t="s">
        <v>318</v>
      </c>
      <c r="B289" s="5" t="s">
        <v>317</v>
      </c>
      <c r="C289" s="6"/>
      <c r="D289" s="6">
        <v>102.37</v>
      </c>
      <c r="E289" s="6" t="s">
        <v>9</v>
      </c>
      <c r="F289" s="6" t="s">
        <v>158</v>
      </c>
      <c r="G289" s="6"/>
    </row>
    <row r="290" spans="1:7" x14ac:dyDescent="0.2">
      <c r="A290" s="5" t="s">
        <v>319</v>
      </c>
      <c r="B290" s="5" t="s">
        <v>317</v>
      </c>
      <c r="C290" s="6"/>
      <c r="D290" s="6">
        <v>224.03</v>
      </c>
      <c r="E290" s="6" t="s">
        <v>9</v>
      </c>
      <c r="F290" s="6" t="s">
        <v>158</v>
      </c>
      <c r="G290" s="6"/>
    </row>
    <row r="291" spans="1:7" x14ac:dyDescent="0.2">
      <c r="A291" s="5" t="s">
        <v>320</v>
      </c>
      <c r="B291" s="5" t="s">
        <v>317</v>
      </c>
      <c r="C291" s="6"/>
      <c r="D291" s="6">
        <v>51.8</v>
      </c>
      <c r="E291" s="6" t="s">
        <v>9</v>
      </c>
      <c r="F291" s="6" t="s">
        <v>158</v>
      </c>
      <c r="G291" s="6"/>
    </row>
    <row r="292" spans="1:7" x14ac:dyDescent="0.2">
      <c r="A292" s="5" t="s">
        <v>321</v>
      </c>
      <c r="B292" s="5" t="s">
        <v>317</v>
      </c>
      <c r="C292" s="6"/>
      <c r="D292" s="6">
        <v>366.93</v>
      </c>
      <c r="E292" s="6" t="s">
        <v>9</v>
      </c>
      <c r="F292" s="6" t="s">
        <v>158</v>
      </c>
      <c r="G292" s="6"/>
    </row>
    <row r="293" spans="1:7" x14ac:dyDescent="0.2">
      <c r="A293" s="5" t="s">
        <v>322</v>
      </c>
      <c r="B293" s="5" t="s">
        <v>317</v>
      </c>
      <c r="C293" s="6"/>
      <c r="D293" s="6">
        <v>14.97</v>
      </c>
      <c r="E293" s="6" t="s">
        <v>9</v>
      </c>
      <c r="F293" s="6" t="s">
        <v>158</v>
      </c>
      <c r="G293" s="6"/>
    </row>
    <row r="294" spans="1:7" x14ac:dyDescent="0.2">
      <c r="A294" s="5" t="s">
        <v>323</v>
      </c>
      <c r="B294" s="5" t="s">
        <v>317</v>
      </c>
      <c r="C294" s="6"/>
      <c r="D294" s="6">
        <v>42.4</v>
      </c>
      <c r="E294" s="6"/>
      <c r="F294" s="6" t="s">
        <v>158</v>
      </c>
      <c r="G294" s="6"/>
    </row>
    <row r="295" spans="1:7" x14ac:dyDescent="0.2">
      <c r="A295" s="5" t="s">
        <v>324</v>
      </c>
      <c r="B295" s="5" t="s">
        <v>317</v>
      </c>
      <c r="C295" s="6"/>
      <c r="D295" s="6">
        <v>183.56</v>
      </c>
      <c r="E295" s="6"/>
      <c r="F295" s="6" t="s">
        <v>158</v>
      </c>
      <c r="G295" s="6"/>
    </row>
    <row r="296" spans="1:7" x14ac:dyDescent="0.2">
      <c r="A296" s="5" t="s">
        <v>325</v>
      </c>
      <c r="B296" s="5" t="s">
        <v>317</v>
      </c>
      <c r="C296" s="6"/>
      <c r="D296" s="6">
        <v>183</v>
      </c>
      <c r="E296" s="6"/>
      <c r="F296" s="6" t="s">
        <v>158</v>
      </c>
      <c r="G296" s="6"/>
    </row>
    <row r="297" spans="1:7" x14ac:dyDescent="0.2">
      <c r="A297" s="5" t="s">
        <v>326</v>
      </c>
      <c r="B297" s="5" t="s">
        <v>327</v>
      </c>
      <c r="C297" s="6"/>
      <c r="D297" s="6">
        <v>38.53</v>
      </c>
      <c r="E297" s="6"/>
      <c r="F297" s="6" t="s">
        <v>158</v>
      </c>
      <c r="G297" s="6"/>
    </row>
    <row r="298" spans="1:7" x14ac:dyDescent="0.2">
      <c r="A298" s="5" t="s">
        <v>328</v>
      </c>
      <c r="B298" s="5" t="s">
        <v>327</v>
      </c>
      <c r="C298" s="6"/>
      <c r="D298" s="6">
        <v>210.92</v>
      </c>
      <c r="E298" s="6"/>
      <c r="F298" s="6" t="s">
        <v>158</v>
      </c>
      <c r="G298" s="6"/>
    </row>
    <row r="299" spans="1:7" x14ac:dyDescent="0.2">
      <c r="A299" s="5" t="s">
        <v>329</v>
      </c>
      <c r="B299" s="5" t="s">
        <v>327</v>
      </c>
      <c r="C299" s="6"/>
      <c r="D299" s="6">
        <v>236.05</v>
      </c>
      <c r="E299" s="6"/>
      <c r="F299" s="6" t="s">
        <v>158</v>
      </c>
      <c r="G299" s="6"/>
    </row>
    <row r="300" spans="1:7" x14ac:dyDescent="0.2">
      <c r="A300" s="5" t="s">
        <v>330</v>
      </c>
      <c r="B300" s="5" t="s">
        <v>327</v>
      </c>
      <c r="C300" s="6"/>
      <c r="D300" s="6">
        <v>320.95</v>
      </c>
      <c r="E300" s="6"/>
      <c r="F300" s="6" t="s">
        <v>158</v>
      </c>
      <c r="G300" s="6"/>
    </row>
    <row r="301" spans="1:7" x14ac:dyDescent="0.2">
      <c r="A301" s="5" t="s">
        <v>331</v>
      </c>
      <c r="B301" s="5" t="s">
        <v>327</v>
      </c>
      <c r="C301" s="6"/>
      <c r="D301" s="6">
        <v>410.94</v>
      </c>
      <c r="E301" s="6"/>
      <c r="F301" s="6" t="s">
        <v>158</v>
      </c>
      <c r="G301" s="6"/>
    </row>
    <row r="302" spans="1:7" x14ac:dyDescent="0.2">
      <c r="A302" s="5" t="s">
        <v>332</v>
      </c>
      <c r="B302" s="5" t="s">
        <v>327</v>
      </c>
      <c r="C302" s="6"/>
      <c r="D302" s="6">
        <v>14.96</v>
      </c>
      <c r="E302" s="6" t="s">
        <v>9</v>
      </c>
      <c r="F302" s="6" t="s">
        <v>158</v>
      </c>
      <c r="G302" s="6"/>
    </row>
    <row r="303" spans="1:7" x14ac:dyDescent="0.2">
      <c r="A303" s="5" t="s">
        <v>333</v>
      </c>
      <c r="B303" s="5" t="s">
        <v>334</v>
      </c>
      <c r="C303" s="6"/>
      <c r="D303" s="6">
        <v>493.01</v>
      </c>
      <c r="E303" s="6" t="s">
        <v>9</v>
      </c>
      <c r="F303" s="6" t="s">
        <v>158</v>
      </c>
      <c r="G303" s="6"/>
    </row>
    <row r="304" spans="1:7" x14ac:dyDescent="0.2">
      <c r="A304" s="5" t="s">
        <v>335</v>
      </c>
      <c r="B304" s="5" t="s">
        <v>334</v>
      </c>
      <c r="C304" s="6"/>
      <c r="D304" s="6">
        <v>342.8</v>
      </c>
      <c r="E304" s="6" t="s">
        <v>9</v>
      </c>
      <c r="F304" s="6" t="s">
        <v>158</v>
      </c>
      <c r="G304" s="6"/>
    </row>
    <row r="305" spans="1:7" x14ac:dyDescent="0.2">
      <c r="A305" s="5" t="s">
        <v>336</v>
      </c>
      <c r="B305" s="5" t="s">
        <v>334</v>
      </c>
      <c r="C305" s="6"/>
      <c r="D305" s="6">
        <v>42</v>
      </c>
      <c r="E305" s="6" t="s">
        <v>9</v>
      </c>
      <c r="F305" s="6" t="s">
        <v>158</v>
      </c>
      <c r="G305" s="6"/>
    </row>
    <row r="306" spans="1:7" x14ac:dyDescent="0.2">
      <c r="A306" s="5" t="s">
        <v>337</v>
      </c>
      <c r="B306" s="5" t="s">
        <v>334</v>
      </c>
      <c r="C306" s="6"/>
      <c r="D306" s="6">
        <v>16.690000000000001</v>
      </c>
      <c r="E306" s="6" t="s">
        <v>9</v>
      </c>
      <c r="F306" s="6" t="s">
        <v>158</v>
      </c>
      <c r="G306" s="6"/>
    </row>
    <row r="307" spans="1:7" x14ac:dyDescent="0.2">
      <c r="A307" s="5" t="s">
        <v>338</v>
      </c>
      <c r="B307" s="5" t="s">
        <v>334</v>
      </c>
      <c r="C307" s="6">
        <v>273.02999999999997</v>
      </c>
      <c r="D307" s="6">
        <v>210.23</v>
      </c>
      <c r="E307" s="6" t="s">
        <v>9</v>
      </c>
      <c r="F307" s="6" t="s">
        <v>158</v>
      </c>
      <c r="G307" s="6"/>
    </row>
    <row r="308" spans="1:7" x14ac:dyDescent="0.2">
      <c r="A308" s="5" t="s">
        <v>339</v>
      </c>
      <c r="B308" s="5" t="s">
        <v>340</v>
      </c>
      <c r="C308" s="6"/>
      <c r="D308" s="6">
        <v>240.79</v>
      </c>
      <c r="E308" s="6" t="s">
        <v>9</v>
      </c>
      <c r="F308" s="6" t="s">
        <v>158</v>
      </c>
      <c r="G308" s="6"/>
    </row>
    <row r="309" spans="1:7" x14ac:dyDescent="0.2">
      <c r="A309" s="5" t="s">
        <v>341</v>
      </c>
      <c r="B309" s="5" t="s">
        <v>340</v>
      </c>
      <c r="C309" s="6"/>
      <c r="D309" s="6">
        <v>60</v>
      </c>
      <c r="E309" s="6" t="s">
        <v>9</v>
      </c>
      <c r="F309" s="6" t="s">
        <v>158</v>
      </c>
      <c r="G309" s="6"/>
    </row>
    <row r="310" spans="1:7" x14ac:dyDescent="0.2">
      <c r="A310" s="5" t="s">
        <v>342</v>
      </c>
      <c r="B310" s="5" t="s">
        <v>340</v>
      </c>
      <c r="C310" s="6"/>
      <c r="D310" s="6">
        <v>315.97000000000003</v>
      </c>
      <c r="E310" s="6" t="s">
        <v>9</v>
      </c>
      <c r="F310" s="6" t="s">
        <v>158</v>
      </c>
      <c r="G310" s="6"/>
    </row>
    <row r="311" spans="1:7" x14ac:dyDescent="0.2">
      <c r="A311" s="5" t="s">
        <v>343</v>
      </c>
      <c r="B311" s="5" t="s">
        <v>340</v>
      </c>
      <c r="C311" s="6"/>
      <c r="D311" s="6">
        <v>260</v>
      </c>
      <c r="E311" s="6" t="s">
        <v>9</v>
      </c>
      <c r="F311" s="6" t="s">
        <v>158</v>
      </c>
      <c r="G311" s="6"/>
    </row>
    <row r="312" spans="1:7" x14ac:dyDescent="0.2">
      <c r="A312" s="5" t="s">
        <v>344</v>
      </c>
      <c r="B312" s="5" t="s">
        <v>340</v>
      </c>
      <c r="C312" s="6"/>
      <c r="D312" s="6">
        <v>292.79000000000002</v>
      </c>
      <c r="E312" s="6" t="s">
        <v>9</v>
      </c>
      <c r="F312" s="6" t="s">
        <v>158</v>
      </c>
      <c r="G312" s="6"/>
    </row>
    <row r="313" spans="1:7" x14ac:dyDescent="0.2">
      <c r="A313" s="5" t="s">
        <v>345</v>
      </c>
      <c r="B313" s="5" t="s">
        <v>340</v>
      </c>
      <c r="C313" s="6"/>
      <c r="D313" s="6">
        <v>177.82</v>
      </c>
      <c r="E313" s="6"/>
      <c r="F313" s="6" t="s">
        <v>158</v>
      </c>
      <c r="G313" s="6"/>
    </row>
    <row r="314" spans="1:7" x14ac:dyDescent="0.2">
      <c r="A314" s="5" t="s">
        <v>346</v>
      </c>
      <c r="B314" s="5" t="s">
        <v>340</v>
      </c>
      <c r="C314" s="6"/>
      <c r="D314" s="6">
        <v>147.97999999999999</v>
      </c>
      <c r="E314" s="6"/>
      <c r="F314" s="6" t="s">
        <v>158</v>
      </c>
      <c r="G314" s="6"/>
    </row>
    <row r="315" spans="1:7" x14ac:dyDescent="0.2">
      <c r="A315" s="5" t="s">
        <v>347</v>
      </c>
      <c r="B315" s="5" t="s">
        <v>340</v>
      </c>
      <c r="C315" s="6"/>
      <c r="D315" s="6">
        <v>67.11</v>
      </c>
      <c r="E315" s="6"/>
      <c r="F315" s="6" t="s">
        <v>158</v>
      </c>
      <c r="G315" s="6"/>
    </row>
    <row r="316" spans="1:7" x14ac:dyDescent="0.2">
      <c r="A316" s="5" t="s">
        <v>348</v>
      </c>
      <c r="B316" s="5" t="s">
        <v>340</v>
      </c>
      <c r="C316" s="6"/>
      <c r="D316" s="6">
        <v>62.47</v>
      </c>
      <c r="E316" s="6"/>
      <c r="F316" s="6" t="s">
        <v>158</v>
      </c>
      <c r="G316" s="6"/>
    </row>
    <row r="317" spans="1:7" x14ac:dyDescent="0.2">
      <c r="A317" s="5" t="s">
        <v>349</v>
      </c>
      <c r="B317" s="5" t="s">
        <v>340</v>
      </c>
      <c r="C317" s="6"/>
      <c r="D317" s="6">
        <v>112.94</v>
      </c>
      <c r="E317" s="6"/>
      <c r="F317" s="6" t="s">
        <v>158</v>
      </c>
      <c r="G317" s="6"/>
    </row>
    <row r="318" spans="1:7" x14ac:dyDescent="0.2">
      <c r="A318" s="5" t="s">
        <v>350</v>
      </c>
      <c r="B318" s="5" t="s">
        <v>340</v>
      </c>
      <c r="C318" s="6"/>
      <c r="D318" s="6">
        <v>38.229999999999997</v>
      </c>
      <c r="E318" s="6"/>
      <c r="F318" s="6" t="s">
        <v>158</v>
      </c>
      <c r="G318" s="6"/>
    </row>
    <row r="319" spans="1:7" x14ac:dyDescent="0.2">
      <c r="A319" s="5" t="s">
        <v>351</v>
      </c>
      <c r="B319" s="5" t="s">
        <v>340</v>
      </c>
      <c r="C319" s="6"/>
      <c r="D319" s="6">
        <v>83.86</v>
      </c>
      <c r="E319" s="6"/>
      <c r="F319" s="6" t="s">
        <v>158</v>
      </c>
      <c r="G319" s="6"/>
    </row>
    <row r="320" spans="1:7" x14ac:dyDescent="0.2">
      <c r="A320" s="5" t="s">
        <v>352</v>
      </c>
      <c r="B320" s="5" t="s">
        <v>340</v>
      </c>
      <c r="C320" s="6"/>
      <c r="D320" s="6">
        <v>111.06</v>
      </c>
      <c r="E320" s="6"/>
      <c r="F320" s="6" t="s">
        <v>158</v>
      </c>
      <c r="G320" s="6"/>
    </row>
    <row r="321" spans="1:7" x14ac:dyDescent="0.2">
      <c r="A321" s="5" t="s">
        <v>353</v>
      </c>
      <c r="B321" s="5" t="s">
        <v>354</v>
      </c>
      <c r="C321" s="6"/>
      <c r="D321" s="6">
        <v>239.3</v>
      </c>
      <c r="E321" s="6" t="s">
        <v>9</v>
      </c>
      <c r="F321" s="6" t="s">
        <v>158</v>
      </c>
      <c r="G321" s="6"/>
    </row>
    <row r="322" spans="1:7" x14ac:dyDescent="0.2">
      <c r="A322" s="5" t="s">
        <v>355</v>
      </c>
      <c r="B322" s="5" t="s">
        <v>354</v>
      </c>
      <c r="C322" s="6"/>
      <c r="D322" s="6">
        <v>224.08</v>
      </c>
      <c r="E322" s="6" t="s">
        <v>9</v>
      </c>
      <c r="F322" s="6" t="s">
        <v>158</v>
      </c>
      <c r="G322" s="6"/>
    </row>
    <row r="323" spans="1:7" x14ac:dyDescent="0.2">
      <c r="A323" s="5" t="s">
        <v>356</v>
      </c>
      <c r="B323" s="5" t="s">
        <v>354</v>
      </c>
      <c r="C323" s="6"/>
      <c r="D323" s="6">
        <v>556.94000000000005</v>
      </c>
      <c r="E323" s="6" t="s">
        <v>9</v>
      </c>
      <c r="F323" s="6" t="s">
        <v>158</v>
      </c>
      <c r="G323" s="6"/>
    </row>
    <row r="324" spans="1:7" x14ac:dyDescent="0.2">
      <c r="A324" s="5" t="s">
        <v>357</v>
      </c>
      <c r="B324" s="5" t="s">
        <v>354</v>
      </c>
      <c r="C324" s="6"/>
      <c r="D324" s="6">
        <v>159.62</v>
      </c>
      <c r="E324" s="6"/>
      <c r="F324" s="6" t="s">
        <v>158</v>
      </c>
      <c r="G324" s="6"/>
    </row>
    <row r="325" spans="1:7" x14ac:dyDescent="0.2">
      <c r="A325" s="5" t="s">
        <v>358</v>
      </c>
      <c r="B325" s="5" t="s">
        <v>354</v>
      </c>
      <c r="C325" s="6"/>
      <c r="D325" s="6">
        <v>358.4</v>
      </c>
      <c r="E325" s="6"/>
      <c r="F325" s="6" t="s">
        <v>158</v>
      </c>
      <c r="G325" s="6"/>
    </row>
    <row r="326" spans="1:7" x14ac:dyDescent="0.2">
      <c r="A326" s="5" t="s">
        <v>359</v>
      </c>
      <c r="B326" s="5" t="s">
        <v>354</v>
      </c>
      <c r="C326" s="6"/>
      <c r="D326" s="6">
        <v>285.23</v>
      </c>
      <c r="E326" s="6"/>
      <c r="F326" s="6" t="s">
        <v>158</v>
      </c>
      <c r="G326" s="6"/>
    </row>
    <row r="327" spans="1:7" x14ac:dyDescent="0.2">
      <c r="A327" s="5" t="s">
        <v>360</v>
      </c>
      <c r="B327" s="5" t="s">
        <v>361</v>
      </c>
      <c r="C327" s="6"/>
      <c r="D327" s="6">
        <v>1419.4</v>
      </c>
      <c r="E327" s="6"/>
      <c r="F327" s="6" t="s">
        <v>158</v>
      </c>
      <c r="G327" s="6"/>
    </row>
    <row r="328" spans="1:7" x14ac:dyDescent="0.2">
      <c r="A328" s="5" t="s">
        <v>362</v>
      </c>
      <c r="B328" s="5" t="s">
        <v>361</v>
      </c>
      <c r="C328" s="6"/>
      <c r="D328" s="6">
        <v>85.74</v>
      </c>
      <c r="E328" s="6"/>
      <c r="F328" s="6" t="s">
        <v>158</v>
      </c>
      <c r="G328" s="6"/>
    </row>
    <row r="329" spans="1:7" x14ac:dyDescent="0.2">
      <c r="A329" s="5" t="s">
        <v>363</v>
      </c>
      <c r="B329" s="5" t="s">
        <v>361</v>
      </c>
      <c r="C329" s="6"/>
      <c r="D329" s="6">
        <v>110.62</v>
      </c>
      <c r="E329" s="6"/>
      <c r="F329" s="6" t="s">
        <v>158</v>
      </c>
      <c r="G329" s="6"/>
    </row>
    <row r="330" spans="1:7" x14ac:dyDescent="0.2">
      <c r="A330" s="5" t="s">
        <v>364</v>
      </c>
      <c r="B330" s="5" t="s">
        <v>361</v>
      </c>
      <c r="C330" s="6"/>
      <c r="D330" s="6">
        <v>145.61000000000001</v>
      </c>
      <c r="E330" s="6"/>
      <c r="F330" s="6" t="s">
        <v>158</v>
      </c>
      <c r="G330" s="6"/>
    </row>
    <row r="331" spans="1:7" x14ac:dyDescent="0.2">
      <c r="A331" s="5" t="s">
        <v>365</v>
      </c>
      <c r="B331" s="5" t="s">
        <v>361</v>
      </c>
      <c r="C331" s="6"/>
      <c r="D331" s="6">
        <v>113.87</v>
      </c>
      <c r="E331" s="6"/>
      <c r="F331" s="6" t="s">
        <v>158</v>
      </c>
      <c r="G331" s="6"/>
    </row>
    <row r="332" spans="1:7" x14ac:dyDescent="0.2">
      <c r="A332" s="5" t="s">
        <v>366</v>
      </c>
      <c r="B332" s="5" t="s">
        <v>367</v>
      </c>
      <c r="C332" s="6"/>
      <c r="D332" s="6">
        <v>705.2</v>
      </c>
      <c r="E332" s="6" t="s">
        <v>9</v>
      </c>
      <c r="F332" s="6" t="s">
        <v>158</v>
      </c>
      <c r="G332" s="6"/>
    </row>
    <row r="333" spans="1:7" x14ac:dyDescent="0.2">
      <c r="A333" s="5" t="s">
        <v>368</v>
      </c>
      <c r="B333" s="5" t="s">
        <v>367</v>
      </c>
      <c r="C333" s="6"/>
      <c r="D333" s="6">
        <v>560</v>
      </c>
      <c r="E333" s="6" t="s">
        <v>9</v>
      </c>
      <c r="F333" s="6" t="s">
        <v>158</v>
      </c>
      <c r="G333" s="6"/>
    </row>
    <row r="334" spans="1:7" x14ac:dyDescent="0.2">
      <c r="A334" s="5" t="s">
        <v>369</v>
      </c>
      <c r="B334" s="5" t="s">
        <v>367</v>
      </c>
      <c r="C334" s="6"/>
      <c r="D334" s="6">
        <v>414.97</v>
      </c>
      <c r="E334" s="6" t="s">
        <v>9</v>
      </c>
      <c r="F334" s="6" t="s">
        <v>158</v>
      </c>
      <c r="G334" s="6"/>
    </row>
    <row r="335" spans="1:7" x14ac:dyDescent="0.2">
      <c r="A335" s="5" t="s">
        <v>370</v>
      </c>
      <c r="B335" s="5" t="s">
        <v>371</v>
      </c>
      <c r="C335" s="6"/>
      <c r="D335" s="6">
        <v>550.48</v>
      </c>
      <c r="E335" s="6"/>
      <c r="F335" s="6" t="s">
        <v>158</v>
      </c>
      <c r="G335" s="6"/>
    </row>
    <row r="336" spans="1:7" x14ac:dyDescent="0.2">
      <c r="A336" s="5" t="s">
        <v>372</v>
      </c>
      <c r="B336" s="5" t="s">
        <v>371</v>
      </c>
      <c r="C336" s="6"/>
      <c r="D336" s="6">
        <v>371.05</v>
      </c>
      <c r="E336" s="6"/>
      <c r="F336" s="6" t="s">
        <v>158</v>
      </c>
      <c r="G336" s="6"/>
    </row>
    <row r="337" spans="1:7" x14ac:dyDescent="0.2">
      <c r="A337" s="5" t="s">
        <v>373</v>
      </c>
      <c r="B337" s="5" t="s">
        <v>371</v>
      </c>
      <c r="C337" s="6"/>
      <c r="D337" s="6">
        <v>36.119999999999997</v>
      </c>
      <c r="E337" s="6"/>
      <c r="F337" s="6" t="s">
        <v>158</v>
      </c>
      <c r="G337" s="6"/>
    </row>
    <row r="338" spans="1:7" x14ac:dyDescent="0.2">
      <c r="A338" s="5" t="s">
        <v>374</v>
      </c>
      <c r="B338" s="5" t="s">
        <v>375</v>
      </c>
      <c r="C338" s="6"/>
      <c r="D338" s="6">
        <v>581.72</v>
      </c>
      <c r="E338" s="6"/>
      <c r="F338" s="6" t="s">
        <v>158</v>
      </c>
      <c r="G338" s="6"/>
    </row>
    <row r="339" spans="1:7" x14ac:dyDescent="0.2">
      <c r="A339" s="5" t="s">
        <v>376</v>
      </c>
      <c r="B339" s="5" t="s">
        <v>375</v>
      </c>
      <c r="C339" s="6"/>
      <c r="D339" s="6">
        <v>25.31</v>
      </c>
      <c r="E339" s="6"/>
      <c r="F339" s="6" t="s">
        <v>158</v>
      </c>
      <c r="G339" s="6"/>
    </row>
    <row r="340" spans="1:7" x14ac:dyDescent="0.2">
      <c r="A340" s="5" t="s">
        <v>377</v>
      </c>
      <c r="B340" s="5" t="s">
        <v>375</v>
      </c>
      <c r="C340" s="6"/>
      <c r="D340" s="6">
        <v>234.34</v>
      </c>
      <c r="E340" s="6"/>
      <c r="F340" s="6" t="s">
        <v>158</v>
      </c>
      <c r="G340" s="6"/>
    </row>
    <row r="341" spans="1:7" x14ac:dyDescent="0.2">
      <c r="A341" s="5" t="s">
        <v>378</v>
      </c>
      <c r="B341" s="5" t="s">
        <v>379</v>
      </c>
      <c r="C341" s="6"/>
      <c r="D341" s="6">
        <v>2089.1</v>
      </c>
      <c r="E341" s="6"/>
      <c r="F341" s="6" t="s">
        <v>158</v>
      </c>
      <c r="G341" s="6"/>
    </row>
    <row r="342" spans="1:7" x14ac:dyDescent="0.2">
      <c r="A342" s="5" t="s">
        <v>380</v>
      </c>
      <c r="B342" s="5" t="s">
        <v>379</v>
      </c>
      <c r="C342" s="6"/>
      <c r="D342" s="6">
        <v>234.33</v>
      </c>
      <c r="E342" s="6"/>
      <c r="F342" s="6" t="s">
        <v>158</v>
      </c>
      <c r="G342" s="6"/>
    </row>
    <row r="343" spans="1:7" x14ac:dyDescent="0.2">
      <c r="A343" s="5" t="s">
        <v>381</v>
      </c>
      <c r="B343" s="5" t="s">
        <v>379</v>
      </c>
      <c r="C343" s="6"/>
      <c r="D343" s="6">
        <v>25.37</v>
      </c>
      <c r="E343" s="6"/>
      <c r="F343" s="6" t="s">
        <v>158</v>
      </c>
      <c r="G343" s="6"/>
    </row>
    <row r="344" spans="1:7" x14ac:dyDescent="0.2">
      <c r="A344" s="5" t="s">
        <v>382</v>
      </c>
      <c r="B344" s="5" t="s">
        <v>383</v>
      </c>
      <c r="C344" s="6"/>
      <c r="D344" s="6">
        <v>608.12</v>
      </c>
      <c r="E344" s="6" t="s">
        <v>9</v>
      </c>
      <c r="F344" s="6" t="s">
        <v>158</v>
      </c>
      <c r="G344" s="6"/>
    </row>
    <row r="345" spans="1:7" x14ac:dyDescent="0.2">
      <c r="A345" s="5" t="s">
        <v>384</v>
      </c>
      <c r="B345" s="5" t="s">
        <v>383</v>
      </c>
      <c r="C345" s="6"/>
      <c r="D345" s="6">
        <v>25.37</v>
      </c>
      <c r="E345" s="6" t="s">
        <v>9</v>
      </c>
      <c r="F345" s="6" t="s">
        <v>158</v>
      </c>
      <c r="G345" s="6"/>
    </row>
    <row r="346" spans="1:7" x14ac:dyDescent="0.2">
      <c r="A346" s="5" t="s">
        <v>385</v>
      </c>
      <c r="B346" s="5" t="s">
        <v>383</v>
      </c>
      <c r="C346" s="6"/>
      <c r="D346" s="6">
        <v>234.97</v>
      </c>
      <c r="E346" s="6" t="s">
        <v>9</v>
      </c>
      <c r="F346" s="6" t="s">
        <v>158</v>
      </c>
      <c r="G346" s="6"/>
    </row>
    <row r="347" spans="1:7" x14ac:dyDescent="0.2">
      <c r="A347" s="5" t="s">
        <v>386</v>
      </c>
      <c r="B347" s="5" t="s">
        <v>387</v>
      </c>
      <c r="C347" s="6">
        <v>47.58</v>
      </c>
      <c r="D347" s="6"/>
      <c r="E347" s="6" t="s">
        <v>9</v>
      </c>
      <c r="F347" s="6" t="s">
        <v>10</v>
      </c>
      <c r="G347" s="6"/>
    </row>
    <row r="348" spans="1:7" x14ac:dyDescent="0.2">
      <c r="A348" s="5" t="s">
        <v>388</v>
      </c>
      <c r="B348" s="5" t="s">
        <v>387</v>
      </c>
      <c r="C348" s="6">
        <v>47.58</v>
      </c>
      <c r="D348" s="6"/>
      <c r="E348" s="6" t="s">
        <v>9</v>
      </c>
      <c r="F348" s="6" t="s">
        <v>10</v>
      </c>
      <c r="G348" s="6"/>
    </row>
    <row r="349" spans="1:7" x14ac:dyDescent="0.2">
      <c r="A349" s="5" t="s">
        <v>389</v>
      </c>
      <c r="B349" s="5" t="s">
        <v>387</v>
      </c>
      <c r="C349" s="6">
        <v>43.91</v>
      </c>
      <c r="D349" s="6"/>
      <c r="E349" s="6" t="s">
        <v>9</v>
      </c>
      <c r="F349" s="6" t="s">
        <v>10</v>
      </c>
      <c r="G349" s="6"/>
    </row>
    <row r="350" spans="1:7" x14ac:dyDescent="0.2">
      <c r="A350" s="5" t="s">
        <v>390</v>
      </c>
      <c r="B350" s="5" t="s">
        <v>387</v>
      </c>
      <c r="C350" s="6">
        <v>44.69</v>
      </c>
      <c r="D350" s="6"/>
      <c r="E350" s="6" t="s">
        <v>9</v>
      </c>
      <c r="F350" s="6" t="s">
        <v>10</v>
      </c>
      <c r="G350" s="6"/>
    </row>
    <row r="351" spans="1:7" x14ac:dyDescent="0.2">
      <c r="A351" s="5" t="s">
        <v>391</v>
      </c>
      <c r="B351" s="5" t="s">
        <v>387</v>
      </c>
      <c r="C351" s="6">
        <v>44.3</v>
      </c>
      <c r="D351" s="6"/>
      <c r="E351" s="6" t="s">
        <v>9</v>
      </c>
      <c r="F351" s="6" t="s">
        <v>10</v>
      </c>
      <c r="G351" s="6"/>
    </row>
    <row r="352" spans="1:7" x14ac:dyDescent="0.2">
      <c r="A352" s="5" t="s">
        <v>392</v>
      </c>
      <c r="B352" s="5" t="s">
        <v>387</v>
      </c>
      <c r="C352" s="6">
        <v>67.27</v>
      </c>
      <c r="D352" s="6"/>
      <c r="E352" s="6" t="s">
        <v>9</v>
      </c>
      <c r="F352" s="6" t="s">
        <v>10</v>
      </c>
      <c r="G352" s="6"/>
    </row>
    <row r="353" spans="1:7" x14ac:dyDescent="0.2">
      <c r="A353" s="5" t="s">
        <v>393</v>
      </c>
      <c r="B353" s="5" t="s">
        <v>387</v>
      </c>
      <c r="C353" s="6">
        <v>64.38</v>
      </c>
      <c r="D353" s="6"/>
      <c r="E353" s="6" t="s">
        <v>9</v>
      </c>
      <c r="F353" s="6" t="s">
        <v>10</v>
      </c>
      <c r="G353" s="6"/>
    </row>
    <row r="354" spans="1:7" x14ac:dyDescent="0.2">
      <c r="A354" s="5" t="s">
        <v>394</v>
      </c>
      <c r="B354" s="5" t="s">
        <v>387</v>
      </c>
      <c r="C354" s="6">
        <v>49.31</v>
      </c>
      <c r="D354" s="6"/>
      <c r="E354" s="6" t="s">
        <v>9</v>
      </c>
      <c r="F354" s="6" t="s">
        <v>10</v>
      </c>
      <c r="G354" s="6"/>
    </row>
    <row r="355" spans="1:7" x14ac:dyDescent="0.2">
      <c r="A355" s="5" t="s">
        <v>395</v>
      </c>
      <c r="B355" s="5" t="s">
        <v>387</v>
      </c>
      <c r="C355" s="6">
        <v>125.99</v>
      </c>
      <c r="D355" s="6"/>
      <c r="E355" s="6" t="s">
        <v>9</v>
      </c>
      <c r="F355" s="6" t="s">
        <v>10</v>
      </c>
      <c r="G355" s="6"/>
    </row>
    <row r="356" spans="1:7" x14ac:dyDescent="0.2">
      <c r="A356" s="5" t="s">
        <v>396</v>
      </c>
      <c r="B356" s="5" t="s">
        <v>387</v>
      </c>
      <c r="C356" s="6">
        <v>116.2</v>
      </c>
      <c r="D356" s="6"/>
      <c r="E356" s="6" t="s">
        <v>9</v>
      </c>
      <c r="F356" s="6" t="s">
        <v>10</v>
      </c>
      <c r="G356" s="6"/>
    </row>
    <row r="357" spans="1:7" x14ac:dyDescent="0.2">
      <c r="A357" s="5" t="s">
        <v>397</v>
      </c>
      <c r="B357" s="5" t="s">
        <v>387</v>
      </c>
      <c r="C357" s="6">
        <v>84.46</v>
      </c>
      <c r="D357" s="6"/>
      <c r="E357" s="6" t="s">
        <v>9</v>
      </c>
      <c r="F357" s="6" t="s">
        <v>10</v>
      </c>
      <c r="G357" s="6"/>
    </row>
    <row r="358" spans="1:7" x14ac:dyDescent="0.2">
      <c r="A358" s="5" t="s">
        <v>398</v>
      </c>
      <c r="B358" s="5" t="s">
        <v>387</v>
      </c>
      <c r="C358" s="6">
        <v>143.99</v>
      </c>
      <c r="D358" s="6"/>
      <c r="E358" s="6" t="s">
        <v>9</v>
      </c>
      <c r="F358" s="6" t="s">
        <v>10</v>
      </c>
      <c r="G358" s="6"/>
    </row>
    <row r="359" spans="1:7" x14ac:dyDescent="0.2">
      <c r="A359" s="5" t="s">
        <v>399</v>
      </c>
      <c r="B359" s="5" t="s">
        <v>387</v>
      </c>
      <c r="C359" s="6">
        <v>81.400000000000006</v>
      </c>
      <c r="D359" s="6"/>
      <c r="E359" s="6" t="s">
        <v>9</v>
      </c>
      <c r="F359" s="6" t="s">
        <v>10</v>
      </c>
      <c r="G359" s="6"/>
    </row>
    <row r="360" spans="1:7" x14ac:dyDescent="0.2">
      <c r="A360" s="5" t="s">
        <v>400</v>
      </c>
      <c r="B360" s="5" t="s">
        <v>387</v>
      </c>
      <c r="C360" s="6">
        <v>47.58</v>
      </c>
      <c r="D360" s="6"/>
      <c r="E360" s="6" t="s">
        <v>9</v>
      </c>
      <c r="F360" s="6" t="s">
        <v>10</v>
      </c>
      <c r="G360" s="6"/>
    </row>
    <row r="361" spans="1:7" x14ac:dyDescent="0.2">
      <c r="A361" s="5" t="s">
        <v>401</v>
      </c>
      <c r="B361" s="5" t="s">
        <v>387</v>
      </c>
      <c r="C361" s="6">
        <v>44.3</v>
      </c>
      <c r="D361" s="6"/>
      <c r="E361" s="6" t="s">
        <v>9</v>
      </c>
      <c r="F361" s="6" t="s">
        <v>10</v>
      </c>
      <c r="G361" s="6"/>
    </row>
    <row r="362" spans="1:7" x14ac:dyDescent="0.2">
      <c r="A362" s="5" t="s">
        <v>402</v>
      </c>
      <c r="B362" s="5" t="s">
        <v>387</v>
      </c>
      <c r="C362" s="6">
        <v>55.24</v>
      </c>
      <c r="D362" s="6"/>
      <c r="E362" s="6" t="s">
        <v>9</v>
      </c>
      <c r="F362" s="6" t="s">
        <v>10</v>
      </c>
      <c r="G362" s="6"/>
    </row>
    <row r="363" spans="1:7" x14ac:dyDescent="0.2">
      <c r="A363" s="5" t="s">
        <v>403</v>
      </c>
      <c r="B363" s="5" t="s">
        <v>387</v>
      </c>
      <c r="C363" s="6">
        <v>56.34</v>
      </c>
      <c r="D363" s="6"/>
      <c r="E363" s="6" t="s">
        <v>9</v>
      </c>
      <c r="F363" s="6" t="s">
        <v>10</v>
      </c>
      <c r="G363" s="6"/>
    </row>
    <row r="364" spans="1:7" x14ac:dyDescent="0.2">
      <c r="A364" s="5" t="s">
        <v>404</v>
      </c>
      <c r="B364" s="5" t="s">
        <v>387</v>
      </c>
      <c r="C364" s="6">
        <v>97.47</v>
      </c>
      <c r="D364" s="6"/>
      <c r="E364" s="6" t="s">
        <v>9</v>
      </c>
      <c r="F364" s="6" t="s">
        <v>10</v>
      </c>
      <c r="G364" s="6"/>
    </row>
    <row r="365" spans="1:7" x14ac:dyDescent="0.2">
      <c r="A365" s="5" t="s">
        <v>405</v>
      </c>
      <c r="B365" s="5" t="s">
        <v>387</v>
      </c>
      <c r="C365" s="6">
        <v>113.64</v>
      </c>
      <c r="D365" s="6"/>
      <c r="E365" s="6" t="s">
        <v>9</v>
      </c>
      <c r="F365" s="6" t="s">
        <v>10</v>
      </c>
      <c r="G365" s="6"/>
    </row>
    <row r="366" spans="1:7" x14ac:dyDescent="0.2">
      <c r="A366" s="5" t="s">
        <v>406</v>
      </c>
      <c r="B366" s="5" t="s">
        <v>387</v>
      </c>
      <c r="C366" s="6">
        <v>56.33</v>
      </c>
      <c r="D366" s="6"/>
      <c r="E366" s="6" t="s">
        <v>9</v>
      </c>
      <c r="F366" s="6" t="s">
        <v>10</v>
      </c>
      <c r="G366" s="6"/>
    </row>
    <row r="367" spans="1:7" x14ac:dyDescent="0.2">
      <c r="A367" s="5" t="s">
        <v>407</v>
      </c>
      <c r="B367" s="5" t="s">
        <v>387</v>
      </c>
      <c r="C367" s="6">
        <v>55.24</v>
      </c>
      <c r="D367" s="6"/>
      <c r="E367" s="6" t="s">
        <v>9</v>
      </c>
      <c r="F367" s="6" t="s">
        <v>10</v>
      </c>
      <c r="G367" s="6"/>
    </row>
    <row r="368" spans="1:7" x14ac:dyDescent="0.2">
      <c r="A368" s="5" t="s">
        <v>408</v>
      </c>
      <c r="B368" s="5" t="s">
        <v>387</v>
      </c>
      <c r="C368" s="6">
        <v>44.3</v>
      </c>
      <c r="D368" s="6"/>
      <c r="E368" s="6" t="s">
        <v>9</v>
      </c>
      <c r="F368" s="6" t="s">
        <v>10</v>
      </c>
      <c r="G368" s="6"/>
    </row>
    <row r="369" spans="1:7" x14ac:dyDescent="0.2">
      <c r="A369" s="5" t="s">
        <v>409</v>
      </c>
      <c r="B369" s="5" t="s">
        <v>410</v>
      </c>
      <c r="C369" s="6"/>
      <c r="D369" s="6">
        <v>121.66</v>
      </c>
      <c r="E369" s="6" t="s">
        <v>9</v>
      </c>
      <c r="F369" s="6" t="s">
        <v>158</v>
      </c>
      <c r="G369" s="6"/>
    </row>
    <row r="370" spans="1:7" x14ac:dyDescent="0.2">
      <c r="A370" s="5" t="s">
        <v>411</v>
      </c>
      <c r="B370" s="5" t="s">
        <v>410</v>
      </c>
      <c r="C370" s="6"/>
      <c r="D370" s="6">
        <v>176.08</v>
      </c>
      <c r="E370" s="6"/>
      <c r="F370" s="6" t="s">
        <v>158</v>
      </c>
      <c r="G370" s="6"/>
    </row>
    <row r="371" spans="1:7" x14ac:dyDescent="0.2">
      <c r="A371" s="5" t="s">
        <v>412</v>
      </c>
      <c r="B371" s="5" t="s">
        <v>410</v>
      </c>
      <c r="C371" s="6"/>
      <c r="D371" s="6">
        <v>176.08</v>
      </c>
      <c r="E371" s="6"/>
      <c r="F371" s="6" t="s">
        <v>158</v>
      </c>
      <c r="G371" s="6"/>
    </row>
    <row r="372" spans="1:7" x14ac:dyDescent="0.2">
      <c r="A372" s="5" t="s">
        <v>413</v>
      </c>
      <c r="B372" s="5" t="s">
        <v>410</v>
      </c>
      <c r="C372" s="6"/>
      <c r="D372" s="6">
        <v>312.55</v>
      </c>
      <c r="E372" s="6"/>
      <c r="F372" s="6" t="s">
        <v>158</v>
      </c>
      <c r="G372" s="6"/>
    </row>
    <row r="373" spans="1:7" x14ac:dyDescent="0.2">
      <c r="A373" s="5" t="s">
        <v>414</v>
      </c>
      <c r="B373" s="5" t="s">
        <v>410</v>
      </c>
      <c r="C373" s="6"/>
      <c r="D373" s="6">
        <v>312.55</v>
      </c>
      <c r="E373" s="6"/>
      <c r="F373" s="6" t="s">
        <v>158</v>
      </c>
      <c r="G373" s="6"/>
    </row>
    <row r="374" spans="1:7" x14ac:dyDescent="0.2">
      <c r="A374" s="5" t="s">
        <v>415</v>
      </c>
      <c r="B374" s="5" t="s">
        <v>410</v>
      </c>
      <c r="C374" s="6"/>
      <c r="D374" s="6">
        <v>239.39</v>
      </c>
      <c r="E374" s="6" t="s">
        <v>9</v>
      </c>
      <c r="F374" s="6" t="s">
        <v>158</v>
      </c>
      <c r="G374" s="6"/>
    </row>
    <row r="375" spans="1:7" x14ac:dyDescent="0.2">
      <c r="A375" s="5" t="s">
        <v>416</v>
      </c>
      <c r="B375" s="5" t="s">
        <v>410</v>
      </c>
      <c r="C375" s="6"/>
      <c r="D375" s="6">
        <v>239.81</v>
      </c>
      <c r="E375" s="6" t="s">
        <v>9</v>
      </c>
      <c r="F375" s="6" t="s">
        <v>158</v>
      </c>
      <c r="G375" s="6"/>
    </row>
    <row r="376" spans="1:7" x14ac:dyDescent="0.2">
      <c r="A376" s="5" t="s">
        <v>417</v>
      </c>
      <c r="B376" s="5" t="s">
        <v>418</v>
      </c>
      <c r="C376" s="6">
        <v>56.08</v>
      </c>
      <c r="D376" s="6"/>
      <c r="E376" s="6"/>
      <c r="F376" s="6" t="s">
        <v>10</v>
      </c>
      <c r="G376" s="6"/>
    </row>
    <row r="377" spans="1:7" x14ac:dyDescent="0.2">
      <c r="A377" s="5" t="s">
        <v>419</v>
      </c>
      <c r="B377" s="5" t="s">
        <v>418</v>
      </c>
      <c r="C377" s="6">
        <v>52.21</v>
      </c>
      <c r="D377" s="6"/>
      <c r="E377" s="6"/>
      <c r="F377" s="6" t="s">
        <v>10</v>
      </c>
      <c r="G377" s="6"/>
    </row>
    <row r="378" spans="1:7" x14ac:dyDescent="0.2">
      <c r="A378" s="5" t="s">
        <v>420</v>
      </c>
      <c r="B378" s="5" t="s">
        <v>418</v>
      </c>
      <c r="C378" s="6">
        <v>52.21</v>
      </c>
      <c r="D378" s="6"/>
      <c r="E378" s="6"/>
      <c r="F378" s="6" t="s">
        <v>10</v>
      </c>
      <c r="G378" s="6"/>
    </row>
    <row r="379" spans="1:7" x14ac:dyDescent="0.2">
      <c r="A379" s="5" t="s">
        <v>421</v>
      </c>
      <c r="B379" s="5" t="s">
        <v>418</v>
      </c>
      <c r="C379" s="6">
        <v>52.21</v>
      </c>
      <c r="D379" s="6"/>
      <c r="E379" s="6"/>
      <c r="F379" s="6" t="s">
        <v>10</v>
      </c>
      <c r="G379" s="6"/>
    </row>
    <row r="380" spans="1:7" x14ac:dyDescent="0.2">
      <c r="A380" s="5" t="s">
        <v>422</v>
      </c>
      <c r="B380" s="5" t="s">
        <v>418</v>
      </c>
      <c r="C380" s="6">
        <v>61.88</v>
      </c>
      <c r="D380" s="6"/>
      <c r="E380" s="6"/>
      <c r="F380" s="6" t="s">
        <v>10</v>
      </c>
      <c r="G380" s="6"/>
    </row>
    <row r="381" spans="1:7" x14ac:dyDescent="0.2">
      <c r="A381" s="5" t="s">
        <v>423</v>
      </c>
      <c r="B381" s="5" t="s">
        <v>418</v>
      </c>
      <c r="C381" s="6">
        <v>61.36</v>
      </c>
      <c r="D381" s="6"/>
      <c r="E381" s="6"/>
      <c r="F381" s="6" t="s">
        <v>10</v>
      </c>
      <c r="G381" s="6"/>
    </row>
    <row r="382" spans="1:7" x14ac:dyDescent="0.2">
      <c r="A382" s="5" t="s">
        <v>424</v>
      </c>
      <c r="B382" s="5" t="s">
        <v>418</v>
      </c>
      <c r="C382" s="6">
        <v>58.34</v>
      </c>
      <c r="D382" s="6"/>
      <c r="E382" s="6"/>
      <c r="F382" s="6" t="s">
        <v>10</v>
      </c>
      <c r="G382" s="6"/>
    </row>
    <row r="383" spans="1:7" x14ac:dyDescent="0.2">
      <c r="A383" s="5" t="s">
        <v>425</v>
      </c>
      <c r="B383" s="5" t="s">
        <v>418</v>
      </c>
      <c r="C383" s="6">
        <v>59.56</v>
      </c>
      <c r="D383" s="6"/>
      <c r="E383" s="6"/>
      <c r="F383" s="6" t="s">
        <v>10</v>
      </c>
      <c r="G383" s="6"/>
    </row>
    <row r="384" spans="1:7" x14ac:dyDescent="0.2">
      <c r="A384" s="5" t="s">
        <v>426</v>
      </c>
      <c r="B384" s="5" t="s">
        <v>418</v>
      </c>
      <c r="C384" s="6">
        <v>20.93</v>
      </c>
      <c r="D384" s="6"/>
      <c r="E384" s="6"/>
      <c r="F384" s="6" t="s">
        <v>10</v>
      </c>
      <c r="G384" s="6"/>
    </row>
    <row r="385" spans="1:7" x14ac:dyDescent="0.2">
      <c r="A385" s="5" t="s">
        <v>427</v>
      </c>
      <c r="B385" s="5" t="s">
        <v>418</v>
      </c>
      <c r="C385" s="6">
        <v>54.69</v>
      </c>
      <c r="D385" s="6"/>
      <c r="E385" s="6"/>
      <c r="F385" s="6" t="s">
        <v>10</v>
      </c>
      <c r="G385" s="6"/>
    </row>
    <row r="386" spans="1:7" x14ac:dyDescent="0.2">
      <c r="A386" s="5" t="s">
        <v>428</v>
      </c>
      <c r="B386" s="5" t="s">
        <v>418</v>
      </c>
      <c r="C386" s="6">
        <v>58.34</v>
      </c>
      <c r="D386" s="6"/>
      <c r="E386" s="6"/>
      <c r="F386" s="6" t="s">
        <v>10</v>
      </c>
      <c r="G386" s="6"/>
    </row>
    <row r="387" spans="1:7" x14ac:dyDescent="0.2">
      <c r="A387" s="5" t="s">
        <v>429</v>
      </c>
      <c r="B387" s="5" t="s">
        <v>418</v>
      </c>
      <c r="C387" s="6">
        <v>65.63</v>
      </c>
      <c r="D387" s="6"/>
      <c r="E387" s="6"/>
      <c r="F387" s="6" t="s">
        <v>10</v>
      </c>
      <c r="G387" s="6"/>
    </row>
    <row r="388" spans="1:7" x14ac:dyDescent="0.2">
      <c r="A388" s="5" t="s">
        <v>430</v>
      </c>
      <c r="B388" s="5" t="s">
        <v>418</v>
      </c>
      <c r="C388" s="6">
        <v>67.069999999999993</v>
      </c>
      <c r="D388" s="6"/>
      <c r="E388" s="6" t="s">
        <v>9</v>
      </c>
      <c r="F388" s="6" t="s">
        <v>10</v>
      </c>
      <c r="G388" s="6"/>
    </row>
    <row r="389" spans="1:7" x14ac:dyDescent="0.2">
      <c r="A389" s="5" t="s">
        <v>431</v>
      </c>
      <c r="B389" s="5" t="s">
        <v>418</v>
      </c>
      <c r="C389" s="6">
        <v>50.39</v>
      </c>
      <c r="D389" s="6"/>
      <c r="E389" s="6"/>
      <c r="F389" s="6" t="s">
        <v>10</v>
      </c>
      <c r="G389" s="6"/>
    </row>
    <row r="390" spans="1:7" x14ac:dyDescent="0.2">
      <c r="A390" s="5" t="s">
        <v>432</v>
      </c>
      <c r="B390" s="5" t="s">
        <v>418</v>
      </c>
      <c r="C390" s="6">
        <v>47.42</v>
      </c>
      <c r="D390" s="6"/>
      <c r="E390" s="6"/>
      <c r="F390" s="6" t="s">
        <v>10</v>
      </c>
      <c r="G390" s="6"/>
    </row>
    <row r="391" spans="1:7" x14ac:dyDescent="0.2">
      <c r="A391" s="5" t="s">
        <v>433</v>
      </c>
      <c r="B391" s="5" t="s">
        <v>418</v>
      </c>
      <c r="C391" s="6">
        <v>61.88</v>
      </c>
      <c r="D391" s="6"/>
      <c r="E391" s="6" t="s">
        <v>9</v>
      </c>
      <c r="F391" s="6" t="s">
        <v>10</v>
      </c>
      <c r="G391" s="6"/>
    </row>
    <row r="392" spans="1:7" x14ac:dyDescent="0.2">
      <c r="A392" s="5" t="s">
        <v>434</v>
      </c>
      <c r="B392" s="5" t="s">
        <v>418</v>
      </c>
      <c r="C392" s="6">
        <v>52.21</v>
      </c>
      <c r="D392" s="6"/>
      <c r="E392" s="6" t="s">
        <v>9</v>
      </c>
      <c r="F392" s="6" t="s">
        <v>10</v>
      </c>
      <c r="G392" s="6"/>
    </row>
    <row r="393" spans="1:7" x14ac:dyDescent="0.2">
      <c r="A393" s="5" t="s">
        <v>435</v>
      </c>
      <c r="B393" s="5" t="s">
        <v>418</v>
      </c>
      <c r="C393" s="6">
        <v>52.21</v>
      </c>
      <c r="D393" s="6"/>
      <c r="E393" s="6" t="s">
        <v>9</v>
      </c>
      <c r="F393" s="6" t="s">
        <v>10</v>
      </c>
      <c r="G393" s="6"/>
    </row>
    <row r="394" spans="1:7" x14ac:dyDescent="0.2">
      <c r="A394" s="5" t="s">
        <v>436</v>
      </c>
      <c r="B394" s="5" t="s">
        <v>418</v>
      </c>
      <c r="C394" s="6">
        <v>52.21</v>
      </c>
      <c r="D394" s="6"/>
      <c r="E394" s="6" t="s">
        <v>9</v>
      </c>
      <c r="F394" s="6" t="s">
        <v>10</v>
      </c>
      <c r="G394" s="6"/>
    </row>
    <row r="395" spans="1:7" x14ac:dyDescent="0.2">
      <c r="A395" s="5" t="s">
        <v>437</v>
      </c>
      <c r="B395" s="5" t="s">
        <v>418</v>
      </c>
      <c r="C395" s="6">
        <v>56.08</v>
      </c>
      <c r="D395" s="6"/>
      <c r="E395" s="6" t="s">
        <v>9</v>
      </c>
      <c r="F395" s="6" t="s">
        <v>10</v>
      </c>
      <c r="G395" s="6"/>
    </row>
    <row r="396" spans="1:7" x14ac:dyDescent="0.2">
      <c r="A396" s="5" t="s">
        <v>438</v>
      </c>
      <c r="B396" s="5" t="s">
        <v>439</v>
      </c>
      <c r="C396" s="6">
        <v>59.41</v>
      </c>
      <c r="D396" s="6"/>
      <c r="E396" s="6"/>
      <c r="F396" s="6" t="s">
        <v>10</v>
      </c>
      <c r="G396" s="6"/>
    </row>
    <row r="397" spans="1:7" x14ac:dyDescent="0.2">
      <c r="A397" s="5" t="s">
        <v>440</v>
      </c>
      <c r="B397" s="5" t="s">
        <v>439</v>
      </c>
      <c r="C397" s="6">
        <v>93.76</v>
      </c>
      <c r="D397" s="6"/>
      <c r="E397" s="6"/>
      <c r="F397" s="6" t="s">
        <v>10</v>
      </c>
      <c r="G397" s="6"/>
    </row>
    <row r="398" spans="1:7" x14ac:dyDescent="0.2">
      <c r="A398" s="5" t="s">
        <v>441</v>
      </c>
      <c r="B398" s="5" t="s">
        <v>439</v>
      </c>
      <c r="C398" s="6">
        <v>20.88</v>
      </c>
      <c r="D398" s="6"/>
      <c r="E398" s="6"/>
      <c r="F398" s="6" t="s">
        <v>10</v>
      </c>
      <c r="G398" s="6"/>
    </row>
    <row r="399" spans="1:7" x14ac:dyDescent="0.2">
      <c r="A399" s="5" t="s">
        <v>442</v>
      </c>
      <c r="B399" s="5" t="s">
        <v>439</v>
      </c>
      <c r="C399" s="6">
        <v>65.48</v>
      </c>
      <c r="D399" s="6"/>
      <c r="E399" s="6" t="s">
        <v>9</v>
      </c>
      <c r="F399" s="6" t="s">
        <v>10</v>
      </c>
      <c r="G399" s="6"/>
    </row>
    <row r="400" spans="1:7" x14ac:dyDescent="0.2">
      <c r="A400" s="5" t="s">
        <v>443</v>
      </c>
      <c r="B400" s="5" t="s">
        <v>439</v>
      </c>
      <c r="C400" s="6">
        <v>69.45</v>
      </c>
      <c r="D400" s="6"/>
      <c r="E400" s="6" t="s">
        <v>9</v>
      </c>
      <c r="F400" s="6" t="s">
        <v>10</v>
      </c>
      <c r="G400" s="6"/>
    </row>
    <row r="401" spans="1:7" x14ac:dyDescent="0.2">
      <c r="A401" s="5" t="s">
        <v>444</v>
      </c>
      <c r="B401" s="5" t="s">
        <v>439</v>
      </c>
      <c r="C401" s="6">
        <v>61.73</v>
      </c>
      <c r="D401" s="6"/>
      <c r="E401" s="6" t="s">
        <v>9</v>
      </c>
      <c r="F401" s="6" t="s">
        <v>10</v>
      </c>
      <c r="G401" s="6"/>
    </row>
    <row r="402" spans="1:7" x14ac:dyDescent="0.2">
      <c r="A402" s="5" t="s">
        <v>445</v>
      </c>
      <c r="B402" s="5" t="s">
        <v>439</v>
      </c>
      <c r="C402" s="6">
        <v>52.08</v>
      </c>
      <c r="D402" s="6"/>
      <c r="E402" s="6" t="s">
        <v>9</v>
      </c>
      <c r="F402" s="6" t="s">
        <v>10</v>
      </c>
      <c r="G402" s="6"/>
    </row>
    <row r="403" spans="1:7" x14ac:dyDescent="0.2">
      <c r="A403" s="5" t="s">
        <v>446</v>
      </c>
      <c r="B403" s="5" t="s">
        <v>439</v>
      </c>
      <c r="C403" s="6">
        <v>52.08</v>
      </c>
      <c r="D403" s="6"/>
      <c r="E403" s="6" t="s">
        <v>9</v>
      </c>
      <c r="F403" s="6" t="s">
        <v>10</v>
      </c>
      <c r="G403" s="6"/>
    </row>
    <row r="404" spans="1:7" x14ac:dyDescent="0.2">
      <c r="A404" s="5" t="s">
        <v>447</v>
      </c>
      <c r="B404" s="5" t="s">
        <v>439</v>
      </c>
      <c r="C404" s="6">
        <v>52.08</v>
      </c>
      <c r="D404" s="6"/>
      <c r="E404" s="6"/>
      <c r="F404" s="6" t="s">
        <v>10</v>
      </c>
      <c r="G404" s="6"/>
    </row>
    <row r="405" spans="1:7" x14ac:dyDescent="0.2">
      <c r="A405" s="5" t="s">
        <v>448</v>
      </c>
      <c r="B405" s="5" t="s">
        <v>439</v>
      </c>
      <c r="C405" s="6">
        <v>55.94</v>
      </c>
      <c r="D405" s="6"/>
      <c r="E405" s="6"/>
      <c r="F405" s="6" t="s">
        <v>10</v>
      </c>
      <c r="G405" s="6"/>
    </row>
    <row r="406" spans="1:7" x14ac:dyDescent="0.2">
      <c r="A406" s="5" t="s">
        <v>449</v>
      </c>
      <c r="B406" s="5" t="s">
        <v>439</v>
      </c>
      <c r="C406" s="6">
        <v>55.94</v>
      </c>
      <c r="D406" s="6"/>
      <c r="E406" s="6"/>
      <c r="F406" s="6" t="s">
        <v>10</v>
      </c>
      <c r="G406" s="6"/>
    </row>
    <row r="407" spans="1:7" x14ac:dyDescent="0.2">
      <c r="A407" s="5" t="s">
        <v>450</v>
      </c>
      <c r="B407" s="5" t="s">
        <v>439</v>
      </c>
      <c r="C407" s="6">
        <v>52.08</v>
      </c>
      <c r="D407" s="6"/>
      <c r="E407" s="6"/>
      <c r="F407" s="6" t="s">
        <v>10</v>
      </c>
      <c r="G407" s="6"/>
    </row>
    <row r="408" spans="1:7" x14ac:dyDescent="0.2">
      <c r="A408" s="5" t="s">
        <v>451</v>
      </c>
      <c r="B408" s="5" t="s">
        <v>439</v>
      </c>
      <c r="C408" s="6">
        <v>52.08</v>
      </c>
      <c r="D408" s="6"/>
      <c r="E408" s="6"/>
      <c r="F408" s="6" t="s">
        <v>10</v>
      </c>
      <c r="G408" s="6"/>
    </row>
    <row r="409" spans="1:7" x14ac:dyDescent="0.2">
      <c r="A409" s="5" t="s">
        <v>452</v>
      </c>
      <c r="B409" s="5" t="s">
        <v>439</v>
      </c>
      <c r="C409" s="6">
        <v>52.08</v>
      </c>
      <c r="D409" s="6"/>
      <c r="E409" s="6"/>
      <c r="F409" s="6" t="s">
        <v>10</v>
      </c>
      <c r="G409" s="6"/>
    </row>
    <row r="410" spans="1:7" x14ac:dyDescent="0.2">
      <c r="A410" s="5" t="s">
        <v>453</v>
      </c>
      <c r="B410" s="5" t="s">
        <v>439</v>
      </c>
      <c r="C410" s="6">
        <v>61.73</v>
      </c>
      <c r="D410" s="6"/>
      <c r="E410" s="6"/>
      <c r="F410" s="6" t="s">
        <v>10</v>
      </c>
      <c r="G410" s="6"/>
    </row>
    <row r="411" spans="1:7" x14ac:dyDescent="0.2">
      <c r="A411" s="5" t="s">
        <v>454</v>
      </c>
      <c r="B411" s="5" t="s">
        <v>439</v>
      </c>
      <c r="C411" s="6">
        <v>63</v>
      </c>
      <c r="D411" s="6"/>
      <c r="E411" s="6"/>
      <c r="F411" s="6" t="s">
        <v>10</v>
      </c>
      <c r="G411" s="6"/>
    </row>
    <row r="412" spans="1:7" x14ac:dyDescent="0.2">
      <c r="A412" s="5" t="s">
        <v>455</v>
      </c>
      <c r="B412" s="5" t="s">
        <v>439</v>
      </c>
      <c r="C412" s="6">
        <v>54.04</v>
      </c>
      <c r="D412" s="6"/>
      <c r="E412" s="6"/>
      <c r="F412" s="6" t="s">
        <v>10</v>
      </c>
      <c r="G412" s="6"/>
    </row>
    <row r="413" spans="1:7" x14ac:dyDescent="0.2">
      <c r="A413" s="5" t="s">
        <v>456</v>
      </c>
      <c r="B413" s="5" t="s">
        <v>439</v>
      </c>
      <c r="C413" s="6">
        <v>58.2</v>
      </c>
      <c r="D413" s="6"/>
      <c r="E413" s="6" t="s">
        <v>9</v>
      </c>
      <c r="F413" s="6" t="s">
        <v>10</v>
      </c>
      <c r="G413" s="6"/>
    </row>
    <row r="414" spans="1:7" x14ac:dyDescent="0.2">
      <c r="A414" s="5" t="s">
        <v>457</v>
      </c>
      <c r="B414" s="5" t="s">
        <v>439</v>
      </c>
      <c r="C414" s="6">
        <v>48.36</v>
      </c>
      <c r="D414" s="6"/>
      <c r="E414" s="6"/>
      <c r="F414" s="6" t="s">
        <v>10</v>
      </c>
      <c r="G414" s="6"/>
    </row>
    <row r="415" spans="1:7" x14ac:dyDescent="0.2">
      <c r="A415" s="5" t="s">
        <v>458</v>
      </c>
      <c r="B415" s="5" t="s">
        <v>459</v>
      </c>
      <c r="C415" s="6">
        <v>1364.88</v>
      </c>
      <c r="D415" s="6"/>
      <c r="E415" s="6"/>
      <c r="F415" s="6" t="s">
        <v>10</v>
      </c>
      <c r="G415" s="6"/>
    </row>
    <row r="416" spans="1:7" x14ac:dyDescent="0.2">
      <c r="A416" s="5" t="s">
        <v>460</v>
      </c>
      <c r="B416" s="5" t="s">
        <v>461</v>
      </c>
      <c r="C416" s="6">
        <v>86.52</v>
      </c>
      <c r="D416" s="6"/>
      <c r="E416" s="6"/>
      <c r="F416" s="6" t="s">
        <v>10</v>
      </c>
      <c r="G416" s="6"/>
    </row>
    <row r="417" spans="1:7" x14ac:dyDescent="0.2">
      <c r="A417" s="5" t="s">
        <v>462</v>
      </c>
      <c r="B417" s="5" t="s">
        <v>461</v>
      </c>
      <c r="C417" s="6">
        <v>56.17</v>
      </c>
      <c r="D417" s="6">
        <v>50.55</v>
      </c>
      <c r="E417" s="6"/>
      <c r="F417" s="6" t="s">
        <v>10</v>
      </c>
      <c r="G417" s="6"/>
    </row>
    <row r="418" spans="1:7" x14ac:dyDescent="0.2">
      <c r="A418" s="5" t="s">
        <v>463</v>
      </c>
      <c r="B418" s="5" t="s">
        <v>461</v>
      </c>
      <c r="C418" s="6">
        <v>52.3</v>
      </c>
      <c r="D418" s="6">
        <v>47.07</v>
      </c>
      <c r="E418" s="6"/>
      <c r="F418" s="6" t="s">
        <v>10</v>
      </c>
      <c r="G418" s="6"/>
    </row>
    <row r="419" spans="1:7" x14ac:dyDescent="0.2">
      <c r="A419" s="5" t="s">
        <v>464</v>
      </c>
      <c r="B419" s="5" t="s">
        <v>461</v>
      </c>
      <c r="C419" s="6">
        <v>65.739999999999995</v>
      </c>
      <c r="D419" s="6"/>
      <c r="E419" s="6" t="s">
        <v>9</v>
      </c>
      <c r="F419" s="6" t="s">
        <v>10</v>
      </c>
      <c r="G419" s="6"/>
    </row>
    <row r="420" spans="1:7" x14ac:dyDescent="0.2">
      <c r="A420" s="5" t="s">
        <v>465</v>
      </c>
      <c r="B420" s="5" t="s">
        <v>461</v>
      </c>
      <c r="C420" s="6">
        <v>54.26</v>
      </c>
      <c r="D420" s="6"/>
      <c r="E420" s="6"/>
      <c r="F420" s="6" t="s">
        <v>10</v>
      </c>
      <c r="G420" s="6"/>
    </row>
    <row r="421" spans="1:7" x14ac:dyDescent="0.2">
      <c r="A421" s="5" t="s">
        <v>466</v>
      </c>
      <c r="B421" s="5" t="s">
        <v>461</v>
      </c>
      <c r="C421" s="6">
        <v>113.9</v>
      </c>
      <c r="D421" s="6"/>
      <c r="E421" s="6"/>
      <c r="F421" s="6" t="s">
        <v>10</v>
      </c>
      <c r="G421" s="6"/>
    </row>
    <row r="422" spans="1:7" x14ac:dyDescent="0.2">
      <c r="A422" s="5" t="s">
        <v>467</v>
      </c>
      <c r="B422" s="5" t="s">
        <v>461</v>
      </c>
      <c r="C422" s="6">
        <v>56.17</v>
      </c>
      <c r="D422" s="6"/>
      <c r="E422" s="6"/>
      <c r="F422" s="6" t="s">
        <v>10</v>
      </c>
      <c r="G422" s="6"/>
    </row>
    <row r="423" spans="1:7" x14ac:dyDescent="0.2">
      <c r="A423" s="5" t="s">
        <v>468</v>
      </c>
      <c r="B423" s="5" t="s">
        <v>461</v>
      </c>
      <c r="C423" s="6">
        <v>56.17</v>
      </c>
      <c r="D423" s="6"/>
      <c r="E423" s="6"/>
      <c r="F423" s="6" t="s">
        <v>10</v>
      </c>
      <c r="G423" s="6"/>
    </row>
    <row r="424" spans="1:7" x14ac:dyDescent="0.2">
      <c r="A424" s="5" t="s">
        <v>469</v>
      </c>
      <c r="B424" s="5" t="s">
        <v>461</v>
      </c>
      <c r="C424" s="6">
        <v>52.3</v>
      </c>
      <c r="D424" s="6"/>
      <c r="E424" s="6"/>
      <c r="F424" s="6" t="s">
        <v>10</v>
      </c>
      <c r="G424" s="6"/>
    </row>
    <row r="425" spans="1:7" x14ac:dyDescent="0.2">
      <c r="A425" s="5" t="s">
        <v>470</v>
      </c>
      <c r="B425" s="5" t="s">
        <v>461</v>
      </c>
      <c r="C425" s="6">
        <v>52.3</v>
      </c>
      <c r="D425" s="6"/>
      <c r="E425" s="6"/>
      <c r="F425" s="6" t="s">
        <v>10</v>
      </c>
      <c r="G425" s="6"/>
    </row>
    <row r="426" spans="1:7" x14ac:dyDescent="0.2">
      <c r="A426" s="5" t="s">
        <v>471</v>
      </c>
      <c r="B426" s="5" t="s">
        <v>461</v>
      </c>
      <c r="C426" s="6">
        <v>61.98</v>
      </c>
      <c r="D426" s="6"/>
      <c r="E426" s="6" t="s">
        <v>9</v>
      </c>
      <c r="F426" s="6" t="s">
        <v>10</v>
      </c>
      <c r="G426" s="6"/>
    </row>
    <row r="427" spans="1:7" x14ac:dyDescent="0.2">
      <c r="A427" s="5" t="s">
        <v>472</v>
      </c>
      <c r="B427" s="5" t="s">
        <v>461</v>
      </c>
      <c r="C427" s="6">
        <v>69.73</v>
      </c>
      <c r="D427" s="6"/>
      <c r="E427" s="6" t="s">
        <v>9</v>
      </c>
      <c r="F427" s="6" t="s">
        <v>10</v>
      </c>
      <c r="G427" s="6"/>
    </row>
    <row r="428" spans="1:7" x14ac:dyDescent="0.2">
      <c r="A428" s="5" t="s">
        <v>473</v>
      </c>
      <c r="B428" s="5" t="s">
        <v>461</v>
      </c>
      <c r="C428" s="6">
        <v>58.44</v>
      </c>
      <c r="D428" s="6"/>
      <c r="E428" s="6" t="s">
        <v>9</v>
      </c>
      <c r="F428" s="6" t="s">
        <v>10</v>
      </c>
      <c r="G428" s="6"/>
    </row>
    <row r="429" spans="1:7" x14ac:dyDescent="0.2">
      <c r="A429" s="5" t="s">
        <v>474</v>
      </c>
      <c r="B429" s="5" t="s">
        <v>461</v>
      </c>
      <c r="C429" s="6">
        <v>54.79</v>
      </c>
      <c r="D429" s="6"/>
      <c r="E429" s="6" t="s">
        <v>9</v>
      </c>
      <c r="F429" s="6" t="s">
        <v>10</v>
      </c>
      <c r="G429" s="6"/>
    </row>
    <row r="430" spans="1:7" x14ac:dyDescent="0.2">
      <c r="A430" s="5" t="s">
        <v>475</v>
      </c>
      <c r="B430" s="5" t="s">
        <v>461</v>
      </c>
      <c r="C430" s="6">
        <v>20.96</v>
      </c>
      <c r="D430" s="6"/>
      <c r="E430" s="6"/>
      <c r="F430" s="6" t="s">
        <v>10</v>
      </c>
      <c r="G430" s="6"/>
    </row>
    <row r="431" spans="1:7" x14ac:dyDescent="0.2">
      <c r="A431" s="5" t="s">
        <v>476</v>
      </c>
      <c r="B431" s="5" t="s">
        <v>477</v>
      </c>
      <c r="C431" s="6">
        <v>48.81</v>
      </c>
      <c r="D431" s="6"/>
      <c r="E431" s="6"/>
      <c r="F431" s="6" t="s">
        <v>10</v>
      </c>
      <c r="G431" s="6"/>
    </row>
    <row r="432" spans="1:7" x14ac:dyDescent="0.2">
      <c r="A432" s="5" t="s">
        <v>478</v>
      </c>
      <c r="B432" s="5" t="s">
        <v>477</v>
      </c>
      <c r="C432" s="6">
        <v>52.06</v>
      </c>
      <c r="D432" s="6"/>
      <c r="E432" s="6"/>
      <c r="F432" s="6" t="s">
        <v>10</v>
      </c>
      <c r="G432" s="6"/>
    </row>
    <row r="433" spans="1:7" x14ac:dyDescent="0.2">
      <c r="A433" s="5" t="s">
        <v>479</v>
      </c>
      <c r="B433" s="5" t="s">
        <v>477</v>
      </c>
      <c r="C433" s="6">
        <v>58.57</v>
      </c>
      <c r="D433" s="6"/>
      <c r="E433" s="6"/>
      <c r="F433" s="6" t="s">
        <v>10</v>
      </c>
      <c r="G433" s="6"/>
    </row>
    <row r="434" spans="1:7" x14ac:dyDescent="0.2">
      <c r="A434" s="5" t="s">
        <v>480</v>
      </c>
      <c r="B434" s="5" t="s">
        <v>477</v>
      </c>
      <c r="C434" s="6">
        <v>103.72</v>
      </c>
      <c r="D434" s="6"/>
      <c r="E434" s="6"/>
      <c r="F434" s="6" t="s">
        <v>10</v>
      </c>
      <c r="G434" s="6"/>
    </row>
    <row r="435" spans="1:7" x14ac:dyDescent="0.2">
      <c r="A435" s="5" t="s">
        <v>481</v>
      </c>
      <c r="B435" s="5" t="s">
        <v>477</v>
      </c>
      <c r="C435" s="6">
        <v>92.2</v>
      </c>
      <c r="D435" s="6"/>
      <c r="E435" s="6"/>
      <c r="F435" s="6" t="s">
        <v>10</v>
      </c>
      <c r="G435" s="6"/>
    </row>
    <row r="436" spans="1:7" x14ac:dyDescent="0.2">
      <c r="A436" s="5" t="s">
        <v>482</v>
      </c>
      <c r="B436" s="5" t="s">
        <v>477</v>
      </c>
      <c r="C436" s="6">
        <v>77.790000000000006</v>
      </c>
      <c r="D436" s="6"/>
      <c r="E436" s="6"/>
      <c r="F436" s="6" t="s">
        <v>10</v>
      </c>
      <c r="G436" s="6"/>
    </row>
    <row r="437" spans="1:7" x14ac:dyDescent="0.2">
      <c r="A437" s="5" t="s">
        <v>483</v>
      </c>
      <c r="B437" s="5" t="s">
        <v>477</v>
      </c>
      <c r="C437" s="6">
        <v>83.55</v>
      </c>
      <c r="D437" s="6"/>
      <c r="E437" s="6"/>
      <c r="F437" s="6" t="s">
        <v>10</v>
      </c>
      <c r="G437" s="6"/>
    </row>
    <row r="438" spans="1:7" x14ac:dyDescent="0.2">
      <c r="A438" s="5" t="s">
        <v>484</v>
      </c>
      <c r="B438" s="5" t="s">
        <v>477</v>
      </c>
      <c r="C438" s="6">
        <v>77.790000000000006</v>
      </c>
      <c r="D438" s="6"/>
      <c r="E438" s="6"/>
      <c r="F438" s="6" t="s">
        <v>10</v>
      </c>
      <c r="G438" s="6"/>
    </row>
    <row r="439" spans="1:7" x14ac:dyDescent="0.2">
      <c r="A439" s="5" t="s">
        <v>485</v>
      </c>
      <c r="B439" s="5" t="s">
        <v>477</v>
      </c>
      <c r="C439" s="6">
        <v>77.790000000000006</v>
      </c>
      <c r="D439" s="6"/>
      <c r="E439" s="6"/>
      <c r="F439" s="6" t="s">
        <v>10</v>
      </c>
      <c r="G439" s="6"/>
    </row>
    <row r="440" spans="1:7" x14ac:dyDescent="0.2">
      <c r="A440" s="5" t="s">
        <v>486</v>
      </c>
      <c r="B440" s="5" t="s">
        <v>477</v>
      </c>
      <c r="C440" s="6">
        <v>77.790000000000006</v>
      </c>
      <c r="D440" s="6"/>
      <c r="E440" s="6"/>
      <c r="F440" s="6" t="s">
        <v>10</v>
      </c>
      <c r="G440" s="6"/>
    </row>
    <row r="441" spans="1:7" x14ac:dyDescent="0.2">
      <c r="A441" s="5" t="s">
        <v>487</v>
      </c>
      <c r="B441" s="5" t="s">
        <v>477</v>
      </c>
      <c r="C441" s="6">
        <v>92.2</v>
      </c>
      <c r="D441" s="6"/>
      <c r="E441" s="6"/>
      <c r="F441" s="6" t="s">
        <v>10</v>
      </c>
      <c r="G441" s="6"/>
    </row>
    <row r="442" spans="1:7" x14ac:dyDescent="0.2">
      <c r="A442" s="5" t="s">
        <v>488</v>
      </c>
      <c r="B442" s="5" t="s">
        <v>477</v>
      </c>
      <c r="C442" s="6">
        <v>135.91999999999999</v>
      </c>
      <c r="D442" s="6"/>
      <c r="E442" s="6"/>
      <c r="F442" s="6" t="s">
        <v>10</v>
      </c>
      <c r="G442" s="6"/>
    </row>
    <row r="443" spans="1:7" x14ac:dyDescent="0.2">
      <c r="A443" s="5" t="s">
        <v>489</v>
      </c>
      <c r="B443" s="5" t="s">
        <v>477</v>
      </c>
      <c r="C443" s="6">
        <v>57.65</v>
      </c>
      <c r="D443" s="6"/>
      <c r="E443" s="6"/>
      <c r="F443" s="6" t="s">
        <v>10</v>
      </c>
      <c r="G443" s="6"/>
    </row>
    <row r="444" spans="1:7" x14ac:dyDescent="0.2">
      <c r="A444" s="5" t="s">
        <v>490</v>
      </c>
      <c r="B444" s="5" t="s">
        <v>477</v>
      </c>
      <c r="C444" s="6">
        <v>40.67</v>
      </c>
      <c r="D444" s="6"/>
      <c r="E444" s="6"/>
      <c r="F444" s="6" t="s">
        <v>10</v>
      </c>
      <c r="G444" s="6"/>
    </row>
    <row r="445" spans="1:7" x14ac:dyDescent="0.2">
      <c r="A445" s="5" t="s">
        <v>491</v>
      </c>
      <c r="B445" s="5" t="s">
        <v>477</v>
      </c>
      <c r="C445" s="6">
        <v>38.9</v>
      </c>
      <c r="D445" s="6"/>
      <c r="E445" s="6"/>
      <c r="F445" s="6" t="s">
        <v>10</v>
      </c>
      <c r="G445" s="6"/>
    </row>
    <row r="446" spans="1:7" x14ac:dyDescent="0.2">
      <c r="A446" s="5" t="s">
        <v>492</v>
      </c>
      <c r="B446" s="5" t="s">
        <v>477</v>
      </c>
      <c r="C446" s="6">
        <v>77.790000000000006</v>
      </c>
      <c r="D446" s="6">
        <v>70.010000000000005</v>
      </c>
      <c r="E446" s="6"/>
      <c r="F446" s="6" t="s">
        <v>10</v>
      </c>
      <c r="G446" s="6"/>
    </row>
    <row r="447" spans="1:7" x14ac:dyDescent="0.2">
      <c r="A447" s="5" t="s">
        <v>493</v>
      </c>
      <c r="B447" s="5" t="s">
        <v>477</v>
      </c>
      <c r="C447" s="6">
        <v>77.790000000000006</v>
      </c>
      <c r="D447" s="6">
        <v>70.010000000000005</v>
      </c>
      <c r="E447" s="6"/>
      <c r="F447" s="6" t="s">
        <v>10</v>
      </c>
      <c r="G447" s="6"/>
    </row>
    <row r="448" spans="1:7" x14ac:dyDescent="0.2">
      <c r="A448" s="5" t="s">
        <v>494</v>
      </c>
      <c r="B448" s="5" t="s">
        <v>477</v>
      </c>
      <c r="C448" s="6">
        <v>83.55</v>
      </c>
      <c r="D448" s="6">
        <v>75.2</v>
      </c>
      <c r="E448" s="6"/>
      <c r="F448" s="6" t="s">
        <v>10</v>
      </c>
      <c r="G448" s="6"/>
    </row>
    <row r="449" spans="1:7" x14ac:dyDescent="0.2">
      <c r="A449" s="5" t="s">
        <v>495</v>
      </c>
      <c r="B449" s="5" t="s">
        <v>496</v>
      </c>
      <c r="C449" s="6"/>
      <c r="D449" s="6">
        <v>306</v>
      </c>
      <c r="E449" s="6" t="s">
        <v>9</v>
      </c>
      <c r="F449" s="6" t="s">
        <v>158</v>
      </c>
      <c r="G449" s="6"/>
    </row>
    <row r="450" spans="1:7" x14ac:dyDescent="0.2">
      <c r="A450" s="5" t="s">
        <v>497</v>
      </c>
      <c r="B450" s="5" t="s">
        <v>496</v>
      </c>
      <c r="C450" s="6"/>
      <c r="D450" s="6">
        <v>60</v>
      </c>
      <c r="E450" s="6"/>
      <c r="F450" s="6" t="s">
        <v>158</v>
      </c>
      <c r="G450" s="6"/>
    </row>
    <row r="451" spans="1:7" x14ac:dyDescent="0.2">
      <c r="A451" s="5" t="s">
        <v>498</v>
      </c>
      <c r="B451" s="5" t="s">
        <v>496</v>
      </c>
      <c r="C451" s="6"/>
      <c r="D451" s="6">
        <v>143.43</v>
      </c>
      <c r="E451" s="6" t="s">
        <v>9</v>
      </c>
      <c r="F451" s="6" t="s">
        <v>158</v>
      </c>
      <c r="G451" s="6"/>
    </row>
    <row r="452" spans="1:7" x14ac:dyDescent="0.2">
      <c r="A452" s="5" t="s">
        <v>499</v>
      </c>
      <c r="B452" s="5" t="s">
        <v>496</v>
      </c>
      <c r="C452" s="6"/>
      <c r="D452" s="6">
        <v>115.21</v>
      </c>
      <c r="E452" s="6" t="s">
        <v>9</v>
      </c>
      <c r="F452" s="6" t="s">
        <v>158</v>
      </c>
      <c r="G452" s="6"/>
    </row>
    <row r="453" spans="1:7" x14ac:dyDescent="0.2">
      <c r="A453" s="5" t="s">
        <v>500</v>
      </c>
      <c r="B453" s="5" t="s">
        <v>496</v>
      </c>
      <c r="C453" s="6"/>
      <c r="D453" s="6">
        <v>351.89</v>
      </c>
      <c r="E453" s="6" t="s">
        <v>9</v>
      </c>
      <c r="F453" s="6" t="s">
        <v>158</v>
      </c>
      <c r="G453" s="6"/>
    </row>
    <row r="454" spans="1:7" x14ac:dyDescent="0.2">
      <c r="A454" s="5" t="s">
        <v>501</v>
      </c>
      <c r="B454" s="5" t="s">
        <v>496</v>
      </c>
      <c r="C454" s="6"/>
      <c r="D454" s="6">
        <v>26.62</v>
      </c>
      <c r="E454" s="6" t="s">
        <v>9</v>
      </c>
      <c r="F454" s="6" t="s">
        <v>158</v>
      </c>
      <c r="G454" s="6"/>
    </row>
    <row r="455" spans="1:7" x14ac:dyDescent="0.2">
      <c r="A455" s="5" t="s">
        <v>502</v>
      </c>
      <c r="B455" s="5" t="s">
        <v>503</v>
      </c>
      <c r="C455" s="6"/>
      <c r="D455" s="6">
        <v>351.08</v>
      </c>
      <c r="E455" s="6"/>
      <c r="F455" s="6" t="s">
        <v>158</v>
      </c>
      <c r="G455" s="6"/>
    </row>
    <row r="456" spans="1:7" x14ac:dyDescent="0.2">
      <c r="A456" s="5" t="s">
        <v>504</v>
      </c>
      <c r="B456" s="5" t="s">
        <v>503</v>
      </c>
      <c r="C456" s="6"/>
      <c r="D456" s="6">
        <v>152.6</v>
      </c>
      <c r="E456" s="6" t="s">
        <v>9</v>
      </c>
      <c r="F456" s="6" t="s">
        <v>158</v>
      </c>
      <c r="G456" s="6"/>
    </row>
    <row r="457" spans="1:7" x14ac:dyDescent="0.2">
      <c r="A457" s="5" t="s">
        <v>505</v>
      </c>
      <c r="B457" s="5" t="s">
        <v>503</v>
      </c>
      <c r="C457" s="6"/>
      <c r="D457" s="6">
        <v>513.89</v>
      </c>
      <c r="E457" s="6" t="s">
        <v>9</v>
      </c>
      <c r="F457" s="6" t="s">
        <v>158</v>
      </c>
      <c r="G457" s="6"/>
    </row>
    <row r="458" spans="1:7" x14ac:dyDescent="0.2">
      <c r="A458" s="5" t="s">
        <v>506</v>
      </c>
      <c r="B458" s="5" t="s">
        <v>507</v>
      </c>
      <c r="C458" s="6">
        <v>175.61</v>
      </c>
      <c r="D458" s="6">
        <v>170.28</v>
      </c>
      <c r="E458" s="6"/>
      <c r="F458" s="6" t="s">
        <v>10</v>
      </c>
      <c r="G458" s="6"/>
    </row>
    <row r="459" spans="1:7" x14ac:dyDescent="0.2">
      <c r="A459" s="5" t="s">
        <v>508</v>
      </c>
      <c r="B459" s="5" t="s">
        <v>507</v>
      </c>
      <c r="C459" s="6">
        <v>56.49</v>
      </c>
      <c r="D459" s="6">
        <v>54.78</v>
      </c>
      <c r="E459" s="6"/>
      <c r="F459" s="6" t="s">
        <v>10</v>
      </c>
      <c r="G459" s="6"/>
    </row>
    <row r="460" spans="1:7" x14ac:dyDescent="0.2">
      <c r="A460" s="5" t="s">
        <v>509</v>
      </c>
      <c r="B460" s="5" t="s">
        <v>507</v>
      </c>
      <c r="C460" s="6">
        <v>50.95</v>
      </c>
      <c r="D460" s="6">
        <v>49.41</v>
      </c>
      <c r="E460" s="6"/>
      <c r="F460" s="6" t="s">
        <v>10</v>
      </c>
      <c r="G460" s="6"/>
    </row>
    <row r="461" spans="1:7" x14ac:dyDescent="0.2">
      <c r="A461" s="5" t="s">
        <v>510</v>
      </c>
      <c r="B461" s="5" t="s">
        <v>507</v>
      </c>
      <c r="C461" s="6">
        <v>57.48</v>
      </c>
      <c r="D461" s="6">
        <v>55.74</v>
      </c>
      <c r="E461" s="6"/>
      <c r="F461" s="6" t="s">
        <v>10</v>
      </c>
      <c r="G461" s="6"/>
    </row>
    <row r="462" spans="1:7" x14ac:dyDescent="0.2">
      <c r="A462" s="5" t="s">
        <v>511</v>
      </c>
      <c r="B462" s="5" t="s">
        <v>507</v>
      </c>
      <c r="C462" s="6">
        <v>83.43</v>
      </c>
      <c r="D462" s="6">
        <v>80.900000000000006</v>
      </c>
      <c r="E462" s="6"/>
      <c r="F462" s="6" t="s">
        <v>10</v>
      </c>
      <c r="G462" s="6"/>
    </row>
    <row r="463" spans="1:7" x14ac:dyDescent="0.2">
      <c r="A463" s="5" t="s">
        <v>512</v>
      </c>
      <c r="B463" s="5" t="s">
        <v>507</v>
      </c>
      <c r="C463" s="6">
        <v>50.95</v>
      </c>
      <c r="D463" s="6">
        <v>49.41</v>
      </c>
      <c r="E463" s="6"/>
      <c r="F463" s="6" t="s">
        <v>10</v>
      </c>
      <c r="G463" s="6"/>
    </row>
    <row r="464" spans="1:7" x14ac:dyDescent="0.2">
      <c r="A464" s="5" t="s">
        <v>513</v>
      </c>
      <c r="B464" s="5" t="s">
        <v>507</v>
      </c>
      <c r="C464" s="6">
        <v>50.95</v>
      </c>
      <c r="D464" s="6">
        <v>49.41</v>
      </c>
      <c r="E464" s="6"/>
      <c r="F464" s="6" t="s">
        <v>10</v>
      </c>
      <c r="G464" s="6"/>
    </row>
    <row r="465" spans="1:7" x14ac:dyDescent="0.2">
      <c r="A465" s="5" t="s">
        <v>514</v>
      </c>
      <c r="B465" s="5" t="s">
        <v>507</v>
      </c>
      <c r="C465" s="6">
        <v>50.95</v>
      </c>
      <c r="D465" s="6">
        <v>49.41</v>
      </c>
      <c r="E465" s="6"/>
      <c r="F465" s="6" t="s">
        <v>10</v>
      </c>
      <c r="G465" s="6"/>
    </row>
    <row r="466" spans="1:7" x14ac:dyDescent="0.2">
      <c r="A466" s="5" t="s">
        <v>515</v>
      </c>
      <c r="B466" s="5" t="s">
        <v>507</v>
      </c>
      <c r="C466" s="6">
        <v>54.65</v>
      </c>
      <c r="D466" s="6">
        <v>52.99</v>
      </c>
      <c r="E466" s="6"/>
      <c r="F466" s="6" t="s">
        <v>10</v>
      </c>
      <c r="G466" s="6"/>
    </row>
    <row r="467" spans="1:7" x14ac:dyDescent="0.2">
      <c r="A467" s="5" t="s">
        <v>516</v>
      </c>
      <c r="B467" s="5" t="s">
        <v>507</v>
      </c>
      <c r="C467" s="6">
        <v>78.75</v>
      </c>
      <c r="D467" s="6">
        <v>76.36</v>
      </c>
      <c r="E467" s="6"/>
      <c r="F467" s="6" t="s">
        <v>10</v>
      </c>
      <c r="G467" s="6"/>
    </row>
    <row r="468" spans="1:7" x14ac:dyDescent="0.2">
      <c r="A468" s="5" t="s">
        <v>517</v>
      </c>
      <c r="B468" s="5" t="s">
        <v>507</v>
      </c>
      <c r="C468" s="6">
        <v>54.07</v>
      </c>
      <c r="D468" s="6">
        <v>52.43</v>
      </c>
      <c r="E468" s="6"/>
      <c r="F468" s="6" t="s">
        <v>10</v>
      </c>
      <c r="G468" s="6"/>
    </row>
    <row r="469" spans="1:7" x14ac:dyDescent="0.2">
      <c r="A469" s="5" t="s">
        <v>518</v>
      </c>
      <c r="B469" s="5" t="s">
        <v>507</v>
      </c>
      <c r="C469" s="6">
        <v>48.03</v>
      </c>
      <c r="D469" s="6">
        <v>46.57</v>
      </c>
      <c r="E469" s="6"/>
      <c r="F469" s="6" t="s">
        <v>10</v>
      </c>
      <c r="G469" s="6"/>
    </row>
    <row r="470" spans="1:7" x14ac:dyDescent="0.2">
      <c r="A470" s="5" t="s">
        <v>519</v>
      </c>
      <c r="B470" s="5" t="s">
        <v>507</v>
      </c>
      <c r="C470" s="6">
        <v>53.25</v>
      </c>
      <c r="D470" s="6">
        <v>51.64</v>
      </c>
      <c r="E470" s="6"/>
      <c r="F470" s="6" t="s">
        <v>10</v>
      </c>
      <c r="G470" s="6"/>
    </row>
    <row r="471" spans="1:7" x14ac:dyDescent="0.2">
      <c r="A471" s="5" t="s">
        <v>520</v>
      </c>
      <c r="B471" s="5" t="s">
        <v>507</v>
      </c>
      <c r="C471" s="6">
        <v>48.03</v>
      </c>
      <c r="D471" s="6">
        <v>46.57</v>
      </c>
      <c r="E471" s="6"/>
      <c r="F471" s="6" t="s">
        <v>10</v>
      </c>
      <c r="G471" s="6"/>
    </row>
    <row r="472" spans="1:7" x14ac:dyDescent="0.2">
      <c r="A472" s="5" t="s">
        <v>521</v>
      </c>
      <c r="B472" s="5" t="s">
        <v>507</v>
      </c>
      <c r="C472" s="6">
        <v>54.65</v>
      </c>
      <c r="D472" s="6">
        <v>52.99</v>
      </c>
      <c r="E472" s="6"/>
      <c r="F472" s="6" t="s">
        <v>10</v>
      </c>
      <c r="G472" s="6"/>
    </row>
    <row r="473" spans="1:7" x14ac:dyDescent="0.2">
      <c r="A473" s="5" t="s">
        <v>522</v>
      </c>
      <c r="B473" s="5" t="s">
        <v>507</v>
      </c>
      <c r="C473" s="6">
        <v>50.95</v>
      </c>
      <c r="D473" s="6">
        <v>49.41</v>
      </c>
      <c r="E473" s="6"/>
      <c r="F473" s="6" t="s">
        <v>10</v>
      </c>
      <c r="G473" s="6"/>
    </row>
    <row r="474" spans="1:7" x14ac:dyDescent="0.2">
      <c r="A474" s="5" t="s">
        <v>523</v>
      </c>
      <c r="B474" s="5" t="s">
        <v>507</v>
      </c>
      <c r="C474" s="6">
        <v>50.95</v>
      </c>
      <c r="D474" s="6">
        <v>49.41</v>
      </c>
      <c r="E474" s="6" t="s">
        <v>9</v>
      </c>
      <c r="F474" s="6" t="s">
        <v>10</v>
      </c>
      <c r="G474" s="6"/>
    </row>
    <row r="475" spans="1:7" x14ac:dyDescent="0.2">
      <c r="A475" s="5" t="s">
        <v>524</v>
      </c>
      <c r="B475" s="5" t="s">
        <v>507</v>
      </c>
      <c r="C475" s="6">
        <v>126.07</v>
      </c>
      <c r="D475" s="6">
        <v>122.25</v>
      </c>
      <c r="E475" s="6"/>
      <c r="F475" s="6" t="s">
        <v>10</v>
      </c>
      <c r="G475" s="6"/>
    </row>
    <row r="476" spans="1:7" x14ac:dyDescent="0.2">
      <c r="A476" s="5" t="s">
        <v>525</v>
      </c>
      <c r="B476" s="5" t="s">
        <v>526</v>
      </c>
      <c r="C476" s="6">
        <v>86.61</v>
      </c>
      <c r="D476" s="6">
        <v>83.99</v>
      </c>
      <c r="E476" s="6" t="s">
        <v>9</v>
      </c>
      <c r="F476" s="6" t="s">
        <v>10</v>
      </c>
      <c r="G476" s="6"/>
    </row>
    <row r="477" spans="1:7" x14ac:dyDescent="0.2">
      <c r="A477" s="5" t="s">
        <v>527</v>
      </c>
      <c r="B477" s="5" t="s">
        <v>526</v>
      </c>
      <c r="C477" s="6">
        <v>50.61</v>
      </c>
      <c r="D477" s="6">
        <v>49.08</v>
      </c>
      <c r="E477" s="6" t="s">
        <v>9</v>
      </c>
      <c r="F477" s="6" t="s">
        <v>10</v>
      </c>
      <c r="G477" s="6"/>
    </row>
    <row r="478" spans="1:7" x14ac:dyDescent="0.2">
      <c r="A478" s="5" t="s">
        <v>528</v>
      </c>
      <c r="B478" s="5" t="s">
        <v>526</v>
      </c>
      <c r="C478" s="6">
        <v>50.62</v>
      </c>
      <c r="D478" s="6">
        <v>49.09</v>
      </c>
      <c r="E478" s="6" t="s">
        <v>9</v>
      </c>
      <c r="F478" s="6" t="s">
        <v>10</v>
      </c>
      <c r="G478" s="6"/>
    </row>
    <row r="479" spans="1:7" x14ac:dyDescent="0.2">
      <c r="A479" s="5" t="s">
        <v>529</v>
      </c>
      <c r="B479" s="5" t="s">
        <v>526</v>
      </c>
      <c r="C479" s="6">
        <v>83.01</v>
      </c>
      <c r="D479" s="6">
        <v>80.489999999999995</v>
      </c>
      <c r="E479" s="6" t="s">
        <v>9</v>
      </c>
      <c r="F479" s="6" t="s">
        <v>10</v>
      </c>
      <c r="G479" s="6"/>
    </row>
    <row r="480" spans="1:7" x14ac:dyDescent="0.2">
      <c r="A480" s="5" t="s">
        <v>530</v>
      </c>
      <c r="B480" s="5" t="s">
        <v>526</v>
      </c>
      <c r="C480" s="6">
        <v>89.13</v>
      </c>
      <c r="D480" s="6">
        <v>86.43</v>
      </c>
      <c r="E480" s="6" t="s">
        <v>9</v>
      </c>
      <c r="F480" s="6" t="s">
        <v>10</v>
      </c>
      <c r="G480" s="6"/>
    </row>
    <row r="481" spans="1:7" x14ac:dyDescent="0.2">
      <c r="A481" s="5" t="s">
        <v>531</v>
      </c>
      <c r="B481" s="5" t="s">
        <v>526</v>
      </c>
      <c r="C481" s="6">
        <v>126.5</v>
      </c>
      <c r="D481" s="6">
        <v>122.67</v>
      </c>
      <c r="E481" s="6" t="s">
        <v>9</v>
      </c>
      <c r="F481" s="6" t="s">
        <v>10</v>
      </c>
      <c r="G481" s="6"/>
    </row>
    <row r="482" spans="1:7" x14ac:dyDescent="0.2">
      <c r="A482" s="5" t="s">
        <v>532</v>
      </c>
      <c r="B482" s="5" t="s">
        <v>526</v>
      </c>
      <c r="C482" s="6">
        <v>89.9</v>
      </c>
      <c r="D482" s="6">
        <v>87.18</v>
      </c>
      <c r="E482" s="6" t="s">
        <v>9</v>
      </c>
      <c r="F482" s="6" t="s">
        <v>10</v>
      </c>
      <c r="G482" s="6"/>
    </row>
    <row r="483" spans="1:7" x14ac:dyDescent="0.2">
      <c r="A483" s="5" t="s">
        <v>533</v>
      </c>
      <c r="B483" s="5" t="s">
        <v>526</v>
      </c>
      <c r="C483" s="6">
        <v>89.9</v>
      </c>
      <c r="D483" s="6">
        <v>87.18</v>
      </c>
      <c r="E483" s="6" t="s">
        <v>9</v>
      </c>
      <c r="F483" s="6" t="s">
        <v>10</v>
      </c>
      <c r="G483" s="6"/>
    </row>
    <row r="484" spans="1:7" x14ac:dyDescent="0.2">
      <c r="A484" s="5" t="s">
        <v>534</v>
      </c>
      <c r="B484" s="5" t="s">
        <v>526</v>
      </c>
      <c r="C484" s="6">
        <v>89.9</v>
      </c>
      <c r="D484" s="6">
        <v>87.18</v>
      </c>
      <c r="E484" s="6" t="s">
        <v>9</v>
      </c>
      <c r="F484" s="6" t="s">
        <v>10</v>
      </c>
      <c r="G484" s="6"/>
    </row>
    <row r="485" spans="1:7" x14ac:dyDescent="0.2">
      <c r="A485" s="5" t="s">
        <v>535</v>
      </c>
      <c r="B485" s="5" t="s">
        <v>526</v>
      </c>
      <c r="C485" s="6">
        <v>96.43</v>
      </c>
      <c r="D485" s="6">
        <v>93.51</v>
      </c>
      <c r="E485" s="6" t="s">
        <v>9</v>
      </c>
      <c r="F485" s="6" t="s">
        <v>10</v>
      </c>
      <c r="G485" s="6"/>
    </row>
    <row r="486" spans="1:7" x14ac:dyDescent="0.2">
      <c r="A486" s="5" t="s">
        <v>536</v>
      </c>
      <c r="B486" s="5" t="s">
        <v>526</v>
      </c>
      <c r="C486" s="6">
        <v>96.43</v>
      </c>
      <c r="D486" s="6">
        <v>93.51</v>
      </c>
      <c r="E486" s="6" t="s">
        <v>9</v>
      </c>
      <c r="F486" s="6" t="s">
        <v>10</v>
      </c>
      <c r="G486" s="6"/>
    </row>
    <row r="487" spans="1:7" x14ac:dyDescent="0.2">
      <c r="A487" s="5" t="s">
        <v>537</v>
      </c>
      <c r="B487" s="5" t="s">
        <v>526</v>
      </c>
      <c r="C487" s="6">
        <v>89.9</v>
      </c>
      <c r="D487" s="6">
        <v>87.18</v>
      </c>
      <c r="E487" s="6" t="s">
        <v>9</v>
      </c>
      <c r="F487" s="6" t="s">
        <v>10</v>
      </c>
      <c r="G487" s="6"/>
    </row>
    <row r="488" spans="1:7" x14ac:dyDescent="0.2">
      <c r="A488" s="5" t="s">
        <v>538</v>
      </c>
      <c r="B488" s="5" t="s">
        <v>526</v>
      </c>
      <c r="C488" s="6">
        <v>89.9</v>
      </c>
      <c r="D488" s="6">
        <v>87.18</v>
      </c>
      <c r="E488" s="6" t="s">
        <v>9</v>
      </c>
      <c r="F488" s="6" t="s">
        <v>10</v>
      </c>
      <c r="G488" s="6"/>
    </row>
    <row r="489" spans="1:7" x14ac:dyDescent="0.2">
      <c r="A489" s="5" t="s">
        <v>539</v>
      </c>
      <c r="B489" s="5" t="s">
        <v>526</v>
      </c>
      <c r="C489" s="6">
        <v>89.9</v>
      </c>
      <c r="D489" s="6">
        <v>87.18</v>
      </c>
      <c r="E489" s="6" t="s">
        <v>9</v>
      </c>
      <c r="F489" s="6" t="s">
        <v>10</v>
      </c>
      <c r="G489" s="6"/>
    </row>
    <row r="490" spans="1:7" x14ac:dyDescent="0.2">
      <c r="A490" s="5" t="s">
        <v>540</v>
      </c>
      <c r="B490" s="5" t="s">
        <v>526</v>
      </c>
      <c r="C490" s="6">
        <v>153.84</v>
      </c>
      <c r="D490" s="6">
        <v>149.18</v>
      </c>
      <c r="E490" s="6" t="s">
        <v>9</v>
      </c>
      <c r="F490" s="6" t="s">
        <v>10</v>
      </c>
      <c r="G490" s="6"/>
    </row>
    <row r="491" spans="1:7" x14ac:dyDescent="0.2">
      <c r="A491" s="5" t="s">
        <v>541</v>
      </c>
      <c r="B491" s="5" t="s">
        <v>542</v>
      </c>
      <c r="C491" s="6">
        <v>90.18</v>
      </c>
      <c r="D491" s="6">
        <v>87.45</v>
      </c>
      <c r="E491" s="6" t="s">
        <v>9</v>
      </c>
      <c r="F491" s="6" t="s">
        <v>10</v>
      </c>
      <c r="G491" s="6"/>
    </row>
    <row r="492" spans="1:7" x14ac:dyDescent="0.2">
      <c r="A492" s="5" t="s">
        <v>543</v>
      </c>
      <c r="B492" s="5" t="s">
        <v>542</v>
      </c>
      <c r="C492" s="6">
        <v>52.9</v>
      </c>
      <c r="D492" s="6">
        <v>51.3</v>
      </c>
      <c r="E492" s="6" t="s">
        <v>9</v>
      </c>
      <c r="F492" s="6" t="s">
        <v>10</v>
      </c>
      <c r="G492" s="6"/>
    </row>
    <row r="493" spans="1:7" x14ac:dyDescent="0.2">
      <c r="A493" s="5" t="s">
        <v>544</v>
      </c>
      <c r="B493" s="5" t="s">
        <v>542</v>
      </c>
      <c r="C493" s="6">
        <v>52.9</v>
      </c>
      <c r="D493" s="6">
        <v>51.3</v>
      </c>
      <c r="E493" s="6" t="s">
        <v>9</v>
      </c>
      <c r="F493" s="6" t="s">
        <v>10</v>
      </c>
      <c r="G493" s="6"/>
    </row>
    <row r="494" spans="1:7" x14ac:dyDescent="0.2">
      <c r="A494" s="5" t="s">
        <v>545</v>
      </c>
      <c r="B494" s="5" t="s">
        <v>542</v>
      </c>
      <c r="C494" s="6">
        <v>52.9</v>
      </c>
      <c r="D494" s="6">
        <v>51.3</v>
      </c>
      <c r="E494" s="6" t="s">
        <v>9</v>
      </c>
      <c r="F494" s="6" t="s">
        <v>10</v>
      </c>
      <c r="G494" s="6"/>
    </row>
    <row r="495" spans="1:7" x14ac:dyDescent="0.2">
      <c r="A495" s="5" t="s">
        <v>546</v>
      </c>
      <c r="B495" s="5" t="s">
        <v>542</v>
      </c>
      <c r="C495" s="6">
        <v>56.21</v>
      </c>
      <c r="D495" s="6">
        <v>54.51</v>
      </c>
      <c r="E495" s="6" t="s">
        <v>9</v>
      </c>
      <c r="F495" s="6" t="s">
        <v>10</v>
      </c>
      <c r="G495" s="6"/>
    </row>
    <row r="496" spans="1:7" x14ac:dyDescent="0.2">
      <c r="A496" s="5" t="s">
        <v>547</v>
      </c>
      <c r="B496" s="5" t="s">
        <v>542</v>
      </c>
      <c r="C496" s="6">
        <v>56.21</v>
      </c>
      <c r="D496" s="6">
        <v>54.51</v>
      </c>
      <c r="E496" s="6" t="s">
        <v>9</v>
      </c>
      <c r="F496" s="6" t="s">
        <v>10</v>
      </c>
      <c r="G496" s="6"/>
    </row>
    <row r="497" spans="1:7" x14ac:dyDescent="0.2">
      <c r="A497" s="5" t="s">
        <v>548</v>
      </c>
      <c r="B497" s="5" t="s">
        <v>542</v>
      </c>
      <c r="C497" s="6">
        <v>425.79</v>
      </c>
      <c r="D497" s="6">
        <v>412.88</v>
      </c>
      <c r="E497" s="6"/>
      <c r="F497" s="6" t="s">
        <v>10</v>
      </c>
      <c r="G497" s="6"/>
    </row>
    <row r="498" spans="1:7" x14ac:dyDescent="0.2">
      <c r="A498" s="5" t="s">
        <v>549</v>
      </c>
      <c r="B498" s="5" t="s">
        <v>542</v>
      </c>
      <c r="C498" s="6">
        <v>76.52</v>
      </c>
      <c r="D498" s="6">
        <v>74.2</v>
      </c>
      <c r="E498" s="6"/>
      <c r="F498" s="6" t="s">
        <v>10</v>
      </c>
      <c r="G498" s="6"/>
    </row>
    <row r="499" spans="1:7" x14ac:dyDescent="0.2">
      <c r="A499" s="5" t="s">
        <v>550</v>
      </c>
      <c r="B499" s="5" t="s">
        <v>542</v>
      </c>
      <c r="C499" s="6">
        <v>47.08</v>
      </c>
      <c r="D499" s="6">
        <v>45.65</v>
      </c>
      <c r="E499" s="6"/>
      <c r="F499" s="6" t="s">
        <v>10</v>
      </c>
      <c r="G499" s="6"/>
    </row>
    <row r="500" spans="1:7" x14ac:dyDescent="0.2">
      <c r="A500" s="5" t="s">
        <v>551</v>
      </c>
      <c r="B500" s="5" t="s">
        <v>542</v>
      </c>
      <c r="C500" s="6">
        <v>47.9</v>
      </c>
      <c r="D500" s="6">
        <v>46.45</v>
      </c>
      <c r="E500" s="6"/>
      <c r="F500" s="6" t="s">
        <v>10</v>
      </c>
      <c r="G500" s="6"/>
    </row>
    <row r="501" spans="1:7" x14ac:dyDescent="0.2">
      <c r="A501" s="5" t="s">
        <v>552</v>
      </c>
      <c r="B501" s="5" t="s">
        <v>542</v>
      </c>
      <c r="C501" s="6">
        <v>86.96</v>
      </c>
      <c r="D501" s="6">
        <v>84.33</v>
      </c>
      <c r="E501" s="6"/>
      <c r="F501" s="6" t="s">
        <v>10</v>
      </c>
      <c r="G501" s="6"/>
    </row>
    <row r="502" spans="1:7" x14ac:dyDescent="0.2">
      <c r="A502" s="5" t="s">
        <v>553</v>
      </c>
      <c r="B502" s="5" t="s">
        <v>542</v>
      </c>
      <c r="C502" s="6">
        <v>47.9</v>
      </c>
      <c r="D502" s="6">
        <v>46.45</v>
      </c>
      <c r="E502" s="6"/>
      <c r="F502" s="6" t="s">
        <v>10</v>
      </c>
      <c r="G502" s="6"/>
    </row>
    <row r="503" spans="1:7" x14ac:dyDescent="0.2">
      <c r="A503" s="5" t="s">
        <v>554</v>
      </c>
      <c r="B503" s="5" t="s">
        <v>542</v>
      </c>
      <c r="C503" s="6">
        <v>52.9</v>
      </c>
      <c r="D503" s="6">
        <v>51.3</v>
      </c>
      <c r="E503" s="6" t="s">
        <v>9</v>
      </c>
      <c r="F503" s="6" t="s">
        <v>10</v>
      </c>
      <c r="G503" s="6"/>
    </row>
    <row r="504" spans="1:7" x14ac:dyDescent="0.2">
      <c r="A504" s="5" t="s">
        <v>555</v>
      </c>
      <c r="B504" s="5" t="s">
        <v>542</v>
      </c>
      <c r="C504" s="6">
        <v>50.81</v>
      </c>
      <c r="D504" s="6">
        <v>49.27</v>
      </c>
      <c r="E504" s="6" t="s">
        <v>9</v>
      </c>
      <c r="F504" s="6" t="s">
        <v>10</v>
      </c>
      <c r="G504" s="6"/>
    </row>
    <row r="505" spans="1:7" x14ac:dyDescent="0.2">
      <c r="A505" s="5" t="s">
        <v>556</v>
      </c>
      <c r="B505" s="5" t="s">
        <v>542</v>
      </c>
      <c r="C505" s="6">
        <v>50.82</v>
      </c>
      <c r="D505" s="6">
        <v>49.28</v>
      </c>
      <c r="E505" s="6" t="s">
        <v>9</v>
      </c>
      <c r="F505" s="6" t="s">
        <v>10</v>
      </c>
      <c r="G505" s="6"/>
    </row>
    <row r="506" spans="1:7" x14ac:dyDescent="0.2">
      <c r="A506" s="5" t="s">
        <v>557</v>
      </c>
      <c r="B506" s="5" t="s">
        <v>542</v>
      </c>
      <c r="C506" s="6">
        <v>68.209999999999994</v>
      </c>
      <c r="D506" s="6">
        <v>66.14</v>
      </c>
      <c r="E506" s="6" t="s">
        <v>9</v>
      </c>
      <c r="F506" s="6" t="s">
        <v>10</v>
      </c>
      <c r="G506" s="6"/>
    </row>
    <row r="507" spans="1:7" x14ac:dyDescent="0.2">
      <c r="A507" s="5" t="s">
        <v>558</v>
      </c>
      <c r="B507" s="5" t="s">
        <v>542</v>
      </c>
      <c r="C507" s="6">
        <v>62.91</v>
      </c>
      <c r="D507" s="6">
        <v>61</v>
      </c>
      <c r="E507" s="6" t="s">
        <v>9</v>
      </c>
      <c r="F507" s="6" t="s">
        <v>10</v>
      </c>
      <c r="G507" s="6"/>
    </row>
    <row r="508" spans="1:7" x14ac:dyDescent="0.2">
      <c r="A508" s="5" t="s">
        <v>559</v>
      </c>
      <c r="B508" s="5" t="s">
        <v>542</v>
      </c>
      <c r="C508" s="6">
        <v>83</v>
      </c>
      <c r="D508" s="6">
        <v>80.489999999999995</v>
      </c>
      <c r="E508" s="6"/>
      <c r="F508" s="6" t="s">
        <v>10</v>
      </c>
      <c r="G508" s="6"/>
    </row>
    <row r="509" spans="1:7" x14ac:dyDescent="0.2">
      <c r="A509" s="5" t="s">
        <v>560</v>
      </c>
      <c r="B509" s="5" t="s">
        <v>561</v>
      </c>
      <c r="C509" s="6">
        <v>90.62</v>
      </c>
      <c r="D509" s="6">
        <v>87.87</v>
      </c>
      <c r="E509" s="6" t="s">
        <v>9</v>
      </c>
      <c r="F509" s="6" t="s">
        <v>10</v>
      </c>
      <c r="G509" s="6"/>
    </row>
    <row r="510" spans="1:7" x14ac:dyDescent="0.2">
      <c r="A510" s="5" t="s">
        <v>562</v>
      </c>
      <c r="B510" s="5" t="s">
        <v>561</v>
      </c>
      <c r="C510" s="6">
        <v>90.62</v>
      </c>
      <c r="D510" s="6">
        <v>87.87</v>
      </c>
      <c r="E510" s="6" t="s">
        <v>9</v>
      </c>
      <c r="F510" s="6" t="s">
        <v>10</v>
      </c>
      <c r="G510" s="6"/>
    </row>
    <row r="511" spans="1:7" x14ac:dyDescent="0.2">
      <c r="A511" s="5" t="s">
        <v>563</v>
      </c>
      <c r="B511" s="5" t="s">
        <v>561</v>
      </c>
      <c r="C511" s="6">
        <v>97.2</v>
      </c>
      <c r="D511" s="6">
        <v>94.25</v>
      </c>
      <c r="E511" s="6" t="s">
        <v>9</v>
      </c>
      <c r="F511" s="6" t="s">
        <v>10</v>
      </c>
      <c r="G511" s="6"/>
    </row>
    <row r="512" spans="1:7" x14ac:dyDescent="0.2">
      <c r="A512" s="5" t="s">
        <v>564</v>
      </c>
      <c r="B512" s="5" t="s">
        <v>561</v>
      </c>
      <c r="C512" s="6">
        <v>97.2</v>
      </c>
      <c r="D512" s="6">
        <v>94.25</v>
      </c>
      <c r="E512" s="6"/>
      <c r="F512" s="6" t="s">
        <v>10</v>
      </c>
      <c r="G512" s="6"/>
    </row>
    <row r="513" spans="1:7" x14ac:dyDescent="0.2">
      <c r="A513" s="5" t="s">
        <v>565</v>
      </c>
      <c r="B513" s="5" t="s">
        <v>561</v>
      </c>
      <c r="C513" s="6">
        <v>90.62</v>
      </c>
      <c r="D513" s="6">
        <v>87.87</v>
      </c>
      <c r="E513" s="6"/>
      <c r="F513" s="6" t="s">
        <v>10</v>
      </c>
      <c r="G513" s="6"/>
    </row>
    <row r="514" spans="1:7" x14ac:dyDescent="0.2">
      <c r="A514" s="5" t="s">
        <v>566</v>
      </c>
      <c r="B514" s="5" t="s">
        <v>561</v>
      </c>
      <c r="C514" s="6">
        <v>90.62</v>
      </c>
      <c r="D514" s="6">
        <v>87.87</v>
      </c>
      <c r="E514" s="6"/>
      <c r="F514" s="6" t="s">
        <v>10</v>
      </c>
      <c r="G514" s="6"/>
    </row>
    <row r="515" spans="1:7" x14ac:dyDescent="0.2">
      <c r="A515" s="5" t="s">
        <v>567</v>
      </c>
      <c r="B515" s="5" t="s">
        <v>561</v>
      </c>
      <c r="C515" s="6">
        <v>90.62</v>
      </c>
      <c r="D515" s="6">
        <v>87.87</v>
      </c>
      <c r="E515" s="6"/>
      <c r="F515" s="6" t="s">
        <v>10</v>
      </c>
      <c r="G515" s="6"/>
    </row>
    <row r="516" spans="1:7" x14ac:dyDescent="0.2">
      <c r="A516" s="5" t="s">
        <v>568</v>
      </c>
      <c r="B516" s="5" t="s">
        <v>561</v>
      </c>
      <c r="C516" s="6">
        <v>135.86000000000001</v>
      </c>
      <c r="D516" s="6">
        <v>131.74</v>
      </c>
      <c r="E516" s="6"/>
      <c r="F516" s="6" t="s">
        <v>10</v>
      </c>
      <c r="G516" s="6"/>
    </row>
    <row r="517" spans="1:7" x14ac:dyDescent="0.2">
      <c r="A517" s="5" t="s">
        <v>569</v>
      </c>
      <c r="B517" s="5" t="s">
        <v>561</v>
      </c>
      <c r="C517" s="6">
        <v>62.93</v>
      </c>
      <c r="D517" s="6">
        <v>61.02</v>
      </c>
      <c r="E517" s="6"/>
      <c r="F517" s="6" t="s">
        <v>10</v>
      </c>
      <c r="G517" s="6"/>
    </row>
    <row r="518" spans="1:7" x14ac:dyDescent="0.2">
      <c r="A518" s="5" t="s">
        <v>570</v>
      </c>
      <c r="B518" s="5" t="s">
        <v>561</v>
      </c>
      <c r="C518" s="6">
        <v>83.67</v>
      </c>
      <c r="D518" s="6">
        <v>81.13</v>
      </c>
      <c r="E518" s="6"/>
      <c r="F518" s="6" t="s">
        <v>10</v>
      </c>
      <c r="G518" s="6"/>
    </row>
    <row r="519" spans="1:7" x14ac:dyDescent="0.2">
      <c r="A519" s="5" t="s">
        <v>571</v>
      </c>
      <c r="B519" s="5" t="s">
        <v>561</v>
      </c>
      <c r="C519" s="6">
        <v>51.02</v>
      </c>
      <c r="D519" s="6">
        <v>49.47</v>
      </c>
      <c r="E519" s="6"/>
      <c r="F519" s="6" t="s">
        <v>10</v>
      </c>
      <c r="G519" s="6"/>
    </row>
    <row r="520" spans="1:7" x14ac:dyDescent="0.2">
      <c r="A520" s="5" t="s">
        <v>572</v>
      </c>
      <c r="B520" s="5" t="s">
        <v>573</v>
      </c>
      <c r="C520" s="6">
        <v>80.459999999999994</v>
      </c>
      <c r="D520" s="6">
        <v>78.02</v>
      </c>
      <c r="E520" s="6" t="s">
        <v>9</v>
      </c>
      <c r="F520" s="6" t="s">
        <v>10</v>
      </c>
      <c r="G520" s="6"/>
    </row>
    <row r="521" spans="1:7" x14ac:dyDescent="0.2">
      <c r="A521" s="5" t="s">
        <v>574</v>
      </c>
      <c r="B521" s="5" t="s">
        <v>573</v>
      </c>
      <c r="C521" s="6">
        <v>72.55</v>
      </c>
      <c r="D521" s="6">
        <v>70.349999999999994</v>
      </c>
      <c r="E521" s="6" t="s">
        <v>9</v>
      </c>
      <c r="F521" s="6" t="s">
        <v>10</v>
      </c>
      <c r="G521" s="6"/>
    </row>
    <row r="522" spans="1:7" x14ac:dyDescent="0.2">
      <c r="A522" s="5" t="s">
        <v>575</v>
      </c>
      <c r="B522" s="5" t="s">
        <v>573</v>
      </c>
      <c r="C522" s="6">
        <v>50.92</v>
      </c>
      <c r="D522" s="6">
        <v>49.38</v>
      </c>
      <c r="E522" s="6" t="s">
        <v>9</v>
      </c>
      <c r="F522" s="6" t="s">
        <v>10</v>
      </c>
      <c r="G522" s="6"/>
    </row>
    <row r="523" spans="1:7" x14ac:dyDescent="0.2">
      <c r="A523" s="5" t="s">
        <v>576</v>
      </c>
      <c r="B523" s="5" t="s">
        <v>573</v>
      </c>
      <c r="C523" s="6">
        <v>54.61</v>
      </c>
      <c r="D523" s="6">
        <v>52.96</v>
      </c>
      <c r="E523" s="6" t="s">
        <v>9</v>
      </c>
      <c r="F523" s="6" t="s">
        <v>10</v>
      </c>
      <c r="G523" s="6"/>
    </row>
    <row r="524" spans="1:7" x14ac:dyDescent="0.2">
      <c r="A524" s="5" t="s">
        <v>577</v>
      </c>
      <c r="B524" s="5" t="s">
        <v>573</v>
      </c>
      <c r="C524" s="6">
        <v>54.61</v>
      </c>
      <c r="D524" s="6">
        <v>52.96</v>
      </c>
      <c r="E524" s="6"/>
      <c r="F524" s="6" t="s">
        <v>10</v>
      </c>
      <c r="G524" s="6"/>
    </row>
    <row r="525" spans="1:7" x14ac:dyDescent="0.2">
      <c r="A525" s="5" t="s">
        <v>578</v>
      </c>
      <c r="B525" s="5" t="s">
        <v>573</v>
      </c>
      <c r="C525" s="6">
        <v>50.92</v>
      </c>
      <c r="D525" s="6">
        <v>49.38</v>
      </c>
      <c r="E525" s="6"/>
      <c r="F525" s="6" t="s">
        <v>10</v>
      </c>
      <c r="G525" s="6"/>
    </row>
    <row r="526" spans="1:7" x14ac:dyDescent="0.2">
      <c r="A526" s="5" t="s">
        <v>579</v>
      </c>
      <c r="B526" s="5" t="s">
        <v>573</v>
      </c>
      <c r="C526" s="6">
        <v>73.55</v>
      </c>
      <c r="D526" s="6">
        <v>71.319999999999993</v>
      </c>
      <c r="E526" s="6"/>
      <c r="F526" s="6" t="s">
        <v>10</v>
      </c>
      <c r="G526" s="6"/>
    </row>
    <row r="527" spans="1:7" x14ac:dyDescent="0.2">
      <c r="A527" s="5" t="s">
        <v>580</v>
      </c>
      <c r="B527" s="5" t="s">
        <v>573</v>
      </c>
      <c r="C527" s="6">
        <v>129.74</v>
      </c>
      <c r="D527" s="6">
        <v>125.81</v>
      </c>
      <c r="E527" s="6"/>
      <c r="F527" s="6" t="s">
        <v>10</v>
      </c>
      <c r="G527" s="6"/>
    </row>
    <row r="528" spans="1:7" x14ac:dyDescent="0.2">
      <c r="A528" s="5" t="s">
        <v>581</v>
      </c>
      <c r="B528" s="5" t="s">
        <v>573</v>
      </c>
      <c r="C528" s="6">
        <v>120.9</v>
      </c>
      <c r="D528" s="6">
        <v>117.24</v>
      </c>
      <c r="E528" s="6"/>
      <c r="F528" s="6" t="s">
        <v>10</v>
      </c>
      <c r="G528" s="6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11" sqref="F11"/>
    </sheetView>
  </sheetViews>
  <sheetFormatPr baseColWidth="10" defaultRowHeight="16" x14ac:dyDescent="0.2"/>
  <cols>
    <col min="1" max="1" width="15.1640625" customWidth="1"/>
  </cols>
  <sheetData>
    <row r="1" spans="1:7" x14ac:dyDescent="0.2">
      <c r="A1" s="14" t="s">
        <v>694</v>
      </c>
      <c r="B1" s="5">
        <v>2016</v>
      </c>
      <c r="C1" s="5">
        <v>2017</v>
      </c>
      <c r="D1" s="5">
        <v>2018</v>
      </c>
      <c r="E1" s="5">
        <v>2019</v>
      </c>
      <c r="F1" s="5">
        <v>2020</v>
      </c>
      <c r="G1" s="5">
        <v>2021</v>
      </c>
    </row>
    <row r="2" spans="1:7" ht="18" x14ac:dyDescent="0.2">
      <c r="A2" s="14" t="s">
        <v>695</v>
      </c>
      <c r="B2" s="97">
        <v>4568.8999999999996</v>
      </c>
      <c r="C2" s="97">
        <v>5323.4</v>
      </c>
      <c r="D2" s="97">
        <v>5689.7</v>
      </c>
      <c r="E2" s="97">
        <v>6784.5</v>
      </c>
      <c r="F2" s="97">
        <v>8657.2000000000007</v>
      </c>
      <c r="G2" s="97">
        <v>9922.4</v>
      </c>
    </row>
    <row r="3" spans="1:7" ht="18" x14ac:dyDescent="0.2">
      <c r="A3" s="14" t="s">
        <v>696</v>
      </c>
      <c r="B3" s="97">
        <v>6618.9230438799987</v>
      </c>
      <c r="C3" s="97">
        <v>7359.4185070720005</v>
      </c>
      <c r="D3" s="97">
        <v>7865.8019473199993</v>
      </c>
      <c r="E3" s="97">
        <v>8993.0290437599997</v>
      </c>
      <c r="F3" s="97">
        <v>9486.3235613999987</v>
      </c>
      <c r="G3" s="97">
        <v>11029.110401952001</v>
      </c>
    </row>
    <row r="4" spans="1:7" ht="18" x14ac:dyDescent="0.2">
      <c r="A4" s="14" t="s">
        <v>697</v>
      </c>
      <c r="B4" s="97">
        <v>6987.78</v>
      </c>
      <c r="C4" s="97">
        <v>7892.78</v>
      </c>
      <c r="D4" s="97">
        <v>8067.68</v>
      </c>
      <c r="E4" s="97">
        <v>8862.5</v>
      </c>
      <c r="F4" s="97">
        <v>9242.4</v>
      </c>
      <c r="G4" s="97">
        <v>10378.98</v>
      </c>
    </row>
    <row r="5" spans="1:7" ht="18" x14ac:dyDescent="0.2">
      <c r="A5" s="14" t="s">
        <v>698</v>
      </c>
      <c r="B5" s="98">
        <f>288*12</f>
        <v>3456</v>
      </c>
      <c r="C5" s="98">
        <f>388*12</f>
        <v>4656</v>
      </c>
      <c r="D5" s="14"/>
      <c r="E5" s="14"/>
      <c r="F5" s="14"/>
      <c r="G5" s="14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5" sqref="E15"/>
    </sheetView>
  </sheetViews>
  <sheetFormatPr baseColWidth="10" defaultRowHeight="16" x14ac:dyDescent="0.2"/>
  <sheetData>
    <row r="1" spans="1:5" x14ac:dyDescent="0.2">
      <c r="A1" s="9" t="s">
        <v>582</v>
      </c>
      <c r="B1" s="9" t="s">
        <v>583</v>
      </c>
      <c r="C1" s="9" t="s">
        <v>584</v>
      </c>
      <c r="D1" s="9" t="s">
        <v>585</v>
      </c>
      <c r="E1" s="9" t="s">
        <v>586</v>
      </c>
    </row>
    <row r="2" spans="1:5" x14ac:dyDescent="0.2">
      <c r="A2" s="10">
        <v>75149.399999999994</v>
      </c>
      <c r="B2" s="10">
        <v>154.88999999999999</v>
      </c>
      <c r="C2" s="10">
        <v>23.89</v>
      </c>
      <c r="D2" s="11">
        <v>42623</v>
      </c>
      <c r="E2" s="10">
        <v>62113.31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G27" sqref="G27"/>
    </sheetView>
  </sheetViews>
  <sheetFormatPr baseColWidth="10" defaultRowHeight="16" x14ac:dyDescent="0.2"/>
  <sheetData>
    <row r="1" spans="1:2" x14ac:dyDescent="0.2">
      <c r="A1" t="s">
        <v>587</v>
      </c>
      <c r="B1" s="12">
        <v>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C9" sqref="C9"/>
    </sheetView>
  </sheetViews>
  <sheetFormatPr baseColWidth="10" defaultRowHeight="16" x14ac:dyDescent="0.2"/>
  <sheetData>
    <row r="1" spans="1:6" x14ac:dyDescent="0.2">
      <c r="A1" s="14" t="s">
        <v>588</v>
      </c>
      <c r="B1" s="15">
        <v>2016</v>
      </c>
      <c r="C1" s="15">
        <v>2017</v>
      </c>
      <c r="D1" s="15">
        <v>2018</v>
      </c>
      <c r="E1" s="15">
        <v>2019</v>
      </c>
      <c r="F1" s="15">
        <v>2020</v>
      </c>
    </row>
    <row r="2" spans="1:6" x14ac:dyDescent="0.2">
      <c r="A2" s="14" t="s">
        <v>589</v>
      </c>
      <c r="B2" s="16">
        <v>4.8000000000000001E-2</v>
      </c>
      <c r="C2" s="16">
        <v>4.9599999999999998E-2</v>
      </c>
      <c r="D2" s="16">
        <v>5.0200000000000002E-2</v>
      </c>
      <c r="E2" s="16">
        <v>4.9700000000000001E-2</v>
      </c>
      <c r="F2" s="16">
        <v>5.0700000000000002E-2</v>
      </c>
    </row>
    <row r="3" spans="1:6" x14ac:dyDescent="0.2">
      <c r="A3" s="17" t="s">
        <v>590</v>
      </c>
      <c r="B3" s="16">
        <v>4.8000000000000001E-2</v>
      </c>
      <c r="C3" s="16">
        <v>4.9599999999999998E-2</v>
      </c>
      <c r="D3" s="16">
        <v>5.0200000000000002E-2</v>
      </c>
      <c r="E3" s="16">
        <v>4.9700000000000001E-2</v>
      </c>
      <c r="F3" s="16">
        <v>5.0700000000000002E-2</v>
      </c>
    </row>
    <row r="4" spans="1:6" x14ac:dyDescent="0.2">
      <c r="A4" s="14" t="s">
        <v>591</v>
      </c>
      <c r="B4" s="16">
        <v>1.9800000000000002E-2</v>
      </c>
      <c r="C4" s="16">
        <v>4.99E-2</v>
      </c>
      <c r="D4" s="16">
        <v>0.151</v>
      </c>
      <c r="E4" s="16">
        <v>4.99E-2</v>
      </c>
      <c r="F4" s="18" t="s">
        <v>603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I17" sqref="I17"/>
    </sheetView>
  </sheetViews>
  <sheetFormatPr baseColWidth="10" defaultRowHeight="16" x14ac:dyDescent="0.2"/>
  <sheetData>
    <row r="1" spans="1:10" x14ac:dyDescent="0.2">
      <c r="A1" s="14" t="s">
        <v>592</v>
      </c>
      <c r="B1" s="13" t="s">
        <v>593</v>
      </c>
      <c r="C1" s="13" t="s">
        <v>594</v>
      </c>
      <c r="D1" s="13" t="s">
        <v>595</v>
      </c>
      <c r="E1" s="13" t="s">
        <v>596</v>
      </c>
      <c r="F1" s="13" t="s">
        <v>597</v>
      </c>
      <c r="G1" s="13" t="s">
        <v>598</v>
      </c>
      <c r="H1" s="13" t="s">
        <v>599</v>
      </c>
      <c r="I1" s="13" t="s">
        <v>600</v>
      </c>
      <c r="J1" s="13" t="s">
        <v>601</v>
      </c>
    </row>
    <row r="2" spans="1:10" x14ac:dyDescent="0.2">
      <c r="A2" s="14" t="s">
        <v>602</v>
      </c>
      <c r="B2" s="19">
        <v>2</v>
      </c>
      <c r="C2" s="19">
        <v>1.7</v>
      </c>
      <c r="D2" s="19">
        <v>1.2</v>
      </c>
      <c r="E2" s="19">
        <v>1</v>
      </c>
      <c r="F2" s="19">
        <v>0.8</v>
      </c>
      <c r="G2" s="19">
        <v>0.7</v>
      </c>
      <c r="H2" s="19">
        <v>0.5</v>
      </c>
      <c r="I2" s="19">
        <v>0.5</v>
      </c>
      <c r="J2" s="13">
        <v>0.5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K6" sqref="K6"/>
    </sheetView>
  </sheetViews>
  <sheetFormatPr baseColWidth="10" defaultRowHeight="16" x14ac:dyDescent="0.2"/>
  <cols>
    <col min="9" max="9" width="48.1640625" customWidth="1"/>
  </cols>
  <sheetData>
    <row r="1" spans="1:9" x14ac:dyDescent="0.2">
      <c r="A1" s="99" t="s">
        <v>699</v>
      </c>
      <c r="B1" s="99"/>
      <c r="C1" s="99" t="s">
        <v>700</v>
      </c>
      <c r="D1" s="99" t="s">
        <v>701</v>
      </c>
      <c r="E1" s="99"/>
      <c r="F1" s="99" t="s">
        <v>702</v>
      </c>
      <c r="G1" s="99"/>
      <c r="H1" s="99" t="s">
        <v>703</v>
      </c>
      <c r="I1" s="99"/>
    </row>
    <row r="2" spans="1:9" x14ac:dyDescent="0.2">
      <c r="A2" s="99"/>
      <c r="B2" s="99"/>
      <c r="C2" s="99"/>
      <c r="D2" s="100" t="s">
        <v>704</v>
      </c>
      <c r="E2" s="100" t="s">
        <v>705</v>
      </c>
      <c r="F2" s="100" t="s">
        <v>704</v>
      </c>
      <c r="G2" s="100" t="s">
        <v>705</v>
      </c>
      <c r="H2" s="100" t="s">
        <v>704</v>
      </c>
      <c r="I2" s="100" t="s">
        <v>705</v>
      </c>
    </row>
    <row r="3" spans="1:9" x14ac:dyDescent="0.2">
      <c r="A3" s="99" t="s">
        <v>706</v>
      </c>
      <c r="B3" s="100" t="s">
        <v>707</v>
      </c>
      <c r="C3" s="101" t="s">
        <v>708</v>
      </c>
      <c r="D3" s="102" t="s">
        <v>709</v>
      </c>
      <c r="E3" s="100" t="s">
        <v>710</v>
      </c>
      <c r="F3" s="103" t="s">
        <v>709</v>
      </c>
      <c r="G3" s="100" t="s">
        <v>710</v>
      </c>
      <c r="H3" s="103" t="s">
        <v>711</v>
      </c>
      <c r="I3" s="100" t="s">
        <v>756</v>
      </c>
    </row>
    <row r="4" spans="1:9" x14ac:dyDescent="0.2">
      <c r="A4" s="99"/>
      <c r="B4" s="100" t="s">
        <v>712</v>
      </c>
      <c r="C4" s="101" t="s">
        <v>713</v>
      </c>
      <c r="D4" s="102" t="s">
        <v>714</v>
      </c>
      <c r="E4" s="100" t="s">
        <v>715</v>
      </c>
      <c r="F4" s="103" t="s">
        <v>716</v>
      </c>
      <c r="G4" s="100" t="s">
        <v>717</v>
      </c>
      <c r="H4" s="103" t="s">
        <v>711</v>
      </c>
      <c r="I4" s="100" t="s">
        <v>718</v>
      </c>
    </row>
    <row r="5" spans="1:9" x14ac:dyDescent="0.2">
      <c r="A5" s="99"/>
      <c r="B5" s="100" t="s">
        <v>719</v>
      </c>
      <c r="C5" s="101" t="s">
        <v>708</v>
      </c>
      <c r="D5" s="102" t="s">
        <v>714</v>
      </c>
      <c r="E5" s="100" t="s">
        <v>720</v>
      </c>
      <c r="F5" s="103" t="s">
        <v>714</v>
      </c>
      <c r="G5" s="100" t="s">
        <v>720</v>
      </c>
      <c r="H5" s="103" t="s">
        <v>716</v>
      </c>
      <c r="I5" s="100" t="s">
        <v>721</v>
      </c>
    </row>
    <row r="6" spans="1:9" x14ac:dyDescent="0.2">
      <c r="A6" s="99"/>
      <c r="B6" s="100" t="s">
        <v>722</v>
      </c>
      <c r="C6" s="101" t="s">
        <v>723</v>
      </c>
      <c r="D6" s="102" t="s">
        <v>714</v>
      </c>
      <c r="E6" s="100" t="s">
        <v>724</v>
      </c>
      <c r="F6" s="103" t="s">
        <v>714</v>
      </c>
      <c r="G6" s="100" t="s">
        <v>724</v>
      </c>
      <c r="H6" s="103" t="s">
        <v>716</v>
      </c>
      <c r="I6" s="100" t="s">
        <v>725</v>
      </c>
    </row>
    <row r="7" spans="1:9" x14ac:dyDescent="0.2">
      <c r="A7" s="99" t="s">
        <v>726</v>
      </c>
      <c r="B7" s="100" t="s">
        <v>727</v>
      </c>
      <c r="C7" s="101" t="s">
        <v>728</v>
      </c>
      <c r="D7" s="102" t="s">
        <v>714</v>
      </c>
      <c r="E7" s="100"/>
      <c r="F7" s="103" t="s">
        <v>709</v>
      </c>
      <c r="G7" s="100"/>
      <c r="H7" s="103" t="s">
        <v>709</v>
      </c>
      <c r="I7" s="100"/>
    </row>
    <row r="8" spans="1:9" x14ac:dyDescent="0.2">
      <c r="A8" s="99"/>
      <c r="B8" s="100" t="s">
        <v>729</v>
      </c>
      <c r="C8" s="101" t="s">
        <v>708</v>
      </c>
      <c r="D8" s="102" t="s">
        <v>714</v>
      </c>
      <c r="E8" s="100" t="s">
        <v>730</v>
      </c>
      <c r="F8" s="103" t="s">
        <v>714</v>
      </c>
      <c r="G8" s="100" t="s">
        <v>731</v>
      </c>
      <c r="H8" s="103" t="s">
        <v>709</v>
      </c>
      <c r="I8" s="100" t="s">
        <v>732</v>
      </c>
    </row>
    <row r="9" spans="1:9" x14ac:dyDescent="0.2">
      <c r="A9" s="99"/>
      <c r="B9" s="100" t="s">
        <v>733</v>
      </c>
      <c r="C9" s="101" t="s">
        <v>708</v>
      </c>
      <c r="D9" s="102" t="s">
        <v>716</v>
      </c>
      <c r="E9" s="100" t="s">
        <v>734</v>
      </c>
      <c r="F9" s="103" t="s">
        <v>716</v>
      </c>
      <c r="G9" s="100" t="s">
        <v>734</v>
      </c>
      <c r="H9" s="103" t="s">
        <v>709</v>
      </c>
      <c r="I9" s="100" t="s">
        <v>735</v>
      </c>
    </row>
    <row r="10" spans="1:9" x14ac:dyDescent="0.2">
      <c r="A10" s="99"/>
      <c r="B10" s="100" t="s">
        <v>736</v>
      </c>
      <c r="C10" s="101" t="s">
        <v>737</v>
      </c>
      <c r="D10" s="102" t="s">
        <v>716</v>
      </c>
      <c r="E10" s="100" t="s">
        <v>738</v>
      </c>
      <c r="F10" s="103" t="s">
        <v>716</v>
      </c>
      <c r="G10" s="100" t="s">
        <v>738</v>
      </c>
      <c r="H10" s="103" t="s">
        <v>709</v>
      </c>
      <c r="I10" s="100" t="s">
        <v>739</v>
      </c>
    </row>
    <row r="11" spans="1:9" x14ac:dyDescent="0.2">
      <c r="A11" s="99" t="s">
        <v>740</v>
      </c>
      <c r="B11" s="100" t="s">
        <v>741</v>
      </c>
      <c r="C11" s="101" t="s">
        <v>713</v>
      </c>
      <c r="D11" s="102" t="s">
        <v>714</v>
      </c>
      <c r="E11" s="100" t="s">
        <v>742</v>
      </c>
      <c r="F11" s="103" t="s">
        <v>714</v>
      </c>
      <c r="G11" s="100" t="s">
        <v>742</v>
      </c>
      <c r="H11" s="103" t="s">
        <v>716</v>
      </c>
      <c r="I11" s="100" t="s">
        <v>743</v>
      </c>
    </row>
    <row r="12" spans="1:9" x14ac:dyDescent="0.2">
      <c r="A12" s="99"/>
      <c r="B12" s="100" t="s">
        <v>744</v>
      </c>
      <c r="C12" s="101" t="s">
        <v>745</v>
      </c>
      <c r="D12" s="102" t="s">
        <v>714</v>
      </c>
      <c r="E12" s="100" t="s">
        <v>746</v>
      </c>
      <c r="F12" s="103" t="s">
        <v>716</v>
      </c>
      <c r="G12" s="100" t="s">
        <v>747</v>
      </c>
      <c r="H12" s="103" t="s">
        <v>714</v>
      </c>
      <c r="I12" s="100" t="s">
        <v>748</v>
      </c>
    </row>
    <row r="13" spans="1:9" x14ac:dyDescent="0.2">
      <c r="A13" s="99"/>
      <c r="B13" s="100" t="s">
        <v>749</v>
      </c>
      <c r="C13" s="101" t="s">
        <v>728</v>
      </c>
      <c r="D13" s="102" t="s">
        <v>714</v>
      </c>
      <c r="E13" s="100"/>
      <c r="F13" s="103" t="s">
        <v>714</v>
      </c>
      <c r="G13" s="100"/>
      <c r="H13" s="103" t="s">
        <v>750</v>
      </c>
      <c r="I13" s="100"/>
    </row>
    <row r="14" spans="1:9" x14ac:dyDescent="0.2">
      <c r="A14" s="99" t="s">
        <v>751</v>
      </c>
      <c r="B14" s="99"/>
      <c r="C14" s="101" t="s">
        <v>752</v>
      </c>
      <c r="D14" s="103">
        <f>SUMPRODUCT(C3:C13*D3:D13)</f>
        <v>8.0500000000000007</v>
      </c>
      <c r="E14" s="100"/>
      <c r="F14" s="104">
        <f>SUMPRODUCT(C3:C13*F3:F13)</f>
        <v>8.2000000000000011</v>
      </c>
      <c r="G14" s="100"/>
      <c r="H14" s="104">
        <f>SUMPRODUCT(C3:C13*H3:H13)</f>
        <v>8.33</v>
      </c>
      <c r="I14" s="100"/>
    </row>
    <row r="15" spans="1:9" x14ac:dyDescent="0.2">
      <c r="A15" s="105" t="s">
        <v>753</v>
      </c>
      <c r="B15" s="105"/>
      <c r="C15" s="106"/>
      <c r="D15" s="100"/>
      <c r="E15" s="100"/>
      <c r="F15" s="100"/>
      <c r="G15" s="100"/>
      <c r="H15" s="100"/>
      <c r="I15" s="100"/>
    </row>
    <row r="16" spans="1:9" x14ac:dyDescent="0.2">
      <c r="A16" s="105" t="s">
        <v>754</v>
      </c>
      <c r="B16" s="105"/>
      <c r="C16" s="106"/>
      <c r="D16" s="100"/>
      <c r="E16" s="100"/>
      <c r="F16" s="100"/>
      <c r="G16" s="100"/>
      <c r="H16" s="100"/>
      <c r="I16" s="100"/>
    </row>
    <row r="17" spans="1:9" x14ac:dyDescent="0.2">
      <c r="A17" s="105" t="s">
        <v>755</v>
      </c>
      <c r="B17" s="105"/>
      <c r="C17" s="106"/>
      <c r="D17" s="100"/>
      <c r="E17" s="100"/>
      <c r="F17" s="100"/>
      <c r="G17" s="100"/>
      <c r="H17" s="100"/>
      <c r="I17" s="100"/>
    </row>
  </sheetData>
  <mergeCells count="12">
    <mergeCell ref="A7:A10"/>
    <mergeCell ref="A11:A13"/>
    <mergeCell ref="A14:B14"/>
    <mergeCell ref="A15:B15"/>
    <mergeCell ref="A16:B16"/>
    <mergeCell ref="A17:B17"/>
    <mergeCell ref="A1:B2"/>
    <mergeCell ref="C1:C2"/>
    <mergeCell ref="D1:E1"/>
    <mergeCell ref="F1:G1"/>
    <mergeCell ref="H1:I1"/>
    <mergeCell ref="A3:A6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G8" sqref="G8"/>
    </sheetView>
  </sheetViews>
  <sheetFormatPr baseColWidth="10" defaultRowHeight="16" x14ac:dyDescent="0.2"/>
  <sheetData>
    <row r="1" spans="1:2" x14ac:dyDescent="0.2">
      <c r="A1" s="14" t="s">
        <v>604</v>
      </c>
      <c r="B1" s="14" t="s">
        <v>605</v>
      </c>
    </row>
    <row r="2" spans="1:2" x14ac:dyDescent="0.2">
      <c r="A2" s="14" t="s">
        <v>606</v>
      </c>
      <c r="B2" s="19">
        <v>1</v>
      </c>
    </row>
    <row r="3" spans="1:2" x14ac:dyDescent="0.2">
      <c r="A3" s="14" t="s">
        <v>607</v>
      </c>
      <c r="B3" s="19">
        <v>0.6</v>
      </c>
    </row>
    <row r="4" spans="1:2" x14ac:dyDescent="0.2">
      <c r="A4" s="14" t="s">
        <v>608</v>
      </c>
      <c r="B4" s="19">
        <v>0.4</v>
      </c>
    </row>
    <row r="5" spans="1:2" x14ac:dyDescent="0.2">
      <c r="A5" s="14" t="s">
        <v>609</v>
      </c>
      <c r="B5" s="19">
        <v>0.4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22" sqref="J22"/>
    </sheetView>
  </sheetViews>
  <sheetFormatPr baseColWidth="10" defaultRowHeight="16" x14ac:dyDescent="0.2"/>
  <sheetData>
    <row r="1" spans="1:2" x14ac:dyDescent="0.2">
      <c r="A1" s="14" t="s">
        <v>610</v>
      </c>
      <c r="B1" s="14" t="s">
        <v>611</v>
      </c>
    </row>
    <row r="2" spans="1:2" x14ac:dyDescent="0.2">
      <c r="A2" s="14" t="s">
        <v>612</v>
      </c>
      <c r="B2" s="5">
        <v>1.5</v>
      </c>
    </row>
    <row r="3" spans="1:2" x14ac:dyDescent="0.2">
      <c r="A3" s="14" t="s">
        <v>617</v>
      </c>
      <c r="B3" s="5">
        <v>1.3</v>
      </c>
    </row>
    <row r="4" spans="1:2" x14ac:dyDescent="0.2">
      <c r="A4" s="14" t="s">
        <v>613</v>
      </c>
      <c r="B4" s="5">
        <v>1.3</v>
      </c>
    </row>
    <row r="5" spans="1:2" x14ac:dyDescent="0.2">
      <c r="A5" s="14" t="s">
        <v>614</v>
      </c>
      <c r="B5" s="5">
        <v>1</v>
      </c>
    </row>
    <row r="6" spans="1:2" x14ac:dyDescent="0.2">
      <c r="A6" s="14" t="s">
        <v>615</v>
      </c>
      <c r="B6" s="5">
        <v>1</v>
      </c>
    </row>
    <row r="7" spans="1:2" x14ac:dyDescent="0.2">
      <c r="A7" s="14" t="s">
        <v>616</v>
      </c>
      <c r="B7" s="5">
        <v>0.9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selection activeCell="I40" sqref="I40"/>
    </sheetView>
  </sheetViews>
  <sheetFormatPr baseColWidth="10" defaultRowHeight="16" x14ac:dyDescent="0.2"/>
  <sheetData>
    <row r="1" spans="1:12" ht="19" thickBot="1" x14ac:dyDescent="0.25">
      <c r="A1" s="20" t="s">
        <v>618</v>
      </c>
      <c r="B1" s="20" t="s">
        <v>619</v>
      </c>
      <c r="C1" s="20" t="s">
        <v>620</v>
      </c>
      <c r="D1" s="20" t="s">
        <v>621</v>
      </c>
      <c r="E1" s="20" t="s">
        <v>622</v>
      </c>
      <c r="F1" s="20" t="s">
        <v>623</v>
      </c>
      <c r="G1" s="21" t="s">
        <v>624</v>
      </c>
      <c r="H1" s="22" t="s">
        <v>625</v>
      </c>
      <c r="I1" s="23" t="s">
        <v>626</v>
      </c>
      <c r="J1" s="23" t="s">
        <v>627</v>
      </c>
      <c r="K1" s="23" t="s">
        <v>628</v>
      </c>
      <c r="L1" s="23" t="s">
        <v>629</v>
      </c>
    </row>
    <row r="2" spans="1:12" ht="18" x14ac:dyDescent="0.2">
      <c r="A2" s="24" t="s">
        <v>630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2" ht="18" x14ac:dyDescent="0.2">
      <c r="A3" s="26" t="s">
        <v>631</v>
      </c>
      <c r="B3" s="27">
        <v>27121</v>
      </c>
      <c r="C3" s="27">
        <v>2625.4</v>
      </c>
      <c r="D3" s="27">
        <v>2756.7</v>
      </c>
      <c r="E3" s="27">
        <v>2894.5</v>
      </c>
      <c r="F3" s="28">
        <v>3039.2</v>
      </c>
      <c r="G3" s="28">
        <v>3191.2</v>
      </c>
      <c r="H3" s="28">
        <v>3350.8</v>
      </c>
      <c r="I3" s="27">
        <v>3518.3</v>
      </c>
      <c r="J3" s="27">
        <v>3694.2</v>
      </c>
      <c r="K3" s="28">
        <v>3878.9</v>
      </c>
      <c r="L3" s="28">
        <v>4072.9</v>
      </c>
    </row>
    <row r="4" spans="1:12" ht="18" x14ac:dyDescent="0.2">
      <c r="A4" s="26" t="s">
        <v>632</v>
      </c>
      <c r="B4" s="27">
        <v>30255</v>
      </c>
      <c r="C4" s="27">
        <v>6964.9</v>
      </c>
      <c r="D4" s="27">
        <v>7075.5</v>
      </c>
      <c r="E4" s="27">
        <v>7429.3</v>
      </c>
      <c r="F4" s="28">
        <v>8410.6</v>
      </c>
      <c r="G4" s="28">
        <v>8831.1</v>
      </c>
      <c r="H4" s="28">
        <v>10648</v>
      </c>
      <c r="I4" s="27">
        <v>12054.5</v>
      </c>
      <c r="J4" s="28">
        <v>13645.1</v>
      </c>
      <c r="K4" s="28">
        <v>15446.3</v>
      </c>
      <c r="L4" s="28">
        <v>17485.2</v>
      </c>
    </row>
    <row r="5" spans="1:12" ht="18" x14ac:dyDescent="0.2">
      <c r="A5" s="26" t="s">
        <v>633</v>
      </c>
      <c r="B5" s="27"/>
      <c r="C5" s="29">
        <v>0.15</v>
      </c>
      <c r="D5" s="29">
        <v>0.08</v>
      </c>
      <c r="E5" s="29">
        <v>0.05</v>
      </c>
      <c r="F5" s="29">
        <v>0.03</v>
      </c>
      <c r="G5" s="29">
        <v>0.03</v>
      </c>
      <c r="H5" s="29">
        <v>0.03</v>
      </c>
      <c r="I5" s="29">
        <v>0.03</v>
      </c>
      <c r="J5" s="30">
        <v>0.03</v>
      </c>
      <c r="K5" s="30">
        <v>0.03</v>
      </c>
      <c r="L5" s="30">
        <v>0.03</v>
      </c>
    </row>
    <row r="6" spans="1:12" ht="19" thickBot="1" x14ac:dyDescent="0.25">
      <c r="A6" s="31" t="s">
        <v>634</v>
      </c>
      <c r="B6" s="32"/>
      <c r="C6" s="32">
        <f>C3+C4*(1-C5)</f>
        <v>8545.5650000000005</v>
      </c>
      <c r="D6" s="32">
        <f>D3+D4*(1-D5)</f>
        <v>9266.16</v>
      </c>
      <c r="E6" s="32">
        <f t="shared" ref="E6:L6" si="0">E3+E4*(1-E5)</f>
        <v>9952.3349999999991</v>
      </c>
      <c r="F6" s="32">
        <f t="shared" si="0"/>
        <v>11197.482</v>
      </c>
      <c r="G6" s="32">
        <f t="shared" si="0"/>
        <v>11757.366999999998</v>
      </c>
      <c r="H6" s="32">
        <f t="shared" si="0"/>
        <v>13679.36</v>
      </c>
      <c r="I6" s="32">
        <f t="shared" si="0"/>
        <v>15211.165000000001</v>
      </c>
      <c r="J6" s="32">
        <f t="shared" si="0"/>
        <v>16929.947</v>
      </c>
      <c r="K6" s="32">
        <f t="shared" si="0"/>
        <v>18861.810999999998</v>
      </c>
      <c r="L6" s="32">
        <f t="shared" si="0"/>
        <v>21033.544000000002</v>
      </c>
    </row>
    <row r="7" spans="1:12" ht="19" thickBot="1" x14ac:dyDescent="0.25">
      <c r="A7" s="26" t="s">
        <v>635</v>
      </c>
      <c r="B7" s="22"/>
      <c r="C7" s="22"/>
      <c r="D7" s="33"/>
      <c r="E7" s="33"/>
      <c r="F7" s="33"/>
      <c r="G7" s="33"/>
      <c r="H7" s="33"/>
      <c r="I7" s="33"/>
      <c r="J7" s="33"/>
      <c r="K7" s="33"/>
      <c r="L7" s="33"/>
    </row>
    <row r="8" spans="1:12" ht="18" x14ac:dyDescent="0.2">
      <c r="A8" s="24" t="s">
        <v>636</v>
      </c>
      <c r="B8" s="34"/>
      <c r="C8" s="35">
        <f>22*B3*12/10000</f>
        <v>715.99440000000004</v>
      </c>
      <c r="D8" s="35">
        <f>22*B3*12/10000</f>
        <v>715.99440000000004</v>
      </c>
      <c r="E8" s="35">
        <f>22*B3*12/10000</f>
        <v>715.99440000000004</v>
      </c>
      <c r="F8" s="35">
        <f>22*B3*12/10000</f>
        <v>715.99440000000004</v>
      </c>
      <c r="G8" s="36">
        <f>22*B3*12/10000</f>
        <v>715.99440000000004</v>
      </c>
      <c r="H8" s="37">
        <f>22*B3*12/10000</f>
        <v>715.99440000000004</v>
      </c>
      <c r="I8" s="37">
        <f>22*B3*12/10000</f>
        <v>715.99440000000004</v>
      </c>
      <c r="J8" s="37">
        <f>22*B3*12/10000</f>
        <v>715.99440000000004</v>
      </c>
      <c r="K8" s="37">
        <f>22*B3*12/10000</f>
        <v>715.99440000000004</v>
      </c>
      <c r="L8" s="37">
        <f>22*B3*12/10000</f>
        <v>715.99440000000004</v>
      </c>
    </row>
    <row r="9" spans="1:12" ht="18" x14ac:dyDescent="0.2">
      <c r="A9" s="26" t="s">
        <v>637</v>
      </c>
      <c r="B9" s="22"/>
      <c r="C9" s="38">
        <f>44*B4*12/10000</f>
        <v>1597.4639999999999</v>
      </c>
      <c r="D9" s="38">
        <f>44*B4*12/10000</f>
        <v>1597.4639999999999</v>
      </c>
      <c r="E9" s="38">
        <f>44*B4*12/10000</f>
        <v>1597.4639999999999</v>
      </c>
      <c r="F9" s="38">
        <f>44*B4*12/10000</f>
        <v>1597.4639999999999</v>
      </c>
      <c r="G9" s="38">
        <f>44*B4*12/10000</f>
        <v>1597.4639999999999</v>
      </c>
      <c r="H9" s="38">
        <f>44*B4*12/10000</f>
        <v>1597.4639999999999</v>
      </c>
      <c r="I9" s="38">
        <f>44*B4*12/10000</f>
        <v>1597.4639999999999</v>
      </c>
      <c r="J9" s="27">
        <f>44*B4*12/10000</f>
        <v>1597.4639999999999</v>
      </c>
      <c r="K9" s="27">
        <f>44*B4*12/10000</f>
        <v>1597.4639999999999</v>
      </c>
      <c r="L9" s="27">
        <f>44*B4*12/10000</f>
        <v>1597.4639999999999</v>
      </c>
    </row>
    <row r="10" spans="1:12" ht="18" x14ac:dyDescent="0.2">
      <c r="A10" s="26" t="s">
        <v>633</v>
      </c>
      <c r="B10" s="22"/>
      <c r="C10" s="29">
        <v>0.15</v>
      </c>
      <c r="D10" s="29">
        <v>0.08</v>
      </c>
      <c r="E10" s="29">
        <v>0.05</v>
      </c>
      <c r="F10" s="29">
        <v>0.03</v>
      </c>
      <c r="G10" s="29">
        <v>0.03</v>
      </c>
      <c r="H10" s="29">
        <v>0.03</v>
      </c>
      <c r="I10" s="29">
        <v>0.03</v>
      </c>
      <c r="J10" s="30">
        <v>0.03</v>
      </c>
      <c r="K10" s="30">
        <v>0.03</v>
      </c>
      <c r="L10" s="30">
        <v>0.03</v>
      </c>
    </row>
    <row r="11" spans="1:12" ht="18" x14ac:dyDescent="0.2">
      <c r="A11" s="26" t="s">
        <v>638</v>
      </c>
      <c r="B11" s="22"/>
      <c r="C11" s="33"/>
      <c r="D11" s="33"/>
      <c r="E11" s="33"/>
      <c r="F11" s="33"/>
      <c r="G11" s="33"/>
      <c r="H11" s="33"/>
      <c r="I11" s="33"/>
      <c r="J11" s="33"/>
      <c r="K11" s="33"/>
      <c r="L11" s="33"/>
    </row>
    <row r="12" spans="1:12" ht="19" thickBot="1" x14ac:dyDescent="0.25">
      <c r="A12" s="26" t="s">
        <v>639</v>
      </c>
      <c r="B12" s="22"/>
      <c r="C12" s="27">
        <f>C8+C9*(1-C10)</f>
        <v>2073.8388</v>
      </c>
      <c r="D12" s="27">
        <f t="shared" ref="D12:L12" si="1">D8+D9*(1-D10)</f>
        <v>2185.6612800000003</v>
      </c>
      <c r="E12" s="27">
        <f t="shared" si="1"/>
        <v>2233.5852</v>
      </c>
      <c r="F12" s="27">
        <f t="shared" si="1"/>
        <v>2265.5344800000003</v>
      </c>
      <c r="G12" s="27">
        <f t="shared" si="1"/>
        <v>2265.5344800000003</v>
      </c>
      <c r="H12" s="27">
        <f t="shared" si="1"/>
        <v>2265.5344800000003</v>
      </c>
      <c r="I12" s="27">
        <f t="shared" si="1"/>
        <v>2265.5344800000003</v>
      </c>
      <c r="J12" s="27">
        <f t="shared" si="1"/>
        <v>2265.5344800000003</v>
      </c>
      <c r="K12" s="27">
        <f t="shared" si="1"/>
        <v>2265.5344800000003</v>
      </c>
      <c r="L12" s="27">
        <f t="shared" si="1"/>
        <v>2265.5344800000003</v>
      </c>
    </row>
    <row r="13" spans="1:12" ht="18" x14ac:dyDescent="0.2">
      <c r="A13" s="24" t="s">
        <v>640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</row>
    <row r="14" spans="1:12" ht="19" thickBot="1" x14ac:dyDescent="0.25">
      <c r="A14" s="31" t="s">
        <v>641</v>
      </c>
      <c r="B14" s="39">
        <v>0.06</v>
      </c>
      <c r="C14" s="40">
        <f>C6*B14</f>
        <v>512.73390000000006</v>
      </c>
      <c r="D14" s="40">
        <f>D6*B14</f>
        <v>555.96960000000001</v>
      </c>
      <c r="E14" s="40">
        <f>E6*B14</f>
        <v>597.14009999999996</v>
      </c>
      <c r="F14" s="40">
        <f>F6*B14</f>
        <v>671.84892000000002</v>
      </c>
      <c r="G14" s="40">
        <f>G6*B14</f>
        <v>705.44201999999984</v>
      </c>
      <c r="H14" s="40">
        <f>H6*B14</f>
        <v>820.76160000000004</v>
      </c>
      <c r="I14" s="40">
        <f>I6*B14</f>
        <v>912.66989999999998</v>
      </c>
      <c r="J14" s="40">
        <f>J6*B14</f>
        <v>1015.79682</v>
      </c>
      <c r="K14" s="40">
        <f>K6*B14</f>
        <v>1131.7086599999998</v>
      </c>
      <c r="L14" s="40">
        <f>L6*B14</f>
        <v>1262.0126400000001</v>
      </c>
    </row>
    <row r="15" spans="1:12" ht="19" thickBot="1" x14ac:dyDescent="0.25">
      <c r="A15" s="41"/>
      <c r="B15" s="41"/>
      <c r="C15" s="41"/>
      <c r="D15" s="41"/>
      <c r="E15" s="41"/>
      <c r="F15" s="41"/>
      <c r="G15" s="22"/>
      <c r="H15" s="22"/>
      <c r="I15" s="22"/>
      <c r="J15" s="22"/>
      <c r="K15" s="22"/>
      <c r="L15" s="22"/>
    </row>
    <row r="16" spans="1:12" ht="19" thickBot="1" x14ac:dyDescent="0.25">
      <c r="A16" s="42" t="s">
        <v>642</v>
      </c>
      <c r="B16" s="43" t="s">
        <v>643</v>
      </c>
      <c r="C16" s="44">
        <f>C6+C12+C14</f>
        <v>11132.137699999999</v>
      </c>
      <c r="D16" s="44">
        <f>D6+D12+D14</f>
        <v>12007.79088</v>
      </c>
      <c r="E16" s="44">
        <f>E6+E12+E14</f>
        <v>12783.060299999999</v>
      </c>
      <c r="F16" s="44">
        <f t="shared" ref="F16:L16" si="2">F6+F12+F14</f>
        <v>14134.865400000001</v>
      </c>
      <c r="G16" s="44">
        <f t="shared" si="2"/>
        <v>14728.343499999999</v>
      </c>
      <c r="H16" s="44">
        <f t="shared" si="2"/>
        <v>16765.656080000001</v>
      </c>
      <c r="I16" s="44">
        <f t="shared" si="2"/>
        <v>18389.369380000004</v>
      </c>
      <c r="J16" s="44">
        <f t="shared" si="2"/>
        <v>20211.278300000002</v>
      </c>
      <c r="K16" s="44">
        <f t="shared" si="2"/>
        <v>22259.054139999997</v>
      </c>
      <c r="L16" s="44">
        <f t="shared" si="2"/>
        <v>24561.091120000005</v>
      </c>
    </row>
    <row r="17" spans="1:12" ht="19" thickBot="1" x14ac:dyDescent="0.25">
      <c r="A17" s="41"/>
      <c r="B17" s="41"/>
      <c r="C17" s="41"/>
      <c r="D17" s="41"/>
      <c r="E17" s="41"/>
      <c r="F17" s="41"/>
      <c r="G17" s="22"/>
      <c r="H17" s="22"/>
      <c r="I17" s="22"/>
      <c r="J17" s="22"/>
      <c r="K17" s="22"/>
      <c r="L17" s="22"/>
    </row>
    <row r="18" spans="1:12" ht="18" x14ac:dyDescent="0.2">
      <c r="A18" s="24" t="s">
        <v>644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</row>
    <row r="19" spans="1:12" ht="18" x14ac:dyDescent="0.2">
      <c r="A19" s="26" t="s">
        <v>645</v>
      </c>
      <c r="B19" s="45">
        <v>0.12</v>
      </c>
      <c r="C19" s="46">
        <f>B19*C6</f>
        <v>1025.4678000000001</v>
      </c>
      <c r="D19" s="46">
        <f>B19*D6</f>
        <v>1111.9392</v>
      </c>
      <c r="E19" s="27">
        <f>E6*B19</f>
        <v>1194.2801999999999</v>
      </c>
      <c r="F19" s="46">
        <f>F6*B19</f>
        <v>1343.69784</v>
      </c>
      <c r="G19" s="46">
        <f>B19*G6</f>
        <v>1410.8840399999997</v>
      </c>
      <c r="H19" s="27">
        <f>B19*H6</f>
        <v>1641.5232000000001</v>
      </c>
      <c r="I19" s="46">
        <f>I6*B19</f>
        <v>1825.3398</v>
      </c>
      <c r="J19" s="46">
        <f>J6*B19</f>
        <v>2031.5936400000001</v>
      </c>
      <c r="K19" s="46">
        <f>K6*B19</f>
        <v>2263.4173199999996</v>
      </c>
      <c r="L19" s="46">
        <f>L6*B19</f>
        <v>2524.0252800000003</v>
      </c>
    </row>
    <row r="20" spans="1:12" ht="19" thickBot="1" x14ac:dyDescent="0.25">
      <c r="A20" s="26" t="s">
        <v>646</v>
      </c>
      <c r="B20" s="47">
        <v>5.5599999999999997E-2</v>
      </c>
      <c r="C20" s="48">
        <f>C16*B20</f>
        <v>618.94685611999989</v>
      </c>
      <c r="D20" s="27">
        <f>B20*D16</f>
        <v>667.63317292800002</v>
      </c>
      <c r="E20" s="27">
        <f>B20*E16</f>
        <v>710.73815267999987</v>
      </c>
      <c r="F20" s="27">
        <f>B20*F16</f>
        <v>785.89851623999994</v>
      </c>
      <c r="G20" s="27">
        <f>G16*B20</f>
        <v>818.8958985999999</v>
      </c>
      <c r="H20" s="27">
        <f>H16*B20</f>
        <v>932.17047804799995</v>
      </c>
      <c r="I20" s="27">
        <f>B20*I16</f>
        <v>1022.4489375280001</v>
      </c>
      <c r="J20" s="27">
        <f>J16*B20</f>
        <v>1123.7470734799999</v>
      </c>
      <c r="K20" s="27">
        <f>B20*K16</f>
        <v>1237.6034101839998</v>
      </c>
      <c r="L20" s="27">
        <f>B20*L16</f>
        <v>1365.5966662720002</v>
      </c>
    </row>
    <row r="21" spans="1:12" ht="18" x14ac:dyDescent="0.2">
      <c r="A21" s="24" t="s">
        <v>647</v>
      </c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</row>
    <row r="22" spans="1:12" ht="18" x14ac:dyDescent="0.2">
      <c r="A22" s="26" t="s">
        <v>648</v>
      </c>
      <c r="B22" s="22"/>
      <c r="C22" s="30">
        <v>0</v>
      </c>
      <c r="D22" s="30">
        <v>0</v>
      </c>
      <c r="E22" s="30">
        <v>0.05</v>
      </c>
      <c r="F22" s="30">
        <v>0</v>
      </c>
      <c r="G22" s="30">
        <v>0</v>
      </c>
      <c r="H22" s="30">
        <v>0.05</v>
      </c>
      <c r="I22" s="30">
        <v>0</v>
      </c>
      <c r="J22" s="30">
        <v>0</v>
      </c>
      <c r="K22" s="30">
        <v>0.05</v>
      </c>
      <c r="L22" s="30">
        <v>0</v>
      </c>
    </row>
    <row r="23" spans="1:12" ht="18" x14ac:dyDescent="0.2">
      <c r="A23" s="26" t="s">
        <v>647</v>
      </c>
      <c r="B23" s="47">
        <v>500</v>
      </c>
      <c r="C23" s="27">
        <f>B23*(B3+B4)/10000</f>
        <v>2868.8</v>
      </c>
      <c r="D23" s="27">
        <f>C23</f>
        <v>2868.8</v>
      </c>
      <c r="E23" s="27">
        <f>D23*(1+E22)</f>
        <v>3012.2400000000002</v>
      </c>
      <c r="F23" s="27">
        <f>E23</f>
        <v>3012.2400000000002</v>
      </c>
      <c r="G23" s="27">
        <f>E23</f>
        <v>3012.2400000000002</v>
      </c>
      <c r="H23" s="27">
        <f>G23*(1+H22)</f>
        <v>3162.8520000000003</v>
      </c>
      <c r="I23" s="27">
        <f>H23</f>
        <v>3162.8520000000003</v>
      </c>
      <c r="J23" s="27">
        <f>H23</f>
        <v>3162.8520000000003</v>
      </c>
      <c r="K23" s="27">
        <f>J23*(1+K22)</f>
        <v>3320.9946000000004</v>
      </c>
      <c r="L23" s="27">
        <f>K23</f>
        <v>3320.9946000000004</v>
      </c>
    </row>
    <row r="24" spans="1:12" ht="18" x14ac:dyDescent="0.2">
      <c r="A24" s="26" t="s">
        <v>649</v>
      </c>
      <c r="B24" s="27" t="s">
        <v>650</v>
      </c>
      <c r="C24" s="27">
        <f>C23/C12</f>
        <v>1.3833283474106088</v>
      </c>
      <c r="D24" s="27">
        <f>D23/D12</f>
        <v>1.3125547065554457</v>
      </c>
      <c r="E24" s="27">
        <f t="shared" ref="E24:L24" si="3">E23/E12</f>
        <v>1.3486120878666281</v>
      </c>
      <c r="F24" s="27">
        <f t="shared" si="3"/>
        <v>1.3295935359147568</v>
      </c>
      <c r="G24" s="27">
        <f t="shared" si="3"/>
        <v>1.3295935359147568</v>
      </c>
      <c r="H24" s="27">
        <f t="shared" si="3"/>
        <v>1.3960732127104947</v>
      </c>
      <c r="I24" s="27">
        <f t="shared" si="3"/>
        <v>1.3960732127104947</v>
      </c>
      <c r="J24" s="27">
        <f t="shared" si="3"/>
        <v>1.3960732127104947</v>
      </c>
      <c r="K24" s="27">
        <f t="shared" si="3"/>
        <v>1.4658768733460195</v>
      </c>
      <c r="L24" s="27">
        <f t="shared" si="3"/>
        <v>1.4658768733460195</v>
      </c>
    </row>
    <row r="25" spans="1:12" ht="19" thickBot="1" x14ac:dyDescent="0.25">
      <c r="A25" s="31" t="s">
        <v>651</v>
      </c>
      <c r="B25" s="32" t="s">
        <v>652</v>
      </c>
      <c r="C25" s="32">
        <f>C19+C20+C23</f>
        <v>4513.2146561200007</v>
      </c>
      <c r="D25" s="32">
        <f t="shared" ref="D25:H25" si="4">D19+D20+D23</f>
        <v>4648.372372928</v>
      </c>
      <c r="E25" s="32">
        <f>E19+E20+E23</f>
        <v>4917.2583526799999</v>
      </c>
      <c r="F25" s="32">
        <f t="shared" si="4"/>
        <v>5141.8363562400009</v>
      </c>
      <c r="G25" s="32">
        <f t="shared" si="4"/>
        <v>5242.0199386000004</v>
      </c>
      <c r="H25" s="32">
        <f t="shared" si="4"/>
        <v>5736.5456780479999</v>
      </c>
      <c r="I25" s="32">
        <f>I19+I20+I23</f>
        <v>6010.6407375280005</v>
      </c>
      <c r="J25" s="32">
        <f t="shared" ref="J25:L25" si="5">J19+J20+J23</f>
        <v>6318.1927134800007</v>
      </c>
      <c r="K25" s="32">
        <f t="shared" si="5"/>
        <v>6822.015330184</v>
      </c>
      <c r="L25" s="32">
        <f t="shared" si="5"/>
        <v>7210.616546272001</v>
      </c>
    </row>
    <row r="26" spans="1:12" ht="19" thickBot="1" x14ac:dyDescent="0.25">
      <c r="A26" s="41"/>
      <c r="B26" s="41"/>
      <c r="C26" s="41"/>
      <c r="D26" s="41"/>
      <c r="E26" s="41"/>
      <c r="F26" s="41"/>
      <c r="G26" s="22"/>
      <c r="H26" s="22"/>
      <c r="I26" s="22"/>
      <c r="J26" s="22"/>
      <c r="K26" s="33"/>
      <c r="L26" s="33"/>
    </row>
    <row r="27" spans="1:12" ht="18" x14ac:dyDescent="0.2">
      <c r="A27" s="24" t="s">
        <v>653</v>
      </c>
      <c r="B27" s="34"/>
      <c r="C27" s="49" t="s">
        <v>654</v>
      </c>
      <c r="D27" s="49" t="s">
        <v>655</v>
      </c>
      <c r="E27" s="49" t="s">
        <v>656</v>
      </c>
      <c r="F27" s="49" t="s">
        <v>657</v>
      </c>
      <c r="G27" s="49" t="s">
        <v>658</v>
      </c>
      <c r="H27" s="34" t="s">
        <v>659</v>
      </c>
      <c r="I27" s="34" t="s">
        <v>660</v>
      </c>
      <c r="J27" s="50" t="s">
        <v>661</v>
      </c>
      <c r="K27" s="50" t="s">
        <v>662</v>
      </c>
      <c r="L27" s="50" t="s">
        <v>663</v>
      </c>
    </row>
    <row r="28" spans="1:12" ht="19" thickBot="1" x14ac:dyDescent="0.25">
      <c r="A28" s="31" t="s">
        <v>664</v>
      </c>
      <c r="B28" s="51">
        <v>-110400</v>
      </c>
      <c r="C28" s="52">
        <f>C16-C25</f>
        <v>6618.9230438799987</v>
      </c>
      <c r="D28" s="52">
        <f t="shared" ref="D28:G28" si="6">D16-D25</f>
        <v>7359.4185070720005</v>
      </c>
      <c r="E28" s="52">
        <f>E16-E25</f>
        <v>7865.8019473199993</v>
      </c>
      <c r="F28" s="52">
        <f t="shared" si="6"/>
        <v>8993.0290437599997</v>
      </c>
      <c r="G28" s="52">
        <f t="shared" si="6"/>
        <v>9486.3235613999987</v>
      </c>
      <c r="H28" s="52">
        <f>H16-H25</f>
        <v>11029.110401952001</v>
      </c>
      <c r="I28" s="52">
        <f>I16-I25</f>
        <v>12378.728642472004</v>
      </c>
      <c r="J28" s="52">
        <f t="shared" ref="J28:L28" si="7">J16-J25</f>
        <v>13893.085586520001</v>
      </c>
      <c r="K28" s="52">
        <f t="shared" si="7"/>
        <v>15437.038809815997</v>
      </c>
      <c r="L28" s="52">
        <f t="shared" si="7"/>
        <v>17350.474573728003</v>
      </c>
    </row>
    <row r="29" spans="1:12" ht="19" thickBot="1" x14ac:dyDescent="0.25">
      <c r="A29" s="41"/>
      <c r="B29" s="41" t="s">
        <v>13</v>
      </c>
      <c r="C29" s="41"/>
      <c r="D29" s="41"/>
      <c r="E29" s="41"/>
      <c r="F29" s="41"/>
      <c r="G29" s="22"/>
      <c r="H29" s="22"/>
      <c r="I29" s="22"/>
      <c r="J29" s="22"/>
      <c r="K29" s="22"/>
      <c r="L29" s="22"/>
    </row>
    <row r="30" spans="1:12" ht="18" x14ac:dyDescent="0.2">
      <c r="A30" s="24" t="s">
        <v>665</v>
      </c>
      <c r="B30" s="34"/>
      <c r="C30" s="53">
        <f>C28/B28*-1</f>
        <v>5.9954013078623178E-2</v>
      </c>
      <c r="D30" s="53">
        <f>D28/B28*-1</f>
        <v>6.6661399520579714E-2</v>
      </c>
      <c r="E30" s="53">
        <f>E28/B28*-1</f>
        <v>7.1248206044565207E-2</v>
      </c>
      <c r="F30" s="53">
        <f>F28/B28*-1</f>
        <v>8.1458596410869569E-2</v>
      </c>
      <c r="G30" s="53">
        <f>G28/B28*-1</f>
        <v>8.5926843853260854E-2</v>
      </c>
      <c r="H30" s="53">
        <f>H28/B28*-1</f>
        <v>9.9901362336521748E-2</v>
      </c>
      <c r="I30" s="53">
        <f>I28/B28*-1</f>
        <v>0.11212616523978265</v>
      </c>
      <c r="J30" s="53">
        <f>J28/B28*-1</f>
        <v>0.12584316654456523</v>
      </c>
      <c r="K30" s="53">
        <f>K28/B28*-1</f>
        <v>0.139828250088913</v>
      </c>
      <c r="L30" s="53">
        <f>L28/B28*-1</f>
        <v>0.15716009577652176</v>
      </c>
    </row>
    <row r="31" spans="1:12" ht="19" thickBot="1" x14ac:dyDescent="0.25">
      <c r="A31" s="31" t="s">
        <v>666</v>
      </c>
      <c r="B31" s="54"/>
      <c r="C31" s="55">
        <f>B28+C28</f>
        <v>-103781.07695612</v>
      </c>
      <c r="D31" s="55">
        <f t="shared" ref="D31:I31" si="8">D28+C31</f>
        <v>-96421.658449048002</v>
      </c>
      <c r="E31" s="55">
        <f t="shared" si="8"/>
        <v>-88555.856501728005</v>
      </c>
      <c r="F31" s="55">
        <f t="shared" si="8"/>
        <v>-79562.827457968</v>
      </c>
      <c r="G31" s="55">
        <f t="shared" si="8"/>
        <v>-70076.503896568</v>
      </c>
      <c r="H31" s="55">
        <f t="shared" si="8"/>
        <v>-59047.393494616001</v>
      </c>
      <c r="I31" s="55">
        <f t="shared" si="8"/>
        <v>-46668.664852143993</v>
      </c>
      <c r="J31" s="55">
        <f>I31+J28</f>
        <v>-32775.579265623994</v>
      </c>
      <c r="K31" s="55">
        <f>K28+J31</f>
        <v>-17338.540455807997</v>
      </c>
      <c r="L31" s="55">
        <f>L28+K31</f>
        <v>11.934117920005519</v>
      </c>
    </row>
    <row r="32" spans="1:12" ht="19" thickBot="1" x14ac:dyDescent="0.25">
      <c r="A32" s="41"/>
      <c r="B32" s="41"/>
      <c r="C32" s="41"/>
      <c r="D32" s="41"/>
      <c r="E32" s="41"/>
      <c r="F32" s="41"/>
      <c r="G32" s="22"/>
      <c r="H32" s="22"/>
      <c r="I32" s="22"/>
      <c r="J32" s="22"/>
      <c r="K32" s="22"/>
      <c r="L32" s="22"/>
    </row>
    <row r="33" spans="1:12" ht="36" x14ac:dyDescent="0.2">
      <c r="A33" s="56" t="s">
        <v>667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57"/>
    </row>
    <row r="34" spans="1:12" ht="36" x14ac:dyDescent="0.2">
      <c r="A34" s="58" t="s">
        <v>668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59"/>
    </row>
    <row r="35" spans="1:12" ht="18" x14ac:dyDescent="0.2">
      <c r="A35" s="26" t="s">
        <v>669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59"/>
    </row>
    <row r="36" spans="1:12" ht="18" x14ac:dyDescent="0.2">
      <c r="A36" s="26" t="s">
        <v>670</v>
      </c>
      <c r="B36" s="60" t="s">
        <v>670</v>
      </c>
      <c r="C36" s="22"/>
      <c r="D36" s="22"/>
      <c r="E36" s="22"/>
      <c r="F36" s="22"/>
      <c r="G36" s="22"/>
      <c r="H36" s="22"/>
      <c r="I36" s="22"/>
      <c r="J36" s="22"/>
      <c r="K36" s="22"/>
      <c r="L36" s="59"/>
    </row>
    <row r="37" spans="1:12" ht="18" x14ac:dyDescent="0.2">
      <c r="A37" s="26" t="s">
        <v>671</v>
      </c>
      <c r="B37" s="61">
        <v>10</v>
      </c>
      <c r="C37" s="62"/>
      <c r="D37" s="22"/>
      <c r="E37" s="22"/>
      <c r="F37" s="22"/>
      <c r="G37" s="22"/>
      <c r="H37" s="22"/>
      <c r="I37" s="22"/>
      <c r="J37" s="22"/>
      <c r="K37" s="22"/>
      <c r="L37" s="59"/>
    </row>
    <row r="38" spans="1:12" ht="18" x14ac:dyDescent="0.2">
      <c r="A38" s="26" t="s">
        <v>672</v>
      </c>
      <c r="B38" s="63">
        <v>0.06</v>
      </c>
      <c r="C38" s="62"/>
      <c r="D38" s="22"/>
      <c r="E38" s="22"/>
      <c r="F38" s="22"/>
      <c r="G38" s="22"/>
      <c r="H38" s="22"/>
      <c r="I38" s="22"/>
      <c r="J38" s="22"/>
      <c r="K38" s="22"/>
      <c r="L38" s="64">
        <f>L28/B38</f>
        <v>289174.57622880006</v>
      </c>
    </row>
    <row r="39" spans="1:12" ht="18" x14ac:dyDescent="0.2">
      <c r="A39" s="26" t="s">
        <v>673</v>
      </c>
      <c r="B39" s="63">
        <v>0.01</v>
      </c>
      <c r="C39" s="22"/>
      <c r="D39" s="22"/>
      <c r="E39" s="22"/>
      <c r="F39" s="22"/>
      <c r="G39" s="22"/>
      <c r="H39" s="22"/>
      <c r="I39" s="22"/>
      <c r="J39" s="22"/>
      <c r="K39" s="22"/>
      <c r="L39" s="64">
        <f>L38*B39</f>
        <v>2891.7457622880006</v>
      </c>
    </row>
    <row r="40" spans="1:12" ht="18" x14ac:dyDescent="0.2">
      <c r="A40" s="26" t="s">
        <v>674</v>
      </c>
      <c r="B40" s="65">
        <f>L40/(B3+B4)</f>
        <v>4.9895919978128846</v>
      </c>
      <c r="C40" s="22"/>
      <c r="D40" s="22"/>
      <c r="E40" s="22"/>
      <c r="F40" s="22"/>
      <c r="G40" s="22"/>
      <c r="H40" s="22"/>
      <c r="I40" s="22"/>
      <c r="J40" s="22"/>
      <c r="K40" s="22"/>
      <c r="L40" s="64">
        <f>L38-L39</f>
        <v>286282.83046651207</v>
      </c>
    </row>
    <row r="41" spans="1:12" ht="18" x14ac:dyDescent="0.2">
      <c r="A41" s="26" t="s">
        <v>675</v>
      </c>
      <c r="B41" s="61">
        <v>-110400</v>
      </c>
      <c r="C41" s="66">
        <f>C28</f>
        <v>6618.9230438799987</v>
      </c>
      <c r="D41" s="66">
        <f t="shared" ref="D41:K41" si="9">D28</f>
        <v>7359.4185070720005</v>
      </c>
      <c r="E41" s="66">
        <f t="shared" si="9"/>
        <v>7865.8019473199993</v>
      </c>
      <c r="F41" s="66">
        <f t="shared" si="9"/>
        <v>8993.0290437599997</v>
      </c>
      <c r="G41" s="66">
        <f t="shared" si="9"/>
        <v>9486.3235613999987</v>
      </c>
      <c r="H41" s="66">
        <f t="shared" si="9"/>
        <v>11029.110401952001</v>
      </c>
      <c r="I41" s="66">
        <f t="shared" si="9"/>
        <v>12378.728642472004</v>
      </c>
      <c r="J41" s="66">
        <f t="shared" si="9"/>
        <v>13893.085586520001</v>
      </c>
      <c r="K41" s="66">
        <f t="shared" si="9"/>
        <v>15437.038809815997</v>
      </c>
      <c r="L41" s="67">
        <f>L28+L40</f>
        <v>303633.30504024005</v>
      </c>
    </row>
    <row r="42" spans="1:12" ht="18" x14ac:dyDescent="0.2">
      <c r="A42" s="26" t="s">
        <v>676</v>
      </c>
      <c r="B42" s="60"/>
      <c r="C42" s="68">
        <f>ABS(C41/B28)</f>
        <v>5.9954013078623178E-2</v>
      </c>
      <c r="D42" s="68">
        <f>ABS(D28/B28)</f>
        <v>6.6661399520579714E-2</v>
      </c>
      <c r="E42" s="68">
        <f>ABS(E28/B28)</f>
        <v>7.1248206044565207E-2</v>
      </c>
      <c r="F42" s="68">
        <f>ABS(F28/B28)</f>
        <v>8.1458596410869569E-2</v>
      </c>
      <c r="G42" s="68">
        <f>ABS(G28/B28)</f>
        <v>8.5926843853260854E-2</v>
      </c>
      <c r="H42" s="68">
        <f>ABS(H28/B28)</f>
        <v>9.9901362336521748E-2</v>
      </c>
      <c r="I42" s="68">
        <f>ABS(I28/B28)</f>
        <v>0.11212616523978265</v>
      </c>
      <c r="J42" s="68">
        <f>ABS(J28/B28)</f>
        <v>0.12584316654456523</v>
      </c>
      <c r="K42" s="68">
        <f>ABS(K28/B28)</f>
        <v>0.139828250088913</v>
      </c>
      <c r="L42" s="68">
        <f>ABS(L28/B28)</f>
        <v>0.15716009577652176</v>
      </c>
    </row>
    <row r="43" spans="1:12" ht="18" x14ac:dyDescent="0.2">
      <c r="A43" s="26" t="s">
        <v>677</v>
      </c>
      <c r="B43" s="69">
        <f>IRR(B41:L41)</f>
        <v>0.16174556844058108</v>
      </c>
      <c r="C43" s="22"/>
      <c r="D43" s="22"/>
      <c r="E43" s="22"/>
      <c r="F43" s="22"/>
      <c r="G43" s="22"/>
      <c r="H43" s="22"/>
      <c r="I43" s="22"/>
      <c r="J43" s="22"/>
      <c r="K43" s="22"/>
      <c r="L43" s="59"/>
    </row>
    <row r="44" spans="1:12" ht="18" x14ac:dyDescent="0.2">
      <c r="A44" s="26" t="s">
        <v>678</v>
      </c>
      <c r="B44" s="70">
        <f>SUM(B41:L41)</f>
        <v>286294.76458443207</v>
      </c>
      <c r="C44" s="22"/>
      <c r="D44" s="22"/>
      <c r="E44" s="22"/>
      <c r="F44" s="22"/>
      <c r="G44" s="22"/>
      <c r="H44" s="22"/>
      <c r="I44" s="22"/>
      <c r="J44" s="22"/>
      <c r="K44" s="22"/>
      <c r="L44" s="59"/>
    </row>
    <row r="45" spans="1:12" ht="19" thickBot="1" x14ac:dyDescent="0.25">
      <c r="A45" s="31" t="s">
        <v>679</v>
      </c>
      <c r="B45" s="71">
        <f>B44/B41*-1</f>
        <v>2.5932496792068123</v>
      </c>
      <c r="C45" s="54"/>
      <c r="D45" s="54"/>
      <c r="E45" s="54"/>
      <c r="F45" s="54"/>
      <c r="G45" s="54"/>
      <c r="H45" s="54"/>
      <c r="I45" s="54"/>
      <c r="J45" s="54"/>
      <c r="K45" s="54"/>
      <c r="L45" s="72"/>
    </row>
    <row r="46" spans="1:12" ht="19" thickBot="1" x14ac:dyDescent="0.25">
      <c r="A46" s="41"/>
      <c r="B46" s="73"/>
      <c r="C46" s="41"/>
      <c r="D46" s="41"/>
      <c r="E46" s="41"/>
      <c r="F46" s="41"/>
      <c r="G46" s="22"/>
      <c r="H46" s="22"/>
      <c r="I46" s="22"/>
      <c r="J46" s="22"/>
      <c r="K46" s="22"/>
      <c r="L46" s="22"/>
    </row>
    <row r="47" spans="1:12" ht="18" x14ac:dyDescent="0.2">
      <c r="A47" s="74" t="s">
        <v>680</v>
      </c>
      <c r="B47" s="75"/>
      <c r="C47" s="25"/>
      <c r="D47" s="25"/>
      <c r="E47" s="25"/>
      <c r="F47" s="25"/>
      <c r="G47" s="25"/>
      <c r="H47" s="25"/>
      <c r="I47" s="25"/>
      <c r="J47" s="25"/>
      <c r="K47" s="25"/>
      <c r="L47" s="76"/>
    </row>
    <row r="48" spans="1:12" ht="18" x14ac:dyDescent="0.2">
      <c r="A48" s="77" t="s">
        <v>681</v>
      </c>
      <c r="B48" s="78">
        <v>0.06</v>
      </c>
      <c r="C48" s="27">
        <f>D28/B48</f>
        <v>122656.97511786668</v>
      </c>
      <c r="D48" s="27">
        <f>E28/B48</f>
        <v>131096.69912199999</v>
      </c>
      <c r="E48" s="27">
        <f>F28/B48</f>
        <v>149883.817396</v>
      </c>
      <c r="F48" s="27">
        <f>G28/B48</f>
        <v>158105.39268999998</v>
      </c>
      <c r="G48" s="27">
        <f>H28/B48</f>
        <v>183818.50669920002</v>
      </c>
      <c r="H48" s="27">
        <f>I28/B48</f>
        <v>206312.14404120008</v>
      </c>
      <c r="I48" s="27">
        <f>J28/B48</f>
        <v>231551.42644200003</v>
      </c>
      <c r="J48" s="27">
        <f>K28/B48</f>
        <v>257283.98016359995</v>
      </c>
      <c r="K48" s="27">
        <f>L28/B48</f>
        <v>289174.57622880006</v>
      </c>
      <c r="L48" s="79">
        <f>M28/B48</f>
        <v>0</v>
      </c>
    </row>
    <row r="49" spans="1:12" ht="18" x14ac:dyDescent="0.2">
      <c r="A49" s="77" t="s">
        <v>682</v>
      </c>
      <c r="B49" s="61">
        <f>B37</f>
        <v>10</v>
      </c>
      <c r="C49" s="27"/>
      <c r="D49" s="27"/>
      <c r="E49" s="27"/>
      <c r="F49" s="27"/>
      <c r="G49" s="27"/>
      <c r="H49" s="27"/>
      <c r="I49" s="27"/>
      <c r="J49" s="27"/>
      <c r="K49" s="27"/>
      <c r="L49" s="79"/>
    </row>
    <row r="50" spans="1:12" ht="18" x14ac:dyDescent="0.2">
      <c r="A50" s="77" t="s">
        <v>683</v>
      </c>
      <c r="B50" s="69">
        <v>0.5</v>
      </c>
      <c r="C50" s="27">
        <f>C48*B50</f>
        <v>61328.487558933339</v>
      </c>
      <c r="D50" s="27"/>
      <c r="E50" s="27"/>
      <c r="F50" s="27"/>
      <c r="G50" s="27"/>
      <c r="H50" s="27"/>
      <c r="I50" s="27"/>
      <c r="J50" s="27"/>
      <c r="K50" s="27"/>
      <c r="L50" s="79"/>
    </row>
    <row r="51" spans="1:12" ht="19" thickBot="1" x14ac:dyDescent="0.25">
      <c r="A51" s="80" t="s">
        <v>684</v>
      </c>
      <c r="B51" s="81">
        <v>0</v>
      </c>
      <c r="C51" s="32"/>
      <c r="D51" s="32"/>
      <c r="E51" s="32"/>
      <c r="F51" s="32"/>
      <c r="G51" s="32"/>
      <c r="H51" s="32"/>
      <c r="I51" s="32"/>
      <c r="J51" s="32"/>
      <c r="K51" s="32"/>
      <c r="L51" s="82"/>
    </row>
    <row r="52" spans="1:12" ht="19" thickBot="1" x14ac:dyDescent="0.25">
      <c r="A52" s="83"/>
      <c r="B52" s="84"/>
      <c r="C52" s="83"/>
      <c r="D52" s="83"/>
      <c r="E52" s="83"/>
      <c r="F52" s="83"/>
      <c r="G52" s="27"/>
      <c r="H52" s="27"/>
      <c r="I52" s="27"/>
      <c r="J52" s="27"/>
      <c r="K52" s="27"/>
      <c r="L52" s="27"/>
    </row>
    <row r="53" spans="1:12" ht="18" x14ac:dyDescent="0.2">
      <c r="A53" s="74" t="s">
        <v>685</v>
      </c>
      <c r="B53" s="85">
        <f>-C50</f>
        <v>-61328.487558933339</v>
      </c>
      <c r="C53" s="86">
        <f>-C50</f>
        <v>-61328.487558933339</v>
      </c>
      <c r="D53" s="86">
        <f>-C50</f>
        <v>-61328.487558933339</v>
      </c>
      <c r="E53" s="86">
        <f>-C50</f>
        <v>-61328.487558933339</v>
      </c>
      <c r="F53" s="86">
        <f>-C50</f>
        <v>-61328.487558933339</v>
      </c>
      <c r="G53" s="86">
        <f>-C50</f>
        <v>-61328.487558933339</v>
      </c>
      <c r="H53" s="86">
        <f>-C50</f>
        <v>-61328.487558933339</v>
      </c>
      <c r="I53" s="86">
        <f>-C50</f>
        <v>-61328.487558933339</v>
      </c>
      <c r="J53" s="86">
        <f>-C50</f>
        <v>-61328.487558933339</v>
      </c>
      <c r="K53" s="86">
        <f>-C50</f>
        <v>-61328.487558933339</v>
      </c>
      <c r="L53" s="87">
        <f>-C50</f>
        <v>-61328.487558933339</v>
      </c>
    </row>
    <row r="54" spans="1:12" ht="18" x14ac:dyDescent="0.2">
      <c r="A54" s="77" t="s">
        <v>686</v>
      </c>
      <c r="B54" s="70"/>
      <c r="C54" s="27"/>
      <c r="D54" s="27"/>
      <c r="E54" s="27"/>
      <c r="F54" s="27"/>
      <c r="G54" s="27"/>
      <c r="H54" s="27"/>
      <c r="I54" s="27"/>
      <c r="J54" s="27"/>
      <c r="K54" s="27"/>
      <c r="L54" s="79"/>
    </row>
    <row r="55" spans="1:12" ht="18" x14ac:dyDescent="0.2">
      <c r="A55" s="77" t="s">
        <v>687</v>
      </c>
      <c r="B55" s="65"/>
      <c r="C55" s="88"/>
      <c r="D55" s="88"/>
      <c r="E55" s="88"/>
      <c r="F55" s="88"/>
      <c r="G55" s="88"/>
      <c r="H55" s="88"/>
      <c r="I55" s="88"/>
      <c r="J55" s="88"/>
      <c r="K55" s="88"/>
      <c r="L55" s="89">
        <f>-C50</f>
        <v>-61328.487558933339</v>
      </c>
    </row>
    <row r="56" spans="1:12" ht="19" thickBot="1" x14ac:dyDescent="0.25">
      <c r="A56" s="80" t="s">
        <v>688</v>
      </c>
      <c r="B56" s="90">
        <f>-C50</f>
        <v>-61328.487558933339</v>
      </c>
      <c r="C56" s="55">
        <f>-C50</f>
        <v>-61328.487558933339</v>
      </c>
      <c r="D56" s="55">
        <f>-C50</f>
        <v>-61328.487558933339</v>
      </c>
      <c r="E56" s="55">
        <f>-C50</f>
        <v>-61328.487558933339</v>
      </c>
      <c r="F56" s="55">
        <f>-C50</f>
        <v>-61328.487558933339</v>
      </c>
      <c r="G56" s="55">
        <f>-C50</f>
        <v>-61328.487558933339</v>
      </c>
      <c r="H56" s="55">
        <f>-C50</f>
        <v>-61328.487558933339</v>
      </c>
      <c r="I56" s="55">
        <f>-C50</f>
        <v>-61328.487558933339</v>
      </c>
      <c r="J56" s="55">
        <f>-C50</f>
        <v>-61328.487558933339</v>
      </c>
      <c r="K56" s="55">
        <f>-C50</f>
        <v>-61328.487558933339</v>
      </c>
      <c r="L56" s="91">
        <f>-C50</f>
        <v>-61328.487558933339</v>
      </c>
    </row>
    <row r="57" spans="1:12" ht="19" thickBot="1" x14ac:dyDescent="0.25">
      <c r="A57" s="83"/>
      <c r="B57" s="84"/>
      <c r="C57" s="83"/>
      <c r="D57" s="83"/>
      <c r="E57" s="83"/>
      <c r="F57" s="83"/>
      <c r="G57" s="27"/>
      <c r="H57" s="27"/>
      <c r="I57" s="27"/>
      <c r="J57" s="27"/>
      <c r="K57" s="27"/>
      <c r="L57" s="27"/>
    </row>
    <row r="58" spans="1:12" ht="19" thickBot="1" x14ac:dyDescent="0.25">
      <c r="A58" s="92" t="s">
        <v>689</v>
      </c>
      <c r="B58" s="93">
        <f>1.09/14.09</f>
        <v>7.7359829666430097E-2</v>
      </c>
      <c r="C58" s="94">
        <f>C53*B58</f>
        <v>-4744.3613512588609</v>
      </c>
      <c r="D58" s="94">
        <f>D53*B58</f>
        <v>-4744.3613512588609</v>
      </c>
      <c r="E58" s="94">
        <f>E53*B58</f>
        <v>-4744.3613512588609</v>
      </c>
      <c r="F58" s="94">
        <f>F53*B58</f>
        <v>-4744.3613512588609</v>
      </c>
      <c r="G58" s="94">
        <f>G53*B58</f>
        <v>-4744.3613512588609</v>
      </c>
      <c r="H58" s="94">
        <f>H53*B58</f>
        <v>-4744.3613512588609</v>
      </c>
      <c r="I58" s="94">
        <f>I53*B58</f>
        <v>-4744.3613512588609</v>
      </c>
      <c r="J58" s="94">
        <f>J53*B58</f>
        <v>-4744.3613512588609</v>
      </c>
      <c r="K58" s="94">
        <f>K53*B58</f>
        <v>-4744.3613512588609</v>
      </c>
      <c r="L58" s="95">
        <f>L53*B58</f>
        <v>-4744.3613512588609</v>
      </c>
    </row>
    <row r="59" spans="1:12" ht="19" thickBot="1" x14ac:dyDescent="0.25">
      <c r="A59" s="83"/>
      <c r="B59" s="84"/>
      <c r="C59" s="83"/>
      <c r="D59" s="83"/>
      <c r="E59" s="83"/>
      <c r="F59" s="83"/>
      <c r="G59" s="27"/>
      <c r="H59" s="27"/>
      <c r="I59" s="27"/>
      <c r="J59" s="27"/>
      <c r="K59" s="27"/>
      <c r="L59" s="27"/>
    </row>
    <row r="60" spans="1:12" ht="18" x14ac:dyDescent="0.2">
      <c r="A60" s="74" t="s">
        <v>690</v>
      </c>
      <c r="B60" s="85">
        <f>B41-B53</f>
        <v>-49071.512441066661</v>
      </c>
      <c r="C60" s="86">
        <f>C28-C34-C35+C40+C58-C55</f>
        <v>1874.5616926211378</v>
      </c>
      <c r="D60" s="86">
        <f>D28-D34-D35+D40+D58-D55</f>
        <v>2615.0571558131396</v>
      </c>
      <c r="E60" s="86">
        <f t="shared" ref="E60:L60" si="10">E28-E34-E35+E40+E58-E55</f>
        <v>3121.4405960611384</v>
      </c>
      <c r="F60" s="86">
        <f t="shared" si="10"/>
        <v>4248.6676925011388</v>
      </c>
      <c r="G60" s="86">
        <f t="shared" si="10"/>
        <v>4741.9622101411378</v>
      </c>
      <c r="H60" s="86">
        <f t="shared" si="10"/>
        <v>6284.7490506931399</v>
      </c>
      <c r="I60" s="86">
        <f t="shared" si="10"/>
        <v>7634.3672912131433</v>
      </c>
      <c r="J60" s="86">
        <f t="shared" si="10"/>
        <v>9148.7242352611393</v>
      </c>
      <c r="K60" s="86">
        <f>K28-K34-K35+K40+K58-K55</f>
        <v>10692.677458557137</v>
      </c>
      <c r="L60" s="86">
        <f t="shared" si="10"/>
        <v>360217.4312479145</v>
      </c>
    </row>
    <row r="61" spans="1:12" ht="18" x14ac:dyDescent="0.2">
      <c r="A61" s="77" t="s">
        <v>676</v>
      </c>
      <c r="B61" s="69">
        <v>0.12559999999999999</v>
      </c>
      <c r="C61" s="68">
        <f>(C60-C34-C35-C41+C55)/-B60</f>
        <v>-9.668259882873366E-2</v>
      </c>
      <c r="D61" s="68">
        <f>(D60-D34-D35-D40+D55)/-B60</f>
        <v>5.3290738877342342E-2</v>
      </c>
      <c r="E61" s="96">
        <f>(E60-E34-E35-E40+E55)/-B60</f>
        <v>6.3610034433112084E-2</v>
      </c>
      <c r="F61" s="96">
        <f>(F60-F34-F35-F40+F55)/-B60</f>
        <v>8.6581144153721673E-2</v>
      </c>
      <c r="G61" s="96">
        <f>(G60-G34-G35-G40+G55)/-B60</f>
        <v>9.6633708118046793E-2</v>
      </c>
      <c r="H61" s="96">
        <f>(H60-H34-H35-H40+H55)/-B60</f>
        <v>0.12807326976605674</v>
      </c>
      <c r="I61" s="96">
        <f>(I60-I34-I35-I40+I55)/-B60</f>
        <v>0.15557636012099235</v>
      </c>
      <c r="J61" s="96">
        <f>(J60-J34-J35-J40+J55)/-B60</f>
        <v>0.18643656533408193</v>
      </c>
      <c r="K61" s="96">
        <f>(K60-K34-K35-K40+K55)/-B60</f>
        <v>0.21789989602213106</v>
      </c>
      <c r="L61" s="96">
        <f>(L60-L34-L35-L38+L55)/-B60</f>
        <v>0.19796348180316953</v>
      </c>
    </row>
    <row r="62" spans="1:12" ht="18" x14ac:dyDescent="0.2">
      <c r="A62" s="77" t="s">
        <v>691</v>
      </c>
      <c r="B62" s="69">
        <f>IRR(B60:L60)</f>
        <v>0.26113075476005765</v>
      </c>
      <c r="C62" s="88"/>
      <c r="D62" s="88"/>
      <c r="E62" s="88"/>
      <c r="F62" s="88"/>
      <c r="G62" s="88"/>
      <c r="H62" s="88"/>
      <c r="I62" s="88"/>
      <c r="J62" s="88"/>
      <c r="K62" s="88"/>
      <c r="L62" s="89"/>
    </row>
    <row r="63" spans="1:12" ht="18" x14ac:dyDescent="0.2">
      <c r="A63" s="77" t="s">
        <v>692</v>
      </c>
      <c r="B63" s="65">
        <f>SUM(B60:L60)</f>
        <v>361508.12618971011</v>
      </c>
      <c r="C63" s="88"/>
      <c r="D63" s="88"/>
      <c r="E63" s="88"/>
      <c r="F63" s="88"/>
      <c r="G63" s="88"/>
      <c r="H63" s="88"/>
      <c r="I63" s="88"/>
      <c r="J63" s="88"/>
      <c r="K63" s="88"/>
      <c r="L63" s="89"/>
    </row>
    <row r="64" spans="1:12" ht="19" thickBot="1" x14ac:dyDescent="0.25">
      <c r="A64" s="80" t="s">
        <v>693</v>
      </c>
      <c r="B64" s="90">
        <f>B63/-B60</f>
        <v>7.3669652351528798</v>
      </c>
      <c r="C64" s="55"/>
      <c r="D64" s="55"/>
      <c r="E64" s="55"/>
      <c r="F64" s="55"/>
      <c r="G64" s="55"/>
      <c r="H64" s="55"/>
      <c r="I64" s="55"/>
      <c r="J64" s="55"/>
      <c r="K64" s="55"/>
      <c r="L64" s="9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铺位信息</vt:lpstr>
      <vt:lpstr>租金包设定</vt:lpstr>
      <vt:lpstr>首年租金折扣</vt:lpstr>
      <vt:lpstr>租金递增率</vt:lpstr>
      <vt:lpstr>面积分解系数</vt:lpstr>
      <vt:lpstr>工作表10</vt:lpstr>
      <vt:lpstr>楼层系数</vt:lpstr>
      <vt:lpstr>位置系数</vt:lpstr>
      <vt:lpstr>回报计划</vt:lpstr>
      <vt:lpstr>存量曲线对比图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2016-11-17T03:38:28Z</dcterms:created>
  <dcterms:modified xsi:type="dcterms:W3CDTF">2016-11-17T04:38:04Z</dcterms:modified>
</cp:coreProperties>
</file>