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emit-my.sharepoint.com/personal/giacomo_falchetta_feem_it/Documents/Current papers/Accessibility public transit/"/>
    </mc:Choice>
  </mc:AlternateContent>
  <xr:revisionPtr revIDLastSave="177" documentId="8_{D3456531-63A3-473F-981C-88DB7A5AF5E4}" xr6:coauthVersionLast="46" xr6:coauthVersionMax="46" xr10:uidLastSave="{8B7C4201-9832-457A-A8D8-53044E75C844}"/>
  <bookViews>
    <workbookView xWindow="-108" yWindow="-108" windowWidth="23256" windowHeight="12576" xr2:uid="{E3BD2607-D606-40A6-90D6-13784E9EC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6" i="1" l="1"/>
  <c r="X8" i="1"/>
  <c r="X9" i="1"/>
  <c r="X10" i="1"/>
  <c r="X11" i="1"/>
  <c r="X5" i="1"/>
  <c r="W6" i="1"/>
  <c r="W8" i="1"/>
  <c r="W9" i="1"/>
  <c r="W10" i="1"/>
  <c r="W11" i="1"/>
  <c r="W5" i="1"/>
  <c r="U11" i="1"/>
  <c r="U10" i="1"/>
  <c r="U6" i="1"/>
  <c r="U5" i="1"/>
  <c r="T8" i="1"/>
  <c r="U8" i="1"/>
  <c r="T9" i="1"/>
  <c r="U9" i="1"/>
  <c r="T10" i="1"/>
  <c r="T11" i="1"/>
  <c r="T6" i="1"/>
  <c r="T7" i="1"/>
  <c r="T5" i="1"/>
  <c r="S11" i="1"/>
  <c r="S10" i="1"/>
  <c r="S6" i="1"/>
  <c r="S5" i="1"/>
  <c r="R6" i="1"/>
  <c r="R7" i="1"/>
  <c r="R8" i="1"/>
  <c r="S8" i="1"/>
  <c r="R9" i="1"/>
  <c r="S9" i="1"/>
  <c r="R10" i="1"/>
  <c r="R11" i="1"/>
  <c r="R5" i="1"/>
  <c r="Q5" i="1"/>
  <c r="Q7" i="1"/>
  <c r="H25" i="1"/>
  <c r="F21" i="1"/>
  <c r="H21" i="1" s="1"/>
  <c r="F22" i="1"/>
  <c r="H22" i="1" s="1"/>
  <c r="F24" i="1"/>
  <c r="H24" i="1" s="1"/>
  <c r="F25" i="1"/>
  <c r="F20" i="1"/>
  <c r="H20" i="1" s="1"/>
  <c r="F6" i="1"/>
  <c r="H6" i="1" s="1"/>
  <c r="F8" i="1"/>
  <c r="H8" i="1" s="1"/>
  <c r="F10" i="1"/>
  <c r="H10" i="1" s="1"/>
  <c r="F11" i="1"/>
  <c r="H11" i="1" s="1"/>
  <c r="F5" i="1"/>
  <c r="H5" i="1" s="1"/>
  <c r="E9" i="1"/>
  <c r="J9" i="1"/>
  <c r="K9" i="1"/>
  <c r="L9" i="1"/>
  <c r="M9" i="1"/>
  <c r="E7" i="1"/>
  <c r="D9" i="1"/>
  <c r="G9" i="1" s="1"/>
  <c r="D7" i="1"/>
  <c r="I7" i="1" s="1"/>
  <c r="I9" i="1" l="1"/>
  <c r="Q9" i="1" s="1"/>
  <c r="G7" i="1"/>
  <c r="F7" i="1"/>
  <c r="H7" i="1" s="1"/>
  <c r="F9" i="1"/>
  <c r="H9" i="1" s="1"/>
</calcChain>
</file>

<file path=xl/sharedStrings.xml><?xml version="1.0" encoding="utf-8"?>
<sst xmlns="http://schemas.openxmlformats.org/spreadsheetml/2006/main" count="77" uniqueCount="30">
  <si>
    <t>Accra</t>
  </si>
  <si>
    <t>weekday</t>
  </si>
  <si>
    <t>weekend</t>
  </si>
  <si>
    <t>vkm</t>
  </si>
  <si>
    <t>routes</t>
  </si>
  <si>
    <t>stops</t>
  </si>
  <si>
    <t>Abidjan</t>
  </si>
  <si>
    <t>trips</t>
  </si>
  <si>
    <t>Kampala</t>
  </si>
  <si>
    <t>Freetown</t>
  </si>
  <si>
    <t>Nairobi</t>
  </si>
  <si>
    <t>some NAs</t>
  </si>
  <si>
    <t>Addis Abeba</t>
  </si>
  <si>
    <t>Harare</t>
  </si>
  <si>
    <t>Addis A</t>
  </si>
  <si>
    <t>Addis B</t>
  </si>
  <si>
    <t>Addis C</t>
  </si>
  <si>
    <t>Harare A</t>
  </si>
  <si>
    <t>Harare B</t>
  </si>
  <si>
    <t>avg. stops per route</t>
  </si>
  <si>
    <t>avg. km per route</t>
  </si>
  <si>
    <t>avg. dist. between stops</t>
  </si>
  <si>
    <t>avg. route length</t>
  </si>
  <si>
    <t>km</t>
  </si>
  <si>
    <t>-</t>
  </si>
  <si>
    <t>avg. speed</t>
  </si>
  <si>
    <t>km/h</t>
  </si>
  <si>
    <t>million inhabitants</t>
  </si>
  <si>
    <t>daily trips</t>
  </si>
  <si>
    <t>daily vkm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</si>
</sst>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i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B745-F332-44D4-B834-9FF5F07EFAD2}">
  <dimension ref="B3:X25"/>
  <sheetViews>
    <sheetView tabSelected="1" topLeftCell="I1" workbookViewId="0">
      <selection activeCell="W9" sqref="W9"/>
    </sheetView>
  </sheetViews>
  <sheetFormatPr defaultRowHeight="14.4" x14ac:dyDescent="0.3"/>
  <cols>
    <col min="2" max="2" width="9.88671875" bestFit="1" customWidth="1"/>
    <col min="3" max="3" width="9.88671875" customWidth="1"/>
    <col min="15" max="15" width="9.88671875" bestFit="1" customWidth="1"/>
    <col min="16" max="16" width="9.88671875" customWidth="1"/>
  </cols>
  <sheetData>
    <row r="3" spans="2:24" ht="41.4" x14ac:dyDescent="0.3">
      <c r="B3" s="1"/>
      <c r="C3" s="6" t="s">
        <v>27</v>
      </c>
      <c r="D3" s="6" t="s">
        <v>4</v>
      </c>
      <c r="E3" s="6" t="s">
        <v>5</v>
      </c>
      <c r="F3" s="7" t="s">
        <v>19</v>
      </c>
      <c r="G3" s="7" t="s">
        <v>22</v>
      </c>
      <c r="H3" s="7" t="s">
        <v>21</v>
      </c>
      <c r="I3" s="7" t="s">
        <v>25</v>
      </c>
      <c r="J3" s="13" t="s">
        <v>1</v>
      </c>
      <c r="K3" s="14"/>
      <c r="L3" s="13" t="s">
        <v>2</v>
      </c>
      <c r="M3" s="14"/>
      <c r="N3" s="2"/>
      <c r="O3" s="1"/>
      <c r="P3" s="12" t="s">
        <v>27</v>
      </c>
      <c r="Q3" s="7" t="s">
        <v>25</v>
      </c>
      <c r="R3" s="13" t="s">
        <v>28</v>
      </c>
      <c r="S3" s="14"/>
      <c r="T3" s="13" t="s">
        <v>29</v>
      </c>
      <c r="U3" s="14"/>
    </row>
    <row r="4" spans="2:24" x14ac:dyDescent="0.3">
      <c r="B4" s="1"/>
      <c r="C4" s="1"/>
      <c r="D4" s="4" t="s">
        <v>24</v>
      </c>
      <c r="E4" s="4" t="s">
        <v>24</v>
      </c>
      <c r="F4" s="4" t="s">
        <v>24</v>
      </c>
      <c r="G4" s="5" t="s">
        <v>23</v>
      </c>
      <c r="H4" s="5" t="s">
        <v>23</v>
      </c>
      <c r="I4" s="5" t="s">
        <v>26</v>
      </c>
      <c r="J4" s="5" t="s">
        <v>7</v>
      </c>
      <c r="K4" s="5" t="s">
        <v>3</v>
      </c>
      <c r="L4" s="5" t="s">
        <v>7</v>
      </c>
      <c r="M4" s="5" t="s">
        <v>3</v>
      </c>
      <c r="N4" s="2"/>
      <c r="O4" s="1"/>
      <c r="P4" s="1"/>
      <c r="Q4" s="5" t="s">
        <v>26</v>
      </c>
      <c r="R4" s="5" t="s">
        <v>1</v>
      </c>
      <c r="S4" s="5" t="s">
        <v>2</v>
      </c>
      <c r="T4" s="5" t="s">
        <v>1</v>
      </c>
      <c r="U4" s="5" t="s">
        <v>2</v>
      </c>
    </row>
    <row r="5" spans="2:24" x14ac:dyDescent="0.3">
      <c r="B5" s="1" t="s">
        <v>6</v>
      </c>
      <c r="C5" s="1">
        <v>5.6</v>
      </c>
      <c r="D5" s="1">
        <v>325</v>
      </c>
      <c r="E5" s="1">
        <v>3339</v>
      </c>
      <c r="F5" s="8">
        <f>E5/D5</f>
        <v>10.273846153846154</v>
      </c>
      <c r="G5" s="8">
        <v>9.1999999999999993</v>
      </c>
      <c r="H5" s="8">
        <f>G5/F5</f>
        <v>0.89547768793051796</v>
      </c>
      <c r="I5" s="8">
        <v>14.1</v>
      </c>
      <c r="J5" s="9">
        <v>43845</v>
      </c>
      <c r="K5" s="9">
        <v>288691</v>
      </c>
      <c r="L5" s="9"/>
      <c r="M5" s="9"/>
      <c r="N5" s="2"/>
      <c r="O5" s="1" t="s">
        <v>6</v>
      </c>
      <c r="P5" s="1">
        <v>4.7</v>
      </c>
      <c r="Q5" s="8">
        <f>I5</f>
        <v>14.1</v>
      </c>
      <c r="R5" s="9">
        <f>J5</f>
        <v>43845</v>
      </c>
      <c r="S5" s="9">
        <f>R5</f>
        <v>43845</v>
      </c>
      <c r="T5" s="9">
        <f>K5</f>
        <v>288691</v>
      </c>
      <c r="U5" s="9">
        <f>T5</f>
        <v>288691</v>
      </c>
      <c r="W5" s="17">
        <f>R5/P5/1000</f>
        <v>9.3287234042553191</v>
      </c>
      <c r="X5" s="17">
        <f>T5/P5/1000</f>
        <v>61.423617021276591</v>
      </c>
    </row>
    <row r="6" spans="2:24" x14ac:dyDescent="0.3">
      <c r="B6" s="1" t="s">
        <v>0</v>
      </c>
      <c r="C6" s="1">
        <v>5.0999999999999996</v>
      </c>
      <c r="D6" s="1">
        <v>277</v>
      </c>
      <c r="E6" s="1">
        <v>4171</v>
      </c>
      <c r="F6" s="8">
        <f t="shared" ref="F6:F11" si="0">E6/D6</f>
        <v>15.057761732851986</v>
      </c>
      <c r="G6" s="8">
        <v>9.31</v>
      </c>
      <c r="H6" s="8">
        <f t="shared" ref="H6:H11" si="1">G6/F6</f>
        <v>0.61828578278590263</v>
      </c>
      <c r="I6" s="8">
        <v>13.9</v>
      </c>
      <c r="J6" s="9">
        <v>53278</v>
      </c>
      <c r="K6" s="9">
        <v>436609</v>
      </c>
      <c r="L6" s="9"/>
      <c r="M6" s="9"/>
      <c r="N6" s="2"/>
      <c r="O6" s="1" t="s">
        <v>0</v>
      </c>
      <c r="P6" s="1">
        <v>4.8</v>
      </c>
      <c r="Q6" s="8">
        <v>13.9</v>
      </c>
      <c r="R6" s="9">
        <f t="shared" ref="R6:R11" si="2">J6</f>
        <v>53278</v>
      </c>
      <c r="S6" s="9">
        <f>R6</f>
        <v>53278</v>
      </c>
      <c r="T6" s="9">
        <f t="shared" ref="T6:T8" si="3">K6</f>
        <v>436609</v>
      </c>
      <c r="U6" s="9">
        <f>T6</f>
        <v>436609</v>
      </c>
      <c r="W6" s="17">
        <f t="shared" ref="W6:W11" si="4">R6/P6/1000</f>
        <v>11.099583333333333</v>
      </c>
      <c r="X6" s="17">
        <f t="shared" ref="X6:X11" si="5">T6/P6/1000</f>
        <v>90.960208333333341</v>
      </c>
    </row>
    <row r="7" spans="2:24" x14ac:dyDescent="0.3">
      <c r="B7" s="1" t="s">
        <v>12</v>
      </c>
      <c r="C7" s="1">
        <v>3.8</v>
      </c>
      <c r="D7" s="1">
        <f>D20+D21+D22</f>
        <v>398</v>
      </c>
      <c r="E7" s="1">
        <f>E20+E21+E22</f>
        <v>1221</v>
      </c>
      <c r="F7" s="8">
        <f t="shared" si="0"/>
        <v>3.0678391959798996</v>
      </c>
      <c r="G7" s="8">
        <f>(G20*D20+G21*D21+G22*D22)/D7</f>
        <v>8.7441708542713563</v>
      </c>
      <c r="H7" s="8">
        <f t="shared" si="1"/>
        <v>2.8502702702702698</v>
      </c>
      <c r="I7" s="8">
        <f>(I20*D20+I21*D21+I22*D22)/D7</f>
        <v>6.236582914572864</v>
      </c>
      <c r="J7" s="10" t="s">
        <v>24</v>
      </c>
      <c r="K7" s="10" t="s">
        <v>24</v>
      </c>
      <c r="L7" s="9"/>
      <c r="M7" s="9"/>
      <c r="N7" s="2"/>
      <c r="O7" s="1" t="s">
        <v>12</v>
      </c>
      <c r="P7" s="1">
        <v>4</v>
      </c>
      <c r="Q7" s="8">
        <f>(Q20*I20+Q21*I21+Q22*I22)/I7</f>
        <v>24.344821848712417</v>
      </c>
      <c r="R7" s="10" t="str">
        <f t="shared" si="2"/>
        <v>-</v>
      </c>
      <c r="S7" s="10" t="s">
        <v>24</v>
      </c>
      <c r="T7" s="10" t="str">
        <f t="shared" si="3"/>
        <v>-</v>
      </c>
      <c r="U7" s="10" t="s">
        <v>24</v>
      </c>
      <c r="W7" s="17"/>
      <c r="X7" s="17"/>
    </row>
    <row r="8" spans="2:24" x14ac:dyDescent="0.3">
      <c r="B8" s="1" t="s">
        <v>9</v>
      </c>
      <c r="C8" s="1">
        <v>1.8</v>
      </c>
      <c r="D8" s="1">
        <v>103</v>
      </c>
      <c r="E8" s="1">
        <v>843</v>
      </c>
      <c r="F8" s="8">
        <f t="shared" si="0"/>
        <v>8.1844660194174761</v>
      </c>
      <c r="G8" s="8">
        <v>8.56</v>
      </c>
      <c r="H8" s="8">
        <f t="shared" si="1"/>
        <v>1.0458837485172006</v>
      </c>
      <c r="I8" s="8">
        <v>17.600000000000001</v>
      </c>
      <c r="J8" s="9">
        <v>13938</v>
      </c>
      <c r="K8" s="9">
        <v>116931</v>
      </c>
      <c r="L8" s="9">
        <v>10828</v>
      </c>
      <c r="M8" s="9">
        <v>84433</v>
      </c>
      <c r="N8" s="2"/>
      <c r="O8" s="1" t="s">
        <v>9</v>
      </c>
      <c r="P8" s="1">
        <v>1.2</v>
      </c>
      <c r="Q8" s="8">
        <v>17.600000000000001</v>
      </c>
      <c r="R8" s="9">
        <f t="shared" si="2"/>
        <v>13938</v>
      </c>
      <c r="S8" s="9">
        <f t="shared" ref="S8:S9" si="6">L8</f>
        <v>10828</v>
      </c>
      <c r="T8" s="9">
        <f t="shared" si="3"/>
        <v>116931</v>
      </c>
      <c r="U8" s="9">
        <f t="shared" ref="U8" si="7">M8</f>
        <v>84433</v>
      </c>
      <c r="W8" s="17">
        <f t="shared" si="4"/>
        <v>11.615</v>
      </c>
      <c r="X8" s="17">
        <f t="shared" si="5"/>
        <v>97.442499999999995</v>
      </c>
    </row>
    <row r="9" spans="2:24" x14ac:dyDescent="0.3">
      <c r="B9" s="1" t="s">
        <v>13</v>
      </c>
      <c r="C9" s="1">
        <v>2.1</v>
      </c>
      <c r="D9" s="1">
        <f>D24+D25</f>
        <v>491</v>
      </c>
      <c r="E9" s="1">
        <f t="shared" ref="E9:M9" si="8">E24+E25</f>
        <v>2271</v>
      </c>
      <c r="F9" s="8">
        <f t="shared" si="0"/>
        <v>4.6252545824847253</v>
      </c>
      <c r="G9" s="8">
        <f>(G24*D24+G25*D25)/D9</f>
        <v>15.163849287169043</v>
      </c>
      <c r="H9" s="8">
        <f t="shared" si="1"/>
        <v>3.2784896521356228</v>
      </c>
      <c r="I9" s="8">
        <f>(I24*D24+I25*D25)/D9</f>
        <v>24.618533604887983</v>
      </c>
      <c r="J9" s="9">
        <f t="shared" si="8"/>
        <v>45424</v>
      </c>
      <c r="K9" s="9">
        <f t="shared" si="8"/>
        <v>643123</v>
      </c>
      <c r="L9" s="9">
        <f t="shared" si="8"/>
        <v>38493</v>
      </c>
      <c r="M9" s="9">
        <f t="shared" si="8"/>
        <v>542659</v>
      </c>
      <c r="N9" s="2"/>
      <c r="O9" s="1" t="s">
        <v>13</v>
      </c>
      <c r="P9" s="1">
        <v>2.9</v>
      </c>
      <c r="Q9" s="8">
        <f>(Q24*I24+Q25*I25)/I9</f>
        <v>36.110193006113647</v>
      </c>
      <c r="R9" s="9">
        <f t="shared" si="2"/>
        <v>45424</v>
      </c>
      <c r="S9" s="9">
        <f t="shared" si="6"/>
        <v>38493</v>
      </c>
      <c r="T9" s="9">
        <f t="shared" ref="T9:T11" si="9">K9</f>
        <v>643123</v>
      </c>
      <c r="U9" s="9">
        <f t="shared" ref="U9" si="10">M9</f>
        <v>542659</v>
      </c>
      <c r="W9" s="17">
        <f t="shared" si="4"/>
        <v>15.663448275862068</v>
      </c>
      <c r="X9" s="17">
        <f t="shared" si="5"/>
        <v>221.76655172413794</v>
      </c>
    </row>
    <row r="10" spans="2:24" x14ac:dyDescent="0.3">
      <c r="B10" s="1" t="s">
        <v>8</v>
      </c>
      <c r="C10" s="1">
        <v>3.5</v>
      </c>
      <c r="D10" s="1">
        <v>397</v>
      </c>
      <c r="E10" s="1">
        <v>1242</v>
      </c>
      <c r="F10" s="8">
        <f t="shared" si="0"/>
        <v>3.1284634760705288</v>
      </c>
      <c r="G10" s="8">
        <v>10.7</v>
      </c>
      <c r="H10" s="8">
        <f t="shared" si="1"/>
        <v>3.4202093397745572</v>
      </c>
      <c r="I10" s="8">
        <v>14.2</v>
      </c>
      <c r="J10" s="9">
        <v>94183</v>
      </c>
      <c r="K10" s="9">
        <v>945611</v>
      </c>
      <c r="L10" s="9"/>
      <c r="M10" s="9"/>
      <c r="N10" s="2"/>
      <c r="O10" s="1" t="s">
        <v>8</v>
      </c>
      <c r="P10" s="1">
        <v>4</v>
      </c>
      <c r="Q10" s="8">
        <v>14.2</v>
      </c>
      <c r="R10" s="9">
        <f t="shared" si="2"/>
        <v>94183</v>
      </c>
      <c r="S10" s="9">
        <f>R10</f>
        <v>94183</v>
      </c>
      <c r="T10" s="9">
        <f t="shared" si="9"/>
        <v>945611</v>
      </c>
      <c r="U10" s="9">
        <f>T10</f>
        <v>945611</v>
      </c>
      <c r="W10" s="17">
        <f t="shared" si="4"/>
        <v>23.545750000000002</v>
      </c>
      <c r="X10" s="17">
        <f t="shared" si="5"/>
        <v>236.40275</v>
      </c>
    </row>
    <row r="11" spans="2:24" x14ac:dyDescent="0.3">
      <c r="B11" s="1" t="s">
        <v>10</v>
      </c>
      <c r="C11" s="1">
        <v>5.9</v>
      </c>
      <c r="D11" s="1">
        <v>136</v>
      </c>
      <c r="E11" s="1">
        <v>4284</v>
      </c>
      <c r="F11" s="8">
        <f t="shared" si="0"/>
        <v>31.5</v>
      </c>
      <c r="G11" s="8">
        <v>13.1</v>
      </c>
      <c r="H11" s="8">
        <f t="shared" si="1"/>
        <v>0.41587301587301584</v>
      </c>
      <c r="I11" s="8">
        <v>22.1</v>
      </c>
      <c r="J11" s="9">
        <v>34848</v>
      </c>
      <c r="K11" s="9">
        <v>455503</v>
      </c>
      <c r="L11" s="9"/>
      <c r="M11" s="9"/>
      <c r="N11" s="2" t="s">
        <v>11</v>
      </c>
      <c r="O11" s="1" t="s">
        <v>10</v>
      </c>
      <c r="P11" s="1">
        <v>4.7</v>
      </c>
      <c r="Q11" s="8">
        <v>22.1</v>
      </c>
      <c r="R11" s="9">
        <f t="shared" si="2"/>
        <v>34848</v>
      </c>
      <c r="S11" s="9">
        <f>R11</f>
        <v>34848</v>
      </c>
      <c r="T11" s="9">
        <f t="shared" si="9"/>
        <v>455503</v>
      </c>
      <c r="U11" s="9">
        <f>T11</f>
        <v>455503</v>
      </c>
      <c r="W11" s="17">
        <f t="shared" si="4"/>
        <v>7.4144680851063836</v>
      </c>
      <c r="X11" s="17">
        <f t="shared" si="5"/>
        <v>96.915531914893606</v>
      </c>
    </row>
    <row r="18" spans="2:21" ht="27.6" x14ac:dyDescent="0.3">
      <c r="B18" s="1"/>
      <c r="C18" s="1"/>
      <c r="D18" s="3" t="s">
        <v>4</v>
      </c>
      <c r="E18" s="3" t="s">
        <v>5</v>
      </c>
      <c r="F18" s="7" t="s">
        <v>19</v>
      </c>
      <c r="G18" s="7" t="s">
        <v>20</v>
      </c>
      <c r="H18" s="7"/>
      <c r="I18" s="7" t="s">
        <v>25</v>
      </c>
      <c r="J18" s="15" t="s">
        <v>1</v>
      </c>
      <c r="K18" s="16"/>
      <c r="L18" s="15" t="s">
        <v>2</v>
      </c>
      <c r="M18" s="16"/>
      <c r="O18" s="1"/>
      <c r="P18" s="1"/>
      <c r="Q18" s="7" t="s">
        <v>25</v>
      </c>
      <c r="R18" s="15" t="s">
        <v>1</v>
      </c>
      <c r="S18" s="16"/>
      <c r="T18" s="15" t="s">
        <v>2</v>
      </c>
      <c r="U18" s="16"/>
    </row>
    <row r="19" spans="2:21" x14ac:dyDescent="0.3">
      <c r="B19" s="1"/>
      <c r="C19" s="1"/>
      <c r="D19" s="4"/>
      <c r="E19" s="4"/>
      <c r="F19" s="4"/>
      <c r="G19" s="4"/>
      <c r="H19" s="4"/>
      <c r="I19" s="5" t="s">
        <v>26</v>
      </c>
      <c r="J19" s="5" t="s">
        <v>7</v>
      </c>
      <c r="K19" s="5" t="s">
        <v>3</v>
      </c>
      <c r="L19" s="5" t="s">
        <v>7</v>
      </c>
      <c r="M19" s="5" t="s">
        <v>3</v>
      </c>
      <c r="O19" s="1"/>
      <c r="P19" s="1"/>
      <c r="Q19" s="5" t="s">
        <v>26</v>
      </c>
      <c r="R19" s="5" t="s">
        <v>7</v>
      </c>
      <c r="S19" s="5" t="s">
        <v>3</v>
      </c>
      <c r="T19" s="5" t="s">
        <v>7</v>
      </c>
      <c r="U19" s="5" t="s">
        <v>3</v>
      </c>
    </row>
    <row r="20" spans="2:21" x14ac:dyDescent="0.3">
      <c r="B20" s="1" t="s">
        <v>14</v>
      </c>
      <c r="C20" s="1"/>
      <c r="D20" s="1">
        <v>72</v>
      </c>
      <c r="E20" s="1">
        <v>572</v>
      </c>
      <c r="F20" s="8">
        <f>E20/D20</f>
        <v>7.9444444444444446</v>
      </c>
      <c r="G20" s="8">
        <v>12.6</v>
      </c>
      <c r="H20" s="8">
        <f t="shared" ref="H20:H24" si="11">G20/F20</f>
        <v>1.5860139860139859</v>
      </c>
      <c r="I20" s="8">
        <v>4.5199999999999996</v>
      </c>
      <c r="J20" s="1"/>
      <c r="K20" s="1"/>
      <c r="L20" s="1"/>
      <c r="M20" s="1"/>
      <c r="O20" s="1" t="s">
        <v>14</v>
      </c>
      <c r="P20" s="1"/>
      <c r="Q20" s="8">
        <v>4.5199999999999996</v>
      </c>
      <c r="R20" s="1"/>
      <c r="S20" s="1"/>
      <c r="T20" s="1"/>
      <c r="U20" s="1"/>
    </row>
    <row r="21" spans="2:21" x14ac:dyDescent="0.3">
      <c r="B21" s="1" t="s">
        <v>15</v>
      </c>
      <c r="C21" s="1"/>
      <c r="D21" s="1">
        <v>298</v>
      </c>
      <c r="E21" s="1">
        <v>425</v>
      </c>
      <c r="F21" s="8">
        <f t="shared" ref="F21:F25" si="12">E21/D21</f>
        <v>1.4261744966442953</v>
      </c>
      <c r="G21" s="8">
        <v>7.75</v>
      </c>
      <c r="H21" s="8">
        <f t="shared" si="11"/>
        <v>5.4341176470588239</v>
      </c>
      <c r="I21" s="11">
        <v>6.34</v>
      </c>
      <c r="J21" s="1"/>
      <c r="K21" s="1"/>
      <c r="L21" s="1"/>
      <c r="M21" s="1"/>
      <c r="O21" s="1" t="s">
        <v>15</v>
      </c>
      <c r="P21" s="1"/>
      <c r="Q21" s="11">
        <v>6.34</v>
      </c>
      <c r="R21" s="1"/>
      <c r="S21" s="1"/>
      <c r="T21" s="1"/>
      <c r="U21" s="1"/>
    </row>
    <row r="22" spans="2:21" x14ac:dyDescent="0.3">
      <c r="B22" s="1" t="s">
        <v>16</v>
      </c>
      <c r="C22" s="1"/>
      <c r="D22" s="1">
        <v>28</v>
      </c>
      <c r="E22" s="1">
        <v>224</v>
      </c>
      <c r="F22" s="8">
        <f t="shared" si="12"/>
        <v>8</v>
      </c>
      <c r="G22" s="8">
        <v>9.41</v>
      </c>
      <c r="H22" s="8">
        <f t="shared" si="11"/>
        <v>1.17625</v>
      </c>
      <c r="I22" s="8">
        <v>9.5500000000000007</v>
      </c>
      <c r="J22" s="1"/>
      <c r="K22" s="1"/>
      <c r="L22" s="1"/>
      <c r="M22" s="1"/>
      <c r="O22" s="1" t="s">
        <v>16</v>
      </c>
      <c r="P22" s="1"/>
      <c r="Q22" s="8">
        <v>9.5500000000000007</v>
      </c>
      <c r="R22" s="1"/>
      <c r="S22" s="1"/>
      <c r="T22" s="1"/>
      <c r="U22" s="1"/>
    </row>
    <row r="23" spans="2:21" x14ac:dyDescent="0.3">
      <c r="B23" s="1"/>
      <c r="C23" s="1"/>
      <c r="D23" s="1"/>
      <c r="E23" s="1"/>
      <c r="F23" s="8"/>
      <c r="G23" s="8"/>
      <c r="H23" s="8"/>
      <c r="I23" s="8"/>
      <c r="J23" s="1"/>
      <c r="K23" s="1"/>
      <c r="L23" s="1"/>
      <c r="M23" s="1"/>
      <c r="O23" s="1"/>
      <c r="P23" s="1"/>
      <c r="Q23" s="8"/>
      <c r="R23" s="1"/>
      <c r="S23" s="1"/>
      <c r="T23" s="1"/>
      <c r="U23" s="1"/>
    </row>
    <row r="24" spans="2:21" x14ac:dyDescent="0.3">
      <c r="B24" s="1" t="s">
        <v>17</v>
      </c>
      <c r="C24" s="1"/>
      <c r="D24" s="1">
        <v>5</v>
      </c>
      <c r="E24" s="1">
        <v>16</v>
      </c>
      <c r="F24" s="8">
        <f t="shared" si="12"/>
        <v>3.2</v>
      </c>
      <c r="G24" s="8">
        <v>1.93</v>
      </c>
      <c r="H24" s="8">
        <f t="shared" si="11"/>
        <v>0.60312499999999991</v>
      </c>
      <c r="I24" s="8">
        <v>16.7</v>
      </c>
      <c r="J24" s="1">
        <v>684</v>
      </c>
      <c r="K24" s="1">
        <v>1327</v>
      </c>
      <c r="L24" s="1">
        <v>490</v>
      </c>
      <c r="M24" s="1">
        <v>939</v>
      </c>
      <c r="O24" s="1" t="s">
        <v>17</v>
      </c>
      <c r="P24" s="1"/>
      <c r="Q24" s="8">
        <v>16.7</v>
      </c>
      <c r="R24" s="1">
        <v>684</v>
      </c>
      <c r="S24" s="1">
        <v>1327</v>
      </c>
      <c r="T24" s="1">
        <v>490</v>
      </c>
      <c r="U24" s="1">
        <v>939</v>
      </c>
    </row>
    <row r="25" spans="2:21" x14ac:dyDescent="0.3">
      <c r="B25" s="1" t="s">
        <v>18</v>
      </c>
      <c r="C25" s="1"/>
      <c r="D25" s="1">
        <v>486</v>
      </c>
      <c r="E25" s="1">
        <v>2255</v>
      </c>
      <c r="F25" s="8">
        <f t="shared" si="12"/>
        <v>4.6399176954732511</v>
      </c>
      <c r="G25" s="8">
        <v>15.3</v>
      </c>
      <c r="H25" s="8">
        <f t="shared" ref="H25" si="13">G25/F25</f>
        <v>3.2974722838137476</v>
      </c>
      <c r="I25" s="8">
        <v>24.7</v>
      </c>
      <c r="J25" s="1">
        <v>44740</v>
      </c>
      <c r="K25" s="1">
        <v>641796</v>
      </c>
      <c r="L25" s="1">
        <v>38003</v>
      </c>
      <c r="M25" s="1">
        <v>541720</v>
      </c>
      <c r="O25" s="1" t="s">
        <v>18</v>
      </c>
      <c r="P25" s="1"/>
      <c r="Q25" s="8">
        <v>24.7</v>
      </c>
      <c r="R25" s="1">
        <v>44740</v>
      </c>
      <c r="S25" s="1">
        <v>641796</v>
      </c>
      <c r="T25" s="1">
        <v>38003</v>
      </c>
      <c r="U25" s="1">
        <v>541720</v>
      </c>
    </row>
  </sheetData>
  <mergeCells count="8">
    <mergeCell ref="T3:U3"/>
    <mergeCell ref="R18:S18"/>
    <mergeCell ref="T18:U18"/>
    <mergeCell ref="J3:K3"/>
    <mergeCell ref="L3:M3"/>
    <mergeCell ref="J18:K18"/>
    <mergeCell ref="L18:M18"/>
    <mergeCell ref="R3:S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Noussan</dc:creator>
  <cp:lastModifiedBy>Michel Noussan</cp:lastModifiedBy>
  <dcterms:created xsi:type="dcterms:W3CDTF">2021-01-18T07:59:05Z</dcterms:created>
  <dcterms:modified xsi:type="dcterms:W3CDTF">2021-01-29T14:39:41Z</dcterms:modified>
</cp:coreProperties>
</file>