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https://feemit-my.sharepoint.com/personal/giacomo_falchetta_feem_it/Documents/Current papers/Latent demand air cooling/cooling_electricity_SSA/energy/"/>
    </mc:Choice>
  </mc:AlternateContent>
  <xr:revisionPtr revIDLastSave="27" documentId="11_77406122760406B18F085A65B7A0ABEA25AF27C0" xr6:coauthVersionLast="44" xr6:coauthVersionMax="44" xr10:uidLastSave="{4FF23394-EE59-4711-9F66-1AFD7FAF3DFB}"/>
  <bookViews>
    <workbookView xWindow="-93" yWindow="-93" windowWidth="21520" windowHeight="11586" xr2:uid="{00000000-000D-0000-FFFF-FFFF00000000}"/>
  </bookViews>
  <sheets>
    <sheet name="epa_a_03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Titles" localSheetId="0">epa_a_03!$1:$2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G4" i="1" s="1"/>
  <c r="E20" i="1"/>
  <c r="E3" i="1"/>
  <c r="K4" i="1"/>
  <c r="I4" i="1"/>
  <c r="H4" i="1"/>
</calcChain>
</file>

<file path=xl/sharedStrings.xml><?xml version="1.0" encoding="utf-8"?>
<sst xmlns="http://schemas.openxmlformats.org/spreadsheetml/2006/main" count="68" uniqueCount="52">
  <si>
    <t>Table A.3. Carbon Dioxide Uncontrolled Emission Factors</t>
  </si>
  <si>
    <t>Fuel</t>
  </si>
  <si>
    <t>EIA Fuel Code</t>
  </si>
  <si>
    <t xml:space="preserve">
Factor (Kilograms of CO2 Per Million Btu)**</t>
  </si>
  <si>
    <t>Notes</t>
  </si>
  <si>
    <t>Bituminous Coal</t>
  </si>
  <si>
    <t>BIT</t>
  </si>
  <si>
    <t/>
  </si>
  <si>
    <t>Distillate Fuel Oil</t>
  </si>
  <si>
    <t>DFO</t>
  </si>
  <si>
    <t>Geothermal</t>
  </si>
  <si>
    <t>GEO</t>
  </si>
  <si>
    <t>Jet Fuel</t>
  </si>
  <si>
    <t>JF</t>
  </si>
  <si>
    <t>Kerosene</t>
  </si>
  <si>
    <t>KER</t>
  </si>
  <si>
    <t>Lignite Coal</t>
  </si>
  <si>
    <t>LIG</t>
  </si>
  <si>
    <t>Municipal Solid Waste</t>
  </si>
  <si>
    <t>MSW</t>
  </si>
  <si>
    <t>Natural Gas</t>
  </si>
  <si>
    <t>NG</t>
  </si>
  <si>
    <t>Petroleum Coke</t>
  </si>
  <si>
    <t>PC</t>
  </si>
  <si>
    <t>Propane Gas</t>
  </si>
  <si>
    <t>PG</t>
  </si>
  <si>
    <t>Refined Coal</t>
  </si>
  <si>
    <t>RC</t>
  </si>
  <si>
    <t>Assumed to have emissions similar to Bituminous Coal.</t>
  </si>
  <si>
    <t>Residual Fuel Oil</t>
  </si>
  <si>
    <t>RFO</t>
  </si>
  <si>
    <t>Synthesis Gas Derived from Coal</t>
  </si>
  <si>
    <t>SGC</t>
  </si>
  <si>
    <t>*</t>
  </si>
  <si>
    <t>Factor is based on the fuel source used to produce the synthesis gas</t>
  </si>
  <si>
    <t>Synthesis Gas Derived from Petroleum Coke</t>
  </si>
  <si>
    <t>SGP</t>
  </si>
  <si>
    <t>Subbituminous Coal</t>
  </si>
  <si>
    <t>SUB</t>
  </si>
  <si>
    <t>Tire-Derived Fuel</t>
  </si>
  <si>
    <t>TDF</t>
  </si>
  <si>
    <t>Waste Coal</t>
  </si>
  <si>
    <t>WC</t>
  </si>
  <si>
    <t>Waste Oil</t>
  </si>
  <si>
    <t>WO</t>
  </si>
  <si>
    <t>Notes:
*  Factors for synthesis gas derived from coal and synthesis gas derived from petroleum coke are based on the fuel source used to produce the synthesis gas.
** CO2 factors do not vary by combustion system type or boiler firing configuration.
Source: Energy Information Administration estimates:
http://www.eia.gov/environment/emissions/co2_vol_mass.cfm</t>
  </si>
  <si>
    <t>kg co2 per kwh</t>
  </si>
  <si>
    <t>Coal</t>
  </si>
  <si>
    <t>Oil</t>
  </si>
  <si>
    <t>Gas</t>
  </si>
  <si>
    <t>RES</t>
  </si>
  <si>
    <t>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</si>
</sst>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Tahoma"/>
      <family val="2"/>
    </font>
    <font>
      <b/>
      <sz val="12"/>
      <color indexed="3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AF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NumberFormat="1" applyFont="1" applyFill="1" applyBorder="1" applyAlignment="1" applyProtection="1"/>
    <xf numFmtId="0" fontId="19" fillId="35" borderId="10" xfId="0" applyNumberFormat="1" applyFont="1" applyFill="1" applyBorder="1" applyAlignment="1" applyProtection="1">
      <alignment horizontal="center" wrapText="1"/>
    </xf>
    <xf numFmtId="4" fontId="19" fillId="35" borderId="10" xfId="0" applyNumberFormat="1" applyFont="1" applyFill="1" applyBorder="1" applyAlignment="1" applyProtection="1">
      <alignment horizontal="center" wrapText="1"/>
    </xf>
    <xf numFmtId="0" fontId="19" fillId="35" borderId="10" xfId="0" applyNumberFormat="1" applyFont="1" applyFill="1" applyBorder="1" applyAlignment="1" applyProtection="1">
      <alignment horizontal="left" wrapText="1"/>
    </xf>
    <xf numFmtId="0" fontId="18" fillId="0" borderId="10" xfId="0" applyNumberFormat="1" applyFont="1" applyFill="1" applyBorder="1" applyAlignment="1" applyProtection="1">
      <alignment horizontal="left" wrapText="1"/>
    </xf>
    <xf numFmtId="0" fontId="18" fillId="0" borderId="10" xfId="0" applyNumberFormat="1" applyFont="1" applyFill="1" applyBorder="1" applyAlignment="1" applyProtection="1">
      <alignment horizontal="center" wrapText="1"/>
    </xf>
    <xf numFmtId="4" fontId="18" fillId="0" borderId="10" xfId="0" applyNumberFormat="1" applyFont="1" applyFill="1" applyBorder="1" applyAlignment="1" applyProtection="1">
      <alignment horizontal="right" wrapText="1"/>
    </xf>
    <xf numFmtId="0" fontId="21" fillId="34" borderId="0" xfId="0" applyNumberFormat="1" applyFont="1" applyFill="1" applyBorder="1" applyAlignment="1" applyProtection="1">
      <alignment horizontal="left" wrapText="1"/>
    </xf>
    <xf numFmtId="0" fontId="20" fillId="34" borderId="0" xfId="0" applyNumberFormat="1" applyFont="1" applyFill="1" applyBorder="1" applyAlignment="1" applyProtection="1">
      <alignment horizontal="left" wrapText="1"/>
    </xf>
    <xf numFmtId="4" fontId="0" fillId="33" borderId="0" xfId="0" applyNumberFormat="1" applyFont="1" applyFill="1" applyBorder="1" applyAlignment="1" applyProtecti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1"/>
  <sheetViews>
    <sheetView tabSelected="1" zoomScale="85" workbookViewId="0">
      <pane ySplit="2" topLeftCell="A3" activePane="bottomLeft" state="frozen"/>
      <selection pane="bottomLeft" activeCell="G4" sqref="G4"/>
    </sheetView>
  </sheetViews>
  <sheetFormatPr defaultColWidth="9.1171875" defaultRowHeight="14.35" x14ac:dyDescent="0.5"/>
  <cols>
    <col min="1" max="1" width="42.87890625" style="1" bestFit="1" customWidth="1"/>
    <col min="2" max="2" width="13.703125" style="1" bestFit="1" customWidth="1"/>
    <col min="3" max="3" width="25.703125" style="1" bestFit="1" customWidth="1"/>
    <col min="4" max="4" width="68.5859375" style="1" bestFit="1" customWidth="1"/>
    <col min="5" max="16384" width="9.1171875" style="1"/>
  </cols>
  <sheetData>
    <row r="1" spans="1:11" ht="20.100000000000001" customHeight="1" x14ac:dyDescent="0.5">
      <c r="A1" s="8" t="s">
        <v>0</v>
      </c>
      <c r="B1" s="8"/>
      <c r="C1" s="8"/>
      <c r="D1" s="8"/>
    </row>
    <row r="2" spans="1:11" ht="38.700000000000003" x14ac:dyDescent="0.5">
      <c r="A2" s="2" t="s">
        <v>1</v>
      </c>
      <c r="B2" s="2" t="s">
        <v>2</v>
      </c>
      <c r="C2" s="3" t="s">
        <v>3</v>
      </c>
      <c r="D2" s="4" t="s">
        <v>4</v>
      </c>
      <c r="E2" s="1" t="s">
        <v>46</v>
      </c>
    </row>
    <row r="3" spans="1:11" x14ac:dyDescent="0.5">
      <c r="A3" s="5" t="s">
        <v>5</v>
      </c>
      <c r="B3" s="6" t="s">
        <v>6</v>
      </c>
      <c r="C3" s="7">
        <v>93.3</v>
      </c>
      <c r="D3" s="5" t="s">
        <v>7</v>
      </c>
      <c r="E3" s="1">
        <f>C3/0.29307/1000</f>
        <v>0.31835397686559525</v>
      </c>
      <c r="G3" s="1" t="s">
        <v>47</v>
      </c>
      <c r="H3" s="1" t="s">
        <v>48</v>
      </c>
      <c r="I3" s="1" t="s">
        <v>49</v>
      </c>
      <c r="J3" s="1" t="s">
        <v>50</v>
      </c>
      <c r="K3" s="1" t="s">
        <v>51</v>
      </c>
    </row>
    <row r="4" spans="1:11" x14ac:dyDescent="0.5">
      <c r="A4" s="5" t="s">
        <v>8</v>
      </c>
      <c r="B4" s="6" t="s">
        <v>9</v>
      </c>
      <c r="C4" s="7">
        <v>73.16</v>
      </c>
      <c r="D4" s="5" t="s">
        <v>7</v>
      </c>
      <c r="E4" s="1">
        <f t="shared" ref="E4:E20" si="0">C4/0.29307/1000</f>
        <v>0.24963319343501553</v>
      </c>
      <c r="G4" s="10">
        <f>AVERAGE(E3,E8,E13,E19)</f>
        <v>0.32210734636776195</v>
      </c>
      <c r="H4" s="10">
        <f>AVERAGE(E4,E7,E14)</f>
        <v>0.25505851844269284</v>
      </c>
      <c r="I4" s="10">
        <f>AVERAGE(E10,E12)</f>
        <v>0.19814378817347392</v>
      </c>
      <c r="J4" s="1">
        <v>0</v>
      </c>
      <c r="K4" s="10">
        <f>E9</f>
        <v>0.1422527041321186</v>
      </c>
    </row>
    <row r="5" spans="1:11" x14ac:dyDescent="0.5">
      <c r="A5" s="5" t="s">
        <v>10</v>
      </c>
      <c r="B5" s="6" t="s">
        <v>11</v>
      </c>
      <c r="C5" s="7">
        <v>7.71</v>
      </c>
      <c r="D5" s="5" t="s">
        <v>7</v>
      </c>
      <c r="E5" s="1">
        <f t="shared" si="0"/>
        <v>2.6307708056095811E-2</v>
      </c>
    </row>
    <row r="6" spans="1:11" x14ac:dyDescent="0.5">
      <c r="A6" s="5" t="s">
        <v>12</v>
      </c>
      <c r="B6" s="6" t="s">
        <v>13</v>
      </c>
      <c r="C6" s="7">
        <v>70.900000000000006</v>
      </c>
      <c r="D6" s="5" t="s">
        <v>7</v>
      </c>
      <c r="E6" s="1">
        <f t="shared" si="0"/>
        <v>0.24192172518510938</v>
      </c>
    </row>
    <row r="7" spans="1:11" x14ac:dyDescent="0.5">
      <c r="A7" s="5" t="s">
        <v>14</v>
      </c>
      <c r="B7" s="6" t="s">
        <v>15</v>
      </c>
      <c r="C7" s="7">
        <v>72.3</v>
      </c>
      <c r="D7" s="5" t="s">
        <v>7</v>
      </c>
      <c r="E7" s="1">
        <f t="shared" si="0"/>
        <v>0.24669874091513971</v>
      </c>
    </row>
    <row r="8" spans="1:11" x14ac:dyDescent="0.5">
      <c r="A8" s="5" t="s">
        <v>16</v>
      </c>
      <c r="B8" s="6" t="s">
        <v>17</v>
      </c>
      <c r="C8" s="7">
        <v>97.7</v>
      </c>
      <c r="D8" s="5" t="s">
        <v>7</v>
      </c>
      <c r="E8" s="1">
        <f t="shared" si="0"/>
        <v>0.33336745487426211</v>
      </c>
    </row>
    <row r="9" spans="1:11" x14ac:dyDescent="0.5">
      <c r="A9" s="5" t="s">
        <v>18</v>
      </c>
      <c r="B9" s="6" t="s">
        <v>19</v>
      </c>
      <c r="C9" s="7">
        <v>41.69</v>
      </c>
      <c r="D9" s="5" t="s">
        <v>7</v>
      </c>
      <c r="E9" s="1">
        <f t="shared" si="0"/>
        <v>0.1422527041321186</v>
      </c>
    </row>
    <row r="10" spans="1:11" x14ac:dyDescent="0.5">
      <c r="A10" s="5" t="s">
        <v>20</v>
      </c>
      <c r="B10" s="6" t="s">
        <v>21</v>
      </c>
      <c r="C10" s="7">
        <v>53.07</v>
      </c>
      <c r="D10" s="5" t="s">
        <v>7</v>
      </c>
      <c r="E10" s="1">
        <f t="shared" si="0"/>
        <v>0.18108301770907975</v>
      </c>
    </row>
    <row r="11" spans="1:11" x14ac:dyDescent="0.5">
      <c r="A11" s="5" t="s">
        <v>22</v>
      </c>
      <c r="B11" s="6" t="s">
        <v>23</v>
      </c>
      <c r="C11" s="7">
        <v>102.1</v>
      </c>
      <c r="D11" s="5" t="s">
        <v>7</v>
      </c>
      <c r="E11" s="1">
        <f t="shared" si="0"/>
        <v>0.34838093288292898</v>
      </c>
    </row>
    <row r="12" spans="1:11" x14ac:dyDescent="0.5">
      <c r="A12" s="5" t="s">
        <v>24</v>
      </c>
      <c r="B12" s="6" t="s">
        <v>25</v>
      </c>
      <c r="C12" s="7">
        <v>63.07</v>
      </c>
      <c r="D12" s="5" t="s">
        <v>7</v>
      </c>
      <c r="E12" s="1">
        <f t="shared" si="0"/>
        <v>0.21520455863786808</v>
      </c>
    </row>
    <row r="13" spans="1:11" x14ac:dyDescent="0.5">
      <c r="A13" s="5" t="s">
        <v>26</v>
      </c>
      <c r="B13" s="6" t="s">
        <v>27</v>
      </c>
      <c r="C13" s="7">
        <v>93.3</v>
      </c>
      <c r="D13" s="5" t="s">
        <v>28</v>
      </c>
      <c r="E13" s="1">
        <f t="shared" si="0"/>
        <v>0.31835397686559525</v>
      </c>
    </row>
    <row r="14" spans="1:11" x14ac:dyDescent="0.5">
      <c r="A14" s="5" t="s">
        <v>29</v>
      </c>
      <c r="B14" s="6" t="s">
        <v>30</v>
      </c>
      <c r="C14" s="7">
        <v>78.790000000000006</v>
      </c>
      <c r="D14" s="5" t="s">
        <v>7</v>
      </c>
      <c r="E14" s="1">
        <f t="shared" si="0"/>
        <v>0.26884362097792336</v>
      </c>
    </row>
    <row r="15" spans="1:11" x14ac:dyDescent="0.5">
      <c r="A15" s="5" t="s">
        <v>31</v>
      </c>
      <c r="B15" s="6" t="s">
        <v>32</v>
      </c>
      <c r="C15" s="7" t="s">
        <v>33</v>
      </c>
      <c r="D15" s="5" t="s">
        <v>34</v>
      </c>
      <c r="E15" s="1" t="e">
        <f t="shared" si="0"/>
        <v>#VALUE!</v>
      </c>
    </row>
    <row r="16" spans="1:11" x14ac:dyDescent="0.5">
      <c r="A16" s="5" t="s">
        <v>35</v>
      </c>
      <c r="B16" s="6" t="s">
        <v>36</v>
      </c>
      <c r="C16" s="7" t="s">
        <v>33</v>
      </c>
      <c r="D16" s="5" t="s">
        <v>34</v>
      </c>
      <c r="E16" s="1" t="e">
        <f t="shared" si="0"/>
        <v>#VALUE!</v>
      </c>
    </row>
    <row r="17" spans="1:5" x14ac:dyDescent="0.5">
      <c r="A17" s="5" t="s">
        <v>37</v>
      </c>
      <c r="B17" s="6" t="s">
        <v>38</v>
      </c>
      <c r="C17" s="7">
        <v>97.2</v>
      </c>
      <c r="D17" s="5" t="s">
        <v>7</v>
      </c>
      <c r="E17" s="1">
        <f t="shared" si="0"/>
        <v>0.33166137782782273</v>
      </c>
    </row>
    <row r="18" spans="1:5" x14ac:dyDescent="0.5">
      <c r="A18" s="5" t="s">
        <v>39</v>
      </c>
      <c r="B18" s="6" t="s">
        <v>40</v>
      </c>
      <c r="C18" s="7">
        <v>85.97</v>
      </c>
      <c r="D18" s="5" t="s">
        <v>7</v>
      </c>
      <c r="E18" s="1">
        <f t="shared" si="0"/>
        <v>0.29334288736479341</v>
      </c>
    </row>
    <row r="19" spans="1:5" x14ac:dyDescent="0.5">
      <c r="A19" s="5" t="s">
        <v>41</v>
      </c>
      <c r="B19" s="6" t="s">
        <v>42</v>
      </c>
      <c r="C19" s="7">
        <v>93.3</v>
      </c>
      <c r="D19" s="5" t="s">
        <v>28</v>
      </c>
      <c r="E19" s="1">
        <f t="shared" si="0"/>
        <v>0.31835397686559525</v>
      </c>
    </row>
    <row r="20" spans="1:5" x14ac:dyDescent="0.5">
      <c r="A20" s="5" t="s">
        <v>43</v>
      </c>
      <c r="B20" s="6" t="s">
        <v>44</v>
      </c>
      <c r="C20" s="7">
        <v>95.25</v>
      </c>
      <c r="D20" s="5" t="s">
        <v>7</v>
      </c>
      <c r="E20" s="1">
        <f t="shared" si="0"/>
        <v>0.32500767734670899</v>
      </c>
    </row>
    <row r="21" spans="1:5" ht="102" customHeight="1" x14ac:dyDescent="0.5">
      <c r="A21" s="9" t="s">
        <v>45</v>
      </c>
      <c r="B21" s="9"/>
      <c r="C21" s="9"/>
      <c r="D21" s="9"/>
    </row>
  </sheetData>
  <mergeCells count="2">
    <mergeCell ref="A1:D1"/>
    <mergeCell ref="A21:D21"/>
  </mergeCells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epa_a_03</vt:lpstr>
      <vt:lpstr>epa_a_03!Print_Titles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Giacomo Falchetta</cp:lastModifiedBy>
  <dcterms:created xsi:type="dcterms:W3CDTF">2020-03-06T20:57:07Z</dcterms:created>
  <dcterms:modified xsi:type="dcterms:W3CDTF">2020-05-24T15:18:29Z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{6785F514-7A2F-45B6-8F56-4A43340478DA}</vt:lpwstr>
  </property>
</Properties>
</file>