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20" windowWidth="24915" windowHeight="1207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F48" i="1"/>
  <c r="F47"/>
  <c r="F46"/>
  <c r="B48"/>
  <c r="C48" s="1"/>
  <c r="B47"/>
  <c r="C47" s="1"/>
  <c r="C46"/>
  <c r="F62"/>
  <c r="F61"/>
  <c r="F60"/>
  <c r="F59"/>
  <c r="F58"/>
  <c r="F57"/>
  <c r="F56"/>
  <c r="F55"/>
  <c r="F54"/>
  <c r="F53"/>
  <c r="F52"/>
  <c r="F51"/>
  <c r="F50"/>
  <c r="F49"/>
  <c r="F43"/>
  <c r="F42"/>
  <c r="C43"/>
  <c r="C42"/>
  <c r="F44"/>
  <c r="F41"/>
  <c r="F40"/>
  <c r="F39"/>
  <c r="C36"/>
  <c r="B37"/>
  <c r="C37" s="1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C4"/>
  <c r="A34"/>
  <c r="C34" s="1"/>
  <c r="B11"/>
  <c r="B12" s="1"/>
  <c r="B13" s="1"/>
  <c r="B14" s="1"/>
  <c r="B29"/>
  <c r="B30" s="1"/>
  <c r="B31" s="1"/>
  <c r="B32" s="1"/>
  <c r="B33" s="1"/>
  <c r="B23"/>
  <c r="B24" s="1"/>
  <c r="B25" s="1"/>
  <c r="B26" s="1"/>
  <c r="B27" s="1"/>
  <c r="B19"/>
  <c r="B20" s="1"/>
  <c r="B21" s="1"/>
  <c r="B18"/>
  <c r="B17"/>
  <c r="A15"/>
  <c r="A21" s="1"/>
  <c r="A27" s="1"/>
  <c r="A33" s="1"/>
  <c r="A14"/>
  <c r="A20" s="1"/>
  <c r="A26" s="1"/>
  <c r="A32" s="1"/>
  <c r="A13"/>
  <c r="A12"/>
  <c r="A11"/>
  <c r="A17" s="1"/>
  <c r="A23" s="1"/>
  <c r="A29" s="1"/>
  <c r="A10"/>
  <c r="A16" s="1"/>
  <c r="A22" s="1"/>
  <c r="A28" s="1"/>
  <c r="C28" s="1"/>
  <c r="B5"/>
  <c r="B6" s="1"/>
  <c r="B49" l="1"/>
  <c r="C49" s="1"/>
  <c r="B38"/>
  <c r="C38" s="1"/>
  <c r="C33"/>
  <c r="C32"/>
  <c r="C13"/>
  <c r="C12"/>
  <c r="C29"/>
  <c r="C17"/>
  <c r="C21"/>
  <c r="C16"/>
  <c r="B7"/>
  <c r="C6"/>
  <c r="B15"/>
  <c r="C15" s="1"/>
  <c r="C14"/>
  <c r="C23"/>
  <c r="C22"/>
  <c r="A19"/>
  <c r="C5"/>
  <c r="A18"/>
  <c r="C20"/>
  <c r="C11"/>
  <c r="C27"/>
  <c r="C10"/>
  <c r="C26"/>
  <c r="B50"/>
  <c r="B39" l="1"/>
  <c r="B40" s="1"/>
  <c r="B41" s="1"/>
  <c r="B44" s="1"/>
  <c r="C44" s="1"/>
  <c r="A24"/>
  <c r="C18"/>
  <c r="B8"/>
  <c r="C7"/>
  <c r="A25"/>
  <c r="C19"/>
  <c r="C50"/>
  <c r="B51"/>
  <c r="C40" l="1"/>
  <c r="C39"/>
  <c r="C41"/>
  <c r="A30"/>
  <c r="C30" s="1"/>
  <c r="C24"/>
  <c r="B9"/>
  <c r="C9" s="1"/>
  <c r="C8"/>
  <c r="A31"/>
  <c r="C31" s="1"/>
  <c r="C25"/>
  <c r="C51"/>
  <c r="B52"/>
  <c r="C52" l="1"/>
  <c r="B53"/>
  <c r="C53" l="1"/>
  <c r="B54"/>
  <c r="C54" l="1"/>
  <c r="B55"/>
  <c r="B56" l="1"/>
  <c r="C55"/>
  <c r="B57" l="1"/>
  <c r="C56"/>
  <c r="B58" l="1"/>
  <c r="C57"/>
  <c r="B59" l="1"/>
  <c r="C58"/>
  <c r="B60" l="1"/>
  <c r="C59"/>
  <c r="B61" l="1"/>
  <c r="C60"/>
  <c r="B62" l="1"/>
  <c r="C62" s="1"/>
  <c r="C61"/>
</calcChain>
</file>

<file path=xl/sharedStrings.xml><?xml version="1.0" encoding="utf-8"?>
<sst xmlns="http://schemas.openxmlformats.org/spreadsheetml/2006/main" count="8" uniqueCount="8">
  <si>
    <t>Relazione Dinamica del Segnale / Differenza tra Tensioni</t>
  </si>
  <si>
    <t>VDD Test</t>
  </si>
  <si>
    <t>VRef4</t>
  </si>
  <si>
    <t>Low Avg</t>
  </si>
  <si>
    <t>High Avg</t>
  </si>
  <si>
    <t>Dynamic</t>
  </si>
  <si>
    <t>ERR</t>
  </si>
  <si>
    <t>DeltaTensione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</si>
</sst>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style val="3"/>
  <c:chart>
    <c:title>
      <c:tx>
        <c:rich>
          <a:bodyPr/>
          <a:lstStyle/>
          <a:p>
            <a:pPr>
              <a:defRPr/>
            </a:pPr>
            <a:r>
              <a:rPr lang="it-IT"/>
              <a:t>VDDTest 3 V</a:t>
            </a:r>
          </a:p>
        </c:rich>
      </c:tx>
      <c:layout/>
      <c:overlay val="1"/>
    </c:title>
    <c:plotArea>
      <c:layout>
        <c:manualLayout>
          <c:layoutTarget val="inner"/>
          <c:xMode val="edge"/>
          <c:yMode val="edge"/>
          <c:x val="0.2507384076990376"/>
          <c:y val="0.12061014919554154"/>
          <c:w val="0.63859492563429598"/>
          <c:h val="0.73066605401115314"/>
        </c:manualLayout>
      </c:layout>
      <c:scatterChart>
        <c:scatterStyle val="lineMarker"/>
        <c:ser>
          <c:idx val="0"/>
          <c:order val="0"/>
          <c:xVal>
            <c:numRef>
              <c:f>Sheet1!$C$4:$C$9</c:f>
              <c:numCache>
                <c:formatCode>General</c:formatCode>
                <c:ptCount val="6"/>
                <c:pt idx="0">
                  <c:v>0</c:v>
                </c:pt>
                <c:pt idx="1">
                  <c:v>0.35999999999999988</c:v>
                </c:pt>
                <c:pt idx="2">
                  <c:v>0.71999999999999975</c:v>
                </c:pt>
                <c:pt idx="3">
                  <c:v>1.0799999999999996</c:v>
                </c:pt>
                <c:pt idx="4">
                  <c:v>1.4399999999999995</c:v>
                </c:pt>
                <c:pt idx="5">
                  <c:v>1.7999999999999994</c:v>
                </c:pt>
              </c:numCache>
            </c:numRef>
          </c:xVal>
          <c:yVal>
            <c:numRef>
              <c:f>Sheet1!$F$4:$F$9</c:f>
              <c:numCache>
                <c:formatCode>General</c:formatCode>
                <c:ptCount val="6"/>
                <c:pt idx="0">
                  <c:v>475.88027522935778</c:v>
                </c:pt>
                <c:pt idx="1">
                  <c:v>254.3915547024952</c:v>
                </c:pt>
                <c:pt idx="2">
                  <c:v>1.173913043478261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</c:ser>
        <c:axId val="141838592"/>
        <c:axId val="141865344"/>
      </c:scatterChart>
      <c:valAx>
        <c:axId val="141838592"/>
        <c:scaling>
          <c:orientation val="minMax"/>
          <c:max val="2"/>
          <c:min val="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Delta Tensione</a:t>
                </a:r>
              </a:p>
            </c:rich>
          </c:tx>
          <c:layout/>
        </c:title>
        <c:numFmt formatCode="General" sourceLinked="0"/>
        <c:tickLblPos val="nextTo"/>
        <c:crossAx val="141865344"/>
        <c:crosses val="autoZero"/>
        <c:crossBetween val="midCat"/>
        <c:majorUnit val="0.30000000000000016"/>
        <c:minorUnit val="0.2"/>
      </c:valAx>
      <c:valAx>
        <c:axId val="14186534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it-IT"/>
                  <a:t>DInamica Sensore</a:t>
                </a:r>
              </a:p>
            </c:rich>
          </c:tx>
          <c:layout/>
        </c:title>
        <c:numFmt formatCode="General" sourceLinked="1"/>
        <c:tickLblPos val="nextTo"/>
        <c:crossAx val="141838592"/>
        <c:crosses val="autoZero"/>
        <c:crossBetween val="midCat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style val="4"/>
  <c:chart>
    <c:title>
      <c:tx>
        <c:rich>
          <a:bodyPr/>
          <a:lstStyle/>
          <a:p>
            <a:pPr>
              <a:defRPr/>
            </a:pPr>
            <a:r>
              <a:rPr lang="it-IT"/>
              <a:t>VDDTest 2.64 V</a:t>
            </a:r>
          </a:p>
        </c:rich>
      </c:tx>
      <c:layout/>
      <c:overlay val="1"/>
    </c:title>
    <c:plotArea>
      <c:layout>
        <c:manualLayout>
          <c:layoutTarget val="inner"/>
          <c:xMode val="edge"/>
          <c:yMode val="edge"/>
          <c:x val="0.2507384076990376"/>
          <c:y val="0.12061014919554154"/>
          <c:w val="0.63859492563429643"/>
          <c:h val="0.73066605401115314"/>
        </c:manualLayout>
      </c:layout>
      <c:scatterChart>
        <c:scatterStyle val="lineMarker"/>
        <c:ser>
          <c:idx val="1"/>
          <c:order val="1"/>
          <c:xVal>
            <c:numRef>
              <c:f>Sheet1!$C$10:$C$15</c:f>
              <c:numCache>
                <c:formatCode>General</c:formatCode>
                <c:ptCount val="6"/>
                <c:pt idx="0">
                  <c:v>0</c:v>
                </c:pt>
                <c:pt idx="1">
                  <c:v>0.28799999999999981</c:v>
                </c:pt>
                <c:pt idx="2">
                  <c:v>0.57600000000000007</c:v>
                </c:pt>
                <c:pt idx="3">
                  <c:v>0.8640000000000001</c:v>
                </c:pt>
                <c:pt idx="4">
                  <c:v>1.1520000000000001</c:v>
                </c:pt>
                <c:pt idx="5">
                  <c:v>1.4400000000000002</c:v>
                </c:pt>
              </c:numCache>
            </c:numRef>
          </c:xVal>
          <c:yVal>
            <c:numRef>
              <c:f>Sheet1!$F$10:$F$15</c:f>
              <c:numCache>
                <c:formatCode>General</c:formatCode>
                <c:ptCount val="6"/>
                <c:pt idx="0">
                  <c:v>525.21449851042701</c:v>
                </c:pt>
                <c:pt idx="1">
                  <c:v>512.86488673139161</c:v>
                </c:pt>
                <c:pt idx="2">
                  <c:v>10.891891891891891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</c:ser>
        <c:ser>
          <c:idx val="0"/>
          <c:order val="0"/>
          <c:xVal>
            <c:numRef>
              <c:f>Sheet1!$C$10:$C$15</c:f>
              <c:numCache>
                <c:formatCode>General</c:formatCode>
                <c:ptCount val="6"/>
                <c:pt idx="0">
                  <c:v>0</c:v>
                </c:pt>
                <c:pt idx="1">
                  <c:v>0.28799999999999981</c:v>
                </c:pt>
                <c:pt idx="2">
                  <c:v>0.57600000000000007</c:v>
                </c:pt>
                <c:pt idx="3">
                  <c:v>0.8640000000000001</c:v>
                </c:pt>
                <c:pt idx="4">
                  <c:v>1.1520000000000001</c:v>
                </c:pt>
                <c:pt idx="5">
                  <c:v>1.4400000000000002</c:v>
                </c:pt>
              </c:numCache>
            </c:numRef>
          </c:xVal>
          <c:yVal>
            <c:numRef>
              <c:f>Sheet1!$F$10:$F$15</c:f>
              <c:numCache>
                <c:formatCode>General</c:formatCode>
                <c:ptCount val="6"/>
                <c:pt idx="0">
                  <c:v>525.21449851042701</c:v>
                </c:pt>
                <c:pt idx="1">
                  <c:v>512.86488673139161</c:v>
                </c:pt>
                <c:pt idx="2">
                  <c:v>10.891891891891891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</c:ser>
        <c:axId val="129406848"/>
        <c:axId val="141836672"/>
      </c:scatterChart>
      <c:valAx>
        <c:axId val="129406848"/>
        <c:scaling>
          <c:orientation val="minMax"/>
          <c:max val="2"/>
          <c:min val="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Delta Tensione</a:t>
                </a:r>
              </a:p>
            </c:rich>
          </c:tx>
          <c:layout/>
        </c:title>
        <c:numFmt formatCode="General" sourceLinked="1"/>
        <c:tickLblPos val="nextTo"/>
        <c:crossAx val="141836672"/>
        <c:crosses val="autoZero"/>
        <c:crossBetween val="midCat"/>
        <c:majorUnit val="0.30000000000000016"/>
        <c:minorUnit val="0.1"/>
      </c:valAx>
      <c:valAx>
        <c:axId val="14183667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it-IT"/>
                  <a:t>DInamica Sensore</a:t>
                </a:r>
              </a:p>
            </c:rich>
          </c:tx>
          <c:layout/>
        </c:title>
        <c:numFmt formatCode="General" sourceLinked="1"/>
        <c:tickLblPos val="nextTo"/>
        <c:crossAx val="129406848"/>
        <c:crosses val="autoZero"/>
        <c:crossBetween val="midCat"/>
      </c:valAx>
    </c:plotArea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style val="5"/>
  <c:chart>
    <c:title>
      <c:tx>
        <c:rich>
          <a:bodyPr/>
          <a:lstStyle/>
          <a:p>
            <a:pPr>
              <a:defRPr/>
            </a:pPr>
            <a:r>
              <a:rPr lang="it-IT"/>
              <a:t>VDDTest 2.28</a:t>
            </a:r>
            <a:r>
              <a:rPr lang="it-IT" baseline="0"/>
              <a:t> </a:t>
            </a:r>
            <a:r>
              <a:rPr lang="it-IT"/>
              <a:t>V</a:t>
            </a:r>
          </a:p>
        </c:rich>
      </c:tx>
      <c:layout/>
      <c:overlay val="1"/>
    </c:title>
    <c:plotArea>
      <c:layout>
        <c:manualLayout>
          <c:layoutTarget val="inner"/>
          <c:xMode val="edge"/>
          <c:yMode val="edge"/>
          <c:x val="0.2507384076990376"/>
          <c:y val="0.12061014919554154"/>
          <c:w val="0.63859492563429665"/>
          <c:h val="0.73066605401115314"/>
        </c:manualLayout>
      </c:layout>
      <c:scatterChart>
        <c:scatterStyle val="lineMarker"/>
        <c:ser>
          <c:idx val="0"/>
          <c:order val="0"/>
          <c:xVal>
            <c:numRef>
              <c:f>Sheet1!$C$16:$C$21</c:f>
              <c:numCache>
                <c:formatCode>General</c:formatCode>
                <c:ptCount val="6"/>
                <c:pt idx="0">
                  <c:v>0</c:v>
                </c:pt>
                <c:pt idx="1">
                  <c:v>0.21600000000000019</c:v>
                </c:pt>
                <c:pt idx="2">
                  <c:v>0.43200000000000016</c:v>
                </c:pt>
                <c:pt idx="3">
                  <c:v>0.64800000000000013</c:v>
                </c:pt>
                <c:pt idx="4">
                  <c:v>0.8640000000000001</c:v>
                </c:pt>
                <c:pt idx="5">
                  <c:v>1.08</c:v>
                </c:pt>
              </c:numCache>
            </c:numRef>
          </c:xVal>
          <c:yVal>
            <c:numRef>
              <c:f>Sheet1!$F$16:$F$21</c:f>
              <c:numCache>
                <c:formatCode>General</c:formatCode>
                <c:ptCount val="6"/>
                <c:pt idx="0">
                  <c:v>574.31255526083112</c:v>
                </c:pt>
                <c:pt idx="1">
                  <c:v>3035.0595238095239</c:v>
                </c:pt>
                <c:pt idx="2">
                  <c:v>143.58426966292134</c:v>
                </c:pt>
                <c:pt idx="3">
                  <c:v>2.5750000000000002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</c:ser>
        <c:axId val="90108288"/>
        <c:axId val="93487104"/>
      </c:scatterChart>
      <c:valAx>
        <c:axId val="90108288"/>
        <c:scaling>
          <c:orientation val="minMax"/>
          <c:max val="2"/>
          <c:min val="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Delta Tensione</a:t>
                </a:r>
              </a:p>
            </c:rich>
          </c:tx>
          <c:layout/>
        </c:title>
        <c:numFmt formatCode="General" sourceLinked="1"/>
        <c:tickLblPos val="nextTo"/>
        <c:crossAx val="93487104"/>
        <c:crosses val="autoZero"/>
        <c:crossBetween val="midCat"/>
        <c:majorUnit val="0.30000000000000027"/>
        <c:minorUnit val="0.1"/>
      </c:valAx>
      <c:valAx>
        <c:axId val="9348710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it-IT"/>
                  <a:t>DInamica Sensore</a:t>
                </a:r>
              </a:p>
            </c:rich>
          </c:tx>
          <c:layout/>
        </c:title>
        <c:numFmt formatCode="General" sourceLinked="1"/>
        <c:tickLblPos val="nextTo"/>
        <c:crossAx val="90108288"/>
        <c:crosses val="autoZero"/>
        <c:crossBetween val="midCat"/>
      </c:valAx>
    </c:plotArea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style val="6"/>
  <c:chart>
    <c:title>
      <c:tx>
        <c:rich>
          <a:bodyPr/>
          <a:lstStyle/>
          <a:p>
            <a:pPr>
              <a:defRPr/>
            </a:pPr>
            <a:r>
              <a:rPr lang="it-IT"/>
              <a:t>VDDTest 1.92 V</a:t>
            </a:r>
          </a:p>
        </c:rich>
      </c:tx>
      <c:layout/>
      <c:overlay val="1"/>
    </c:title>
    <c:plotArea>
      <c:layout>
        <c:manualLayout>
          <c:layoutTarget val="inner"/>
          <c:xMode val="edge"/>
          <c:yMode val="edge"/>
          <c:x val="0.2507384076990376"/>
          <c:y val="0.12061014919554154"/>
          <c:w val="0.63859492563429665"/>
          <c:h val="0.73066605401115314"/>
        </c:manualLayout>
      </c:layout>
      <c:scatterChart>
        <c:scatterStyle val="lineMarker"/>
        <c:ser>
          <c:idx val="0"/>
          <c:order val="0"/>
          <c:xVal>
            <c:numRef>
              <c:f>Sheet1!$C$22:$C$27</c:f>
              <c:numCache>
                <c:formatCode>General</c:formatCode>
                <c:ptCount val="6"/>
                <c:pt idx="0">
                  <c:v>0</c:v>
                </c:pt>
                <c:pt idx="1">
                  <c:v>0.14400000000000035</c:v>
                </c:pt>
                <c:pt idx="2">
                  <c:v>0.28800000000000026</c:v>
                </c:pt>
                <c:pt idx="3">
                  <c:v>0.43200000000000016</c:v>
                </c:pt>
                <c:pt idx="4">
                  <c:v>0.57600000000000007</c:v>
                </c:pt>
                <c:pt idx="5">
                  <c:v>0.72</c:v>
                </c:pt>
              </c:numCache>
            </c:numRef>
          </c:xVal>
          <c:yVal>
            <c:numRef>
              <c:f>Sheet1!$F$22:$F$27</c:f>
              <c:numCache>
                <c:formatCode>General</c:formatCode>
                <c:ptCount val="6"/>
                <c:pt idx="0">
                  <c:v>2825.5323383084578</c:v>
                </c:pt>
                <c:pt idx="1">
                  <c:v>3149.7861635220124</c:v>
                </c:pt>
                <c:pt idx="2">
                  <c:v>740.02620087336243</c:v>
                </c:pt>
                <c:pt idx="3">
                  <c:v>41.859259259259261</c:v>
                </c:pt>
                <c:pt idx="4">
                  <c:v>2.7045454545454546</c:v>
                </c:pt>
                <c:pt idx="5">
                  <c:v>1.25</c:v>
                </c:pt>
              </c:numCache>
            </c:numRef>
          </c:yVal>
        </c:ser>
        <c:axId val="90084480"/>
        <c:axId val="90260224"/>
      </c:scatterChart>
      <c:valAx>
        <c:axId val="90084480"/>
        <c:scaling>
          <c:orientation val="minMax"/>
          <c:max val="2"/>
          <c:min val="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Delta Tensione</a:t>
                </a:r>
              </a:p>
            </c:rich>
          </c:tx>
          <c:layout/>
        </c:title>
        <c:numFmt formatCode="General" sourceLinked="1"/>
        <c:tickLblPos val="nextTo"/>
        <c:crossAx val="90260224"/>
        <c:crosses val="autoZero"/>
        <c:crossBetween val="midCat"/>
        <c:majorUnit val="0.30000000000000027"/>
        <c:minorUnit val="0.1"/>
      </c:valAx>
      <c:valAx>
        <c:axId val="9026022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it-IT"/>
                  <a:t>DInamica Sensore</a:t>
                </a:r>
              </a:p>
            </c:rich>
          </c:tx>
          <c:layout/>
        </c:title>
        <c:numFmt formatCode="General" sourceLinked="1"/>
        <c:tickLblPos val="nextTo"/>
        <c:crossAx val="90084480"/>
        <c:crosses val="autoZero"/>
        <c:crossBetween val="midCat"/>
      </c:valAx>
    </c:plotArea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style val="7"/>
  <c:chart>
    <c:title>
      <c:tx>
        <c:rich>
          <a:bodyPr/>
          <a:lstStyle/>
          <a:p>
            <a:pPr>
              <a:defRPr/>
            </a:pPr>
            <a:r>
              <a:rPr lang="it-IT"/>
              <a:t>VDDTest 1.56 V</a:t>
            </a:r>
          </a:p>
        </c:rich>
      </c:tx>
      <c:layout/>
      <c:overlay val="1"/>
    </c:title>
    <c:plotArea>
      <c:layout>
        <c:manualLayout>
          <c:layoutTarget val="inner"/>
          <c:xMode val="edge"/>
          <c:yMode val="edge"/>
          <c:x val="0.2507384076990376"/>
          <c:y val="0.12061014919554154"/>
          <c:w val="0.63859492563429665"/>
          <c:h val="0.73066605401115314"/>
        </c:manualLayout>
      </c:layout>
      <c:scatterChart>
        <c:scatterStyle val="lineMarker"/>
        <c:ser>
          <c:idx val="0"/>
          <c:order val="0"/>
          <c:xVal>
            <c:numRef>
              <c:f>Sheet1!$C$28:$C$33</c:f>
              <c:numCache>
                <c:formatCode>General</c:formatCode>
                <c:ptCount val="6"/>
                <c:pt idx="0">
                  <c:v>0</c:v>
                </c:pt>
                <c:pt idx="1">
                  <c:v>7.2000000000000508E-2</c:v>
                </c:pt>
                <c:pt idx="2">
                  <c:v>0.14400000000000057</c:v>
                </c:pt>
                <c:pt idx="3">
                  <c:v>0.21600000000000064</c:v>
                </c:pt>
                <c:pt idx="4">
                  <c:v>0.2880000000000007</c:v>
                </c:pt>
                <c:pt idx="5">
                  <c:v>0.36000000000000076</c:v>
                </c:pt>
              </c:numCache>
            </c:numRef>
          </c:xVal>
          <c:yVal>
            <c:numRef>
              <c:f>Sheet1!$F$28:$F$33</c:f>
              <c:numCache>
                <c:formatCode>General</c:formatCode>
                <c:ptCount val="6"/>
                <c:pt idx="0">
                  <c:v>2654.9325581395351</c:v>
                </c:pt>
                <c:pt idx="1">
                  <c:v>3109.4814814814813</c:v>
                </c:pt>
                <c:pt idx="2">
                  <c:v>2412.0503978779839</c:v>
                </c:pt>
                <c:pt idx="3">
                  <c:v>1373.4383561643835</c:v>
                </c:pt>
                <c:pt idx="4">
                  <c:v>524.16267942583727</c:v>
                </c:pt>
                <c:pt idx="5">
                  <c:v>138.41420118343194</c:v>
                </c:pt>
              </c:numCache>
            </c:numRef>
          </c:yVal>
        </c:ser>
        <c:axId val="143637888"/>
        <c:axId val="143675776"/>
      </c:scatterChart>
      <c:valAx>
        <c:axId val="143637888"/>
        <c:scaling>
          <c:orientation val="minMax"/>
          <c:max val="2"/>
          <c:min val="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Delta Tensione</a:t>
                </a:r>
              </a:p>
            </c:rich>
          </c:tx>
          <c:layout/>
        </c:title>
        <c:numFmt formatCode="General" sourceLinked="1"/>
        <c:tickLblPos val="nextTo"/>
        <c:crossAx val="143675776"/>
        <c:crosses val="autoZero"/>
        <c:crossBetween val="midCat"/>
        <c:majorUnit val="0.30000000000000027"/>
        <c:minorUnit val="0.1"/>
      </c:valAx>
      <c:valAx>
        <c:axId val="14367577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it-IT"/>
                  <a:t>DInamica Sensore</a:t>
                </a:r>
              </a:p>
            </c:rich>
          </c:tx>
          <c:layout/>
        </c:title>
        <c:numFmt formatCode="General" sourceLinked="1"/>
        <c:tickLblPos val="nextTo"/>
        <c:crossAx val="143637888"/>
        <c:crosses val="autoZero"/>
        <c:crossBetween val="midCat"/>
      </c:valAx>
    </c:plotArea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style val="8"/>
  <c:chart>
    <c:title>
      <c:tx>
        <c:rich>
          <a:bodyPr/>
          <a:lstStyle/>
          <a:p>
            <a:pPr>
              <a:defRPr/>
            </a:pPr>
            <a:r>
              <a:rPr lang="it-IT"/>
              <a:t>VDDTest 1.56 V</a:t>
            </a:r>
          </a:p>
        </c:rich>
      </c:tx>
      <c:layout/>
      <c:overlay val="1"/>
    </c:title>
    <c:plotArea>
      <c:layout>
        <c:manualLayout>
          <c:layoutTarget val="inner"/>
          <c:xMode val="edge"/>
          <c:yMode val="edge"/>
          <c:x val="0.2507384076990376"/>
          <c:y val="0.12061014919554154"/>
          <c:w val="0.63859492563429665"/>
          <c:h val="0.73066605401115314"/>
        </c:manualLayout>
      </c:layout>
      <c:scatterChart>
        <c:scatterStyle val="lineMarker"/>
        <c:ser>
          <c:idx val="0"/>
          <c:order val="0"/>
          <c:xVal>
            <c:numRef>
              <c:f>Sheet1!$C$34</c:f>
              <c:numCache>
                <c:formatCode>General</c:formatCode>
                <c:ptCount val="1"/>
                <c:pt idx="0">
                  <c:v>0.1100000000000001</c:v>
                </c:pt>
              </c:numCache>
            </c:numRef>
          </c:xVal>
          <c:yVal>
            <c:numRef>
              <c:f>Sheet1!$F$34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</c:ser>
        <c:axId val="90110208"/>
        <c:axId val="93475200"/>
      </c:scatterChart>
      <c:valAx>
        <c:axId val="90110208"/>
        <c:scaling>
          <c:orientation val="minMax"/>
          <c:max val="2"/>
          <c:min val="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Delta Tensione</a:t>
                </a:r>
              </a:p>
            </c:rich>
          </c:tx>
          <c:layout/>
        </c:title>
        <c:numFmt formatCode="General" sourceLinked="1"/>
        <c:tickLblPos val="nextTo"/>
        <c:crossAx val="93475200"/>
        <c:crosses val="autoZero"/>
        <c:crossBetween val="midCat"/>
        <c:majorUnit val="0.30000000000000032"/>
        <c:minorUnit val="0.1"/>
      </c:valAx>
      <c:valAx>
        <c:axId val="9347520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it-IT"/>
                  <a:t>DInamica Sensore</a:t>
                </a:r>
              </a:p>
            </c:rich>
          </c:tx>
          <c:layout/>
        </c:title>
        <c:numFmt formatCode="General" sourceLinked="1"/>
        <c:tickLblPos val="nextTo"/>
        <c:crossAx val="90110208"/>
        <c:crosses val="autoZero"/>
        <c:crossBetween val="midCat"/>
      </c:valAx>
    </c:plotArea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scatterChart>
        <c:scatterStyle val="lineMarker"/>
        <c:ser>
          <c:idx val="0"/>
          <c:order val="0"/>
          <c:xVal>
            <c:numRef>
              <c:f>Sheet1!$C$36:$C$44</c:f>
              <c:numCache>
                <c:formatCode>General</c:formatCode>
                <c:ptCount val="9"/>
                <c:pt idx="0">
                  <c:v>-1.4</c:v>
                </c:pt>
                <c:pt idx="1">
                  <c:v>-1.1000000000000001</c:v>
                </c:pt>
                <c:pt idx="2">
                  <c:v>-0.80000000000000027</c:v>
                </c:pt>
                <c:pt idx="3">
                  <c:v>-0.50000000000000044</c:v>
                </c:pt>
                <c:pt idx="4">
                  <c:v>-0.2000000000000004</c:v>
                </c:pt>
                <c:pt idx="5">
                  <c:v>9.9999999999999645E-2</c:v>
                </c:pt>
                <c:pt idx="6">
                  <c:v>0.20000000000000018</c:v>
                </c:pt>
                <c:pt idx="7">
                  <c:v>0.30000000000000004</c:v>
                </c:pt>
                <c:pt idx="8">
                  <c:v>0.39999999999999969</c:v>
                </c:pt>
              </c:numCache>
            </c:numRef>
          </c:xVal>
          <c:yVal>
            <c:numRef>
              <c:f>Sheet1!$F$36:$F$44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1.2024873007531967</c:v>
                </c:pt>
                <c:pt idx="4">
                  <c:v>1361.2377142857142</c:v>
                </c:pt>
                <c:pt idx="5">
                  <c:v>3562.6632302405496</c:v>
                </c:pt>
                <c:pt idx="6">
                  <c:v>2328.8401639344261</c:v>
                </c:pt>
                <c:pt idx="7">
                  <c:v>559.79569892473114</c:v>
                </c:pt>
                <c:pt idx="8">
                  <c:v>83.282442748091597</c:v>
                </c:pt>
              </c:numCache>
            </c:numRef>
          </c:yVal>
        </c:ser>
        <c:axId val="87425408"/>
        <c:axId val="87210624"/>
      </c:scatterChart>
      <c:valAx>
        <c:axId val="87425408"/>
        <c:scaling>
          <c:orientation val="minMax"/>
          <c:max val="0.5"/>
          <c:min val="-1.5"/>
        </c:scaling>
        <c:axPos val="b"/>
        <c:numFmt formatCode="General" sourceLinked="1"/>
        <c:tickLblPos val="nextTo"/>
        <c:crossAx val="87210624"/>
        <c:crosses val="autoZero"/>
        <c:crossBetween val="midCat"/>
        <c:majorUnit val="0.30000000000000004"/>
        <c:minorUnit val="0.1"/>
      </c:valAx>
      <c:valAx>
        <c:axId val="87210624"/>
        <c:scaling>
          <c:orientation val="minMax"/>
        </c:scaling>
        <c:axPos val="l"/>
        <c:majorGridlines/>
        <c:numFmt formatCode="General" sourceLinked="1"/>
        <c:tickLblPos val="nextTo"/>
        <c:crossAx val="8742540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style val="8"/>
  <c:chart>
    <c:title>
      <c:tx>
        <c:rich>
          <a:bodyPr/>
          <a:lstStyle/>
          <a:p>
            <a:pPr>
              <a:defRPr/>
            </a:pPr>
            <a:r>
              <a:rPr lang="it-IT"/>
              <a:t>VDDTest</a:t>
            </a:r>
            <a:r>
              <a:rPr lang="it-IT" baseline="0"/>
              <a:t> 1.6 V</a:t>
            </a:r>
            <a:endParaRPr lang="it-IT"/>
          </a:p>
        </c:rich>
      </c:tx>
      <c:layout/>
      <c:overlay val="1"/>
    </c:title>
    <c:plotArea>
      <c:layout>
        <c:manualLayout>
          <c:layoutTarget val="inner"/>
          <c:xMode val="edge"/>
          <c:yMode val="edge"/>
          <c:x val="7.404162298409582E-2"/>
          <c:y val="0.14935761521429933"/>
          <c:w val="0.89325779036827191"/>
          <c:h val="0.67836419888854671"/>
        </c:manualLayout>
      </c:layout>
      <c:scatterChart>
        <c:scatterStyle val="lineMarker"/>
        <c:ser>
          <c:idx val="0"/>
          <c:order val="0"/>
          <c:xVal>
            <c:numRef>
              <c:f>Sheet1!$C$46:$C$62</c:f>
              <c:numCache>
                <c:formatCode>General</c:formatCode>
                <c:ptCount val="17"/>
                <c:pt idx="0">
                  <c:v>0.39999999999999991</c:v>
                </c:pt>
                <c:pt idx="1">
                  <c:v>0.34999999999999987</c:v>
                </c:pt>
                <c:pt idx="2">
                  <c:v>0.29999999999999982</c:v>
                </c:pt>
                <c:pt idx="3">
                  <c:v>0.24999999999999978</c:v>
                </c:pt>
                <c:pt idx="4">
                  <c:v>0.19999999999999973</c:v>
                </c:pt>
                <c:pt idx="5">
                  <c:v>0.14999999999999969</c:v>
                </c:pt>
                <c:pt idx="6">
                  <c:v>9.9999999999999645E-2</c:v>
                </c:pt>
                <c:pt idx="7">
                  <c:v>4.99999999999996E-2</c:v>
                </c:pt>
                <c:pt idx="8">
                  <c:v>0</c:v>
                </c:pt>
                <c:pt idx="9">
                  <c:v>-5.0000000000000488E-2</c:v>
                </c:pt>
                <c:pt idx="10">
                  <c:v>-0.10000000000000053</c:v>
                </c:pt>
                <c:pt idx="11">
                  <c:v>-0.15000000000000058</c:v>
                </c:pt>
                <c:pt idx="12">
                  <c:v>-0.20000000000000062</c:v>
                </c:pt>
                <c:pt idx="13">
                  <c:v>-0.25000000000000067</c:v>
                </c:pt>
                <c:pt idx="14">
                  <c:v>-0.30000000000000071</c:v>
                </c:pt>
                <c:pt idx="15">
                  <c:v>-0.35000000000000075</c:v>
                </c:pt>
                <c:pt idx="16">
                  <c:v>-0.4000000000000008</c:v>
                </c:pt>
              </c:numCache>
            </c:numRef>
          </c:xVal>
          <c:yVal>
            <c:numRef>
              <c:f>Sheet1!$F$46:$F$62</c:f>
              <c:numCache>
                <c:formatCode>General</c:formatCode>
                <c:ptCount val="17"/>
                <c:pt idx="0">
                  <c:v>3.0794303192506214</c:v>
                </c:pt>
                <c:pt idx="1">
                  <c:v>1953.1902654867256</c:v>
                </c:pt>
                <c:pt idx="2">
                  <c:v>4914.6444444444442</c:v>
                </c:pt>
                <c:pt idx="3">
                  <c:v>6826.8940397350989</c:v>
                </c:pt>
                <c:pt idx="4">
                  <c:v>8302.929133858268</c:v>
                </c:pt>
                <c:pt idx="5">
                  <c:v>10578.36</c:v>
                </c:pt>
                <c:pt idx="6">
                  <c:v>13101.4625</c:v>
                </c:pt>
                <c:pt idx="7">
                  <c:v>17148.934426229509</c:v>
                </c:pt>
                <c:pt idx="8">
                  <c:v>19973.26923076923</c:v>
                </c:pt>
                <c:pt idx="9">
                  <c:v>22651.152173913044</c:v>
                </c:pt>
                <c:pt idx="10">
                  <c:v>25212.7</c:v>
                </c:pt>
                <c:pt idx="11">
                  <c:v>24857.555555555555</c:v>
                </c:pt>
                <c:pt idx="12">
                  <c:v>18317.575757575756</c:v>
                </c:pt>
                <c:pt idx="13">
                  <c:v>8791.1333333333332</c:v>
                </c:pt>
                <c:pt idx="14">
                  <c:v>3600</c:v>
                </c:pt>
                <c:pt idx="15">
                  <c:v>1485</c:v>
                </c:pt>
                <c:pt idx="16">
                  <c:v>607.79999999999995</c:v>
                </c:pt>
              </c:numCache>
            </c:numRef>
          </c:yVal>
        </c:ser>
        <c:axId val="143676544"/>
        <c:axId val="143672832"/>
      </c:scatterChart>
      <c:valAx>
        <c:axId val="143676544"/>
        <c:scaling>
          <c:orientation val="minMax"/>
          <c:max val="0.5"/>
          <c:min val="-0.5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 sz="1000" b="1" i="0" u="none" strike="noStrike" baseline="0"/>
                  <a:t>VRif4 - </a:t>
                </a:r>
                <a:r>
                  <a:rPr lang="it-IT"/>
                  <a:t>VDDTest</a:t>
                </a:r>
                <a:r>
                  <a:rPr lang="it-IT" baseline="0"/>
                  <a:t> </a:t>
                </a:r>
              </a:p>
            </c:rich>
          </c:tx>
          <c:layout/>
        </c:title>
        <c:numFmt formatCode="General" sourceLinked="1"/>
        <c:tickLblPos val="nextTo"/>
        <c:crossAx val="143672832"/>
        <c:crosses val="autoZero"/>
        <c:crossBetween val="midCat"/>
        <c:majorUnit val="0.1"/>
        <c:minorUnit val="4.0000000000000008E-2"/>
      </c:valAx>
      <c:valAx>
        <c:axId val="14367283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it-IT"/>
                  <a:t>lowAvg</a:t>
                </a:r>
                <a:r>
                  <a:rPr lang="it-IT" baseline="0"/>
                  <a:t> / HighAvg</a:t>
                </a:r>
              </a:p>
            </c:rich>
          </c:tx>
          <c:layout>
            <c:manualLayout>
              <c:xMode val="edge"/>
              <c:yMode val="edge"/>
              <c:x val="2.8328611898016998E-2"/>
              <c:y val="0.34814504765851639"/>
            </c:manualLayout>
          </c:layout>
        </c:title>
        <c:numFmt formatCode="General" sourceLinked="1"/>
        <c:tickLblPos val="nextTo"/>
        <c:crossAx val="143676544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9524</xdr:colOff>
      <xdr:row>2</xdr:row>
      <xdr:rowOff>9525</xdr:rowOff>
    </xdr:from>
    <xdr:to>
      <xdr:col>13</xdr:col>
      <xdr:colOff>590549</xdr:colOff>
      <xdr:row>16</xdr:row>
      <xdr:rowOff>180975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1</xdr:row>
      <xdr:rowOff>161925</xdr:rowOff>
    </xdr:from>
    <xdr:to>
      <xdr:col>20</xdr:col>
      <xdr:colOff>600075</xdr:colOff>
      <xdr:row>17</xdr:row>
      <xdr:rowOff>19050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9525</xdr:colOff>
      <xdr:row>19</xdr:row>
      <xdr:rowOff>1</xdr:rowOff>
    </xdr:from>
    <xdr:to>
      <xdr:col>14</xdr:col>
      <xdr:colOff>0</xdr:colOff>
      <xdr:row>33</xdr:row>
      <xdr:rowOff>171451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19</xdr:row>
      <xdr:rowOff>0</xdr:rowOff>
    </xdr:from>
    <xdr:to>
      <xdr:col>20</xdr:col>
      <xdr:colOff>600075</xdr:colOff>
      <xdr:row>34</xdr:row>
      <xdr:rowOff>9526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9525</xdr:colOff>
      <xdr:row>36</xdr:row>
      <xdr:rowOff>1</xdr:rowOff>
    </xdr:from>
    <xdr:to>
      <xdr:col>14</xdr:col>
      <xdr:colOff>19050</xdr:colOff>
      <xdr:row>51</xdr:row>
      <xdr:rowOff>9525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0</xdr:colOff>
      <xdr:row>36</xdr:row>
      <xdr:rowOff>9526</xdr:rowOff>
    </xdr:from>
    <xdr:to>
      <xdr:col>21</xdr:col>
      <xdr:colOff>19050</xdr:colOff>
      <xdr:row>50</xdr:row>
      <xdr:rowOff>180976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19050</xdr:colOff>
      <xdr:row>51</xdr:row>
      <xdr:rowOff>161925</xdr:rowOff>
    </xdr:from>
    <xdr:to>
      <xdr:col>22</xdr:col>
      <xdr:colOff>323850</xdr:colOff>
      <xdr:row>66</xdr:row>
      <xdr:rowOff>47625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1181100</xdr:colOff>
      <xdr:row>64</xdr:row>
      <xdr:rowOff>19050</xdr:rowOff>
    </xdr:from>
    <xdr:to>
      <xdr:col>6</xdr:col>
      <xdr:colOff>571500</xdr:colOff>
      <xdr:row>83</xdr:row>
      <xdr:rowOff>19050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2"/>
  <sheetViews>
    <sheetView tabSelected="1" topLeftCell="A34" workbookViewId="0">
      <selection activeCell="J68" sqref="J68"/>
    </sheetView>
  </sheetViews>
  <sheetFormatPr defaultRowHeight="15"/>
  <cols>
    <col min="1" max="1" width="18.28515625" customWidth="1"/>
    <col min="2" max="2" width="18.42578125" customWidth="1"/>
    <col min="3" max="5" width="18.28515625" customWidth="1"/>
    <col min="6" max="6" width="18.42578125" customWidth="1"/>
  </cols>
  <sheetData>
    <row r="1" spans="1:7">
      <c r="A1" t="s">
        <v>0</v>
      </c>
    </row>
    <row r="3" spans="1:7">
      <c r="A3" t="s">
        <v>1</v>
      </c>
      <c r="B3" t="s">
        <v>2</v>
      </c>
      <c r="C3" t="s">
        <v>7</v>
      </c>
      <c r="D3" t="s">
        <v>3</v>
      </c>
      <c r="E3" t="s">
        <v>4</v>
      </c>
      <c r="F3" t="s">
        <v>5</v>
      </c>
      <c r="G3" t="s">
        <v>6</v>
      </c>
    </row>
    <row r="4" spans="1:7">
      <c r="A4">
        <v>3</v>
      </c>
      <c r="B4">
        <v>3</v>
      </c>
      <c r="C4">
        <f>A4-B4</f>
        <v>0</v>
      </c>
      <c r="D4">
        <v>1037419</v>
      </c>
      <c r="E4">
        <v>2180</v>
      </c>
      <c r="F4">
        <f>D4/E4</f>
        <v>475.88027522935778</v>
      </c>
    </row>
    <row r="5" spans="1:7">
      <c r="A5">
        <v>3</v>
      </c>
      <c r="B5">
        <f>B4-(A4-1.2)/5</f>
        <v>2.64</v>
      </c>
      <c r="C5">
        <f t="shared" ref="C5:C34" si="0">A5-B5</f>
        <v>0.35999999999999988</v>
      </c>
      <c r="D5">
        <v>265076</v>
      </c>
      <c r="E5">
        <v>1042</v>
      </c>
      <c r="F5">
        <f t="shared" ref="F5:F34" si="1">D5/E5</f>
        <v>254.3915547024952</v>
      </c>
    </row>
    <row r="6" spans="1:7">
      <c r="A6">
        <v>3</v>
      </c>
      <c r="B6">
        <f t="shared" ref="B6:B8" si="2">B5-(A5-1.2)/5</f>
        <v>2.2800000000000002</v>
      </c>
      <c r="C6">
        <f t="shared" si="0"/>
        <v>0.71999999999999975</v>
      </c>
      <c r="D6">
        <v>54</v>
      </c>
      <c r="E6">
        <v>46</v>
      </c>
      <c r="F6">
        <f t="shared" si="1"/>
        <v>1.173913043478261</v>
      </c>
    </row>
    <row r="7" spans="1:7">
      <c r="A7">
        <v>3</v>
      </c>
      <c r="B7">
        <f t="shared" si="2"/>
        <v>1.9200000000000004</v>
      </c>
      <c r="C7">
        <f t="shared" si="0"/>
        <v>1.0799999999999996</v>
      </c>
      <c r="D7">
        <v>0</v>
      </c>
      <c r="E7">
        <v>0</v>
      </c>
      <c r="F7" t="e">
        <f t="shared" si="1"/>
        <v>#DIV/0!</v>
      </c>
    </row>
    <row r="8" spans="1:7">
      <c r="A8">
        <v>3</v>
      </c>
      <c r="B8">
        <f t="shared" si="2"/>
        <v>1.5600000000000005</v>
      </c>
      <c r="C8">
        <f t="shared" si="0"/>
        <v>1.4399999999999995</v>
      </c>
      <c r="D8">
        <v>0</v>
      </c>
      <c r="E8">
        <v>0</v>
      </c>
      <c r="F8" t="e">
        <f t="shared" si="1"/>
        <v>#DIV/0!</v>
      </c>
      <c r="G8">
        <v>1</v>
      </c>
    </row>
    <row r="9" spans="1:7">
      <c r="A9">
        <v>3</v>
      </c>
      <c r="B9">
        <f>B8-(A8-1.2)/5</f>
        <v>1.2000000000000006</v>
      </c>
      <c r="C9">
        <f t="shared" si="0"/>
        <v>1.7999999999999994</v>
      </c>
      <c r="D9">
        <v>0</v>
      </c>
      <c r="E9">
        <v>0</v>
      </c>
      <c r="F9" t="e">
        <f t="shared" si="1"/>
        <v>#DIV/0!</v>
      </c>
      <c r="G9">
        <v>1</v>
      </c>
    </row>
    <row r="10" spans="1:7">
      <c r="A10">
        <f>$A4-0.36</f>
        <v>2.64</v>
      </c>
      <c r="B10">
        <v>2.64</v>
      </c>
      <c r="C10">
        <f t="shared" si="0"/>
        <v>0</v>
      </c>
      <c r="D10">
        <v>1057782</v>
      </c>
      <c r="E10">
        <v>2014</v>
      </c>
      <c r="F10">
        <f t="shared" si="1"/>
        <v>525.21449851042701</v>
      </c>
    </row>
    <row r="11" spans="1:7">
      <c r="A11">
        <f t="shared" ref="A11:A33" si="3">$A5-0.36</f>
        <v>2.64</v>
      </c>
      <c r="B11">
        <f>$B10-($B$10 -1.2)/5</f>
        <v>2.3520000000000003</v>
      </c>
      <c r="C11">
        <f t="shared" si="0"/>
        <v>0.28799999999999981</v>
      </c>
      <c r="D11">
        <v>633901</v>
      </c>
      <c r="E11">
        <v>1236</v>
      </c>
      <c r="F11">
        <f t="shared" si="1"/>
        <v>512.86488673139161</v>
      </c>
    </row>
    <row r="12" spans="1:7">
      <c r="A12">
        <f t="shared" si="3"/>
        <v>2.64</v>
      </c>
      <c r="B12">
        <f t="shared" ref="B12:B15" si="4">$B11-($B$10 -1.2)/5</f>
        <v>2.0640000000000001</v>
      </c>
      <c r="C12">
        <f t="shared" si="0"/>
        <v>0.57600000000000007</v>
      </c>
      <c r="D12">
        <v>5239</v>
      </c>
      <c r="E12">
        <v>481</v>
      </c>
      <c r="F12">
        <f t="shared" si="1"/>
        <v>10.891891891891891</v>
      </c>
    </row>
    <row r="13" spans="1:7">
      <c r="A13">
        <f t="shared" si="3"/>
        <v>2.64</v>
      </c>
      <c r="B13">
        <f t="shared" si="4"/>
        <v>1.776</v>
      </c>
      <c r="C13">
        <f t="shared" si="0"/>
        <v>0.8640000000000001</v>
      </c>
      <c r="D13">
        <v>0</v>
      </c>
      <c r="E13">
        <v>0</v>
      </c>
      <c r="F13" t="e">
        <f t="shared" si="1"/>
        <v>#DIV/0!</v>
      </c>
      <c r="G13">
        <v>1</v>
      </c>
    </row>
    <row r="14" spans="1:7">
      <c r="A14">
        <f t="shared" si="3"/>
        <v>2.64</v>
      </c>
      <c r="B14">
        <f t="shared" si="4"/>
        <v>1.488</v>
      </c>
      <c r="C14">
        <f t="shared" si="0"/>
        <v>1.1520000000000001</v>
      </c>
      <c r="D14">
        <v>0</v>
      </c>
      <c r="E14">
        <v>0</v>
      </c>
      <c r="F14" t="e">
        <f t="shared" si="1"/>
        <v>#DIV/0!</v>
      </c>
      <c r="G14">
        <v>1</v>
      </c>
    </row>
    <row r="15" spans="1:7">
      <c r="A15">
        <f t="shared" si="3"/>
        <v>2.64</v>
      </c>
      <c r="B15">
        <f t="shared" si="4"/>
        <v>1.2</v>
      </c>
      <c r="C15">
        <f t="shared" si="0"/>
        <v>1.4400000000000002</v>
      </c>
      <c r="D15">
        <v>0</v>
      </c>
      <c r="E15">
        <v>0</v>
      </c>
      <c r="F15" t="e">
        <f t="shared" si="1"/>
        <v>#DIV/0!</v>
      </c>
      <c r="G15">
        <v>1</v>
      </c>
    </row>
    <row r="16" spans="1:7">
      <c r="A16">
        <f>$A10-0.36</f>
        <v>2.2800000000000002</v>
      </c>
      <c r="B16">
        <v>2.2799999999999998</v>
      </c>
      <c r="C16">
        <f t="shared" si="0"/>
        <v>0</v>
      </c>
      <c r="D16">
        <v>1299095</v>
      </c>
      <c r="E16">
        <v>2262</v>
      </c>
      <c r="F16">
        <f t="shared" si="1"/>
        <v>574.31255526083112</v>
      </c>
    </row>
    <row r="17" spans="1:7">
      <c r="A17">
        <f t="shared" si="3"/>
        <v>2.2800000000000002</v>
      </c>
      <c r="B17">
        <f>B16-($B$16-1.2)/5</f>
        <v>2.0640000000000001</v>
      </c>
      <c r="C17">
        <f t="shared" si="0"/>
        <v>0.21600000000000019</v>
      </c>
      <c r="D17">
        <v>1019780</v>
      </c>
      <c r="E17">
        <v>336</v>
      </c>
      <c r="F17">
        <f t="shared" si="1"/>
        <v>3035.0595238095239</v>
      </c>
    </row>
    <row r="18" spans="1:7">
      <c r="A18">
        <f t="shared" si="3"/>
        <v>2.2800000000000002</v>
      </c>
      <c r="B18">
        <f t="shared" ref="B18:B21" si="5">B17-($B$16-1.2)/5</f>
        <v>1.8480000000000001</v>
      </c>
      <c r="C18">
        <f t="shared" si="0"/>
        <v>0.43200000000000016</v>
      </c>
      <c r="D18">
        <v>25558</v>
      </c>
      <c r="E18">
        <v>178</v>
      </c>
      <c r="F18">
        <f t="shared" si="1"/>
        <v>143.58426966292134</v>
      </c>
    </row>
    <row r="19" spans="1:7">
      <c r="A19">
        <f t="shared" si="3"/>
        <v>2.2800000000000002</v>
      </c>
      <c r="B19">
        <f t="shared" si="5"/>
        <v>1.6320000000000001</v>
      </c>
      <c r="C19">
        <f t="shared" si="0"/>
        <v>0.64800000000000013</v>
      </c>
      <c r="D19">
        <v>103</v>
      </c>
      <c r="E19">
        <v>40</v>
      </c>
      <c r="F19">
        <f t="shared" si="1"/>
        <v>2.5750000000000002</v>
      </c>
    </row>
    <row r="20" spans="1:7">
      <c r="A20">
        <f t="shared" si="3"/>
        <v>2.2800000000000002</v>
      </c>
      <c r="B20">
        <f t="shared" si="5"/>
        <v>1.4160000000000001</v>
      </c>
      <c r="C20">
        <f t="shared" si="0"/>
        <v>0.8640000000000001</v>
      </c>
      <c r="D20">
        <v>0</v>
      </c>
      <c r="E20">
        <v>0</v>
      </c>
      <c r="F20" t="e">
        <f t="shared" si="1"/>
        <v>#DIV/0!</v>
      </c>
      <c r="G20">
        <v>1</v>
      </c>
    </row>
    <row r="21" spans="1:7">
      <c r="A21">
        <f t="shared" si="3"/>
        <v>2.2800000000000002</v>
      </c>
      <c r="B21">
        <f t="shared" si="5"/>
        <v>1.2000000000000002</v>
      </c>
      <c r="C21">
        <f t="shared" si="0"/>
        <v>1.08</v>
      </c>
      <c r="D21">
        <v>0</v>
      </c>
      <c r="E21">
        <v>0</v>
      </c>
      <c r="F21" t="e">
        <f t="shared" si="1"/>
        <v>#DIV/0!</v>
      </c>
      <c r="G21">
        <v>1</v>
      </c>
    </row>
    <row r="22" spans="1:7">
      <c r="A22">
        <f>$A16-0.36</f>
        <v>1.9200000000000004</v>
      </c>
      <c r="B22">
        <v>1.92</v>
      </c>
      <c r="C22">
        <f t="shared" si="0"/>
        <v>0</v>
      </c>
      <c r="D22">
        <v>1135864</v>
      </c>
      <c r="E22">
        <v>402</v>
      </c>
      <c r="F22">
        <f t="shared" si="1"/>
        <v>2825.5323383084578</v>
      </c>
    </row>
    <row r="23" spans="1:7">
      <c r="A23">
        <f t="shared" si="3"/>
        <v>1.9200000000000004</v>
      </c>
      <c r="B23">
        <f>B22-($B$22-1.2)/5</f>
        <v>1.776</v>
      </c>
      <c r="C23">
        <f t="shared" si="0"/>
        <v>0.14400000000000035</v>
      </c>
      <c r="D23">
        <v>1001632</v>
      </c>
      <c r="E23">
        <v>318</v>
      </c>
      <c r="F23">
        <f t="shared" si="1"/>
        <v>3149.7861635220124</v>
      </c>
    </row>
    <row r="24" spans="1:7">
      <c r="A24">
        <f t="shared" si="3"/>
        <v>1.9200000000000004</v>
      </c>
      <c r="B24">
        <f t="shared" ref="B24:B27" si="6">B23-($B$22-1.2)/5</f>
        <v>1.6320000000000001</v>
      </c>
      <c r="C24">
        <f t="shared" si="0"/>
        <v>0.28800000000000026</v>
      </c>
      <c r="D24">
        <v>169466</v>
      </c>
      <c r="E24">
        <v>229</v>
      </c>
      <c r="F24">
        <f t="shared" si="1"/>
        <v>740.02620087336243</v>
      </c>
    </row>
    <row r="25" spans="1:7">
      <c r="A25">
        <f t="shared" si="3"/>
        <v>1.9200000000000004</v>
      </c>
      <c r="B25">
        <f t="shared" si="6"/>
        <v>1.4880000000000002</v>
      </c>
      <c r="C25">
        <f t="shared" si="0"/>
        <v>0.43200000000000016</v>
      </c>
      <c r="D25">
        <v>5651</v>
      </c>
      <c r="E25">
        <v>135</v>
      </c>
      <c r="F25">
        <f t="shared" si="1"/>
        <v>41.859259259259261</v>
      </c>
    </row>
    <row r="26" spans="1:7">
      <c r="A26">
        <f t="shared" si="3"/>
        <v>1.9200000000000004</v>
      </c>
      <c r="B26">
        <f t="shared" si="6"/>
        <v>1.3440000000000003</v>
      </c>
      <c r="C26">
        <f t="shared" si="0"/>
        <v>0.57600000000000007</v>
      </c>
      <c r="D26">
        <v>119</v>
      </c>
      <c r="E26">
        <v>44</v>
      </c>
      <c r="F26">
        <f t="shared" si="1"/>
        <v>2.7045454545454546</v>
      </c>
    </row>
    <row r="27" spans="1:7">
      <c r="A27">
        <f t="shared" si="3"/>
        <v>1.9200000000000004</v>
      </c>
      <c r="B27">
        <f t="shared" si="6"/>
        <v>1.2000000000000004</v>
      </c>
      <c r="C27">
        <f t="shared" si="0"/>
        <v>0.72</v>
      </c>
      <c r="D27">
        <v>5</v>
      </c>
      <c r="E27">
        <v>4</v>
      </c>
      <c r="F27">
        <f t="shared" si="1"/>
        <v>1.25</v>
      </c>
    </row>
    <row r="28" spans="1:7">
      <c r="A28">
        <f>$A22-0.36</f>
        <v>1.5600000000000005</v>
      </c>
      <c r="B28">
        <v>1.56</v>
      </c>
      <c r="C28">
        <f t="shared" si="0"/>
        <v>0</v>
      </c>
      <c r="D28">
        <v>1141621</v>
      </c>
      <c r="E28">
        <v>430</v>
      </c>
      <c r="F28">
        <f t="shared" si="1"/>
        <v>2654.9325581395351</v>
      </c>
    </row>
    <row r="29" spans="1:7">
      <c r="A29">
        <f t="shared" si="3"/>
        <v>1.5600000000000005</v>
      </c>
      <c r="B29">
        <f>B28-($B$28-1.2)/5</f>
        <v>1.488</v>
      </c>
      <c r="C29">
        <f t="shared" si="0"/>
        <v>7.2000000000000508E-2</v>
      </c>
      <c r="D29">
        <v>1091428</v>
      </c>
      <c r="E29">
        <v>351</v>
      </c>
      <c r="F29">
        <f t="shared" si="1"/>
        <v>3109.4814814814813</v>
      </c>
    </row>
    <row r="30" spans="1:7">
      <c r="A30">
        <f t="shared" si="3"/>
        <v>1.5600000000000005</v>
      </c>
      <c r="B30">
        <f t="shared" ref="B30:B33" si="7">B29-($B$28-1.2)/5</f>
        <v>1.4159999999999999</v>
      </c>
      <c r="C30">
        <f t="shared" si="0"/>
        <v>0.14400000000000057</v>
      </c>
      <c r="D30">
        <v>909343</v>
      </c>
      <c r="E30">
        <v>377</v>
      </c>
      <c r="F30">
        <f t="shared" si="1"/>
        <v>2412.0503978779839</v>
      </c>
    </row>
    <row r="31" spans="1:7">
      <c r="A31">
        <f t="shared" si="3"/>
        <v>1.5600000000000005</v>
      </c>
      <c r="B31">
        <f t="shared" si="7"/>
        <v>1.3439999999999999</v>
      </c>
      <c r="C31">
        <f t="shared" si="0"/>
        <v>0.21600000000000064</v>
      </c>
      <c r="D31">
        <v>401044</v>
      </c>
      <c r="E31">
        <v>292</v>
      </c>
      <c r="F31">
        <f t="shared" si="1"/>
        <v>1373.4383561643835</v>
      </c>
    </row>
    <row r="32" spans="1:7">
      <c r="A32">
        <f t="shared" si="3"/>
        <v>1.5600000000000005</v>
      </c>
      <c r="B32">
        <f t="shared" si="7"/>
        <v>1.2719999999999998</v>
      </c>
      <c r="C32">
        <f t="shared" si="0"/>
        <v>0.2880000000000007</v>
      </c>
      <c r="D32">
        <v>109550</v>
      </c>
      <c r="E32">
        <v>209</v>
      </c>
      <c r="F32">
        <f t="shared" si="1"/>
        <v>524.16267942583727</v>
      </c>
    </row>
    <row r="33" spans="1:7">
      <c r="A33">
        <f t="shared" si="3"/>
        <v>1.5600000000000005</v>
      </c>
      <c r="B33">
        <f t="shared" si="7"/>
        <v>1.1999999999999997</v>
      </c>
      <c r="C33">
        <f t="shared" si="0"/>
        <v>0.36000000000000076</v>
      </c>
      <c r="D33">
        <v>23392</v>
      </c>
      <c r="E33">
        <v>169</v>
      </c>
      <c r="F33">
        <f t="shared" si="1"/>
        <v>138.41420118343194</v>
      </c>
    </row>
    <row r="34" spans="1:7">
      <c r="A34">
        <f>1.31</f>
        <v>1.31</v>
      </c>
      <c r="B34">
        <v>1.2</v>
      </c>
      <c r="C34">
        <f t="shared" si="0"/>
        <v>0.1100000000000001</v>
      </c>
      <c r="D34">
        <v>0</v>
      </c>
      <c r="E34">
        <v>0</v>
      </c>
      <c r="F34" t="e">
        <f t="shared" si="1"/>
        <v>#DIV/0!</v>
      </c>
      <c r="G34">
        <v>1</v>
      </c>
    </row>
    <row r="36" spans="1:7">
      <c r="A36">
        <v>1.6</v>
      </c>
      <c r="B36">
        <v>3</v>
      </c>
      <c r="C36">
        <f>A36-B36</f>
        <v>-1.4</v>
      </c>
      <c r="D36">
        <v>0</v>
      </c>
      <c r="E36">
        <v>0</v>
      </c>
      <c r="F36">
        <v>0</v>
      </c>
      <c r="G36">
        <v>1</v>
      </c>
    </row>
    <row r="37" spans="1:7">
      <c r="A37">
        <v>1.6</v>
      </c>
      <c r="B37">
        <f>B36-0.3</f>
        <v>2.7</v>
      </c>
      <c r="C37">
        <f t="shared" ref="C37:C43" si="8">A37-B37</f>
        <v>-1.1000000000000001</v>
      </c>
      <c r="D37">
        <v>0</v>
      </c>
      <c r="E37">
        <v>0</v>
      </c>
      <c r="F37">
        <v>0</v>
      </c>
      <c r="G37">
        <v>1</v>
      </c>
    </row>
    <row r="38" spans="1:7">
      <c r="A38">
        <v>1.6</v>
      </c>
      <c r="B38">
        <f t="shared" ref="B38:B41" si="9">B37-0.3</f>
        <v>2.4000000000000004</v>
      </c>
      <c r="C38">
        <f t="shared" si="8"/>
        <v>-0.80000000000000027</v>
      </c>
      <c r="D38">
        <v>0</v>
      </c>
      <c r="E38">
        <v>0</v>
      </c>
      <c r="F38">
        <v>0</v>
      </c>
      <c r="G38">
        <v>1</v>
      </c>
    </row>
    <row r="39" spans="1:7">
      <c r="A39">
        <v>1.6</v>
      </c>
      <c r="B39">
        <f t="shared" si="9"/>
        <v>2.1000000000000005</v>
      </c>
      <c r="C39">
        <f t="shared" si="8"/>
        <v>-0.50000000000000044</v>
      </c>
      <c r="D39">
        <v>6865</v>
      </c>
      <c r="E39">
        <v>5709</v>
      </c>
      <c r="F39">
        <f t="shared" ref="F39:F43" si="10">D39/E39</f>
        <v>1.2024873007531967</v>
      </c>
    </row>
    <row r="40" spans="1:7">
      <c r="A40">
        <v>1.6</v>
      </c>
      <c r="B40">
        <f t="shared" si="9"/>
        <v>1.8000000000000005</v>
      </c>
      <c r="C40">
        <f t="shared" si="8"/>
        <v>-0.2000000000000004</v>
      </c>
      <c r="D40">
        <v>1191083</v>
      </c>
      <c r="E40">
        <v>875</v>
      </c>
      <c r="F40">
        <f t="shared" si="10"/>
        <v>1361.2377142857142</v>
      </c>
    </row>
    <row r="41" spans="1:7">
      <c r="A41">
        <v>1.6</v>
      </c>
      <c r="B41">
        <f t="shared" si="9"/>
        <v>1.5000000000000004</v>
      </c>
      <c r="C41">
        <f t="shared" si="8"/>
        <v>9.9999999999999645E-2</v>
      </c>
      <c r="D41">
        <v>1036735</v>
      </c>
      <c r="E41">
        <v>291</v>
      </c>
      <c r="F41">
        <f t="shared" si="10"/>
        <v>3562.6632302405496</v>
      </c>
    </row>
    <row r="42" spans="1:7">
      <c r="A42">
        <v>1.6</v>
      </c>
      <c r="B42">
        <v>1.4</v>
      </c>
      <c r="C42">
        <f t="shared" si="8"/>
        <v>0.20000000000000018</v>
      </c>
      <c r="D42">
        <v>568237</v>
      </c>
      <c r="E42">
        <v>244</v>
      </c>
      <c r="F42">
        <f t="shared" si="10"/>
        <v>2328.8401639344261</v>
      </c>
    </row>
    <row r="43" spans="1:7">
      <c r="A43">
        <v>1.6</v>
      </c>
      <c r="B43">
        <v>1.3</v>
      </c>
      <c r="C43">
        <f t="shared" si="8"/>
        <v>0.30000000000000004</v>
      </c>
      <c r="D43">
        <v>104122</v>
      </c>
      <c r="E43">
        <v>186</v>
      </c>
      <c r="F43">
        <f t="shared" si="10"/>
        <v>559.79569892473114</v>
      </c>
    </row>
    <row r="44" spans="1:7">
      <c r="A44">
        <v>1.6</v>
      </c>
      <c r="B44">
        <f>B41-0.3</f>
        <v>1.2000000000000004</v>
      </c>
      <c r="C44">
        <f>A44-B44</f>
        <v>0.39999999999999969</v>
      </c>
      <c r="D44">
        <v>10910</v>
      </c>
      <c r="E44">
        <v>131</v>
      </c>
      <c r="F44">
        <f>D44/E44</f>
        <v>83.282442748091597</v>
      </c>
    </row>
    <row r="46" spans="1:7">
      <c r="A46">
        <v>1.6</v>
      </c>
      <c r="B46">
        <v>2</v>
      </c>
      <c r="C46">
        <f>B46-A46</f>
        <v>0.39999999999999991</v>
      </c>
      <c r="D46">
        <v>96651</v>
      </c>
      <c r="E46">
        <v>31386</v>
      </c>
      <c r="F46">
        <f t="shared" ref="F46:F48" si="11">D46/E46</f>
        <v>3.0794303192506214</v>
      </c>
    </row>
    <row r="47" spans="1:7">
      <c r="A47">
        <v>1.6</v>
      </c>
      <c r="B47">
        <f t="shared" ref="B47:B49" si="12">B46-0.05</f>
        <v>1.95</v>
      </c>
      <c r="C47">
        <f t="shared" ref="C47" si="13">B47-A47</f>
        <v>0.34999999999999987</v>
      </c>
      <c r="D47">
        <v>441421</v>
      </c>
      <c r="E47">
        <v>226</v>
      </c>
      <c r="F47">
        <f t="shared" si="11"/>
        <v>1953.1902654867256</v>
      </c>
    </row>
    <row r="48" spans="1:7">
      <c r="A48">
        <v>1.6</v>
      </c>
      <c r="B48">
        <f t="shared" si="12"/>
        <v>1.9</v>
      </c>
      <c r="C48">
        <f>B48-A48</f>
        <v>0.29999999999999982</v>
      </c>
      <c r="D48">
        <v>884636</v>
      </c>
      <c r="E48">
        <v>180</v>
      </c>
      <c r="F48">
        <f t="shared" si="11"/>
        <v>4914.6444444444442</v>
      </c>
    </row>
    <row r="49" spans="1:6">
      <c r="A49">
        <v>1.6</v>
      </c>
      <c r="B49">
        <f>B48-0.05</f>
        <v>1.8499999999999999</v>
      </c>
      <c r="C49">
        <f t="shared" ref="C49:C62" si="14">B49-A49</f>
        <v>0.24999999999999978</v>
      </c>
      <c r="D49">
        <v>1030861</v>
      </c>
      <c r="E49">
        <v>151</v>
      </c>
      <c r="F49">
        <f t="shared" ref="F49:F62" si="15">D49/E49</f>
        <v>6826.8940397350989</v>
      </c>
    </row>
    <row r="50" spans="1:6">
      <c r="A50">
        <v>1.6</v>
      </c>
      <c r="B50">
        <f>B49-0.05</f>
        <v>1.7999999999999998</v>
      </c>
      <c r="C50">
        <f t="shared" si="14"/>
        <v>0.19999999999999973</v>
      </c>
      <c r="D50">
        <v>1054472</v>
      </c>
      <c r="E50">
        <v>127</v>
      </c>
      <c r="F50">
        <f t="shared" si="15"/>
        <v>8302.929133858268</v>
      </c>
    </row>
    <row r="51" spans="1:6">
      <c r="A51">
        <v>1.6</v>
      </c>
      <c r="B51">
        <f>B50-0.05</f>
        <v>1.7499999999999998</v>
      </c>
      <c r="C51">
        <f t="shared" si="14"/>
        <v>0.14999999999999969</v>
      </c>
      <c r="D51">
        <v>1057836</v>
      </c>
      <c r="E51">
        <v>100</v>
      </c>
      <c r="F51">
        <f t="shared" si="15"/>
        <v>10578.36</v>
      </c>
    </row>
    <row r="52" spans="1:6">
      <c r="A52">
        <v>1.6</v>
      </c>
      <c r="B52">
        <f>B51-0.05</f>
        <v>1.6999999999999997</v>
      </c>
      <c r="C52">
        <f t="shared" si="14"/>
        <v>9.9999999999999645E-2</v>
      </c>
      <c r="D52">
        <v>1048117</v>
      </c>
      <c r="E52">
        <v>80</v>
      </c>
      <c r="F52">
        <f t="shared" si="15"/>
        <v>13101.4625</v>
      </c>
    </row>
    <row r="53" spans="1:6">
      <c r="A53">
        <v>1.6</v>
      </c>
      <c r="B53">
        <f>B52-0.05</f>
        <v>1.6499999999999997</v>
      </c>
      <c r="C53">
        <f t="shared" si="14"/>
        <v>4.99999999999996E-2</v>
      </c>
      <c r="D53">
        <v>1046085</v>
      </c>
      <c r="E53">
        <v>61</v>
      </c>
      <c r="F53">
        <f t="shared" si="15"/>
        <v>17148.934426229509</v>
      </c>
    </row>
    <row r="54" spans="1:6">
      <c r="A54">
        <v>1.6</v>
      </c>
      <c r="B54">
        <f>B53-0.05</f>
        <v>1.5999999999999996</v>
      </c>
      <c r="C54">
        <f t="shared" si="14"/>
        <v>0</v>
      </c>
      <c r="D54">
        <v>1038610</v>
      </c>
      <c r="E54">
        <v>52</v>
      </c>
      <c r="F54">
        <f t="shared" si="15"/>
        <v>19973.26923076923</v>
      </c>
    </row>
    <row r="55" spans="1:6">
      <c r="A55">
        <v>1.6</v>
      </c>
      <c r="B55">
        <f>B54-0.05</f>
        <v>1.5499999999999996</v>
      </c>
      <c r="C55">
        <f t="shared" si="14"/>
        <v>-5.0000000000000488E-2</v>
      </c>
      <c r="D55">
        <v>1041953</v>
      </c>
      <c r="E55">
        <v>46</v>
      </c>
      <c r="F55">
        <f t="shared" si="15"/>
        <v>22651.152173913044</v>
      </c>
    </row>
    <row r="56" spans="1:6">
      <c r="A56">
        <v>1.6</v>
      </c>
      <c r="B56">
        <f>B55-0.05</f>
        <v>1.4999999999999996</v>
      </c>
      <c r="C56">
        <f t="shared" si="14"/>
        <v>-0.10000000000000053</v>
      </c>
      <c r="D56">
        <v>1008508</v>
      </c>
      <c r="E56">
        <v>40</v>
      </c>
      <c r="F56">
        <f t="shared" si="15"/>
        <v>25212.7</v>
      </c>
    </row>
    <row r="57" spans="1:6">
      <c r="A57">
        <v>1.6</v>
      </c>
      <c r="B57">
        <f>B56-0.05</f>
        <v>1.4499999999999995</v>
      </c>
      <c r="C57">
        <f t="shared" si="14"/>
        <v>-0.15000000000000058</v>
      </c>
      <c r="D57">
        <v>894872</v>
      </c>
      <c r="E57">
        <v>36</v>
      </c>
      <c r="F57">
        <f t="shared" si="15"/>
        <v>24857.555555555555</v>
      </c>
    </row>
    <row r="58" spans="1:6">
      <c r="A58">
        <v>1.6</v>
      </c>
      <c r="B58">
        <f>B57-0.05</f>
        <v>1.3999999999999995</v>
      </c>
      <c r="C58">
        <f t="shared" si="14"/>
        <v>-0.20000000000000062</v>
      </c>
      <c r="D58">
        <v>604480</v>
      </c>
      <c r="E58">
        <v>33</v>
      </c>
      <c r="F58">
        <f t="shared" si="15"/>
        <v>18317.575757575756</v>
      </c>
    </row>
    <row r="59" spans="1:6">
      <c r="A59">
        <v>1.6</v>
      </c>
      <c r="B59">
        <f>B58-0.05</f>
        <v>1.3499999999999994</v>
      </c>
      <c r="C59">
        <f t="shared" si="14"/>
        <v>-0.25000000000000067</v>
      </c>
      <c r="D59">
        <v>263734</v>
      </c>
      <c r="E59">
        <v>30</v>
      </c>
      <c r="F59">
        <f t="shared" si="15"/>
        <v>8791.1333333333332</v>
      </c>
    </row>
    <row r="60" spans="1:6">
      <c r="A60">
        <v>1.6</v>
      </c>
      <c r="B60">
        <f>B59-0.05</f>
        <v>1.2999999999999994</v>
      </c>
      <c r="C60">
        <f t="shared" si="14"/>
        <v>-0.30000000000000071</v>
      </c>
      <c r="D60">
        <v>93600</v>
      </c>
      <c r="E60">
        <v>26</v>
      </c>
      <c r="F60">
        <f t="shared" si="15"/>
        <v>3600</v>
      </c>
    </row>
    <row r="61" spans="1:6">
      <c r="A61">
        <v>1.6</v>
      </c>
      <c r="B61">
        <f>B60-0.05</f>
        <v>1.2499999999999993</v>
      </c>
      <c r="C61">
        <f t="shared" si="14"/>
        <v>-0.35000000000000075</v>
      </c>
      <c r="D61">
        <v>34155</v>
      </c>
      <c r="E61">
        <v>23</v>
      </c>
      <c r="F61">
        <f t="shared" si="15"/>
        <v>1485</v>
      </c>
    </row>
    <row r="62" spans="1:6">
      <c r="A62">
        <v>1.6</v>
      </c>
      <c r="B62">
        <f>B61-0.05</f>
        <v>1.1999999999999993</v>
      </c>
      <c r="C62">
        <f t="shared" si="14"/>
        <v>-0.4000000000000008</v>
      </c>
      <c r="D62">
        <v>12156</v>
      </c>
      <c r="E62">
        <v>20</v>
      </c>
      <c r="F62">
        <f t="shared" si="15"/>
        <v>607.79999999999995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alberini</dc:creator>
  <cp:lastModifiedBy>alberini</cp:lastModifiedBy>
  <dcterms:created xsi:type="dcterms:W3CDTF">2016-02-23T14:38:24Z</dcterms:created>
  <dcterms:modified xsi:type="dcterms:W3CDTF">2016-02-26T17:43:37Z</dcterms:modified>
</cp:coreProperties>
</file>